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rd\Desktop\"/>
    </mc:Choice>
  </mc:AlternateContent>
  <xr:revisionPtr revIDLastSave="0" documentId="13_ncr:1_{34D74C29-2B38-43FC-8FAB-DC8DCE7DC106}" xr6:coauthVersionLast="47" xr6:coauthVersionMax="47" xr10:uidLastSave="{00000000-0000-0000-0000-000000000000}"/>
  <bookViews>
    <workbookView xWindow="-120" yWindow="-120" windowWidth="29040" windowHeight="15840" tabRatio="612" xr2:uid="{48733B75-7948-43BF-8736-D8A4007B261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1" l="1"/>
  <c r="D112" i="1"/>
  <c r="D110" i="1"/>
  <c r="D111" i="1"/>
  <c r="D109" i="1"/>
  <c r="D108" i="1"/>
  <c r="D107" i="1"/>
  <c r="D106" i="1"/>
  <c r="D105" i="1"/>
  <c r="D104" i="1"/>
  <c r="I125" i="1"/>
  <c r="I126" i="1"/>
  <c r="I127" i="1"/>
  <c r="I128" i="1"/>
  <c r="I129" i="1"/>
  <c r="I130" i="1"/>
  <c r="I131" i="1"/>
  <c r="I132" i="1"/>
  <c r="I124" i="1"/>
  <c r="G133" i="1"/>
  <c r="H133" i="1"/>
  <c r="C113" i="1"/>
  <c r="I110" i="1"/>
  <c r="I119" i="1" s="1"/>
  <c r="J113" i="1"/>
  <c r="G113" i="1"/>
  <c r="H113" i="1"/>
  <c r="E32" i="1"/>
  <c r="F32" i="1"/>
  <c r="G32" i="1"/>
  <c r="H32" i="1"/>
  <c r="I32" i="1"/>
  <c r="J32" i="1"/>
  <c r="K32" i="1"/>
  <c r="L32" i="1"/>
  <c r="M32" i="1"/>
  <c r="N32" i="1"/>
  <c r="D32" i="1"/>
  <c r="E22" i="1"/>
  <c r="F22" i="1"/>
  <c r="G22" i="1"/>
  <c r="H22" i="1"/>
  <c r="I22" i="1"/>
  <c r="J22" i="1"/>
  <c r="K22" i="1"/>
  <c r="L22" i="1"/>
  <c r="M22" i="1"/>
  <c r="N22" i="1"/>
  <c r="D22" i="1"/>
  <c r="E11" i="1"/>
  <c r="F11" i="1"/>
  <c r="G11" i="1"/>
  <c r="H11" i="1"/>
  <c r="I11" i="1"/>
  <c r="J11" i="1"/>
  <c r="K11" i="1"/>
  <c r="L11" i="1"/>
  <c r="M11" i="1"/>
  <c r="N11" i="1"/>
  <c r="D11" i="1"/>
</calcChain>
</file>

<file path=xl/sharedStrings.xml><?xml version="1.0" encoding="utf-8"?>
<sst xmlns="http://schemas.openxmlformats.org/spreadsheetml/2006/main" count="198" uniqueCount="128">
  <si>
    <t>Trans-Pacific</t>
  </si>
  <si>
    <t>Eastbound</t>
  </si>
  <si>
    <t>Westbound</t>
  </si>
  <si>
    <t>East Asia-North America</t>
  </si>
  <si>
    <t>North America - East Asia</t>
  </si>
  <si>
    <t>Asia–Europe</t>
  </si>
  <si>
    <t>Northern Europe and Mediterranean to East Asia</t>
  </si>
  <si>
    <t>East Asia to Northern Europe and  Mediterranean</t>
  </si>
  <si>
    <t>Transatlantic</t>
  </si>
  <si>
    <t>North America to Northern Europe and Mediterranean</t>
  </si>
  <si>
    <t>Northern Europe and Mediterranean to North America</t>
  </si>
  <si>
    <t>Přístav Hamburk</t>
  </si>
  <si>
    <t>Přístav Rotterdm</t>
  </si>
  <si>
    <t>Přístav Antverpy</t>
  </si>
  <si>
    <t>1.</t>
  </si>
  <si>
    <t>Rotterdam</t>
  </si>
  <si>
    <t xml:space="preserve"> milionu TEU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</si>
  <si>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</si>
  <si>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</si>
  <si>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</si>
  <si>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</si>
  <si>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</si>
  <si>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</si>
  <si>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</si>
  <si>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</si>
  <si>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</si>
  <si>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Antverpy</t>
  </si>
  <si>
    <t xml:space="preserve">Belgie </t>
  </si>
  <si>
    <t>Holandsko</t>
  </si>
  <si>
    <t>Hamburk</t>
  </si>
  <si>
    <t xml:space="preserve">Německo </t>
  </si>
  <si>
    <t>Pireus</t>
  </si>
  <si>
    <t xml:space="preserve">Řecko </t>
  </si>
  <si>
    <t>ValenciaPort</t>
  </si>
  <si>
    <t xml:space="preserve">Španělsko </t>
  </si>
  <si>
    <t>Algeciras</t>
  </si>
  <si>
    <t xml:space="preserve">Brémy </t>
  </si>
  <si>
    <t>Felixstowe</t>
  </si>
  <si>
    <t>UK</t>
  </si>
  <si>
    <t xml:space="preserve"> Gioia Tauro</t>
  </si>
  <si>
    <t xml:space="preserve">Itálie </t>
  </si>
  <si>
    <t>Barcelona</t>
  </si>
  <si>
    <t>10 největších  přístavů v Evropě podle TEU</t>
  </si>
  <si>
    <t xml:space="preserve">	Šanghaj</t>
  </si>
  <si>
    <t>Čína</t>
  </si>
  <si>
    <t>Singapur</t>
  </si>
  <si>
    <t xml:space="preserve">	Ningbo-Zhoushan</t>
  </si>
  <si>
    <t xml:space="preserve">	Shenzhen</t>
  </si>
  <si>
    <t xml:space="preserve">	Kanton</t>
  </si>
  <si>
    <t>Busan</t>
  </si>
  <si>
    <t>Jižní Korea</t>
  </si>
  <si>
    <t xml:space="preserve">	Qingdao</t>
  </si>
  <si>
    <t>Hongkong</t>
  </si>
  <si>
    <t>Tianjin</t>
  </si>
  <si>
    <t>Jebel Ali, Dubaj</t>
  </si>
  <si>
    <t>Spojené arabské emiráty</t>
  </si>
  <si>
    <t>Tchaj-wan</t>
  </si>
  <si>
    <t xml:space="preserve">	Kaohsiung</t>
  </si>
  <si>
    <t>13.</t>
  </si>
  <si>
    <t>17.</t>
  </si>
  <si>
    <t>Japonsko</t>
  </si>
  <si>
    <t xml:space="preserve">	Jokohama</t>
  </si>
  <si>
    <t>20.</t>
  </si>
  <si>
    <t>Vietnam</t>
  </si>
  <si>
    <t>Saigon</t>
  </si>
  <si>
    <t xml:space="preserve">	Los Angeles</t>
  </si>
  <si>
    <t>Spojené státy americké</t>
  </si>
  <si>
    <t xml:space="preserve">	Long Beach</t>
  </si>
  <si>
    <t>New York/New Jersey,</t>
  </si>
  <si>
    <t xml:space="preserve">	Savannah</t>
  </si>
  <si>
    <t xml:space="preserve">	Colón</t>
  </si>
  <si>
    <t>Panama</t>
  </si>
  <si>
    <t xml:space="preserve">	Santos</t>
  </si>
  <si>
    <t>Brazílie</t>
  </si>
  <si>
    <t>Cartagena</t>
  </si>
  <si>
    <t>Kolumbie</t>
  </si>
  <si>
    <t>Callao</t>
  </si>
  <si>
    <t>Peru</t>
  </si>
  <si>
    <t>Houston</t>
  </si>
  <si>
    <t>Manzanillo</t>
  </si>
  <si>
    <t>Mexico</t>
  </si>
  <si>
    <t>Největší přístavy v Asii dle TEU</t>
  </si>
  <si>
    <t>Největší přístavy S a J Ameriky dle TEU</t>
  </si>
  <si>
    <t>Pořadí</t>
  </si>
  <si>
    <t>Rejdařská společnost</t>
  </si>
  <si>
    <t>Celková kapacita (TEU)</t>
  </si>
  <si>
    <t>Podíl na trhu (%)</t>
  </si>
  <si>
    <t>Maersk</t>
  </si>
  <si>
    <t>Přibližně 4,3 milionu</t>
  </si>
  <si>
    <t>Mediterranean Shipping Company (MSC)</t>
  </si>
  <si>
    <t>Přibližně 4,2 milionu</t>
  </si>
  <si>
    <t>CMA CGM Group</t>
  </si>
  <si>
    <t>Přibližně 3,2 milionu</t>
  </si>
  <si>
    <t>COSCO Shipping</t>
  </si>
  <si>
    <t>Přibližně 3,0 milionu</t>
  </si>
  <si>
    <t>Hapag-Lloyd</t>
  </si>
  <si>
    <t>Přibližně 1,8 milionu</t>
  </si>
  <si>
    <t>ONE (Ocean Network Express)</t>
  </si>
  <si>
    <t>Přibližně 1,5 milionu</t>
  </si>
  <si>
    <t>Evergreen Line</t>
  </si>
  <si>
    <t>Přibližně 1,4 milionu</t>
  </si>
  <si>
    <t>HMM (Hyundai Merchant Marine)</t>
  </si>
  <si>
    <t>Přibližně 0,8 milionu</t>
  </si>
  <si>
    <t>Yang Ming</t>
  </si>
  <si>
    <t>Přibližně 0,7 milionu</t>
  </si>
  <si>
    <t>ZIM Integrated Shipping Services</t>
  </si>
  <si>
    <t>Přibližně 0,4 milionu</t>
  </si>
  <si>
    <t>Dopsat do 4. kapitoly</t>
  </si>
  <si>
    <t>Bulk carriers</t>
  </si>
  <si>
    <t>Oil tankers</t>
  </si>
  <si>
    <t>Container ships</t>
  </si>
  <si>
    <t>Offshore supply</t>
  </si>
  <si>
    <t>Liquefied gas carriers</t>
  </si>
  <si>
    <t>Chemical tankers</t>
  </si>
  <si>
    <t>Other/n.a.</t>
  </si>
  <si>
    <t>Ferries and passenger ships</t>
  </si>
  <si>
    <t>General cargo</t>
  </si>
  <si>
    <t>Světová hrubá nosnost obchodního v milionech DWT (2023)</t>
  </si>
  <si>
    <t>-</t>
  </si>
  <si>
    <t>Světová hrubá nosnost obchodního v milionech DWT (2013)</t>
  </si>
  <si>
    <t>Typ lodi</t>
  </si>
  <si>
    <t>Procentuální nárůst</t>
  </si>
  <si>
    <t>Světová kapacita celkem</t>
  </si>
  <si>
    <t>celkovou nosnost lodi v milionech</t>
  </si>
  <si>
    <t>celková nosnost lodí v milionech DWT</t>
  </si>
  <si>
    <t>x</t>
  </si>
  <si>
    <t>Mezinárodní námořní obchod přepravovaný kontejnerovými loděmi (v miliardách naložených tun</t>
  </si>
  <si>
    <t>https://www.statista.com/statistics/253987/international-seaborne-trade-carried-by-containers/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</si>
</sst>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2C2F3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indent="3"/>
    </xf>
    <xf numFmtId="0" fontId="0" fillId="2" borderId="1" xfId="0" applyFill="1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5" fillId="0" borderId="0" xfId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wrapText="1" indent="3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Trans-Pacific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213648293963254"/>
          <c:y val="0.16666666666666666"/>
          <c:w val="0.80534973944583454"/>
          <c:h val="0.6518598716827062"/>
        </c:manualLayout>
      </c:layout>
      <c:lineChart>
        <c:grouping val="standard"/>
        <c:varyColors val="0"/>
        <c:ser>
          <c:idx val="0"/>
          <c:order val="0"/>
          <c:tx>
            <c:strRef>
              <c:f>List1!$B$3</c:f>
              <c:strCache>
                <c:ptCount val="1"/>
                <c:pt idx="0">
                  <c:v>Trans-Pacific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List1!$D$4:$N$4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List1!$D$5:$N$5</c:f>
              <c:numCache>
                <c:formatCode>General</c:formatCode>
                <c:ptCount val="11"/>
                <c:pt idx="0">
                  <c:v>14.4</c:v>
                </c:pt>
                <c:pt idx="1">
                  <c:v>15</c:v>
                </c:pt>
                <c:pt idx="2">
                  <c:v>16.100000000000001</c:v>
                </c:pt>
                <c:pt idx="3">
                  <c:v>17.399999999999999</c:v>
                </c:pt>
                <c:pt idx="4">
                  <c:v>18.100000000000001</c:v>
                </c:pt>
                <c:pt idx="5">
                  <c:v>19.3</c:v>
                </c:pt>
                <c:pt idx="6">
                  <c:v>20.7</c:v>
                </c:pt>
                <c:pt idx="7">
                  <c:v>19.899999999999999</c:v>
                </c:pt>
                <c:pt idx="8">
                  <c:v>20.6</c:v>
                </c:pt>
                <c:pt idx="9">
                  <c:v>24.8</c:v>
                </c:pt>
                <c:pt idx="10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21-4E81-B348-D506D8821EEB}"/>
            </c:ext>
          </c:extLst>
        </c:ser>
        <c:ser>
          <c:idx val="1"/>
          <c:order val="1"/>
          <c:tx>
            <c:strRef>
              <c:f>List1!$B$3</c:f>
              <c:strCache>
                <c:ptCount val="1"/>
                <c:pt idx="0">
                  <c:v>Trans-Pacific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List1!$D$4:$N$4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List1!$D$8:$N$8</c:f>
              <c:numCache>
                <c:formatCode>0.0</c:formatCode>
                <c:ptCount val="11"/>
                <c:pt idx="0" formatCode="General">
                  <c:v>6.6</c:v>
                </c:pt>
                <c:pt idx="1">
                  <c:v>7</c:v>
                </c:pt>
                <c:pt idx="2">
                  <c:v>7</c:v>
                </c:pt>
                <c:pt idx="3" formatCode="General">
                  <c:v>6.9</c:v>
                </c:pt>
                <c:pt idx="4" formatCode="General">
                  <c:v>7.3</c:v>
                </c:pt>
                <c:pt idx="5" formatCode="General">
                  <c:v>7.3</c:v>
                </c:pt>
                <c:pt idx="6" formatCode="General">
                  <c:v>7.4</c:v>
                </c:pt>
                <c:pt idx="7" formatCode="General">
                  <c:v>6.8</c:v>
                </c:pt>
                <c:pt idx="8" formatCode="General">
                  <c:v>6.9</c:v>
                </c:pt>
                <c:pt idx="9" formatCode="General">
                  <c:v>6.8</c:v>
                </c:pt>
                <c:pt idx="10" formatCode="General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21-4E81-B348-D506D8821EE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06354352"/>
        <c:axId val="907793968"/>
      </c:lineChart>
      <c:catAx>
        <c:axId val="906354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/>
                  <a:t>Časové rozmezí</a:t>
                </a:r>
              </a:p>
            </c:rich>
          </c:tx>
          <c:layout>
            <c:manualLayout>
              <c:xMode val="edge"/>
              <c:yMode val="edge"/>
              <c:x val="0.42153133919484553"/>
              <c:y val="0.90326224413927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07793968"/>
        <c:crosses val="autoZero"/>
        <c:auto val="1"/>
        <c:lblAlgn val="ctr"/>
        <c:lblOffset val="100"/>
        <c:noMultiLvlLbl val="0"/>
      </c:catAx>
      <c:valAx>
        <c:axId val="90779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/>
                  <a:t>Miniony [TEU]</a:t>
                </a:r>
              </a:p>
            </c:rich>
          </c:tx>
          <c:layout>
            <c:manualLayout>
              <c:xMode val="edge"/>
              <c:yMode val="edge"/>
              <c:x val="2.9582271603804628E-2"/>
              <c:y val="0.36582073491314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0635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3686766376793902"/>
          <c:y val="0.19747288295298299"/>
          <c:w val="0.48482884890019806"/>
          <c:h val="0.70688328538439216"/>
        </c:manualLayout>
      </c:layout>
      <c:pieChart>
        <c:varyColors val="1"/>
        <c:ser>
          <c:idx val="0"/>
          <c:order val="0"/>
          <c:tx>
            <c:strRef>
              <c:f>List1!$F$102</c:f>
              <c:strCache>
                <c:ptCount val="1"/>
                <c:pt idx="0">
                  <c:v>Světová hrubá nosnost obchodního v milionech DWT (2023)</c:v>
                </c:pt>
              </c:strCache>
            </c:strRef>
          </c:tx>
          <c:dPt>
            <c:idx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83F-4481-8870-66B7B0BA7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A83F-4481-8870-66B7B0BA79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83F-4481-8870-66B7B0BA79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83F-4481-8870-66B7B0BA79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83F-4481-8870-66B7B0BA79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A83F-4481-8870-66B7B0BA79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83F-4481-8870-66B7B0BA79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83F-4481-8870-66B7B0BA796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83F-4481-8870-66B7B0BA796A}"/>
              </c:ext>
            </c:extLst>
          </c:dPt>
          <c:dLbls>
            <c:dLbl>
              <c:idx val="0"/>
              <c:layout>
                <c:manualLayout>
                  <c:x val="-5.2487380456891358E-2"/>
                  <c:y val="-0.118711531889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3F-4481-8870-66B7B0BA796A}"/>
                </c:ext>
              </c:extLst>
            </c:dLbl>
            <c:dLbl>
              <c:idx val="1"/>
              <c:layout>
                <c:manualLayout>
                  <c:x val="-2.012869686499516E-2"/>
                  <c:y val="-3.7640241818605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3F-4481-8870-66B7B0BA796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83F-4481-8870-66B7B0BA796A}"/>
                </c:ext>
              </c:extLst>
            </c:dLbl>
            <c:dLbl>
              <c:idx val="3"/>
              <c:layout>
                <c:manualLayout>
                  <c:x val="-8.0514787459979986E-3"/>
                  <c:y val="3.18494353849734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3F-4481-8870-66B7B0BA796A}"/>
                </c:ext>
              </c:extLst>
            </c:dLbl>
            <c:dLbl>
              <c:idx val="4"/>
              <c:layout>
                <c:manualLayout>
                  <c:x val="-2.2141566551494636E-2"/>
                  <c:y val="3.18494353849734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543411417884419E-2"/>
                      <c:h val="5.04089700047625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83F-4481-8870-66B7B0BA796A}"/>
                </c:ext>
              </c:extLst>
            </c:dLbl>
            <c:dLbl>
              <c:idx val="5"/>
              <c:layout>
                <c:manualLayout>
                  <c:x val="-2.0128696864995087E-3"/>
                  <c:y val="2.60586289513419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3F-4481-8870-66B7B0BA796A}"/>
                </c:ext>
              </c:extLst>
            </c:dLbl>
            <c:dLbl>
              <c:idx val="6"/>
              <c:layout>
                <c:manualLayout>
                  <c:x val="-1.2077218118997052E-2"/>
                  <c:y val="1.44770160840788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3F-4481-8870-66B7B0BA796A}"/>
                </c:ext>
              </c:extLst>
            </c:dLbl>
            <c:dLbl>
              <c:idx val="7"/>
              <c:layout>
                <c:manualLayout>
                  <c:x val="7.3925432351024029E-2"/>
                  <c:y val="4.343104825223656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040298207598"/>
                      <c:h val="7.067679252247299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A83F-4481-8870-66B7B0BA796A}"/>
                </c:ext>
              </c:extLst>
            </c:dLbl>
            <c:dLbl>
              <c:idx val="8"/>
              <c:layout>
                <c:manualLayout>
                  <c:x val="3.220591498399214E-2"/>
                  <c:y val="8.686209650447317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3F-4481-8870-66B7B0BA796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List1!$F$104:$F$112</c:f>
              <c:strCache>
                <c:ptCount val="9"/>
                <c:pt idx="0">
                  <c:v>Bulk carriers</c:v>
                </c:pt>
                <c:pt idx="1">
                  <c:v>Oil tankers</c:v>
                </c:pt>
                <c:pt idx="2">
                  <c:v>Container ships</c:v>
                </c:pt>
                <c:pt idx="3">
                  <c:v>Offshore supply</c:v>
                </c:pt>
                <c:pt idx="4">
                  <c:v>Liquefied gas carriers</c:v>
                </c:pt>
                <c:pt idx="5">
                  <c:v>Chemical tankers</c:v>
                </c:pt>
                <c:pt idx="6">
                  <c:v>Other/n.a.</c:v>
                </c:pt>
                <c:pt idx="7">
                  <c:v>Ferries and passenger ships</c:v>
                </c:pt>
                <c:pt idx="8">
                  <c:v>General cargo</c:v>
                </c:pt>
              </c:strCache>
            </c:strRef>
          </c:cat>
          <c:val>
            <c:numRef>
              <c:f>List1!$G$104:$G$112</c:f>
              <c:numCache>
                <c:formatCode>#,##0</c:formatCode>
                <c:ptCount val="9"/>
                <c:pt idx="0">
                  <c:v>973.74300000000005</c:v>
                </c:pt>
                <c:pt idx="1">
                  <c:v>651.34799999999996</c:v>
                </c:pt>
                <c:pt idx="2">
                  <c:v>305.31299999999999</c:v>
                </c:pt>
                <c:pt idx="3">
                  <c:v>86.471999999999994</c:v>
                </c:pt>
                <c:pt idx="4">
                  <c:v>88.063999999999993</c:v>
                </c:pt>
                <c:pt idx="5">
                  <c:v>51.411000000000001</c:v>
                </c:pt>
                <c:pt idx="6">
                  <c:v>26.079000000000001</c:v>
                </c:pt>
                <c:pt idx="7">
                  <c:v>8.5280000000000005</c:v>
                </c:pt>
                <c:pt idx="8">
                  <c:v>81.814999999999998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3F-4481-8870-66B7B0BA79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7663628057446"/>
          <c:y val="0.2802155274318936"/>
          <c:w val="0.23559353899197313"/>
          <c:h val="0.439742441344716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569528971837755"/>
          <c:y val="0.17940571702463945"/>
          <c:w val="0.52162454277876336"/>
          <c:h val="0.72222599374069696"/>
        </c:manualLayout>
      </c:layout>
      <c:pieChart>
        <c:varyColors val="1"/>
        <c:ser>
          <c:idx val="0"/>
          <c:order val="0"/>
          <c:tx>
            <c:strRef>
              <c:f>List1!$C$102</c:f>
              <c:strCache>
                <c:ptCount val="1"/>
                <c:pt idx="0">
                  <c:v>Světová hrubá nosnost obchodního v milionech DWT (2013)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D45A-4A39-A64F-597D2F03CB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45A-4A39-A64F-597D2F03CB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45A-4A39-A64F-597D2F03CB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45A-4A39-A64F-597D2F03CB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45A-4A39-A64F-597D2F03CB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45A-4A39-A64F-597D2F03CBF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D45A-4A39-A64F-597D2F03CBF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45A-4A39-A64F-597D2F03CBF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D45A-4A39-A64F-597D2F03CBF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D45A-4A39-A64F-597D2F03CBF2}"/>
                </c:ext>
              </c:extLst>
            </c:dLbl>
            <c:dLbl>
              <c:idx val="1"/>
              <c:layout>
                <c:manualLayout>
                  <c:x val="-5.5717486264532438E-17"/>
                  <c:y val="-5.78636995498032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5A-4A39-A64F-597D2F03CBF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D45A-4A39-A64F-597D2F03CBF2}"/>
                </c:ext>
              </c:extLst>
            </c:dLbl>
            <c:dLbl>
              <c:idx val="3"/>
              <c:layout>
                <c:manualLayout>
                  <c:x val="-6.0783414455660555E-3"/>
                  <c:y val="2.60386647974109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5A-4A39-A64F-597D2F03CBF2}"/>
                </c:ext>
              </c:extLst>
            </c:dLbl>
            <c:dLbl>
              <c:idx val="4"/>
              <c:layout>
                <c:manualLayout>
                  <c:x val="-6.0783414455660555E-3"/>
                  <c:y val="1.44659248874505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5A-4A39-A64F-597D2F03CBF2}"/>
                </c:ext>
              </c:extLst>
            </c:dLbl>
            <c:dLbl>
              <c:idx val="5"/>
              <c:layout>
                <c:manualLayout>
                  <c:x val="-3.0391707227830555E-3"/>
                  <c:y val="1.44659248874505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5A-4A39-A64F-597D2F03CBF2}"/>
                </c:ext>
              </c:extLst>
            </c:dLbl>
            <c:dLbl>
              <c:idx val="6"/>
              <c:layout>
                <c:manualLayout>
                  <c:x val="3.0382153666474046E-3"/>
                  <c:y val="1.15727399099604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5A-4A39-A64F-597D2F03CBF2}"/>
                </c:ext>
              </c:extLst>
            </c:dLbl>
            <c:dLbl>
              <c:idx val="7"/>
              <c:layout>
                <c:manualLayout>
                  <c:x val="3.0382153666474048E-2"/>
                  <c:y val="-2.6520555925934195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45A-4A39-A64F-597D2F03CBF2}"/>
                </c:ext>
              </c:extLst>
            </c:dLbl>
            <c:dLbl>
              <c:idx val="8"/>
              <c:layout>
                <c:manualLayout>
                  <c:x val="2.430572293317923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5A-4A39-A64F-597D2F03CBF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List1!$F$104:$F$112</c:f>
              <c:strCache>
                <c:ptCount val="9"/>
                <c:pt idx="0">
                  <c:v>Bulk carriers</c:v>
                </c:pt>
                <c:pt idx="1">
                  <c:v>Oil tankers</c:v>
                </c:pt>
                <c:pt idx="2">
                  <c:v>Container ships</c:v>
                </c:pt>
                <c:pt idx="3">
                  <c:v>Offshore supply</c:v>
                </c:pt>
                <c:pt idx="4">
                  <c:v>Liquefied gas carriers</c:v>
                </c:pt>
                <c:pt idx="5">
                  <c:v>Chemical tankers</c:v>
                </c:pt>
                <c:pt idx="6">
                  <c:v>Other/n.a.</c:v>
                </c:pt>
                <c:pt idx="7">
                  <c:v>Ferries and passenger ships</c:v>
                </c:pt>
                <c:pt idx="8">
                  <c:v>General cargo</c:v>
                </c:pt>
              </c:strCache>
            </c:strRef>
          </c:cat>
          <c:val>
            <c:numRef>
              <c:f>List1!$C$104:$C$112</c:f>
              <c:numCache>
                <c:formatCode>#,##0</c:formatCode>
                <c:ptCount val="9"/>
                <c:pt idx="0">
                  <c:v>684.673</c:v>
                </c:pt>
                <c:pt idx="1">
                  <c:v>490.74299999999999</c:v>
                </c:pt>
                <c:pt idx="2">
                  <c:v>206.577</c:v>
                </c:pt>
                <c:pt idx="3">
                  <c:v>69.991</c:v>
                </c:pt>
                <c:pt idx="4">
                  <c:v>44.345999999999997</c:v>
                </c:pt>
                <c:pt idx="5">
                  <c:v>23.292999999999999</c:v>
                </c:pt>
                <c:pt idx="6">
                  <c:v>23.312000000000001</c:v>
                </c:pt>
                <c:pt idx="7">
                  <c:v>5.5039999999999996</c:v>
                </c:pt>
                <c:pt idx="8">
                  <c:v>80.344999999999999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A-4A39-A64F-597D2F03CB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8917979777788"/>
          <c:y val="0.26081151332710351"/>
          <c:w val="0.20108201850374105"/>
          <c:h val="0.43940554388916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Mezinárodní námořní obchod přepravovaný kontejnerovými loděmi (v miliardách naložených tun</a:t>
            </a:r>
            <a:r>
              <a:rPr lang="cs-CZ" sz="1200">
                <a:latin typeface="Times New Roman" panose="02020603050405020304" pitchFamily="18" charset="0"/>
                <a:cs typeface="Times New Roman" panose="02020603050405020304" pitchFamily="18" charset="0"/>
              </a:rPr>
              <a:t>)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List1!$AI$37</c:f>
              <c:strCache>
                <c:ptCount val="1"/>
                <c:pt idx="0">
                  <c:v>Mezinárodní námořní obchod přepravovaný kontejnerovými loděmi (v miliardách naložených tun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List1!$AH$39:$AQ$39</c:f>
              <c:numCache>
                <c:formatCode>General</c:formatCode>
                <c:ptCount val="10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List1!$AH$40:$AQ$40</c:f>
              <c:numCache>
                <c:formatCode>General</c:formatCode>
                <c:ptCount val="10"/>
                <c:pt idx="0">
                  <c:v>0.6</c:v>
                </c:pt>
                <c:pt idx="1">
                  <c:v>0.95</c:v>
                </c:pt>
                <c:pt idx="2">
                  <c:v>1.2</c:v>
                </c:pt>
                <c:pt idx="3">
                  <c:v>1.6</c:v>
                </c:pt>
                <c:pt idx="4">
                  <c:v>1.7</c:v>
                </c:pt>
                <c:pt idx="5">
                  <c:v>1.75</c:v>
                </c:pt>
                <c:pt idx="6">
                  <c:v>1.85</c:v>
                </c:pt>
                <c:pt idx="7">
                  <c:v>1.85</c:v>
                </c:pt>
                <c:pt idx="8">
                  <c:v>1.85</c:v>
                </c:pt>
                <c:pt idx="9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A-4B4F-B9B0-61045342CB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5616735"/>
        <c:axId val="1003610255"/>
      </c:barChart>
      <c:catAx>
        <c:axId val="775616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03610255"/>
        <c:crosses val="autoZero"/>
        <c:auto val="1"/>
        <c:lblAlgn val="ctr"/>
        <c:lblOffset val="100"/>
        <c:noMultiLvlLbl val="0"/>
      </c:catAx>
      <c:valAx>
        <c:axId val="1003610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75616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latin typeface="Times New Roman" panose="02020603050405020304" pitchFamily="18" charset="0"/>
                <a:cs typeface="Times New Roman" panose="02020603050405020304" pitchFamily="18" charset="0"/>
              </a:rPr>
              <a:t> Trans-Pacifická </a:t>
            </a:r>
            <a:r>
              <a:rPr lang="cs-CZ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relace</a:t>
            </a:r>
            <a:endParaRPr lang="cs-CZ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5583899615287817"/>
          <c:y val="3.4100596760443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02537182852145"/>
          <c:y val="0.1388888888888889"/>
          <c:w val="0.75286351706036747"/>
          <c:h val="0.6750080198308544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List1!$D$4:$N$4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List1!$D$11:$N$11</c:f>
              <c:numCache>
                <c:formatCode>0.0</c:formatCode>
                <c:ptCount val="11"/>
                <c:pt idx="0">
                  <c:v>21</c:v>
                </c:pt>
                <c:pt idx="1">
                  <c:v>22</c:v>
                </c:pt>
                <c:pt idx="2">
                  <c:v>23.1</c:v>
                </c:pt>
                <c:pt idx="3">
                  <c:v>24.299999999999997</c:v>
                </c:pt>
                <c:pt idx="4">
                  <c:v>25.400000000000002</c:v>
                </c:pt>
                <c:pt idx="5">
                  <c:v>26.6</c:v>
                </c:pt>
                <c:pt idx="6">
                  <c:v>28.1</c:v>
                </c:pt>
                <c:pt idx="7">
                  <c:v>26.7</c:v>
                </c:pt>
                <c:pt idx="8">
                  <c:v>27.5</c:v>
                </c:pt>
                <c:pt idx="9">
                  <c:v>31.6</c:v>
                </c:pt>
                <c:pt idx="10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F-4D98-8FAD-19B977E05C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7778272"/>
        <c:axId val="1008899935"/>
        <c:axId val="0"/>
      </c:bar3DChart>
      <c:catAx>
        <c:axId val="917778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Časové rozmezí</a:t>
                </a:r>
              </a:p>
            </c:rich>
          </c:tx>
          <c:layout>
            <c:manualLayout>
              <c:xMode val="edge"/>
              <c:yMode val="edge"/>
              <c:x val="0.41176684164479443"/>
              <c:y val="0.898830562846310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08899935"/>
        <c:crosses val="autoZero"/>
        <c:auto val="1"/>
        <c:lblAlgn val="ctr"/>
        <c:lblOffset val="100"/>
        <c:noMultiLvlLbl val="0"/>
      </c:catAx>
      <c:valAx>
        <c:axId val="100889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Miniony [TEU]</a:t>
                </a:r>
              </a:p>
            </c:rich>
          </c:tx>
          <c:layout>
            <c:manualLayout>
              <c:xMode val="edge"/>
              <c:yMode val="edge"/>
              <c:x val="3.8031277340332459E-2"/>
              <c:y val="0.3179899387576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1777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Asia–Europe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159492563429572"/>
          <c:y val="0.13159251951932482"/>
          <c:w val="0.80764485579653422"/>
          <c:h val="0.68853424521890638"/>
        </c:manualLayout>
      </c:layout>
      <c:lineChart>
        <c:grouping val="standard"/>
        <c:varyColors val="0"/>
        <c:ser>
          <c:idx val="0"/>
          <c:order val="0"/>
          <c:tx>
            <c:strRef>
              <c:f>List1!$B$14</c:f>
              <c:strCache>
                <c:ptCount val="1"/>
                <c:pt idx="0">
                  <c:v>Asia–Europe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List1!$D$15:$N$15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List1!$D$16:$N$16</c:f>
              <c:numCache>
                <c:formatCode>0.0</c:formatCode>
                <c:ptCount val="11"/>
                <c:pt idx="0">
                  <c:v>6</c:v>
                </c:pt>
                <c:pt idx="1">
                  <c:v>6.1</c:v>
                </c:pt>
                <c:pt idx="2">
                  <c:v>6.3</c:v>
                </c:pt>
                <c:pt idx="3">
                  <c:v>6.4</c:v>
                </c:pt>
                <c:pt idx="4">
                  <c:v>6.8</c:v>
                </c:pt>
                <c:pt idx="5">
                  <c:v>7.1</c:v>
                </c:pt>
                <c:pt idx="6">
                  <c:v>7</c:v>
                </c:pt>
                <c:pt idx="7">
                  <c:v>7.2</c:v>
                </c:pt>
                <c:pt idx="8">
                  <c:v>7.2</c:v>
                </c:pt>
                <c:pt idx="9">
                  <c:v>7.2</c:v>
                </c:pt>
                <c:pt idx="10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92-4CFB-A46A-44C0553522DA}"/>
            </c:ext>
          </c:extLst>
        </c:ser>
        <c:ser>
          <c:idx val="1"/>
          <c:order val="1"/>
          <c:tx>
            <c:strRef>
              <c:f>List1!$B$14</c:f>
              <c:strCache>
                <c:ptCount val="1"/>
                <c:pt idx="0">
                  <c:v>Asia–Europe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List1!$D$15:$N$15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List1!$D$19:$N$19</c:f>
              <c:numCache>
                <c:formatCode>0.0</c:formatCode>
                <c:ptCount val="11"/>
                <c:pt idx="0">
                  <c:v>14.1</c:v>
                </c:pt>
                <c:pt idx="1">
                  <c:v>14.4</c:v>
                </c:pt>
                <c:pt idx="2">
                  <c:v>15.4</c:v>
                </c:pt>
                <c:pt idx="3">
                  <c:v>15</c:v>
                </c:pt>
                <c:pt idx="4">
                  <c:v>15.3</c:v>
                </c:pt>
                <c:pt idx="5">
                  <c:v>16.399999999999999</c:v>
                </c:pt>
                <c:pt idx="6">
                  <c:v>17.3</c:v>
                </c:pt>
                <c:pt idx="7">
                  <c:v>17.5</c:v>
                </c:pt>
                <c:pt idx="8">
                  <c:v>16.8</c:v>
                </c:pt>
                <c:pt idx="9">
                  <c:v>19.3</c:v>
                </c:pt>
                <c:pt idx="10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2-4CFB-A46A-44C0553522D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313376"/>
        <c:axId val="399551792"/>
      </c:lineChart>
      <c:catAx>
        <c:axId val="14331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Časové rozmezí</a:t>
                </a:r>
              </a:p>
            </c:rich>
          </c:tx>
          <c:layout>
            <c:manualLayout>
              <c:xMode val="edge"/>
              <c:yMode val="edge"/>
              <c:x val="0.42118248376847633"/>
              <c:y val="0.894214864575652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9551792"/>
        <c:crosses val="autoZero"/>
        <c:auto val="1"/>
        <c:lblAlgn val="ctr"/>
        <c:lblOffset val="100"/>
        <c:noMultiLvlLbl val="0"/>
      </c:catAx>
      <c:valAx>
        <c:axId val="39955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Miniony [TEU]</a:t>
                </a:r>
              </a:p>
            </c:rich>
          </c:tx>
          <c:layout>
            <c:manualLayout>
              <c:xMode val="edge"/>
              <c:yMode val="edge"/>
              <c:x val="2.9150128163804082E-2"/>
              <c:y val="0.337574396961129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331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latin typeface="Times New Roman" panose="02020603050405020304" pitchFamily="18" charset="0"/>
                <a:cs typeface="Times New Roman" panose="02020603050405020304" pitchFamily="18" charset="0"/>
              </a:rPr>
              <a:t>relace </a:t>
            </a: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Asia–E</a:t>
            </a:r>
            <a:r>
              <a:rPr lang="cs-CZ" b="1">
                <a:latin typeface="Times New Roman" panose="02020603050405020304" pitchFamily="18" charset="0"/>
                <a:cs typeface="Times New Roman" panose="02020603050405020304" pitchFamily="18" charset="0"/>
              </a:rPr>
              <a:t>v</a:t>
            </a: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rop</a:t>
            </a:r>
            <a:r>
              <a:rPr lang="cs-CZ" b="1">
                <a:latin typeface="Times New Roman" panose="02020603050405020304" pitchFamily="18" charset="0"/>
                <a:cs typeface="Times New Roman" panose="02020603050405020304" pitchFamily="18" charset="0"/>
              </a:rPr>
              <a:t>a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List1!$B$14</c:f>
              <c:strCache>
                <c:ptCount val="1"/>
                <c:pt idx="0">
                  <c:v>Asia–Europe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List1!$D$15:$N$15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List1!$D$22:$N$22</c:f>
              <c:numCache>
                <c:formatCode>0.0</c:formatCode>
                <c:ptCount val="11"/>
                <c:pt idx="0">
                  <c:v>20.100000000000001</c:v>
                </c:pt>
                <c:pt idx="1">
                  <c:v>20.5</c:v>
                </c:pt>
                <c:pt idx="2">
                  <c:v>21.7</c:v>
                </c:pt>
                <c:pt idx="3">
                  <c:v>21.4</c:v>
                </c:pt>
                <c:pt idx="4">
                  <c:v>22.1</c:v>
                </c:pt>
                <c:pt idx="5">
                  <c:v>23.5</c:v>
                </c:pt>
                <c:pt idx="6">
                  <c:v>24.3</c:v>
                </c:pt>
                <c:pt idx="7">
                  <c:v>24.7</c:v>
                </c:pt>
                <c:pt idx="8">
                  <c:v>24</c:v>
                </c:pt>
                <c:pt idx="9">
                  <c:v>26.5</c:v>
                </c:pt>
                <c:pt idx="10">
                  <c:v>26.200000000000003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6-4D58-9FFC-521D9DCBDA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8984656"/>
        <c:axId val="135292192"/>
        <c:axId val="0"/>
      </c:bar3DChart>
      <c:catAx>
        <c:axId val="22898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Časové rozmezí</a:t>
                </a:r>
              </a:p>
            </c:rich>
          </c:tx>
          <c:layout>
            <c:manualLayout>
              <c:xMode val="edge"/>
              <c:yMode val="edge"/>
              <c:x val="0.40290602947987902"/>
              <c:y val="0.90327275902974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5292192"/>
        <c:crosses val="autoZero"/>
        <c:auto val="1"/>
        <c:lblAlgn val="ctr"/>
        <c:lblOffset val="100"/>
        <c:noMultiLvlLbl val="0"/>
      </c:catAx>
      <c:valAx>
        <c:axId val="13529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Miniony [TEU]</a:t>
                </a:r>
              </a:p>
            </c:rich>
          </c:tx>
          <c:layout>
            <c:manualLayout>
              <c:xMode val="edge"/>
              <c:yMode val="edge"/>
              <c:x val="3.6541119860017499E-2"/>
              <c:y val="0.32585593467483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898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Trans-Atlantic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365653198459682"/>
          <c:y val="0.12752827713527679"/>
          <c:w val="0.80773840769903771"/>
          <c:h val="0.70777203150010193"/>
        </c:manualLayout>
      </c:layout>
      <c:lineChart>
        <c:grouping val="standard"/>
        <c:varyColors val="0"/>
        <c:ser>
          <c:idx val="0"/>
          <c:order val="0"/>
          <c:tx>
            <c:strRef>
              <c:f>List1!$B$24</c:f>
              <c:strCache>
                <c:ptCount val="1"/>
                <c:pt idx="0">
                  <c:v>Transatlantic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List1!$D$25:$N$25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List1!$D$26:$N$26</c:f>
              <c:numCache>
                <c:formatCode>0.0</c:formatCode>
                <c:ptCount val="11"/>
                <c:pt idx="0">
                  <c:v>2.6</c:v>
                </c:pt>
                <c:pt idx="1">
                  <c:v>2.7</c:v>
                </c:pt>
                <c:pt idx="2">
                  <c:v>2.8</c:v>
                </c:pt>
                <c:pt idx="3">
                  <c:v>2.7</c:v>
                </c:pt>
                <c:pt idx="4">
                  <c:v>2.7</c:v>
                </c:pt>
                <c:pt idx="5">
                  <c:v>2.9</c:v>
                </c:pt>
                <c:pt idx="6">
                  <c:v>3</c:v>
                </c:pt>
                <c:pt idx="7">
                  <c:v>2.9</c:v>
                </c:pt>
                <c:pt idx="8">
                  <c:v>2.7</c:v>
                </c:pt>
                <c:pt idx="9">
                  <c:v>2.9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9-4914-949D-C635697673D1}"/>
            </c:ext>
          </c:extLst>
        </c:ser>
        <c:ser>
          <c:idx val="1"/>
          <c:order val="1"/>
          <c:tx>
            <c:strRef>
              <c:f>List1!$B$24</c:f>
              <c:strCache>
                <c:ptCount val="1"/>
                <c:pt idx="0">
                  <c:v>Transatlantic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List1!$D$25:$N$25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List1!$D$29:$N$29</c:f>
              <c:numCache>
                <c:formatCode>General</c:formatCode>
                <c:ptCount val="11"/>
                <c:pt idx="0">
                  <c:v>3.3</c:v>
                </c:pt>
                <c:pt idx="1">
                  <c:v>3.4</c:v>
                </c:pt>
                <c:pt idx="2">
                  <c:v>3.7</c:v>
                </c:pt>
                <c:pt idx="3">
                  <c:v>3.9</c:v>
                </c:pt>
                <c:pt idx="4">
                  <c:v>3.9</c:v>
                </c:pt>
                <c:pt idx="5">
                  <c:v>4.2</c:v>
                </c:pt>
                <c:pt idx="6">
                  <c:v>4.5</c:v>
                </c:pt>
                <c:pt idx="7">
                  <c:v>4.5999999999999996</c:v>
                </c:pt>
                <c:pt idx="8">
                  <c:v>4.5</c:v>
                </c:pt>
                <c:pt idx="9">
                  <c:v>5.3</c:v>
                </c:pt>
                <c:pt idx="10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C9-4914-949D-C635697673D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315296"/>
        <c:axId val="238540352"/>
      </c:lineChart>
      <c:catAx>
        <c:axId val="143315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Časové rozmezí</a:t>
                </a:r>
              </a:p>
            </c:rich>
          </c:tx>
          <c:layout>
            <c:manualLayout>
              <c:xMode val="edge"/>
              <c:yMode val="edge"/>
              <c:x val="0.42647937620936072"/>
              <c:y val="0.90938839593361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8540352"/>
        <c:crosses val="autoZero"/>
        <c:auto val="1"/>
        <c:lblAlgn val="ctr"/>
        <c:lblOffset val="100"/>
        <c:noMultiLvlLbl val="0"/>
      </c:catAx>
      <c:valAx>
        <c:axId val="23854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Miniony [TEU]</a:t>
                </a:r>
              </a:p>
            </c:rich>
          </c:tx>
          <c:layout>
            <c:manualLayout>
              <c:xMode val="edge"/>
              <c:yMode val="edge"/>
              <c:x val="1.0490258060808092E-2"/>
              <c:y val="0.335793039269996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3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Trans</a:t>
            </a:r>
            <a:r>
              <a:rPr lang="cs-CZ" b="1">
                <a:latin typeface="Times New Roman" panose="02020603050405020304" pitchFamily="18" charset="0"/>
                <a:cs typeface="Times New Roman" panose="02020603050405020304" pitchFamily="18" charset="0"/>
              </a:rPr>
              <a:t>-A</a:t>
            </a: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tlantic</a:t>
            </a:r>
            <a:r>
              <a:rPr lang="cs-CZ" b="1">
                <a:latin typeface="Times New Roman" panose="02020603050405020304" pitchFamily="18" charset="0"/>
                <a:cs typeface="Times New Roman" panose="02020603050405020304" pitchFamily="18" charset="0"/>
              </a:rPr>
              <a:t>ká relace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List1!$B$24</c:f>
              <c:strCache>
                <c:ptCount val="1"/>
                <c:pt idx="0">
                  <c:v>Transatlantic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List1!$D$25:$N$25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List1!$D$32:$N$32</c:f>
              <c:numCache>
                <c:formatCode>0.0</c:formatCode>
                <c:ptCount val="11"/>
                <c:pt idx="0">
                  <c:v>5.9</c:v>
                </c:pt>
                <c:pt idx="1">
                  <c:v>6.1</c:v>
                </c:pt>
                <c:pt idx="2">
                  <c:v>6.5</c:v>
                </c:pt>
                <c:pt idx="3">
                  <c:v>6.6</c:v>
                </c:pt>
                <c:pt idx="4">
                  <c:v>6.6</c:v>
                </c:pt>
                <c:pt idx="5">
                  <c:v>7.1</c:v>
                </c:pt>
                <c:pt idx="6">
                  <c:v>7.5</c:v>
                </c:pt>
                <c:pt idx="7">
                  <c:v>7.5</c:v>
                </c:pt>
                <c:pt idx="8">
                  <c:v>7.2</c:v>
                </c:pt>
                <c:pt idx="9">
                  <c:v>8.1999999999999993</c:v>
                </c:pt>
                <c:pt idx="10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0-4B09-9726-09F509412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98068656"/>
        <c:axId val="399601920"/>
        <c:axId val="0"/>
      </c:bar3DChart>
      <c:catAx>
        <c:axId val="39806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Časové rozmezí</a:t>
                </a:r>
              </a:p>
            </c:rich>
          </c:tx>
          <c:layout>
            <c:manualLayout>
              <c:xMode val="edge"/>
              <c:yMode val="edge"/>
              <c:x val="0.40557665585919406"/>
              <c:y val="0.90647861695872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9601920"/>
        <c:crosses val="autoZero"/>
        <c:auto val="1"/>
        <c:lblAlgn val="ctr"/>
        <c:lblOffset val="100"/>
        <c:noMultiLvlLbl val="0"/>
      </c:catAx>
      <c:valAx>
        <c:axId val="39960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Miniony [TEU]</a:t>
                </a:r>
              </a:p>
            </c:rich>
          </c:tx>
          <c:layout>
            <c:manualLayout>
              <c:xMode val="edge"/>
              <c:yMode val="edge"/>
              <c:x val="1.9866314288568599E-2"/>
              <c:y val="0.39022554834463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80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List1!$B$39</c:f>
              <c:strCache>
                <c:ptCount val="1"/>
                <c:pt idx="0">
                  <c:v>Přístav Hamburk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List1!$D$40:$N$40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List1!$D$41:$N$41</c:f>
              <c:numCache>
                <c:formatCode>General</c:formatCode>
                <c:ptCount val="11"/>
                <c:pt idx="0">
                  <c:v>5.6</c:v>
                </c:pt>
                <c:pt idx="1">
                  <c:v>5.5</c:v>
                </c:pt>
                <c:pt idx="2">
                  <c:v>5.7</c:v>
                </c:pt>
                <c:pt idx="3">
                  <c:v>6.1</c:v>
                </c:pt>
                <c:pt idx="4">
                  <c:v>6.3</c:v>
                </c:pt>
                <c:pt idx="5">
                  <c:v>6.6</c:v>
                </c:pt>
                <c:pt idx="6">
                  <c:v>6.9</c:v>
                </c:pt>
                <c:pt idx="7">
                  <c:v>7.3</c:v>
                </c:pt>
                <c:pt idx="8">
                  <c:v>7.3</c:v>
                </c:pt>
                <c:pt idx="9">
                  <c:v>8.6</c:v>
                </c:pt>
                <c:pt idx="10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C-4FB2-A363-9E3FC90AA7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3678447"/>
        <c:axId val="841493439"/>
        <c:axId val="0"/>
      </c:bar3DChart>
      <c:catAx>
        <c:axId val="843678447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1493439"/>
        <c:crosses val="autoZero"/>
        <c:auto val="1"/>
        <c:lblAlgn val="ctr"/>
        <c:lblOffset val="100"/>
        <c:noMultiLvlLbl val="0"/>
      </c:catAx>
      <c:valAx>
        <c:axId val="84149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3678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Přístav Antverpy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List1!$B$50</c:f>
              <c:strCache>
                <c:ptCount val="1"/>
                <c:pt idx="0">
                  <c:v>Přístav Antverpy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List1!$D$46:$N$46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List1!$B$50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5-49F6-A004-9AF637C2FA56}"/>
            </c:ext>
          </c:extLst>
        </c:ser>
        <c:ser>
          <c:idx val="1"/>
          <c:order val="1"/>
          <c:tx>
            <c:strRef>
              <c:f>List1!$B$50</c:f>
              <c:strCache>
                <c:ptCount val="1"/>
                <c:pt idx="0">
                  <c:v>Přístav Antverpy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List1!$D$46:$N$46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List1!$D$51:$N$51</c:f>
              <c:numCache>
                <c:formatCode>General</c:formatCode>
                <c:ptCount val="11"/>
                <c:pt idx="0">
                  <c:v>8.6</c:v>
                </c:pt>
                <c:pt idx="1">
                  <c:v>8.5</c:v>
                </c:pt>
                <c:pt idx="2">
                  <c:v>8.9</c:v>
                </c:pt>
                <c:pt idx="3">
                  <c:v>9.6</c:v>
                </c:pt>
                <c:pt idx="4">
                  <c:v>10</c:v>
                </c:pt>
                <c:pt idx="5">
                  <c:v>10.4</c:v>
                </c:pt>
                <c:pt idx="6">
                  <c:v>11.1</c:v>
                </c:pt>
                <c:pt idx="7">
                  <c:v>11.9</c:v>
                </c:pt>
                <c:pt idx="8">
                  <c:v>12</c:v>
                </c:pt>
                <c:pt idx="9">
                  <c:v>12</c:v>
                </c:pt>
                <c:pt idx="1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25-49F6-A004-9AF637C2FA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96305263"/>
        <c:axId val="882653504"/>
        <c:axId val="0"/>
      </c:bar3DChart>
      <c:catAx>
        <c:axId val="69630526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82653504"/>
        <c:crosses val="autoZero"/>
        <c:auto val="1"/>
        <c:lblAlgn val="ctr"/>
        <c:lblOffset val="100"/>
        <c:noMultiLvlLbl val="0"/>
      </c:catAx>
      <c:valAx>
        <c:axId val="88265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630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List1!$B$56</c:f>
              <c:strCache>
                <c:ptCount val="1"/>
                <c:pt idx="0">
                  <c:v>Přístav Rotterdm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List1!$D$46:$N$46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List1!$D$57:$N$57</c:f>
              <c:numCache>
                <c:formatCode>0.0</c:formatCode>
                <c:ptCount val="11"/>
                <c:pt idx="0" formatCode="General">
                  <c:v>11.9</c:v>
                </c:pt>
                <c:pt idx="1">
                  <c:v>11.6</c:v>
                </c:pt>
                <c:pt idx="2" formatCode="General">
                  <c:v>12.3</c:v>
                </c:pt>
                <c:pt idx="3" formatCode="General">
                  <c:v>12.2</c:v>
                </c:pt>
                <c:pt idx="4" formatCode="General">
                  <c:v>12.4</c:v>
                </c:pt>
                <c:pt idx="5" formatCode="General">
                  <c:v>13.7</c:v>
                </c:pt>
                <c:pt idx="6" formatCode="General">
                  <c:v>14.5</c:v>
                </c:pt>
                <c:pt idx="7" formatCode="General">
                  <c:v>14.8</c:v>
                </c:pt>
                <c:pt idx="8" formatCode="General">
                  <c:v>14.3</c:v>
                </c:pt>
                <c:pt idx="9" formatCode="General">
                  <c:v>14.5</c:v>
                </c:pt>
                <c:pt idx="10" formatCode="General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1-4E22-9ADD-CE4E9D7CE3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13853823"/>
        <c:axId val="882650528"/>
        <c:axId val="0"/>
      </c:bar3DChart>
      <c:catAx>
        <c:axId val="61385382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82650528"/>
        <c:crosses val="autoZero"/>
        <c:auto val="1"/>
        <c:lblAlgn val="ctr"/>
        <c:lblOffset val="100"/>
        <c:noMultiLvlLbl val="0"/>
      </c:catAx>
      <c:valAx>
        <c:axId val="8826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3853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0</xdr:row>
      <xdr:rowOff>0</xdr:rowOff>
    </xdr:from>
    <xdr:to>
      <xdr:col>20</xdr:col>
      <xdr:colOff>542925</xdr:colOff>
      <xdr:row>18</xdr:row>
      <xdr:rowOff>185739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7CA8807-2ADD-DB80-0327-851C9C83E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571500</xdr:colOff>
      <xdr:row>0</xdr:row>
      <xdr:rowOff>76200</xdr:rowOff>
    </xdr:from>
    <xdr:to>
      <xdr:col>26</xdr:col>
      <xdr:colOff>38100</xdr:colOff>
      <xdr:row>19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95259FE-D623-A539-BCB1-755B8D39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350226</xdr:colOff>
      <xdr:row>2</xdr:row>
      <xdr:rowOff>36999</xdr:rowOff>
    </xdr:from>
    <xdr:to>
      <xdr:col>11</xdr:col>
      <xdr:colOff>161192</xdr:colOff>
      <xdr:row>19</xdr:row>
      <xdr:rowOff>96715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CDE40FD4-614D-D0F0-DD44-82AD1EB13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552450</xdr:colOff>
      <xdr:row>4</xdr:row>
      <xdr:rowOff>80961</xdr:rowOff>
    </xdr:from>
    <xdr:to>
      <xdr:col>36</xdr:col>
      <xdr:colOff>571500</xdr:colOff>
      <xdr:row>23</xdr:row>
      <xdr:rowOff>95250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EA66A0F-D9E6-31A0-7917-0E4E9E71B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390524</xdr:colOff>
      <xdr:row>19</xdr:row>
      <xdr:rowOff>119062</xdr:rowOff>
    </xdr:from>
    <xdr:to>
      <xdr:col>21</xdr:col>
      <xdr:colOff>209549</xdr:colOff>
      <xdr:row>37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FDB6B084-07BD-9F8C-ADCB-7E2870737D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355323</xdr:colOff>
      <xdr:row>14</xdr:row>
      <xdr:rowOff>11387</xdr:rowOff>
    </xdr:from>
    <xdr:to>
      <xdr:col>23</xdr:col>
      <xdr:colOff>134177</xdr:colOff>
      <xdr:row>33</xdr:row>
      <xdr:rowOff>35200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90A07E6F-B037-8ADF-5828-3BE326965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649706</xdr:colOff>
      <xdr:row>33</xdr:row>
      <xdr:rowOff>37718</xdr:rowOff>
    </xdr:from>
    <xdr:to>
      <xdr:col>22</xdr:col>
      <xdr:colOff>356629</xdr:colOff>
      <xdr:row>47</xdr:row>
      <xdr:rowOff>113918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2A15B1F5-C50E-EBD7-8A7D-778C462DB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413970</xdr:colOff>
      <xdr:row>40</xdr:row>
      <xdr:rowOff>49823</xdr:rowOff>
    </xdr:from>
    <xdr:to>
      <xdr:col>22</xdr:col>
      <xdr:colOff>120893</xdr:colOff>
      <xdr:row>54</xdr:row>
      <xdr:rowOff>126023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2EE2EFE7-0A69-D8DB-AD04-993684D76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362682</xdr:colOff>
      <xdr:row>49</xdr:row>
      <xdr:rowOff>27843</xdr:rowOff>
    </xdr:from>
    <xdr:to>
      <xdr:col>22</xdr:col>
      <xdr:colOff>69605</xdr:colOff>
      <xdr:row>63</xdr:row>
      <xdr:rowOff>104043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3C6C0AB8-FA0D-325D-02B7-DFF282EC95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315620</xdr:colOff>
      <xdr:row>79</xdr:row>
      <xdr:rowOff>161809</xdr:rowOff>
    </xdr:from>
    <xdr:to>
      <xdr:col>18</xdr:col>
      <xdr:colOff>473628</xdr:colOff>
      <xdr:row>102</xdr:row>
      <xdr:rowOff>166572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CFA3DCF7-BD5F-41E6-678D-25C02B60C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1265776</xdr:colOff>
      <xdr:row>78</xdr:row>
      <xdr:rowOff>172100</xdr:rowOff>
    </xdr:from>
    <xdr:to>
      <xdr:col>12</xdr:col>
      <xdr:colOff>34853</xdr:colOff>
      <xdr:row>101</xdr:row>
      <xdr:rowOff>180226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A3018727-DCC5-4A08-C6DE-944CD621A0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29</xdr:col>
      <xdr:colOff>323023</xdr:colOff>
      <xdr:row>41</xdr:row>
      <xdr:rowOff>110986</xdr:rowOff>
    </xdr:from>
    <xdr:to>
      <xdr:col>36</xdr:col>
      <xdr:colOff>604631</xdr:colOff>
      <xdr:row>55</xdr:row>
      <xdr:rowOff>187186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E75987F6-CECA-1154-7595-D8ADF6F226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tatista.com/statistics/253987/international-seaborne-trade-carried-by-contain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C538E-9C60-4BB2-8D16-19D7362F44C7}">
  <dimension ref="B3:AQ136"/>
  <sheetViews>
    <sheetView tabSelected="1" topLeftCell="A90" zoomScale="85" zoomScaleNormal="85" workbookViewId="0">
      <selection activeCell="M109" sqref="M109"/>
    </sheetView>
  </sheetViews>
  <sheetFormatPr defaultRowHeight="15" x14ac:dyDescent="0.25"/>
  <cols>
    <col min="2" max="2" width="4.7109375" customWidth="1"/>
    <col min="3" max="3" width="54.5703125" bestFit="1" customWidth="1"/>
    <col min="4" max="4" width="22.5703125" customWidth="1"/>
    <col min="5" max="5" width="5.28515625" customWidth="1"/>
    <col min="6" max="6" width="25.85546875" bestFit="1" customWidth="1"/>
    <col min="7" max="8" width="20.7109375" customWidth="1"/>
    <col min="9" max="9" width="19.28515625" bestFit="1" customWidth="1"/>
    <col min="10" max="10" width="21.140625" bestFit="1" customWidth="1"/>
    <col min="11" max="11" width="15.7109375" bestFit="1" customWidth="1"/>
    <col min="12" max="12" width="12" bestFit="1" customWidth="1"/>
    <col min="15" max="15" width="21.42578125" bestFit="1" customWidth="1"/>
    <col min="16" max="16" width="22" bestFit="1" customWidth="1"/>
  </cols>
  <sheetData>
    <row r="3" spans="2:14" ht="24" customHeight="1" x14ac:dyDescent="0.3">
      <c r="B3" s="36" t="s">
        <v>0</v>
      </c>
      <c r="C3" s="36"/>
      <c r="D3" s="36"/>
      <c r="E3" s="36"/>
    </row>
    <row r="4" spans="2:14" x14ac:dyDescent="0.25">
      <c r="D4">
        <v>2012</v>
      </c>
      <c r="E4">
        <v>2013</v>
      </c>
      <c r="F4">
        <v>2014</v>
      </c>
      <c r="G4">
        <v>2015</v>
      </c>
      <c r="H4">
        <v>2016</v>
      </c>
      <c r="I4">
        <v>2017</v>
      </c>
      <c r="J4">
        <v>2018</v>
      </c>
      <c r="K4">
        <v>2019</v>
      </c>
      <c r="L4">
        <v>2020</v>
      </c>
      <c r="M4">
        <v>2021</v>
      </c>
      <c r="N4">
        <v>2022</v>
      </c>
    </row>
    <row r="5" spans="2:14" x14ac:dyDescent="0.25">
      <c r="B5" s="37" t="s">
        <v>1</v>
      </c>
      <c r="C5" s="37"/>
      <c r="D5">
        <v>14.4</v>
      </c>
      <c r="E5">
        <v>15</v>
      </c>
      <c r="F5">
        <v>16.100000000000001</v>
      </c>
      <c r="G5">
        <v>17.399999999999999</v>
      </c>
      <c r="H5">
        <v>18.100000000000001</v>
      </c>
      <c r="I5">
        <v>19.3</v>
      </c>
      <c r="J5">
        <v>20.7</v>
      </c>
      <c r="K5">
        <v>19.899999999999999</v>
      </c>
      <c r="L5">
        <v>20.6</v>
      </c>
      <c r="M5">
        <v>24.8</v>
      </c>
      <c r="N5">
        <v>26.1</v>
      </c>
    </row>
    <row r="6" spans="2:14" ht="15" customHeight="1" x14ac:dyDescent="0.25">
      <c r="B6" s="34" t="s">
        <v>3</v>
      </c>
      <c r="C6" s="34"/>
      <c r="D6" s="34"/>
      <c r="E6" s="34"/>
      <c r="F6" s="34"/>
      <c r="G6" s="34"/>
    </row>
    <row r="7" spans="2:14" x14ac:dyDescent="0.25">
      <c r="D7">
        <v>2012</v>
      </c>
      <c r="E7">
        <v>2013</v>
      </c>
      <c r="F7">
        <v>2014</v>
      </c>
      <c r="G7">
        <v>2015</v>
      </c>
      <c r="H7">
        <v>2016</v>
      </c>
      <c r="I7">
        <v>2017</v>
      </c>
      <c r="J7">
        <v>2018</v>
      </c>
      <c r="K7">
        <v>2019</v>
      </c>
      <c r="L7">
        <v>2020</v>
      </c>
      <c r="M7">
        <v>2021</v>
      </c>
      <c r="N7">
        <v>2022</v>
      </c>
    </row>
    <row r="8" spans="2:14" x14ac:dyDescent="0.25">
      <c r="B8" s="37" t="s">
        <v>2</v>
      </c>
      <c r="C8" s="37"/>
      <c r="D8">
        <v>6.6</v>
      </c>
      <c r="E8" s="1">
        <v>7</v>
      </c>
      <c r="F8" s="1">
        <v>7</v>
      </c>
      <c r="G8">
        <v>6.9</v>
      </c>
      <c r="H8">
        <v>7.3</v>
      </c>
      <c r="I8">
        <v>7.3</v>
      </c>
      <c r="J8">
        <v>7.4</v>
      </c>
      <c r="K8">
        <v>6.8</v>
      </c>
      <c r="L8">
        <v>6.9</v>
      </c>
      <c r="M8">
        <v>6.8</v>
      </c>
      <c r="N8">
        <v>6.6</v>
      </c>
    </row>
    <row r="9" spans="2:14" x14ac:dyDescent="0.25">
      <c r="B9" s="38" t="s">
        <v>4</v>
      </c>
      <c r="C9" s="38"/>
      <c r="D9" s="38"/>
    </row>
    <row r="11" spans="2:14" x14ac:dyDescent="0.25">
      <c r="D11" s="1">
        <f t="shared" ref="D11:N11" si="0">D5+D8</f>
        <v>21</v>
      </c>
      <c r="E11" s="1">
        <f t="shared" si="0"/>
        <v>22</v>
      </c>
      <c r="F11" s="1">
        <f t="shared" si="0"/>
        <v>23.1</v>
      </c>
      <c r="G11" s="1">
        <f t="shared" si="0"/>
        <v>24.299999999999997</v>
      </c>
      <c r="H11" s="1">
        <f t="shared" si="0"/>
        <v>25.400000000000002</v>
      </c>
      <c r="I11" s="1">
        <f t="shared" si="0"/>
        <v>26.6</v>
      </c>
      <c r="J11" s="1">
        <f t="shared" si="0"/>
        <v>28.1</v>
      </c>
      <c r="K11" s="1">
        <f t="shared" si="0"/>
        <v>26.7</v>
      </c>
      <c r="L11" s="1">
        <f t="shared" si="0"/>
        <v>27.5</v>
      </c>
      <c r="M11" s="1">
        <f t="shared" si="0"/>
        <v>31.6</v>
      </c>
      <c r="N11" s="1">
        <f t="shared" si="0"/>
        <v>32.700000000000003</v>
      </c>
    </row>
    <row r="14" spans="2:14" ht="18.75" x14ac:dyDescent="0.3">
      <c r="B14" s="36" t="s">
        <v>5</v>
      </c>
      <c r="C14" s="36"/>
      <c r="D14" s="36"/>
    </row>
    <row r="15" spans="2:14" x14ac:dyDescent="0.25">
      <c r="D15">
        <v>2012</v>
      </c>
      <c r="E15">
        <v>2013</v>
      </c>
      <c r="F15">
        <v>2014</v>
      </c>
      <c r="G15">
        <v>2015</v>
      </c>
      <c r="H15">
        <v>2016</v>
      </c>
      <c r="I15">
        <v>2017</v>
      </c>
      <c r="J15">
        <v>2018</v>
      </c>
      <c r="K15">
        <v>2019</v>
      </c>
      <c r="L15">
        <v>2020</v>
      </c>
      <c r="M15">
        <v>2021</v>
      </c>
      <c r="N15">
        <v>2022</v>
      </c>
    </row>
    <row r="16" spans="2:14" x14ac:dyDescent="0.25">
      <c r="B16" s="37" t="s">
        <v>1</v>
      </c>
      <c r="C16" s="37"/>
      <c r="D16" s="1">
        <v>6</v>
      </c>
      <c r="E16" s="1">
        <v>6.1</v>
      </c>
      <c r="F16" s="1">
        <v>6.3</v>
      </c>
      <c r="G16" s="1">
        <v>6.4</v>
      </c>
      <c r="H16" s="1">
        <v>6.8</v>
      </c>
      <c r="I16" s="1">
        <v>7.1</v>
      </c>
      <c r="J16" s="1">
        <v>7</v>
      </c>
      <c r="K16" s="1">
        <v>7.2</v>
      </c>
      <c r="L16" s="1">
        <v>7.2</v>
      </c>
      <c r="M16" s="1">
        <v>7.2</v>
      </c>
      <c r="N16" s="1">
        <v>6.6</v>
      </c>
    </row>
    <row r="17" spans="2:14" x14ac:dyDescent="0.25">
      <c r="B17" s="38" t="s">
        <v>6</v>
      </c>
      <c r="C17" s="38"/>
      <c r="D17" s="38"/>
      <c r="E17" s="38"/>
      <c r="F17" s="38"/>
      <c r="G17" s="38"/>
    </row>
    <row r="19" spans="2:14" x14ac:dyDescent="0.25">
      <c r="B19" s="37" t="s">
        <v>2</v>
      </c>
      <c r="C19" s="37"/>
      <c r="D19" s="1">
        <v>14.1</v>
      </c>
      <c r="E19" s="1">
        <v>14.4</v>
      </c>
      <c r="F19" s="1">
        <v>15.4</v>
      </c>
      <c r="G19" s="1">
        <v>15</v>
      </c>
      <c r="H19" s="1">
        <v>15.3</v>
      </c>
      <c r="I19" s="1">
        <v>16.399999999999999</v>
      </c>
      <c r="J19" s="1">
        <v>17.3</v>
      </c>
      <c r="K19" s="1">
        <v>17.5</v>
      </c>
      <c r="L19" s="1">
        <v>16.8</v>
      </c>
      <c r="M19" s="1">
        <v>19.3</v>
      </c>
      <c r="N19" s="1">
        <v>19.600000000000001</v>
      </c>
    </row>
    <row r="20" spans="2:14" ht="17.25" customHeight="1" x14ac:dyDescent="0.25">
      <c r="B20" s="34" t="s">
        <v>7</v>
      </c>
      <c r="C20" s="34"/>
      <c r="D20" s="34"/>
      <c r="E20" s="34"/>
      <c r="F20" s="34"/>
      <c r="G20" s="34"/>
    </row>
    <row r="22" spans="2:14" x14ac:dyDescent="0.25">
      <c r="D22" s="1">
        <f>D16+D19</f>
        <v>20.100000000000001</v>
      </c>
      <c r="E22" s="1">
        <f t="shared" ref="E22:N22" si="1">E16+E19</f>
        <v>20.5</v>
      </c>
      <c r="F22" s="1">
        <f t="shared" si="1"/>
        <v>21.7</v>
      </c>
      <c r="G22" s="1">
        <f t="shared" si="1"/>
        <v>21.4</v>
      </c>
      <c r="H22" s="1">
        <f t="shared" si="1"/>
        <v>22.1</v>
      </c>
      <c r="I22" s="1">
        <f t="shared" si="1"/>
        <v>23.5</v>
      </c>
      <c r="J22" s="1">
        <f t="shared" si="1"/>
        <v>24.3</v>
      </c>
      <c r="K22" s="1">
        <f t="shared" si="1"/>
        <v>24.7</v>
      </c>
      <c r="L22" s="1">
        <f t="shared" si="1"/>
        <v>24</v>
      </c>
      <c r="M22" s="1">
        <f t="shared" si="1"/>
        <v>26.5</v>
      </c>
      <c r="N22" s="1">
        <f t="shared" si="1"/>
        <v>26.200000000000003</v>
      </c>
    </row>
    <row r="24" spans="2:14" ht="18.75" x14ac:dyDescent="0.3">
      <c r="B24" s="36" t="s">
        <v>8</v>
      </c>
      <c r="C24" s="36"/>
      <c r="D24" s="36"/>
    </row>
    <row r="25" spans="2:14" x14ac:dyDescent="0.25">
      <c r="D25">
        <v>2012</v>
      </c>
      <c r="E25">
        <v>2013</v>
      </c>
      <c r="F25">
        <v>2014</v>
      </c>
      <c r="G25">
        <v>2015</v>
      </c>
      <c r="H25">
        <v>2016</v>
      </c>
      <c r="I25">
        <v>2017</v>
      </c>
      <c r="J25">
        <v>2018</v>
      </c>
      <c r="K25">
        <v>2019</v>
      </c>
      <c r="L25">
        <v>2020</v>
      </c>
      <c r="M25">
        <v>2021</v>
      </c>
      <c r="N25">
        <v>2022</v>
      </c>
    </row>
    <row r="26" spans="2:14" x14ac:dyDescent="0.25">
      <c r="B26" s="37" t="s">
        <v>1</v>
      </c>
      <c r="C26" s="37"/>
      <c r="D26" s="1">
        <v>2.6</v>
      </c>
      <c r="E26" s="1">
        <v>2.7</v>
      </c>
      <c r="F26" s="1">
        <v>2.8</v>
      </c>
      <c r="G26" s="1">
        <v>2.7</v>
      </c>
      <c r="H26" s="1">
        <v>2.7</v>
      </c>
      <c r="I26" s="1">
        <v>2.9</v>
      </c>
      <c r="J26" s="1">
        <v>3</v>
      </c>
      <c r="K26" s="1">
        <v>2.9</v>
      </c>
      <c r="L26" s="1">
        <v>2.7</v>
      </c>
      <c r="M26" s="1">
        <v>2.9</v>
      </c>
      <c r="N26" s="1">
        <v>3</v>
      </c>
    </row>
    <row r="27" spans="2:14" x14ac:dyDescent="0.25">
      <c r="B27" s="2" t="s">
        <v>9</v>
      </c>
      <c r="C27" s="2"/>
      <c r="D27" s="2"/>
      <c r="E27" s="2"/>
      <c r="F27" s="2"/>
      <c r="G27" s="2"/>
      <c r="H27" s="2"/>
    </row>
    <row r="29" spans="2:14" x14ac:dyDescent="0.25">
      <c r="B29" s="37" t="s">
        <v>2</v>
      </c>
      <c r="C29" s="37"/>
      <c r="D29">
        <v>3.3</v>
      </c>
      <c r="E29">
        <v>3.4</v>
      </c>
      <c r="F29">
        <v>3.7</v>
      </c>
      <c r="G29">
        <v>3.9</v>
      </c>
      <c r="H29">
        <v>3.9</v>
      </c>
      <c r="I29">
        <v>4.2</v>
      </c>
      <c r="J29">
        <v>4.5</v>
      </c>
      <c r="K29">
        <v>4.5999999999999996</v>
      </c>
      <c r="L29">
        <v>4.5</v>
      </c>
      <c r="M29">
        <v>5.3</v>
      </c>
      <c r="N29">
        <v>5.8</v>
      </c>
    </row>
    <row r="30" spans="2:14" x14ac:dyDescent="0.25">
      <c r="B30" s="38" t="s">
        <v>10</v>
      </c>
      <c r="C30" s="38"/>
      <c r="D30" s="38"/>
      <c r="E30" s="38"/>
      <c r="F30" s="38"/>
      <c r="G30" s="38"/>
    </row>
    <row r="32" spans="2:14" x14ac:dyDescent="0.25">
      <c r="D32" s="1">
        <f>D26+D29</f>
        <v>5.9</v>
      </c>
      <c r="E32" s="1">
        <f t="shared" ref="E32:N32" si="2">E26+E29</f>
        <v>6.1</v>
      </c>
      <c r="F32" s="1">
        <f t="shared" si="2"/>
        <v>6.5</v>
      </c>
      <c r="G32" s="1">
        <f t="shared" si="2"/>
        <v>6.6</v>
      </c>
      <c r="H32" s="1">
        <f t="shared" si="2"/>
        <v>6.6</v>
      </c>
      <c r="I32" s="1">
        <f t="shared" si="2"/>
        <v>7.1</v>
      </c>
      <c r="J32" s="1">
        <f t="shared" si="2"/>
        <v>7.5</v>
      </c>
      <c r="K32" s="1">
        <f t="shared" si="2"/>
        <v>7.5</v>
      </c>
      <c r="L32" s="1">
        <f t="shared" si="2"/>
        <v>7.2</v>
      </c>
      <c r="M32" s="1">
        <f t="shared" si="2"/>
        <v>8.1999999999999993</v>
      </c>
      <c r="N32" s="1">
        <f t="shared" si="2"/>
        <v>8.8000000000000007</v>
      </c>
    </row>
    <row r="37" spans="2:43" x14ac:dyDescent="0.25">
      <c r="AI37" t="s">
        <v>126</v>
      </c>
    </row>
    <row r="39" spans="2:43" x14ac:dyDescent="0.25">
      <c r="B39" s="37" t="s">
        <v>11</v>
      </c>
      <c r="C39" s="37"/>
      <c r="AH39">
        <v>2000</v>
      </c>
      <c r="AI39">
        <v>2005</v>
      </c>
      <c r="AJ39">
        <v>2010</v>
      </c>
      <c r="AK39">
        <v>2015</v>
      </c>
      <c r="AL39">
        <v>2016</v>
      </c>
      <c r="AM39">
        <v>2017</v>
      </c>
      <c r="AN39">
        <v>2018</v>
      </c>
      <c r="AO39">
        <v>2019</v>
      </c>
      <c r="AP39">
        <v>2020</v>
      </c>
      <c r="AQ39">
        <v>2021</v>
      </c>
    </row>
    <row r="40" spans="2:43" x14ac:dyDescent="0.25">
      <c r="D40">
        <v>2012</v>
      </c>
      <c r="E40">
        <v>2013</v>
      </c>
      <c r="F40">
        <v>2014</v>
      </c>
      <c r="G40">
        <v>2015</v>
      </c>
      <c r="H40">
        <v>2016</v>
      </c>
      <c r="I40">
        <v>2017</v>
      </c>
      <c r="J40">
        <v>2018</v>
      </c>
      <c r="K40">
        <v>2019</v>
      </c>
      <c r="L40">
        <v>2020</v>
      </c>
      <c r="M40">
        <v>2021</v>
      </c>
      <c r="N40">
        <v>2022</v>
      </c>
      <c r="AH40">
        <v>0.6</v>
      </c>
      <c r="AI40">
        <v>0.95</v>
      </c>
      <c r="AJ40">
        <v>1.2</v>
      </c>
      <c r="AK40">
        <v>1.6</v>
      </c>
      <c r="AL40">
        <v>1.7</v>
      </c>
      <c r="AM40">
        <v>1.75</v>
      </c>
      <c r="AN40">
        <v>1.85</v>
      </c>
      <c r="AO40">
        <v>1.85</v>
      </c>
      <c r="AP40">
        <v>1.85</v>
      </c>
      <c r="AQ40">
        <v>1.95</v>
      </c>
    </row>
    <row r="41" spans="2:43" x14ac:dyDescent="0.25">
      <c r="D41">
        <v>5.6</v>
      </c>
      <c r="E41">
        <v>5.5</v>
      </c>
      <c r="F41">
        <v>5.7</v>
      </c>
      <c r="G41">
        <v>6.1</v>
      </c>
      <c r="H41">
        <v>6.3</v>
      </c>
      <c r="I41">
        <v>6.6</v>
      </c>
      <c r="J41">
        <v>6.9</v>
      </c>
      <c r="K41">
        <v>7.3</v>
      </c>
      <c r="L41">
        <v>7.3</v>
      </c>
      <c r="M41">
        <v>8.6</v>
      </c>
      <c r="N41">
        <v>8.1</v>
      </c>
    </row>
    <row r="46" spans="2:43" x14ac:dyDescent="0.25">
      <c r="D46">
        <v>2012</v>
      </c>
      <c r="E46">
        <v>2013</v>
      </c>
      <c r="F46">
        <v>2014</v>
      </c>
      <c r="G46">
        <v>2015</v>
      </c>
      <c r="H46">
        <v>2016</v>
      </c>
      <c r="I46">
        <v>2017</v>
      </c>
      <c r="J46">
        <v>2018</v>
      </c>
      <c r="K46">
        <v>2019</v>
      </c>
      <c r="L46">
        <v>2020</v>
      </c>
      <c r="M46">
        <v>2021</v>
      </c>
      <c r="N46">
        <v>2022</v>
      </c>
    </row>
    <row r="47" spans="2:43" x14ac:dyDescent="0.25">
      <c r="D47">
        <v>8.9</v>
      </c>
      <c r="E47">
        <v>9.3000000000000007</v>
      </c>
      <c r="F47">
        <v>9.6999999999999993</v>
      </c>
      <c r="G47">
        <v>8.8000000000000007</v>
      </c>
      <c r="H47">
        <v>8.9</v>
      </c>
      <c r="I47">
        <v>8.8000000000000007</v>
      </c>
      <c r="J47">
        <v>8.6999999999999993</v>
      </c>
      <c r="K47">
        <v>9.3000000000000007</v>
      </c>
      <c r="L47">
        <v>8.5</v>
      </c>
      <c r="M47">
        <v>8.6999999999999993</v>
      </c>
      <c r="N47">
        <v>8.3000000000000007</v>
      </c>
    </row>
    <row r="50" spans="2:31" x14ac:dyDescent="0.25">
      <c r="B50" s="37" t="s">
        <v>13</v>
      </c>
      <c r="C50" s="37"/>
    </row>
    <row r="51" spans="2:31" x14ac:dyDescent="0.25">
      <c r="D51">
        <v>8.6</v>
      </c>
      <c r="E51">
        <v>8.5</v>
      </c>
      <c r="F51">
        <v>8.9</v>
      </c>
      <c r="G51">
        <v>9.6</v>
      </c>
      <c r="H51">
        <v>10</v>
      </c>
      <c r="I51">
        <v>10.4</v>
      </c>
      <c r="J51">
        <v>11.1</v>
      </c>
      <c r="K51">
        <v>11.9</v>
      </c>
      <c r="L51">
        <v>12</v>
      </c>
      <c r="M51">
        <v>12</v>
      </c>
      <c r="N51">
        <v>13.5</v>
      </c>
    </row>
    <row r="56" spans="2:31" x14ac:dyDescent="0.25">
      <c r="B56" s="37" t="s">
        <v>12</v>
      </c>
      <c r="C56" s="37"/>
    </row>
    <row r="57" spans="2:31" x14ac:dyDescent="0.25">
      <c r="D57">
        <v>11.9</v>
      </c>
      <c r="E57" s="1">
        <v>11.6</v>
      </c>
      <c r="F57">
        <v>12.3</v>
      </c>
      <c r="G57">
        <v>12.2</v>
      </c>
      <c r="H57">
        <v>12.4</v>
      </c>
      <c r="I57">
        <v>13.7</v>
      </c>
      <c r="J57">
        <v>14.5</v>
      </c>
      <c r="K57">
        <v>14.8</v>
      </c>
      <c r="L57">
        <v>14.3</v>
      </c>
      <c r="M57">
        <v>14.5</v>
      </c>
      <c r="N57">
        <v>15.9</v>
      </c>
    </row>
    <row r="58" spans="2:31" x14ac:dyDescent="0.25">
      <c r="AE58" s="27" t="s">
        <v>127</v>
      </c>
    </row>
    <row r="66" spans="2:17" ht="15.75" x14ac:dyDescent="0.25">
      <c r="B66" s="35" t="s">
        <v>42</v>
      </c>
      <c r="C66" s="35"/>
      <c r="D66" s="35"/>
      <c r="E66" s="35"/>
      <c r="F66" s="35"/>
      <c r="H66" s="39" t="s">
        <v>81</v>
      </c>
      <c r="I66" s="39"/>
      <c r="J66" s="39"/>
      <c r="N66" s="39" t="s">
        <v>82</v>
      </c>
      <c r="O66" s="39"/>
      <c r="P66" s="39"/>
    </row>
    <row r="68" spans="2:17" x14ac:dyDescent="0.25">
      <c r="B68" s="15" t="s">
        <v>14</v>
      </c>
      <c r="C68" s="18" t="s">
        <v>15</v>
      </c>
      <c r="D68" s="18" t="s">
        <v>28</v>
      </c>
      <c r="E68" s="17">
        <v>14.3</v>
      </c>
      <c r="F68" s="17" t="s">
        <v>16</v>
      </c>
      <c r="H68" s="15" t="s">
        <v>14</v>
      </c>
      <c r="I68" s="16" t="s">
        <v>43</v>
      </c>
      <c r="J68" s="16" t="s">
        <v>44</v>
      </c>
      <c r="K68" s="16">
        <v>43.5</v>
      </c>
      <c r="L68" s="17" t="s">
        <v>16</v>
      </c>
      <c r="N68" s="13" t="s">
        <v>14</v>
      </c>
      <c r="O68" s="3" t="s">
        <v>65</v>
      </c>
      <c r="P68" s="3" t="s">
        <v>66</v>
      </c>
      <c r="Q68" s="14">
        <v>9.1999999999999993</v>
      </c>
    </row>
    <row r="69" spans="2:17" x14ac:dyDescent="0.25">
      <c r="B69" s="15" t="s">
        <v>17</v>
      </c>
      <c r="C69" s="19" t="s">
        <v>26</v>
      </c>
      <c r="D69" s="19" t="s">
        <v>27</v>
      </c>
      <c r="E69" s="20">
        <v>12</v>
      </c>
      <c r="F69" s="17" t="s">
        <v>16</v>
      </c>
      <c r="H69" s="15" t="s">
        <v>17</v>
      </c>
      <c r="I69" s="16" t="s">
        <v>45</v>
      </c>
      <c r="J69" s="16" t="s">
        <v>45</v>
      </c>
      <c r="K69" s="16">
        <v>36.5</v>
      </c>
      <c r="L69" s="17" t="s">
        <v>16</v>
      </c>
      <c r="N69" s="13" t="s">
        <v>17</v>
      </c>
      <c r="O69" s="3" t="s">
        <v>67</v>
      </c>
      <c r="P69" s="3" t="s">
        <v>66</v>
      </c>
      <c r="Q69" s="14">
        <v>8.1</v>
      </c>
    </row>
    <row r="70" spans="2:17" x14ac:dyDescent="0.25">
      <c r="B70" s="15" t="s">
        <v>18</v>
      </c>
      <c r="C70" s="19" t="s">
        <v>29</v>
      </c>
      <c r="D70" s="19" t="s">
        <v>30</v>
      </c>
      <c r="E70" s="17">
        <v>8.5</v>
      </c>
      <c r="F70" s="17" t="s">
        <v>16</v>
      </c>
      <c r="H70" s="15" t="s">
        <v>18</v>
      </c>
      <c r="I70" s="16" t="s">
        <v>46</v>
      </c>
      <c r="J70" s="16" t="s">
        <v>44</v>
      </c>
      <c r="K70" s="16">
        <v>28.7</v>
      </c>
      <c r="L70" s="17" t="s">
        <v>16</v>
      </c>
      <c r="N70" s="13" t="s">
        <v>18</v>
      </c>
      <c r="O70" s="3" t="s">
        <v>68</v>
      </c>
      <c r="P70" s="3" t="s">
        <v>66</v>
      </c>
      <c r="Q70" s="14">
        <v>7.6</v>
      </c>
    </row>
    <row r="71" spans="2:17" x14ac:dyDescent="0.25">
      <c r="B71" s="15" t="s">
        <v>19</v>
      </c>
      <c r="C71" s="19" t="s">
        <v>31</v>
      </c>
      <c r="D71" s="19" t="s">
        <v>32</v>
      </c>
      <c r="E71" s="17">
        <v>5.4</v>
      </c>
      <c r="F71" s="17" t="s">
        <v>16</v>
      </c>
      <c r="H71" s="15" t="s">
        <v>19</v>
      </c>
      <c r="I71" s="16" t="s">
        <v>47</v>
      </c>
      <c r="J71" s="16" t="s">
        <v>44</v>
      </c>
      <c r="K71" s="16">
        <v>26.6</v>
      </c>
      <c r="L71" s="17" t="s">
        <v>16</v>
      </c>
      <c r="N71" s="13" t="s">
        <v>19</v>
      </c>
      <c r="O71" s="3" t="s">
        <v>69</v>
      </c>
      <c r="P71" s="3" t="s">
        <v>66</v>
      </c>
      <c r="Q71" s="14">
        <v>4.7</v>
      </c>
    </row>
    <row r="72" spans="2:17" x14ac:dyDescent="0.25">
      <c r="B72" s="15" t="s">
        <v>20</v>
      </c>
      <c r="C72" s="19" t="s">
        <v>33</v>
      </c>
      <c r="D72" s="19" t="s">
        <v>34</v>
      </c>
      <c r="E72" s="17">
        <v>5.4</v>
      </c>
      <c r="F72" s="17" t="s">
        <v>16</v>
      </c>
      <c r="H72" s="15" t="s">
        <v>20</v>
      </c>
      <c r="I72" s="16" t="s">
        <v>48</v>
      </c>
      <c r="J72" s="16" t="s">
        <v>44</v>
      </c>
      <c r="K72" s="16">
        <v>23.2</v>
      </c>
      <c r="L72" s="17" t="s">
        <v>16</v>
      </c>
      <c r="N72" s="13" t="s">
        <v>20</v>
      </c>
      <c r="O72" s="3" t="s">
        <v>70</v>
      </c>
      <c r="P72" s="3" t="s">
        <v>71</v>
      </c>
      <c r="Q72" s="14">
        <v>4.4000000000000004</v>
      </c>
    </row>
    <row r="73" spans="2:17" x14ac:dyDescent="0.25">
      <c r="B73" s="15" t="s">
        <v>21</v>
      </c>
      <c r="C73" s="19" t="s">
        <v>35</v>
      </c>
      <c r="D73" s="19" t="s">
        <v>34</v>
      </c>
      <c r="E73" s="17">
        <v>5.0999999999999996</v>
      </c>
      <c r="F73" s="17" t="s">
        <v>16</v>
      </c>
      <c r="H73" s="15" t="s">
        <v>21</v>
      </c>
      <c r="I73" s="16" t="s">
        <v>51</v>
      </c>
      <c r="J73" s="16" t="s">
        <v>44</v>
      </c>
      <c r="K73" s="16">
        <v>22</v>
      </c>
      <c r="L73" s="17" t="s">
        <v>16</v>
      </c>
      <c r="N73" s="13" t="s">
        <v>21</v>
      </c>
      <c r="O73" s="3" t="s">
        <v>72</v>
      </c>
      <c r="P73" s="3" t="s">
        <v>73</v>
      </c>
      <c r="Q73" s="14">
        <v>4.2</v>
      </c>
    </row>
    <row r="74" spans="2:17" x14ac:dyDescent="0.25">
      <c r="B74" s="15" t="s">
        <v>22</v>
      </c>
      <c r="C74" s="19" t="s">
        <v>36</v>
      </c>
      <c r="D74" s="19" t="s">
        <v>30</v>
      </c>
      <c r="E74" s="17">
        <v>4.7</v>
      </c>
      <c r="F74" s="17" t="s">
        <v>16</v>
      </c>
      <c r="H74" s="15" t="s">
        <v>22</v>
      </c>
      <c r="I74" s="16" t="s">
        <v>49</v>
      </c>
      <c r="J74" s="16" t="s">
        <v>50</v>
      </c>
      <c r="K74" s="16">
        <v>21.6</v>
      </c>
      <c r="L74" s="17" t="s">
        <v>16</v>
      </c>
      <c r="N74" s="13" t="s">
        <v>22</v>
      </c>
      <c r="O74" s="3" t="s">
        <v>74</v>
      </c>
      <c r="P74" s="3" t="s">
        <v>75</v>
      </c>
      <c r="Q74" s="14">
        <v>3.1</v>
      </c>
    </row>
    <row r="75" spans="2:17" x14ac:dyDescent="0.25">
      <c r="B75" s="15" t="s">
        <v>23</v>
      </c>
      <c r="C75" s="19" t="s">
        <v>37</v>
      </c>
      <c r="D75" s="19" t="s">
        <v>38</v>
      </c>
      <c r="E75" s="17">
        <v>3.7</v>
      </c>
      <c r="F75" s="17" t="s">
        <v>16</v>
      </c>
      <c r="H75" s="15" t="s">
        <v>23</v>
      </c>
      <c r="I75" s="16" t="s">
        <v>52</v>
      </c>
      <c r="J75" s="16" t="s">
        <v>52</v>
      </c>
      <c r="K75" s="16">
        <v>20.100000000000001</v>
      </c>
      <c r="L75" s="17" t="s">
        <v>16</v>
      </c>
      <c r="N75" s="13" t="s">
        <v>23</v>
      </c>
      <c r="O75" s="3" t="s">
        <v>78</v>
      </c>
      <c r="P75" s="3" t="s">
        <v>66</v>
      </c>
      <c r="Q75" s="14">
        <v>3</v>
      </c>
    </row>
    <row r="76" spans="2:17" x14ac:dyDescent="0.25">
      <c r="B76" s="15" t="s">
        <v>24</v>
      </c>
      <c r="C76" s="19" t="s">
        <v>39</v>
      </c>
      <c r="D76" s="19" t="s">
        <v>40</v>
      </c>
      <c r="E76" s="17">
        <v>3.1</v>
      </c>
      <c r="F76" s="17" t="s">
        <v>16</v>
      </c>
      <c r="H76" s="15" t="s">
        <v>24</v>
      </c>
      <c r="I76" s="16" t="s">
        <v>53</v>
      </c>
      <c r="J76" s="16" t="s">
        <v>44</v>
      </c>
      <c r="K76" s="16">
        <v>18.399999999999999</v>
      </c>
      <c r="L76" s="17" t="s">
        <v>16</v>
      </c>
      <c r="N76" s="13" t="s">
        <v>24</v>
      </c>
      <c r="O76" s="3" t="s">
        <v>79</v>
      </c>
      <c r="P76" s="3" t="s">
        <v>80</v>
      </c>
      <c r="Q76" s="3">
        <v>2.9</v>
      </c>
    </row>
    <row r="77" spans="2:17" x14ac:dyDescent="0.25">
      <c r="B77" s="15" t="s">
        <v>25</v>
      </c>
      <c r="C77" s="19" t="s">
        <v>41</v>
      </c>
      <c r="D77" s="19" t="s">
        <v>34</v>
      </c>
      <c r="E77" s="17">
        <v>2.9</v>
      </c>
      <c r="F77" s="17" t="s">
        <v>16</v>
      </c>
      <c r="H77" s="15" t="s">
        <v>25</v>
      </c>
      <c r="I77" s="16" t="s">
        <v>54</v>
      </c>
      <c r="J77" s="16" t="s">
        <v>55</v>
      </c>
      <c r="K77" s="16">
        <v>14.4</v>
      </c>
      <c r="L77" s="17" t="s">
        <v>16</v>
      </c>
      <c r="N77" s="13" t="s">
        <v>25</v>
      </c>
      <c r="O77" s="3" t="s">
        <v>76</v>
      </c>
      <c r="P77" s="3" t="s">
        <v>77</v>
      </c>
      <c r="Q77" s="14">
        <v>2.2999999999999998</v>
      </c>
    </row>
    <row r="78" spans="2:17" x14ac:dyDescent="0.25">
      <c r="H78" s="15" t="s">
        <v>58</v>
      </c>
      <c r="I78" s="16" t="s">
        <v>57</v>
      </c>
      <c r="J78" s="16" t="s">
        <v>56</v>
      </c>
      <c r="K78" s="16">
        <v>9.6</v>
      </c>
      <c r="L78" s="17" t="s">
        <v>16</v>
      </c>
    </row>
    <row r="79" spans="2:17" x14ac:dyDescent="0.25">
      <c r="H79" s="15" t="s">
        <v>59</v>
      </c>
      <c r="I79" s="16" t="s">
        <v>61</v>
      </c>
      <c r="J79" s="16" t="s">
        <v>60</v>
      </c>
      <c r="K79" s="16">
        <v>8</v>
      </c>
      <c r="L79" s="17" t="s">
        <v>16</v>
      </c>
    </row>
    <row r="80" spans="2:17" x14ac:dyDescent="0.25">
      <c r="H80" s="15" t="s">
        <v>62</v>
      </c>
      <c r="I80" s="16" t="s">
        <v>64</v>
      </c>
      <c r="J80" s="16" t="s">
        <v>63</v>
      </c>
      <c r="K80" s="16">
        <v>7.2</v>
      </c>
      <c r="L80" s="17" t="s">
        <v>16</v>
      </c>
    </row>
    <row r="82" spans="8:17" x14ac:dyDescent="0.25">
      <c r="O82" s="5"/>
      <c r="P82" s="6"/>
      <c r="Q82" s="7"/>
    </row>
    <row r="83" spans="8:17" x14ac:dyDescent="0.25">
      <c r="O83" s="8"/>
      <c r="P83" s="4"/>
      <c r="Q83" s="9"/>
    </row>
    <row r="84" spans="8:17" x14ac:dyDescent="0.25">
      <c r="O84" s="10"/>
      <c r="P84" s="11"/>
      <c r="Q84" s="12"/>
    </row>
    <row r="87" spans="8:17" x14ac:dyDescent="0.25">
      <c r="I87" t="s">
        <v>107</v>
      </c>
    </row>
    <row r="89" spans="8:17" x14ac:dyDescent="0.25">
      <c r="H89" t="s">
        <v>83</v>
      </c>
      <c r="I89" t="s">
        <v>84</v>
      </c>
      <c r="J89" t="s">
        <v>85</v>
      </c>
      <c r="K89" t="s">
        <v>86</v>
      </c>
    </row>
    <row r="90" spans="8:17" x14ac:dyDescent="0.25">
      <c r="H90">
        <v>1</v>
      </c>
      <c r="I90" t="s">
        <v>87</v>
      </c>
      <c r="J90" t="s">
        <v>88</v>
      </c>
      <c r="K90">
        <v>17.100000000000001</v>
      </c>
    </row>
    <row r="91" spans="8:17" x14ac:dyDescent="0.25">
      <c r="H91">
        <v>2</v>
      </c>
      <c r="I91" t="s">
        <v>89</v>
      </c>
      <c r="J91" t="s">
        <v>90</v>
      </c>
      <c r="K91">
        <v>16.7</v>
      </c>
    </row>
    <row r="92" spans="8:17" x14ac:dyDescent="0.25">
      <c r="H92">
        <v>3</v>
      </c>
      <c r="I92" t="s">
        <v>91</v>
      </c>
      <c r="J92" t="s">
        <v>92</v>
      </c>
      <c r="K92">
        <v>12.7</v>
      </c>
    </row>
    <row r="93" spans="8:17" x14ac:dyDescent="0.25">
      <c r="H93">
        <v>4</v>
      </c>
      <c r="I93" t="s">
        <v>93</v>
      </c>
      <c r="J93" t="s">
        <v>94</v>
      </c>
      <c r="K93">
        <v>11.9</v>
      </c>
    </row>
    <row r="94" spans="8:17" x14ac:dyDescent="0.25">
      <c r="H94">
        <v>5</v>
      </c>
      <c r="I94" t="s">
        <v>95</v>
      </c>
      <c r="J94" t="s">
        <v>96</v>
      </c>
      <c r="K94">
        <v>7.2</v>
      </c>
    </row>
    <row r="95" spans="8:17" x14ac:dyDescent="0.25">
      <c r="H95">
        <v>6</v>
      </c>
      <c r="I95" t="s">
        <v>97</v>
      </c>
      <c r="J95" t="s">
        <v>98</v>
      </c>
      <c r="K95">
        <v>6</v>
      </c>
    </row>
    <row r="96" spans="8:17" x14ac:dyDescent="0.25">
      <c r="H96">
        <v>7</v>
      </c>
      <c r="I96" t="s">
        <v>99</v>
      </c>
      <c r="J96" t="s">
        <v>100</v>
      </c>
      <c r="K96">
        <v>5.5</v>
      </c>
    </row>
    <row r="97" spans="3:11" x14ac:dyDescent="0.25">
      <c r="H97">
        <v>8</v>
      </c>
      <c r="I97" t="s">
        <v>101</v>
      </c>
      <c r="J97" t="s">
        <v>102</v>
      </c>
      <c r="K97">
        <v>3.2</v>
      </c>
    </row>
    <row r="98" spans="3:11" x14ac:dyDescent="0.25">
      <c r="H98">
        <v>9</v>
      </c>
      <c r="I98" t="s">
        <v>103</v>
      </c>
      <c r="J98" t="s">
        <v>104</v>
      </c>
      <c r="K98">
        <v>2.8</v>
      </c>
    </row>
    <row r="99" spans="3:11" x14ac:dyDescent="0.25">
      <c r="H99">
        <v>10</v>
      </c>
      <c r="I99" t="s">
        <v>105</v>
      </c>
      <c r="J99" t="s">
        <v>106</v>
      </c>
      <c r="K99">
        <v>1.6</v>
      </c>
    </row>
    <row r="102" spans="3:11" x14ac:dyDescent="0.25">
      <c r="C102" t="s">
        <v>119</v>
      </c>
      <c r="F102" t="s">
        <v>117</v>
      </c>
    </row>
    <row r="104" spans="3:11" x14ac:dyDescent="0.25">
      <c r="C104" s="21">
        <v>684.673</v>
      </c>
      <c r="D104" s="1">
        <f>100/C113*C104</f>
        <v>42.035837778367181</v>
      </c>
      <c r="F104" t="s">
        <v>108</v>
      </c>
      <c r="G104" s="21">
        <v>973.74300000000005</v>
      </c>
      <c r="H104">
        <v>42.8</v>
      </c>
      <c r="I104" s="21">
        <v>684.673</v>
      </c>
      <c r="J104" s="22">
        <v>42</v>
      </c>
    </row>
    <row r="105" spans="3:11" x14ac:dyDescent="0.25">
      <c r="C105" s="21">
        <v>490.74299999999999</v>
      </c>
      <c r="D105" s="1">
        <f>100/C113*C105</f>
        <v>30.129409424454078</v>
      </c>
      <c r="F105" t="s">
        <v>109</v>
      </c>
      <c r="G105" s="21">
        <v>651.34799999999996</v>
      </c>
      <c r="H105">
        <v>28.7</v>
      </c>
      <c r="I105" s="21">
        <v>490.74299999999999</v>
      </c>
      <c r="J105">
        <v>30.1</v>
      </c>
    </row>
    <row r="106" spans="3:11" x14ac:dyDescent="0.25">
      <c r="C106" s="21">
        <v>206.577</v>
      </c>
      <c r="D106" s="1">
        <f>D113/C113*C106</f>
        <v>12.682897179736543</v>
      </c>
      <c r="F106" t="s">
        <v>110</v>
      </c>
      <c r="G106" s="21">
        <v>305.31299999999999</v>
      </c>
      <c r="H106">
        <v>13.4</v>
      </c>
      <c r="I106" s="21">
        <v>206.577</v>
      </c>
      <c r="J106" s="22">
        <v>12.7</v>
      </c>
    </row>
    <row r="107" spans="3:11" x14ac:dyDescent="0.25">
      <c r="C107" s="21">
        <v>69.991</v>
      </c>
      <c r="D107" s="1">
        <f>D113/C113*C107</f>
        <v>4.297132093635498</v>
      </c>
      <c r="F107" t="s">
        <v>111</v>
      </c>
      <c r="G107" s="21">
        <v>86.471999999999994</v>
      </c>
      <c r="H107">
        <v>3.8</v>
      </c>
      <c r="I107" s="21">
        <v>69.991</v>
      </c>
      <c r="J107" s="22">
        <v>4.3</v>
      </c>
    </row>
    <row r="108" spans="3:11" x14ac:dyDescent="0.25">
      <c r="C108" s="21">
        <v>44.345999999999997</v>
      </c>
      <c r="D108" s="1">
        <f>D113/C113*C108</f>
        <v>2.7226446232281263</v>
      </c>
      <c r="F108" t="s">
        <v>112</v>
      </c>
      <c r="G108" s="21">
        <v>88.063999999999993</v>
      </c>
      <c r="H108">
        <v>3.9</v>
      </c>
      <c r="I108">
        <v>166.44499999999999</v>
      </c>
      <c r="J108" s="24" t="s">
        <v>118</v>
      </c>
    </row>
    <row r="109" spans="3:11" x14ac:dyDescent="0.25">
      <c r="C109" s="21">
        <v>23.292999999999999</v>
      </c>
      <c r="D109" s="1">
        <f>D113/C113*C109</f>
        <v>1.4300852660635175</v>
      </c>
      <c r="F109" t="s">
        <v>113</v>
      </c>
      <c r="G109" s="21">
        <v>51.411000000000001</v>
      </c>
      <c r="H109">
        <v>2.2999999999999998</v>
      </c>
      <c r="I109" s="21">
        <v>23</v>
      </c>
      <c r="J109" s="22">
        <v>1.4</v>
      </c>
    </row>
    <row r="110" spans="3:11" x14ac:dyDescent="0.25">
      <c r="C110" s="21">
        <v>23.312000000000001</v>
      </c>
      <c r="D110" s="1">
        <f>D113/C113*C110</f>
        <v>1.4312517804693567</v>
      </c>
      <c r="F110" t="s">
        <v>114</v>
      </c>
      <c r="G110" s="21">
        <v>26.079000000000001</v>
      </c>
      <c r="H110">
        <v>1.1000000000000001</v>
      </c>
      <c r="I110" s="21">
        <f>SUM(I104:I109)</f>
        <v>1641.4289999999999</v>
      </c>
      <c r="J110" s="22">
        <v>1.4</v>
      </c>
    </row>
    <row r="111" spans="3:11" x14ac:dyDescent="0.25">
      <c r="C111" s="21">
        <v>5.5039999999999996</v>
      </c>
      <c r="D111" s="1">
        <f>D113/C113*C111</f>
        <v>0.33792080472303271</v>
      </c>
      <c r="F111" t="s">
        <v>115</v>
      </c>
      <c r="G111" s="21">
        <v>8.5280000000000005</v>
      </c>
      <c r="H111">
        <v>0.4</v>
      </c>
      <c r="J111" s="22">
        <v>0.7</v>
      </c>
    </row>
    <row r="112" spans="3:11" x14ac:dyDescent="0.25">
      <c r="C112" s="21">
        <v>80.344999999999999</v>
      </c>
      <c r="D112" s="1">
        <f>D113/C113*C112</f>
        <v>4.9328210493226861</v>
      </c>
      <c r="F112" t="s">
        <v>116</v>
      </c>
      <c r="G112" s="21">
        <v>81.814999999999998</v>
      </c>
      <c r="H112">
        <v>3.6</v>
      </c>
      <c r="J112" s="22">
        <v>4.9000000000000004</v>
      </c>
    </row>
    <row r="113" spans="3:10" x14ac:dyDescent="0.25">
      <c r="C113" s="21">
        <f>SUM(C104:C112)</f>
        <v>1628.7839999999997</v>
      </c>
      <c r="D113">
        <v>100</v>
      </c>
      <c r="G113" s="21">
        <f>SUM(G104:G112)</f>
        <v>2272.7730000000001</v>
      </c>
      <c r="H113">
        <f>SUM(H104:H112)</f>
        <v>100</v>
      </c>
      <c r="J113" s="22">
        <f>SUM(J104:J112)</f>
        <v>97.500000000000014</v>
      </c>
    </row>
    <row r="114" spans="3:10" x14ac:dyDescent="0.25">
      <c r="I114" s="23" t="s">
        <v>118</v>
      </c>
    </row>
    <row r="115" spans="3:10" x14ac:dyDescent="0.25">
      <c r="D115" s="1">
        <f>SUM(D104:D112)</f>
        <v>100</v>
      </c>
      <c r="I115" s="21">
        <v>23.292999999999999</v>
      </c>
    </row>
    <row r="116" spans="3:10" x14ac:dyDescent="0.25">
      <c r="I116" s="21">
        <v>23.312000000000001</v>
      </c>
    </row>
    <row r="117" spans="3:10" x14ac:dyDescent="0.25">
      <c r="I117" s="21">
        <v>5.5039999999999996</v>
      </c>
    </row>
    <row r="118" spans="3:10" x14ac:dyDescent="0.25">
      <c r="I118" s="21">
        <v>80.344999999999999</v>
      </c>
    </row>
    <row r="119" spans="3:10" x14ac:dyDescent="0.25">
      <c r="D119" s="21"/>
      <c r="I119" s="21">
        <f>SUM(I104:I118)</f>
        <v>3415.3119999999994</v>
      </c>
    </row>
    <row r="122" spans="3:10" x14ac:dyDescent="0.25">
      <c r="F122" s="30" t="s">
        <v>120</v>
      </c>
      <c r="G122" s="15">
        <v>2013</v>
      </c>
      <c r="H122" s="15">
        <v>2023</v>
      </c>
      <c r="I122" s="32" t="s">
        <v>121</v>
      </c>
    </row>
    <row r="123" spans="3:10" x14ac:dyDescent="0.25">
      <c r="F123" s="31"/>
      <c r="G123" s="28" t="s">
        <v>124</v>
      </c>
      <c r="H123" s="29"/>
      <c r="I123" s="33"/>
    </row>
    <row r="124" spans="3:10" x14ac:dyDescent="0.25">
      <c r="F124" s="16" t="s">
        <v>108</v>
      </c>
      <c r="G124" s="25">
        <v>684.673</v>
      </c>
      <c r="H124" s="25">
        <v>973.74300000000005</v>
      </c>
      <c r="I124" s="26">
        <f>100/G124*H124%</f>
        <v>1.4222015473079848</v>
      </c>
    </row>
    <row r="125" spans="3:10" x14ac:dyDescent="0.25">
      <c r="F125" s="16" t="s">
        <v>109</v>
      </c>
      <c r="G125" s="25">
        <v>490.74299999999999</v>
      </c>
      <c r="H125" s="25">
        <v>651.34799999999996</v>
      </c>
      <c r="I125" s="26">
        <f t="shared" ref="I125:I132" si="3">100/G125*H125%</f>
        <v>1.3272690593650851</v>
      </c>
    </row>
    <row r="126" spans="3:10" x14ac:dyDescent="0.25">
      <c r="F126" s="16" t="s">
        <v>110</v>
      </c>
      <c r="G126" s="25">
        <v>206.577</v>
      </c>
      <c r="H126" s="25">
        <v>305.31299999999999</v>
      </c>
      <c r="I126" s="26">
        <f t="shared" si="3"/>
        <v>1.4779622126374183</v>
      </c>
    </row>
    <row r="127" spans="3:10" x14ac:dyDescent="0.25">
      <c r="F127" s="16" t="s">
        <v>111</v>
      </c>
      <c r="G127" s="25">
        <v>69.991</v>
      </c>
      <c r="H127" s="25">
        <v>86.471999999999994</v>
      </c>
      <c r="I127" s="26">
        <f t="shared" si="3"/>
        <v>1.235473132259862</v>
      </c>
    </row>
    <row r="128" spans="3:10" x14ac:dyDescent="0.25">
      <c r="F128" s="16" t="s">
        <v>112</v>
      </c>
      <c r="G128" s="25">
        <v>44.345999999999997</v>
      </c>
      <c r="H128" s="25">
        <v>88.063999999999993</v>
      </c>
      <c r="I128" s="26">
        <f t="shared" si="3"/>
        <v>1.9858386325711455</v>
      </c>
    </row>
    <row r="129" spans="6:9" x14ac:dyDescent="0.25">
      <c r="F129" s="16" t="s">
        <v>113</v>
      </c>
      <c r="G129" s="25">
        <v>23.292999999999999</v>
      </c>
      <c r="H129" s="25">
        <v>51.411000000000001</v>
      </c>
      <c r="I129" s="26">
        <f t="shared" si="3"/>
        <v>2.2071437771004168</v>
      </c>
    </row>
    <row r="130" spans="6:9" x14ac:dyDescent="0.25">
      <c r="F130" s="16" t="s">
        <v>114</v>
      </c>
      <c r="G130" s="25">
        <v>23.312000000000001</v>
      </c>
      <c r="H130" s="25">
        <v>26.079000000000001</v>
      </c>
      <c r="I130" s="26">
        <f t="shared" si="3"/>
        <v>1.1186942347288951</v>
      </c>
    </row>
    <row r="131" spans="6:9" x14ac:dyDescent="0.25">
      <c r="F131" s="16" t="s">
        <v>115</v>
      </c>
      <c r="G131" s="25">
        <v>5.5039999999999996</v>
      </c>
      <c r="H131" s="25">
        <v>8.5280000000000005</v>
      </c>
      <c r="I131" s="26">
        <f t="shared" si="3"/>
        <v>1.5494186046511631</v>
      </c>
    </row>
    <row r="132" spans="6:9" x14ac:dyDescent="0.25">
      <c r="F132" s="16" t="s">
        <v>116</v>
      </c>
      <c r="G132" s="25">
        <v>80.344999999999999</v>
      </c>
      <c r="H132" s="25">
        <v>81.814999999999998</v>
      </c>
      <c r="I132" s="26">
        <f t="shared" si="3"/>
        <v>1.0182960980770426</v>
      </c>
    </row>
    <row r="133" spans="6:9" x14ac:dyDescent="0.25">
      <c r="F133" s="16" t="s">
        <v>122</v>
      </c>
      <c r="G133" s="25">
        <f>SUM(G124:G132)</f>
        <v>1628.7839999999997</v>
      </c>
      <c r="H133" s="25">
        <f>SUM(H124:H132)</f>
        <v>2272.7730000000001</v>
      </c>
      <c r="I133" s="17" t="s">
        <v>125</v>
      </c>
    </row>
    <row r="136" spans="6:9" x14ac:dyDescent="0.25">
      <c r="F136" t="s">
        <v>123</v>
      </c>
    </row>
  </sheetData>
  <mergeCells count="23">
    <mergeCell ref="B14:D14"/>
    <mergeCell ref="B16:C16"/>
    <mergeCell ref="B17:G17"/>
    <mergeCell ref="B19:C19"/>
    <mergeCell ref="B3:E3"/>
    <mergeCell ref="B5:C5"/>
    <mergeCell ref="B6:G6"/>
    <mergeCell ref="B9:D9"/>
    <mergeCell ref="B8:C8"/>
    <mergeCell ref="N66:P66"/>
    <mergeCell ref="H66:J66"/>
    <mergeCell ref="B39:C39"/>
    <mergeCell ref="B56:C56"/>
    <mergeCell ref="B50:C50"/>
    <mergeCell ref="G123:H123"/>
    <mergeCell ref="F122:F123"/>
    <mergeCell ref="I122:I123"/>
    <mergeCell ref="B20:G20"/>
    <mergeCell ref="B66:F66"/>
    <mergeCell ref="B24:D24"/>
    <mergeCell ref="B26:C26"/>
    <mergeCell ref="B29:C29"/>
    <mergeCell ref="B30:G30"/>
  </mergeCells>
  <phoneticPr fontId="1" type="noConversion"/>
  <hyperlinks>
    <hyperlink ref="AE58" r:id="rId1" xr:uid="{99636B2C-DDC2-45CD-860D-EA8B8AA8D1A9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Hejduk Miroslav (S-PEF)</dc:creator>
  <cp:lastModifiedBy>Hejduk Miroslav (S-PEF)</cp:lastModifiedBy>
  <dcterms:created xsi:type="dcterms:W3CDTF">2023-12-25T22:55:21Z</dcterms:created>
  <dcterms:modified xsi:type="dcterms:W3CDTF">2024-03-04T01:56:48Z</dcterms:modified>
</cp:coreProperties>
</file>