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škola\baka\final verze baka 2023\"/>
    </mc:Choice>
  </mc:AlternateContent>
  <xr:revisionPtr revIDLastSave="0" documentId="13_ncr:1_{A0206AE9-A77C-4098-83DE-A9D84AC158CD}" xr6:coauthVersionLast="47" xr6:coauthVersionMax="47" xr10:uidLastSave="{00000000-0000-0000-0000-000000000000}"/>
  <bookViews>
    <workbookView xWindow="57480" yWindow="-120" windowWidth="29040" windowHeight="15840" activeTab="3" xr2:uid="{9ABDA769-D6DA-4C36-B807-3D8C83022D68}"/>
  </bookViews>
  <sheets>
    <sheet name="biodiverzita" sheetId="2" r:id="rId1"/>
    <sheet name="základní data" sheetId="1" r:id="rId2"/>
    <sheet name="zdravotní stav a vitalita" sheetId="3" r:id="rId3"/>
    <sheet name="zdravotní stav nej dřevin" sheetId="4" r:id="rId4"/>
  </sheets>
  <externalReferences>
    <externalReference r:id="rId5"/>
  </externalReferences>
  <definedNames>
    <definedName name="_xlnm._FilterDatabase" localSheetId="1" hidden="1">'základní data'!$A$2:$L$122</definedName>
    <definedName name="_xlnm._FilterDatabase" localSheetId="3" hidden="1">'zdravotní stav nej dřevin'!$A$51:$D$75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64" i="3" l="1"/>
  <c r="S170" i="3"/>
  <c r="R170" i="3"/>
  <c r="B26" i="3"/>
  <c r="O46" i="3" l="1"/>
  <c r="R42" i="3"/>
  <c r="C38" i="3"/>
  <c r="D67" i="2"/>
  <c r="B67" i="2"/>
  <c r="B66" i="2"/>
  <c r="B65" i="2"/>
  <c r="D66" i="2"/>
  <c r="D65" i="2"/>
  <c r="L90" i="2"/>
  <c r="H53" i="2"/>
  <c r="G53" i="2"/>
  <c r="C49" i="2"/>
  <c r="B49" i="2"/>
  <c r="B202" i="3"/>
  <c r="C197" i="3" s="1"/>
  <c r="B195" i="3"/>
  <c r="C195" i="3" s="1"/>
  <c r="B188" i="3"/>
  <c r="C177" i="3" s="1"/>
  <c r="B11" i="3"/>
  <c r="C5" i="3" s="1"/>
  <c r="E47" i="3"/>
  <c r="B18" i="3"/>
  <c r="C15" i="3" s="1"/>
  <c r="N88" i="2"/>
  <c r="M88" i="2"/>
  <c r="L88" i="2"/>
  <c r="N81" i="2"/>
  <c r="M81" i="2"/>
  <c r="L81" i="2"/>
  <c r="I51" i="2"/>
  <c r="H51" i="2"/>
  <c r="G51" i="2"/>
  <c r="C47" i="2"/>
  <c r="B47" i="2"/>
  <c r="D46" i="2"/>
  <c r="D47" i="2" s="1"/>
  <c r="D45" i="2"/>
  <c r="I44" i="2"/>
  <c r="H44" i="2"/>
  <c r="G44" i="2"/>
  <c r="D40" i="2"/>
  <c r="C40" i="2"/>
  <c r="B40" i="2"/>
  <c r="C23" i="3" l="1"/>
  <c r="B39" i="3"/>
  <c r="C39" i="3"/>
  <c r="S40" i="3"/>
  <c r="B35" i="3"/>
  <c r="S35" i="3"/>
  <c r="S41" i="3"/>
  <c r="P37" i="3"/>
  <c r="P43" i="3"/>
  <c r="S39" i="3"/>
  <c r="P41" i="3"/>
  <c r="P36" i="3"/>
  <c r="C35" i="3"/>
  <c r="B36" i="3"/>
  <c r="S36" i="3"/>
  <c r="P38" i="3"/>
  <c r="P44" i="3"/>
  <c r="C36" i="3"/>
  <c r="B37" i="3"/>
  <c r="S37" i="3"/>
  <c r="S42" i="3"/>
  <c r="P39" i="3"/>
  <c r="P45" i="3"/>
  <c r="P35" i="3"/>
  <c r="S34" i="3"/>
  <c r="C37" i="3"/>
  <c r="B38" i="3"/>
  <c r="S38" i="3"/>
  <c r="P34" i="3"/>
  <c r="P40" i="3"/>
  <c r="P42" i="3"/>
  <c r="C201" i="3"/>
  <c r="C10" i="3"/>
  <c r="C4" i="3"/>
  <c r="C14" i="3"/>
  <c r="C22" i="3"/>
  <c r="C200" i="3"/>
  <c r="C9" i="3"/>
  <c r="C13" i="3"/>
  <c r="C21" i="3"/>
  <c r="C186" i="3"/>
  <c r="C199" i="3"/>
  <c r="C8" i="3"/>
  <c r="C18" i="3"/>
  <c r="C26" i="3"/>
  <c r="C194" i="3"/>
  <c r="C198" i="3"/>
  <c r="C7" i="3"/>
  <c r="C17" i="3"/>
  <c r="C25" i="3"/>
  <c r="C193" i="3"/>
  <c r="C3" i="3"/>
  <c r="C6" i="3"/>
  <c r="C16" i="3"/>
  <c r="C24" i="3"/>
  <c r="C202" i="3"/>
  <c r="C11" i="3"/>
  <c r="C182" i="3"/>
  <c r="C181" i="3"/>
  <c r="C192" i="3"/>
  <c r="C180" i="3"/>
  <c r="C191" i="3"/>
  <c r="C176" i="3"/>
  <c r="C190" i="3"/>
  <c r="C187" i="3"/>
  <c r="C185" i="3"/>
  <c r="C179" i="3"/>
  <c r="C184" i="3"/>
  <c r="C178" i="3"/>
  <c r="C183" i="3"/>
  <c r="P46" i="3" l="1"/>
  <c r="C188" i="3"/>
</calcChain>
</file>

<file path=xl/sharedStrings.xml><?xml version="1.0" encoding="utf-8"?>
<sst xmlns="http://schemas.openxmlformats.org/spreadsheetml/2006/main" count="2172" uniqueCount="566">
  <si>
    <t>číslo</t>
  </si>
  <si>
    <t>druh</t>
  </si>
  <si>
    <t>druh latinsky</t>
  </si>
  <si>
    <t xml:space="preserve">GPS 1 </t>
  </si>
  <si>
    <t>GPS 2</t>
  </si>
  <si>
    <t>zdravotní stav</t>
  </si>
  <si>
    <t>vitalita</t>
  </si>
  <si>
    <t>poznámka</t>
  </si>
  <si>
    <t>kalina obecná</t>
  </si>
  <si>
    <t>Viburnum opulus</t>
  </si>
  <si>
    <t>50°09.2925</t>
  </si>
  <si>
    <t>13°59.5157</t>
  </si>
  <si>
    <t>výborný až dobrý</t>
  </si>
  <si>
    <t>výborná až mírně snížená</t>
  </si>
  <si>
    <t>krušina olšová</t>
  </si>
  <si>
    <t>Frangula alnus</t>
  </si>
  <si>
    <t>50°09.2921</t>
  </si>
  <si>
    <t>13°59.5126</t>
  </si>
  <si>
    <t>zhoršený</t>
  </si>
  <si>
    <t>uschlé větve</t>
  </si>
  <si>
    <t>50°09.2960</t>
  </si>
  <si>
    <t>13°59.5182</t>
  </si>
  <si>
    <t>olše lepkavá</t>
  </si>
  <si>
    <t>Alnus glutinosa</t>
  </si>
  <si>
    <t>50°09.2952</t>
  </si>
  <si>
    <t>13°59.5201</t>
  </si>
  <si>
    <t>zřetelně snížená</t>
  </si>
  <si>
    <t>uschlé větve, olistění není na 15%, S</t>
  </si>
  <si>
    <t>50°09.2910</t>
  </si>
  <si>
    <t>13°59.5230</t>
  </si>
  <si>
    <t>uschlé větve, olistění není na 20%</t>
  </si>
  <si>
    <t>vrba bílá</t>
  </si>
  <si>
    <t>Salix alba</t>
  </si>
  <si>
    <t>13°59.5246</t>
  </si>
  <si>
    <t>S</t>
  </si>
  <si>
    <t>50°09.3008</t>
  </si>
  <si>
    <t>13°59.5202</t>
  </si>
  <si>
    <t>výrazně zhoršený</t>
  </si>
  <si>
    <t>výrazně snížená</t>
  </si>
  <si>
    <t>polámané větve 40%, hniloba, S</t>
  </si>
  <si>
    <t>50°09.2941</t>
  </si>
  <si>
    <t>13°59.5233</t>
  </si>
  <si>
    <t>havarijní/rozpadlý strom</t>
  </si>
  <si>
    <t>suchý strom</t>
  </si>
  <si>
    <t>uschlá 100%, odlupující kůra 80%, S</t>
  </si>
  <si>
    <t>50°09.2828</t>
  </si>
  <si>
    <t>50°09.2880</t>
  </si>
  <si>
    <t>13°59.5303</t>
  </si>
  <si>
    <t>silně narušený</t>
  </si>
  <si>
    <t>hniloba, olistění chybí na 20%</t>
  </si>
  <si>
    <t>50°09.2901</t>
  </si>
  <si>
    <t>13°59.5283</t>
  </si>
  <si>
    <t>hniloba, odlomená část hlavní větve, S</t>
  </si>
  <si>
    <t>50°09.2863</t>
  </si>
  <si>
    <t>13°59.5261</t>
  </si>
  <si>
    <t xml:space="preserve">hniloba, dutiny </t>
  </si>
  <si>
    <t>50°09.2852</t>
  </si>
  <si>
    <t>13°59.5328</t>
  </si>
  <si>
    <t>zbytková</t>
  </si>
  <si>
    <t>uschlá 70%</t>
  </si>
  <si>
    <t>50°09.2839</t>
  </si>
  <si>
    <t>13°59.5313</t>
  </si>
  <si>
    <t>hniloba, dutiny, S</t>
  </si>
  <si>
    <t>50°09.2834</t>
  </si>
  <si>
    <t>13°59.5396</t>
  </si>
  <si>
    <t>50°09.2868</t>
  </si>
  <si>
    <t>13°59.5402</t>
  </si>
  <si>
    <t>50°09.2836</t>
  </si>
  <si>
    <t>13°59.5404</t>
  </si>
  <si>
    <t>50°09.2790</t>
  </si>
  <si>
    <t>13°59.5353</t>
  </si>
  <si>
    <t>50°09.2691</t>
  </si>
  <si>
    <t>13°59.5553</t>
  </si>
  <si>
    <t>50°09.2751</t>
  </si>
  <si>
    <t>13°59.5625</t>
  </si>
  <si>
    <t>50°09.2750</t>
  </si>
  <si>
    <t>13°59.5666</t>
  </si>
  <si>
    <t>50°09.2706</t>
  </si>
  <si>
    <t>13°59.5672</t>
  </si>
  <si>
    <t>50°09.2722</t>
  </si>
  <si>
    <t>13°59.5685</t>
  </si>
  <si>
    <t>uschlá na 5%</t>
  </si>
  <si>
    <t>50°09.2709</t>
  </si>
  <si>
    <t>13°59.5749</t>
  </si>
  <si>
    <t>50°09.2688</t>
  </si>
  <si>
    <t>13°59.5771</t>
  </si>
  <si>
    <t>uschlá na 20%</t>
  </si>
  <si>
    <t>50°09.2676</t>
  </si>
  <si>
    <t>13°59.5779</t>
  </si>
  <si>
    <t>hniloba, S</t>
  </si>
  <si>
    <t>50°09.2649</t>
  </si>
  <si>
    <t>13°59.5800</t>
  </si>
  <si>
    <t>50°09.2628</t>
  </si>
  <si>
    <t>13°59.5858</t>
  </si>
  <si>
    <t>uschlá na 30%</t>
  </si>
  <si>
    <t>bříza bělokorá</t>
  </si>
  <si>
    <t>Betula pendula</t>
  </si>
  <si>
    <t>50°09.2583</t>
  </si>
  <si>
    <t>13°59.5929</t>
  </si>
  <si>
    <t>50°09.2608</t>
  </si>
  <si>
    <t>13°59.5992</t>
  </si>
  <si>
    <t>50°09.2601</t>
  </si>
  <si>
    <t>13°59.6007</t>
  </si>
  <si>
    <t>topol osika</t>
  </si>
  <si>
    <t>Populus tremula</t>
  </si>
  <si>
    <t>50°09.2381</t>
  </si>
  <si>
    <t>13°59.6406</t>
  </si>
  <si>
    <t>boule na kmeni, odlupující kůra 5%</t>
  </si>
  <si>
    <t>50°09.2405</t>
  </si>
  <si>
    <t>13°59.6444</t>
  </si>
  <si>
    <t>50°09.2307</t>
  </si>
  <si>
    <t>13°59.6607</t>
  </si>
  <si>
    <t>50°09.2304</t>
  </si>
  <si>
    <t>13°59.6593</t>
  </si>
  <si>
    <t>50°09.2295</t>
  </si>
  <si>
    <t>13°59.6623</t>
  </si>
  <si>
    <t>50°09.2236</t>
  </si>
  <si>
    <t>13°59.6873</t>
  </si>
  <si>
    <t>50°09.2180</t>
  </si>
  <si>
    <t>13°59.6981</t>
  </si>
  <si>
    <t>50°09.2135</t>
  </si>
  <si>
    <t>13°59.6962</t>
  </si>
  <si>
    <t>50°09.2123</t>
  </si>
  <si>
    <t>13°59.7032</t>
  </si>
  <si>
    <t>uschlá na 25 %, dutiny, S</t>
  </si>
  <si>
    <t>50°09.2089</t>
  </si>
  <si>
    <t>13°59.7154</t>
  </si>
  <si>
    <t>uschlá 35%</t>
  </si>
  <si>
    <t>50°09.2012</t>
  </si>
  <si>
    <t>13°59.7325</t>
  </si>
  <si>
    <t>50°09.1984</t>
  </si>
  <si>
    <t>13°59.7397</t>
  </si>
  <si>
    <t>50°09.1981</t>
  </si>
  <si>
    <t>13°59.7424</t>
  </si>
  <si>
    <t>trnka obecná</t>
  </si>
  <si>
    <t>Prunus spinosa</t>
  </si>
  <si>
    <t>50°09.1953</t>
  </si>
  <si>
    <t>13°59.7442</t>
  </si>
  <si>
    <t>50°09.1941</t>
  </si>
  <si>
    <t>13°59.7512</t>
  </si>
  <si>
    <t>hniloba</t>
  </si>
  <si>
    <t>50°09.1943</t>
  </si>
  <si>
    <t>13°59.7526</t>
  </si>
  <si>
    <t>50°09.1926</t>
  </si>
  <si>
    <t>13°59.7547</t>
  </si>
  <si>
    <t>uschlé větve na 15%, S</t>
  </si>
  <si>
    <t>50°09.1923</t>
  </si>
  <si>
    <t>13°59.7581</t>
  </si>
  <si>
    <t>uschlá 20%, dutiny, S</t>
  </si>
  <si>
    <t>50°09.1934</t>
  </si>
  <si>
    <t>13°59.7597</t>
  </si>
  <si>
    <t>50°09.1930</t>
  </si>
  <si>
    <t>13°59.7617</t>
  </si>
  <si>
    <t>50°09.1693</t>
  </si>
  <si>
    <t>13°59.8095</t>
  </si>
  <si>
    <t>hnijící, dutiny, S</t>
  </si>
  <si>
    <t>50°09.1565</t>
  </si>
  <si>
    <t>13°59.8543</t>
  </si>
  <si>
    <t>50°09.1573</t>
  </si>
  <si>
    <t>13°59.8578</t>
  </si>
  <si>
    <t>uschlá na 20%, dutiny, hrozí zlomení hlavní větve, S</t>
  </si>
  <si>
    <t>50°09.1570</t>
  </si>
  <si>
    <t>13°59.8618</t>
  </si>
  <si>
    <t>uschlá na 40%, dutiny, odlupující kůra 40%, S</t>
  </si>
  <si>
    <t>ÚSEK 1</t>
  </si>
  <si>
    <t>50°09.1602</t>
  </si>
  <si>
    <t>13°59.8635</t>
  </si>
  <si>
    <t>50°09.1632</t>
  </si>
  <si>
    <t>13°59.8644</t>
  </si>
  <si>
    <t>50°09.1645</t>
  </si>
  <si>
    <t>13°59.8621</t>
  </si>
  <si>
    <t>50°09.1616</t>
  </si>
  <si>
    <t>13°59.8555</t>
  </si>
  <si>
    <t>50°09.1743</t>
  </si>
  <si>
    <t>13°59.8132</t>
  </si>
  <si>
    <t>50°09.1773</t>
  </si>
  <si>
    <t>13°59.8060</t>
  </si>
  <si>
    <t>50°09.1775</t>
  </si>
  <si>
    <t>13°59.8063</t>
  </si>
  <si>
    <t>50°09.1800</t>
  </si>
  <si>
    <t>13°59.8004</t>
  </si>
  <si>
    <t>dutiny</t>
  </si>
  <si>
    <t>50°09.1815</t>
  </si>
  <si>
    <t>13°59.7910</t>
  </si>
  <si>
    <t>50°09.1826</t>
  </si>
  <si>
    <t>13°59.7879</t>
  </si>
  <si>
    <t>50°09.1900</t>
  </si>
  <si>
    <t>13°59.7662</t>
  </si>
  <si>
    <t>50°09.1920</t>
  </si>
  <si>
    <t>13°59.7647</t>
  </si>
  <si>
    <t>50°09.1952</t>
  </si>
  <si>
    <t>13°59.7580</t>
  </si>
  <si>
    <t>dutiny, S</t>
  </si>
  <si>
    <t>50°09.2000</t>
  </si>
  <si>
    <t>13°59.7565</t>
  </si>
  <si>
    <t>50°09.2008</t>
  </si>
  <si>
    <t>13°59.7491</t>
  </si>
  <si>
    <t>50°09.2015</t>
  </si>
  <si>
    <t>13°59.7371</t>
  </si>
  <si>
    <t>50°09.2045</t>
  </si>
  <si>
    <t>13°59.7365</t>
  </si>
  <si>
    <t>50°09.2058</t>
  </si>
  <si>
    <t>13°59.7354</t>
  </si>
  <si>
    <t>dutiny, hniloba, odlupující kůra 30%, S</t>
  </si>
  <si>
    <t>50°09.2090</t>
  </si>
  <si>
    <t>13°59.7300</t>
  </si>
  <si>
    <t>50°09.2112</t>
  </si>
  <si>
    <t>13°59.7270</t>
  </si>
  <si>
    <t>50°09.2170</t>
  </si>
  <si>
    <t>13°59.7132</t>
  </si>
  <si>
    <t>50°09.2150</t>
  </si>
  <si>
    <t>13°59.7133</t>
  </si>
  <si>
    <t>50°09.2133</t>
  </si>
  <si>
    <t>13°59.7110</t>
  </si>
  <si>
    <t>50°09.2121</t>
  </si>
  <si>
    <t>13°59.7183</t>
  </si>
  <si>
    <t>50°09.2115</t>
  </si>
  <si>
    <t>13°59.7193</t>
  </si>
  <si>
    <t>boule na kmeni, S</t>
  </si>
  <si>
    <t>50°09.2116</t>
  </si>
  <si>
    <t>13°59.7163</t>
  </si>
  <si>
    <t xml:space="preserve">ořešák královský </t>
  </si>
  <si>
    <t>Juglans regia</t>
  </si>
  <si>
    <t>50°09.2156</t>
  </si>
  <si>
    <t>13°59.7065</t>
  </si>
  <si>
    <t>50°09.2186</t>
  </si>
  <si>
    <t>13°59.7036</t>
  </si>
  <si>
    <t>50°09.2216</t>
  </si>
  <si>
    <t>13°59.6909</t>
  </si>
  <si>
    <t>50°09.2245</t>
  </si>
  <si>
    <t>13°59.6869</t>
  </si>
  <si>
    <t>uschlé větve na 25%, odlupující kůra 10%</t>
  </si>
  <si>
    <t>50°09.2250</t>
  </si>
  <si>
    <t>13°59.6868</t>
  </si>
  <si>
    <t>50°09.2255</t>
  </si>
  <si>
    <t>13°59.6837</t>
  </si>
  <si>
    <t>50°09.2261</t>
  </si>
  <si>
    <t>13°59.6938</t>
  </si>
  <si>
    <t>50°09.2323</t>
  </si>
  <si>
    <t>13°59.6781</t>
  </si>
  <si>
    <t>50°09.2321</t>
  </si>
  <si>
    <t>13°59.6768</t>
  </si>
  <si>
    <t>50°09.2324</t>
  </si>
  <si>
    <t>13°59.6779</t>
  </si>
  <si>
    <t>50°09.2322</t>
  </si>
  <si>
    <t>13°59.6773</t>
  </si>
  <si>
    <t>50°09.2325</t>
  </si>
  <si>
    <t>13°59.6733</t>
  </si>
  <si>
    <t>50°09.2340</t>
  </si>
  <si>
    <t>13°59.6629</t>
  </si>
  <si>
    <t>13°59.6608</t>
  </si>
  <si>
    <t>50°09.2386</t>
  </si>
  <si>
    <t>13°59.6501</t>
  </si>
  <si>
    <t>50°09.2393</t>
  </si>
  <si>
    <t>13°59.6488</t>
  </si>
  <si>
    <t>50°09.2328</t>
  </si>
  <si>
    <t>13°59.6459</t>
  </si>
  <si>
    <t>50°09.2459</t>
  </si>
  <si>
    <t>13°59.6330</t>
  </si>
  <si>
    <t>50°09.2522</t>
  </si>
  <si>
    <t>13°59.6284</t>
  </si>
  <si>
    <t>dutiny, hniloba, hrozí zlomení větví, S</t>
  </si>
  <si>
    <t>50°09.2526</t>
  </si>
  <si>
    <t>13°59.6216</t>
  </si>
  <si>
    <t>50°09.2568</t>
  </si>
  <si>
    <t>13°59.6168</t>
  </si>
  <si>
    <t>50°09.2538</t>
  </si>
  <si>
    <t>13°59.6218</t>
  </si>
  <si>
    <t>50°09.2575</t>
  </si>
  <si>
    <t>13°59.6189</t>
  </si>
  <si>
    <t>50°09.2606</t>
  </si>
  <si>
    <t>13°59.6058</t>
  </si>
  <si>
    <t>50°09.2614</t>
  </si>
  <si>
    <t>13°59.6091</t>
  </si>
  <si>
    <t>50°09.2747</t>
  </si>
  <si>
    <t>13°59.5863</t>
  </si>
  <si>
    <t>50°09.2721</t>
  </si>
  <si>
    <t>uschlá na 50%</t>
  </si>
  <si>
    <t>50°09.2729</t>
  </si>
  <si>
    <t>13°59.5744</t>
  </si>
  <si>
    <t>50°09.2814</t>
  </si>
  <si>
    <t>13°59.5682</t>
  </si>
  <si>
    <t>50°09.2843</t>
  </si>
  <si>
    <t>13°59.5608</t>
  </si>
  <si>
    <t>uschlé větve na 10%</t>
  </si>
  <si>
    <t>50°09.2811</t>
  </si>
  <si>
    <t>13°59.5577</t>
  </si>
  <si>
    <t>13°59.5537</t>
  </si>
  <si>
    <t>50°09.2803</t>
  </si>
  <si>
    <t>13°59.5519</t>
  </si>
  <si>
    <t>uschlé větve na 15%, odlupující kůra 15%</t>
  </si>
  <si>
    <t>13°59.5525</t>
  </si>
  <si>
    <t>50°09.2872</t>
  </si>
  <si>
    <t>13°59.5501</t>
  </si>
  <si>
    <t>50°09.2913</t>
  </si>
  <si>
    <t>13°59.5456</t>
  </si>
  <si>
    <t>13°59.5084</t>
  </si>
  <si>
    <t>50°09.2940</t>
  </si>
  <si>
    <t>13°59.5314</t>
  </si>
  <si>
    <t>50°09.2963</t>
  </si>
  <si>
    <t>dutiny, odlupující kůra 15%, S</t>
  </si>
  <si>
    <t>ÚSEK 2</t>
  </si>
  <si>
    <t>50°09.3199</t>
  </si>
  <si>
    <t>13°59.4792</t>
  </si>
  <si>
    <t>50°09.3209</t>
  </si>
  <si>
    <t>13°59.4818</t>
  </si>
  <si>
    <t>50°09.3221</t>
  </si>
  <si>
    <t>13°59.4784</t>
  </si>
  <si>
    <t>50°09.3284</t>
  </si>
  <si>
    <t>13°59.4642</t>
  </si>
  <si>
    <t>jabloň lesní</t>
  </si>
  <si>
    <t>Malus sylvestris</t>
  </si>
  <si>
    <t>50°09.3574</t>
  </si>
  <si>
    <t>13°59.4262</t>
  </si>
  <si>
    <t>hnijící, odlupující kůra 20%</t>
  </si>
  <si>
    <t>50°09.3575</t>
  </si>
  <si>
    <t>13°59.4250</t>
  </si>
  <si>
    <t>50°09.3583</t>
  </si>
  <si>
    <t>13°59.4216</t>
  </si>
  <si>
    <t>50°09.3849</t>
  </si>
  <si>
    <t>13°59.3852</t>
  </si>
  <si>
    <t>50°09.3967</t>
  </si>
  <si>
    <t>13°59.3688</t>
  </si>
  <si>
    <t>50°09.3960</t>
  </si>
  <si>
    <t>13°59.3626</t>
  </si>
  <si>
    <t>50°09.4106</t>
  </si>
  <si>
    <t>13°59.3360</t>
  </si>
  <si>
    <t>50°09.4178</t>
  </si>
  <si>
    <t>13°59.3270</t>
  </si>
  <si>
    <t>50°09.4160</t>
  </si>
  <si>
    <t>13°59.3178</t>
  </si>
  <si>
    <t>dutiny, hrozí zlomení hlavního kmene</t>
  </si>
  <si>
    <t>50°09.4171</t>
  </si>
  <si>
    <t>13°59.3090</t>
  </si>
  <si>
    <t>50°09.4222</t>
  </si>
  <si>
    <t>13°59.2946</t>
  </si>
  <si>
    <t>dutiny, uschlá 60%, S</t>
  </si>
  <si>
    <t>50°09.4291</t>
  </si>
  <si>
    <t>13°59.2817</t>
  </si>
  <si>
    <t>dutiny, uschlá 35%</t>
  </si>
  <si>
    <t>50°09.4312</t>
  </si>
  <si>
    <t>13°59.2660</t>
  </si>
  <si>
    <t>smrk ztepilý</t>
  </si>
  <si>
    <t>Picea abies</t>
  </si>
  <si>
    <t>50°09.4329</t>
  </si>
  <si>
    <t>13°59.2595</t>
  </si>
  <si>
    <t>modřín opadavý</t>
  </si>
  <si>
    <t>Larix decidua</t>
  </si>
  <si>
    <t>50°09.4366</t>
  </si>
  <si>
    <t>13°59.2517</t>
  </si>
  <si>
    <t>50°09.4384</t>
  </si>
  <si>
    <t>13°59.2434</t>
  </si>
  <si>
    <t>50°09.4378</t>
  </si>
  <si>
    <t>13°59.2407</t>
  </si>
  <si>
    <t>uschlé větve 10%, S</t>
  </si>
  <si>
    <t>borovice lesní</t>
  </si>
  <si>
    <t>Pinus sylvestris</t>
  </si>
  <si>
    <t>50°09.4383</t>
  </si>
  <si>
    <t>13°59.2347</t>
  </si>
  <si>
    <t>50°09.4403</t>
  </si>
  <si>
    <t>13°59.2300</t>
  </si>
  <si>
    <t>50°09.4425</t>
  </si>
  <si>
    <t>13°59.2236</t>
  </si>
  <si>
    <t>50°09.4433</t>
  </si>
  <si>
    <t>13°59.2228</t>
  </si>
  <si>
    <t>50°09.4418</t>
  </si>
  <si>
    <t>13°59.2218</t>
  </si>
  <si>
    <t>50°09.4414</t>
  </si>
  <si>
    <t>13°59.2180</t>
  </si>
  <si>
    <t>50°09.4454</t>
  </si>
  <si>
    <t>13°59.2190</t>
  </si>
  <si>
    <t>50°09.4432</t>
  </si>
  <si>
    <t>13°59.2167</t>
  </si>
  <si>
    <t>50°09.4444</t>
  </si>
  <si>
    <t>13°59.2142</t>
  </si>
  <si>
    <t>líska obecná</t>
  </si>
  <si>
    <t>Corylus avellana</t>
  </si>
  <si>
    <t>50°09.4483</t>
  </si>
  <si>
    <t>13°59.2025</t>
  </si>
  <si>
    <t>50°09.4468</t>
  </si>
  <si>
    <t>13°59.1932</t>
  </si>
  <si>
    <t>50°09.4516</t>
  </si>
  <si>
    <t>13°59.1893</t>
  </si>
  <si>
    <t>boule na kmeni, odlupující kůra 5%, S</t>
  </si>
  <si>
    <t>50°09.4523</t>
  </si>
  <si>
    <t>13°59.1791</t>
  </si>
  <si>
    <t>hrozí zlomení hlavního kmene, S</t>
  </si>
  <si>
    <t>50°09.4564</t>
  </si>
  <si>
    <t>13°59.1703</t>
  </si>
  <si>
    <t>50°09.4542</t>
  </si>
  <si>
    <t>13°59.1692</t>
  </si>
  <si>
    <t>50°09.4498</t>
  </si>
  <si>
    <t>13°59.1787</t>
  </si>
  <si>
    <t>50°09.4517</t>
  </si>
  <si>
    <t>13°59.1814</t>
  </si>
  <si>
    <t>50°09.4477</t>
  </si>
  <si>
    <t>13°59.1885</t>
  </si>
  <si>
    <t>50°09.4463</t>
  </si>
  <si>
    <t>13°59.2011</t>
  </si>
  <si>
    <t>50°09.4422</t>
  </si>
  <si>
    <t>13°59.2146</t>
  </si>
  <si>
    <t>dub letní</t>
  </si>
  <si>
    <t>Quercus robur</t>
  </si>
  <si>
    <t>50°09.4370</t>
  </si>
  <si>
    <t>13°59.2184</t>
  </si>
  <si>
    <t>50°09.4380</t>
  </si>
  <si>
    <t>13°59.2219</t>
  </si>
  <si>
    <t>50°09.4361</t>
  </si>
  <si>
    <t>13°59.2324</t>
  </si>
  <si>
    <t>50°09.4367</t>
  </si>
  <si>
    <t>13°59.2374</t>
  </si>
  <si>
    <t>50°09.4352</t>
  </si>
  <si>
    <t>13°59.2411</t>
  </si>
  <si>
    <t>50°09.4194</t>
  </si>
  <si>
    <t>13°59.2860</t>
  </si>
  <si>
    <t>50°09.4188</t>
  </si>
  <si>
    <t>13°59.2882</t>
  </si>
  <si>
    <t>50°09.4185</t>
  </si>
  <si>
    <t>13°59.2937</t>
  </si>
  <si>
    <t>50°09.4203</t>
  </si>
  <si>
    <t>13°59.2998</t>
  </si>
  <si>
    <t>50°09.4161</t>
  </si>
  <si>
    <t>13°59.3047</t>
  </si>
  <si>
    <t>50°09.4142</t>
  </si>
  <si>
    <t>13°59.3069</t>
  </si>
  <si>
    <t>50°09.4135</t>
  </si>
  <si>
    <t>13°59.3123</t>
  </si>
  <si>
    <t>50°09.3584</t>
  </si>
  <si>
    <t>13°59.4152</t>
  </si>
  <si>
    <t>50°09.3558</t>
  </si>
  <si>
    <t>13°59.4179</t>
  </si>
  <si>
    <t>50°09.3543</t>
  </si>
  <si>
    <t>50°09.3308</t>
  </si>
  <si>
    <t>13°59.4578</t>
  </si>
  <si>
    <t>dutiny, hniloba, S</t>
  </si>
  <si>
    <t>obvod kmene (cm)</t>
  </si>
  <si>
    <t>výška (m)</t>
  </si>
  <si>
    <t>šířka koruny (m)</t>
  </si>
  <si>
    <t>polámané větve 30%, olistění není na 30%, S</t>
  </si>
  <si>
    <t xml:space="preserve">zhoršený </t>
  </si>
  <si>
    <t>polámané větve 15%, olistění chybí v 25%, S</t>
  </si>
  <si>
    <t>uschlá 10%, polámané větve, S</t>
  </si>
  <si>
    <t>výmladky, hniloba, S</t>
  </si>
  <si>
    <t>defoliace koruny 25%, S</t>
  </si>
  <si>
    <t>defoliace koruny 10 %, vývoj sekundárních výhonů S</t>
  </si>
  <si>
    <t>hniloba, dutiny, defoliace koruny 20 %, S</t>
  </si>
  <si>
    <t>dutina, prosychání na bocích, S</t>
  </si>
  <si>
    <t>dutiny, polámané větve, S</t>
  </si>
  <si>
    <t>uschlé větve, S</t>
  </si>
  <si>
    <t>úsek 1</t>
  </si>
  <si>
    <t>úsek 2</t>
  </si>
  <si>
    <t>ROSTLINY</t>
  </si>
  <si>
    <t>celkem (1+2)</t>
  </si>
  <si>
    <t>ŽIVOČICHOVÉ</t>
  </si>
  <si>
    <t>DRUH/ČELEĎ</t>
  </si>
  <si>
    <t>bažant obecný</t>
  </si>
  <si>
    <t>kachna divoká</t>
  </si>
  <si>
    <t>holub doupňák</t>
  </si>
  <si>
    <t>holub hřivnáč</t>
  </si>
  <si>
    <t>hrdlička zahradní</t>
  </si>
  <si>
    <t>volavka popelavá</t>
  </si>
  <si>
    <t>čáp černý</t>
  </si>
  <si>
    <t>čáp bílý</t>
  </si>
  <si>
    <t>čejka chocholatá</t>
  </si>
  <si>
    <t>ledňáček říční</t>
  </si>
  <si>
    <t>strnad rákosní</t>
  </si>
  <si>
    <t>rákosník obecný</t>
  </si>
  <si>
    <t>skorec vodní</t>
  </si>
  <si>
    <t>strakapoud prostřední</t>
  </si>
  <si>
    <t>přesličkovité</t>
  </si>
  <si>
    <t xml:space="preserve">skřivan </t>
  </si>
  <si>
    <t>pryskyřníkovité</t>
  </si>
  <si>
    <t xml:space="preserve">jiřička obecná </t>
  </si>
  <si>
    <t>hvozdíkovité</t>
  </si>
  <si>
    <t>konipas bílý</t>
  </si>
  <si>
    <t xml:space="preserve">violkovité </t>
  </si>
  <si>
    <t>kos černý</t>
  </si>
  <si>
    <t>brukvovité</t>
  </si>
  <si>
    <t>straka obecná</t>
  </si>
  <si>
    <t>prvosenkovité</t>
  </si>
  <si>
    <t>červenka obecná</t>
  </si>
  <si>
    <t>růžovité</t>
  </si>
  <si>
    <t>sýkora modřinka</t>
  </si>
  <si>
    <t>bobovité</t>
  </si>
  <si>
    <t>sýkora babka</t>
  </si>
  <si>
    <t>miříkovité</t>
  </si>
  <si>
    <t>vrabec domácí</t>
  </si>
  <si>
    <t>mořenovité</t>
  </si>
  <si>
    <t>sojka obecná</t>
  </si>
  <si>
    <t>brutnákovité</t>
  </si>
  <si>
    <t>hryzec vodní</t>
  </si>
  <si>
    <t>jitrocelovité</t>
  </si>
  <si>
    <t>liška obecná</t>
  </si>
  <si>
    <t>hluchavkovité</t>
  </si>
  <si>
    <t>srnec obecný</t>
  </si>
  <si>
    <t>hvězdnicovité</t>
  </si>
  <si>
    <t>zajíc polní</t>
  </si>
  <si>
    <t>sítinovité</t>
  </si>
  <si>
    <t xml:space="preserve">skokan zelený </t>
  </si>
  <si>
    <t xml:space="preserve">šáchorovité </t>
  </si>
  <si>
    <t>užovka obojková</t>
  </si>
  <si>
    <t>lipnicovité</t>
  </si>
  <si>
    <t>skokan hnědý</t>
  </si>
  <si>
    <t>kosatcovité</t>
  </si>
  <si>
    <t>rosnička zelená</t>
  </si>
  <si>
    <t>kopřivovité</t>
  </si>
  <si>
    <t xml:space="preserve">netopýr ? </t>
  </si>
  <si>
    <t>rdesnovité</t>
  </si>
  <si>
    <t>Ephemeroptera (jepice)</t>
  </si>
  <si>
    <t xml:space="preserve">makovité </t>
  </si>
  <si>
    <t>Odonata (vážky)</t>
  </si>
  <si>
    <t>svlačcovité</t>
  </si>
  <si>
    <t>Othoptera (rovnokřídlí)</t>
  </si>
  <si>
    <t>laskavcovité</t>
  </si>
  <si>
    <t>Hemiptera (polokřídlí)</t>
  </si>
  <si>
    <t>Coleoptera (brouci)</t>
  </si>
  <si>
    <t>SUMA</t>
  </si>
  <si>
    <t>Lepidoptera (motýli)</t>
  </si>
  <si>
    <t>Diptera (dvoukřídlí)</t>
  </si>
  <si>
    <t>PRO ROSTLINY</t>
  </si>
  <si>
    <t>Hymenoptera (blanokřídlí)</t>
  </si>
  <si>
    <t>CELKEM (1+2)</t>
  </si>
  <si>
    <t>počet druhů</t>
  </si>
  <si>
    <t>délka (m)</t>
  </si>
  <si>
    <t>plocha břehových porostů</t>
  </si>
  <si>
    <t>PRO ŽIVOČICHY</t>
  </si>
  <si>
    <t xml:space="preserve"> počet druhů na 100 m2</t>
  </si>
  <si>
    <t>úsek 3</t>
  </si>
  <si>
    <t>CELKEM</t>
  </si>
  <si>
    <t xml:space="preserve">bříza bělokorá </t>
  </si>
  <si>
    <t xml:space="preserve">kalina obecná </t>
  </si>
  <si>
    <t>ořešák královský</t>
  </si>
  <si>
    <t xml:space="preserve">vrba bílá </t>
  </si>
  <si>
    <t xml:space="preserve">dub letní </t>
  </si>
  <si>
    <t xml:space="preserve">jabloň lesní </t>
  </si>
  <si>
    <t xml:space="preserve">krušina olšová </t>
  </si>
  <si>
    <t xml:space="preserve">silně narušený </t>
  </si>
  <si>
    <t>havarijní rozpadlý</t>
  </si>
  <si>
    <t>počet</t>
  </si>
  <si>
    <t>%</t>
  </si>
  <si>
    <t xml:space="preserve">referční rozdíl </t>
  </si>
  <si>
    <t>% rozdíl druhů</t>
  </si>
  <si>
    <t>CELKEM (rostliny + živočichové)</t>
  </si>
  <si>
    <t>délka úseku (m)</t>
  </si>
  <si>
    <t>procentuální rozdíl</t>
  </si>
  <si>
    <t>ÚSEK 1 + 2</t>
  </si>
  <si>
    <t>rozdíl rostliny</t>
  </si>
  <si>
    <t>rozdíl živočichové</t>
  </si>
  <si>
    <t xml:space="preserve">rozdíl celkem </t>
  </si>
  <si>
    <t>Suma</t>
  </si>
  <si>
    <t>Druh</t>
  </si>
  <si>
    <t>% úsek 1</t>
  </si>
  <si>
    <t>% úsek 2</t>
  </si>
  <si>
    <t>Vitalita</t>
  </si>
  <si>
    <t>Úsek 1</t>
  </si>
  <si>
    <t>Úsek 2</t>
  </si>
  <si>
    <t xml:space="preserve">% úsek 1 </t>
  </si>
  <si>
    <t>33S</t>
  </si>
  <si>
    <t>10S</t>
  </si>
  <si>
    <t xml:space="preserve">vrba </t>
  </si>
  <si>
    <t>olše</t>
  </si>
  <si>
    <t>počet senes.</t>
  </si>
  <si>
    <t>celk. počet</t>
  </si>
  <si>
    <t xml:space="preserve">olše </t>
  </si>
  <si>
    <t>vrba</t>
  </si>
  <si>
    <t>bříza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</si>
</sst>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2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/>
    <xf numFmtId="0" fontId="3" fillId="0" borderId="0" xfId="0" applyFont="1"/>
    <xf numFmtId="0" fontId="0" fillId="0" borderId="2" xfId="0" applyBorder="1"/>
    <xf numFmtId="0" fontId="4" fillId="0" borderId="1" xfId="0" applyFont="1" applyBorder="1"/>
    <xf numFmtId="0" fontId="5" fillId="0" borderId="0" xfId="0" applyFont="1"/>
    <xf numFmtId="0" fontId="2" fillId="0" borderId="0" xfId="0" applyFont="1"/>
    <xf numFmtId="0" fontId="6" fillId="0" borderId="0" xfId="0" applyFont="1"/>
    <xf numFmtId="1" fontId="0" fillId="0" borderId="0" xfId="0" applyNumberFormat="1"/>
    <xf numFmtId="164" fontId="1" fillId="0" borderId="1" xfId="0" applyNumberFormat="1" applyFont="1" applyBorder="1"/>
    <xf numFmtId="1" fontId="0" fillId="0" borderId="1" xfId="0" applyNumberFormat="1" applyBorder="1"/>
    <xf numFmtId="1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3" borderId="1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aseline="0"/>
              <a:t>Druhové zastoupení úseku 2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A7C-42F2-A0BE-8F0362FD25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A7C-42F2-A0BE-8F0362FD25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A7C-42F2-A0BE-8F0362FD25E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A7C-42F2-A0BE-8F0362FD25E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A7C-42F2-A0BE-8F0362FD25E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A7C-42F2-A0BE-8F0362FD25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A7C-42F2-A0BE-8F0362FD25E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A7C-42F2-A0BE-8F0362FD25E1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'zdravotní stav a vitalita'!$A$3:$A$10</c:f>
              <c:strCache>
                <c:ptCount val="8"/>
                <c:pt idx="0">
                  <c:v>kalina obecná </c:v>
                </c:pt>
                <c:pt idx="1">
                  <c:v>bříza bělokorá </c:v>
                </c:pt>
                <c:pt idx="2">
                  <c:v>krušina olšová</c:v>
                </c:pt>
                <c:pt idx="3">
                  <c:v>topol osika</c:v>
                </c:pt>
                <c:pt idx="4">
                  <c:v>olše lepkavá</c:v>
                </c:pt>
                <c:pt idx="5">
                  <c:v>trnka obecná</c:v>
                </c:pt>
                <c:pt idx="6">
                  <c:v>vrba bílá </c:v>
                </c:pt>
                <c:pt idx="7">
                  <c:v>ořešák královský</c:v>
                </c:pt>
              </c:strCache>
            </c:strRef>
          </c:cat>
          <c:val>
            <c:numRef>
              <c:f>'zdravotní stav a vitalita'!$B$3:$B$10</c:f>
              <c:numCache>
                <c:formatCode>General</c:formatCode>
                <c:ptCount val="8"/>
                <c:pt idx="0">
                  <c:v>10</c:v>
                </c:pt>
                <c:pt idx="1">
                  <c:v>2</c:v>
                </c:pt>
                <c:pt idx="2">
                  <c:v>27</c:v>
                </c:pt>
                <c:pt idx="3">
                  <c:v>6</c:v>
                </c:pt>
                <c:pt idx="4">
                  <c:v>47</c:v>
                </c:pt>
                <c:pt idx="5">
                  <c:v>3</c:v>
                </c:pt>
                <c:pt idx="6">
                  <c:v>24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2-42F8-A410-0AF31FAC77B2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obvod kmene</a:t>
            </a:r>
            <a:r>
              <a:rPr lang="cs-CZ"/>
              <a:t> v 1,3 m</a:t>
            </a:r>
            <a:r>
              <a:rPr lang="cs-CZ" baseline="0"/>
              <a:t> - bříza bělokorá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'zdravotní stav a vitalita'!$G$225</c:f>
              <c:strCache>
                <c:ptCount val="1"/>
                <c:pt idx="0">
                  <c:v>obvod kmene (cm)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strRef>
              <c:f>'zdravotní stav a vitalita'!$F$226:$F$235</c:f>
              <c:strCache>
                <c:ptCount val="10"/>
                <c:pt idx="0">
                  <c:v>bříza bělokorá</c:v>
                </c:pt>
                <c:pt idx="1">
                  <c:v>bříza bělokorá</c:v>
                </c:pt>
                <c:pt idx="2">
                  <c:v>bříza bělokorá</c:v>
                </c:pt>
                <c:pt idx="3">
                  <c:v>bříza bělokorá</c:v>
                </c:pt>
                <c:pt idx="4">
                  <c:v>bříza bělokorá</c:v>
                </c:pt>
                <c:pt idx="5">
                  <c:v>bříza bělokorá</c:v>
                </c:pt>
                <c:pt idx="6">
                  <c:v>bříza bělokorá</c:v>
                </c:pt>
                <c:pt idx="7">
                  <c:v>bříza bělokorá</c:v>
                </c:pt>
                <c:pt idx="8">
                  <c:v>bříza bělokorá</c:v>
                </c:pt>
                <c:pt idx="9">
                  <c:v>bříza bělokorá</c:v>
                </c:pt>
              </c:strCache>
            </c:strRef>
          </c:xVal>
          <c:yVal>
            <c:numRef>
              <c:f>'zdravotní stav a vitalita'!$G$226:$G$235</c:f>
              <c:numCache>
                <c:formatCode>General</c:formatCode>
                <c:ptCount val="10"/>
                <c:pt idx="0">
                  <c:v>24</c:v>
                </c:pt>
                <c:pt idx="1">
                  <c:v>35</c:v>
                </c:pt>
                <c:pt idx="2">
                  <c:v>36</c:v>
                </c:pt>
                <c:pt idx="3">
                  <c:v>66</c:v>
                </c:pt>
                <c:pt idx="4">
                  <c:v>67</c:v>
                </c:pt>
                <c:pt idx="5">
                  <c:v>69</c:v>
                </c:pt>
                <c:pt idx="6">
                  <c:v>91</c:v>
                </c:pt>
                <c:pt idx="7">
                  <c:v>100</c:v>
                </c:pt>
                <c:pt idx="8">
                  <c:v>115</c:v>
                </c:pt>
                <c:pt idx="9">
                  <c:v>120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8F-4F58-AD3A-D72056A6F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343968"/>
        <c:axId val="768465808"/>
      </c:scatterChart>
      <c:valAx>
        <c:axId val="730343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jedinců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68465808"/>
        <c:crosses val="autoZero"/>
        <c:crossBetween val="midCat"/>
      </c:valAx>
      <c:valAx>
        <c:axId val="76846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obvod</a:t>
                </a:r>
                <a:r>
                  <a:rPr lang="cs-CZ" baseline="0"/>
                  <a:t> kmene v 1,3 m (cm)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30343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 b="0" i="0" baseline="0">
                <a:effectLst/>
              </a:rPr>
              <a:t>Výška stromu a šířka koruny stromu bříza bělokorá</a:t>
            </a:r>
            <a:endParaRPr lang="cs-CZ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'zdravotní stav a vitalita'!$H$225</c:f>
              <c:strCache>
                <c:ptCount val="1"/>
                <c:pt idx="0">
                  <c:v>výška (m)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strRef>
              <c:f>'zdravotní stav a vitalita'!$F$226:$F$235</c:f>
              <c:strCache>
                <c:ptCount val="10"/>
                <c:pt idx="0">
                  <c:v>bříza bělokorá</c:v>
                </c:pt>
                <c:pt idx="1">
                  <c:v>bříza bělokorá</c:v>
                </c:pt>
                <c:pt idx="2">
                  <c:v>bříza bělokorá</c:v>
                </c:pt>
                <c:pt idx="3">
                  <c:v>bříza bělokorá</c:v>
                </c:pt>
                <c:pt idx="4">
                  <c:v>bříza bělokorá</c:v>
                </c:pt>
                <c:pt idx="5">
                  <c:v>bříza bělokorá</c:v>
                </c:pt>
                <c:pt idx="6">
                  <c:v>bříza bělokorá</c:v>
                </c:pt>
                <c:pt idx="7">
                  <c:v>bříza bělokorá</c:v>
                </c:pt>
                <c:pt idx="8">
                  <c:v>bříza bělokorá</c:v>
                </c:pt>
                <c:pt idx="9">
                  <c:v>bříza bělokorá</c:v>
                </c:pt>
              </c:strCache>
            </c:strRef>
          </c:xVal>
          <c:yVal>
            <c:numRef>
              <c:f>'zdravotní stav a vitalita'!$H$226:$H$235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9</c:v>
                </c:pt>
                <c:pt idx="4">
                  <c:v>10</c:v>
                </c:pt>
                <c:pt idx="5">
                  <c:v>10</c:v>
                </c:pt>
                <c:pt idx="6">
                  <c:v>12</c:v>
                </c:pt>
                <c:pt idx="7">
                  <c:v>13</c:v>
                </c:pt>
                <c:pt idx="8">
                  <c:v>15</c:v>
                </c:pt>
                <c:pt idx="9">
                  <c:v>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DD-49D3-810A-8997C333E42E}"/>
            </c:ext>
          </c:extLst>
        </c:ser>
        <c:ser>
          <c:idx val="1"/>
          <c:order val="1"/>
          <c:tx>
            <c:strRef>
              <c:f>'zdravotní stav a vitalita'!$I$225</c:f>
              <c:strCache>
                <c:ptCount val="1"/>
                <c:pt idx="0">
                  <c:v>šířka koruny (m)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strRef>
              <c:f>'zdravotní stav a vitalita'!$F$226:$F$235</c:f>
              <c:strCache>
                <c:ptCount val="10"/>
                <c:pt idx="0">
                  <c:v>bříza bělokorá</c:v>
                </c:pt>
                <c:pt idx="1">
                  <c:v>bříza bělokorá</c:v>
                </c:pt>
                <c:pt idx="2">
                  <c:v>bříza bělokorá</c:v>
                </c:pt>
                <c:pt idx="3">
                  <c:v>bříza bělokorá</c:v>
                </c:pt>
                <c:pt idx="4">
                  <c:v>bříza bělokorá</c:v>
                </c:pt>
                <c:pt idx="5">
                  <c:v>bříza bělokorá</c:v>
                </c:pt>
                <c:pt idx="6">
                  <c:v>bříza bělokorá</c:v>
                </c:pt>
                <c:pt idx="7">
                  <c:v>bříza bělokorá</c:v>
                </c:pt>
                <c:pt idx="8">
                  <c:v>bříza bělokorá</c:v>
                </c:pt>
                <c:pt idx="9">
                  <c:v>bříza bělokorá</c:v>
                </c:pt>
              </c:strCache>
            </c:strRef>
          </c:xVal>
          <c:yVal>
            <c:numRef>
              <c:f>'zdravotní stav a vitalita'!$I$226:$I$235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7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9</c:v>
                </c:pt>
                <c:pt idx="8">
                  <c:v>6</c:v>
                </c:pt>
                <c:pt idx="9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DD-49D3-810A-8997C333E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3683424"/>
        <c:axId val="739265152"/>
      </c:scatterChart>
      <c:valAx>
        <c:axId val="773683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jedinců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39265152"/>
        <c:crosses val="autoZero"/>
        <c:crossBetween val="midCat"/>
      </c:valAx>
      <c:valAx>
        <c:axId val="73926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736834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obvod kmene v 1,3</a:t>
            </a:r>
            <a:r>
              <a:rPr lang="cs-CZ" baseline="0"/>
              <a:t> m </a:t>
            </a:r>
            <a:r>
              <a:rPr lang="cs-CZ"/>
              <a:t>(cm) - vrba bílá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'zdravotní stav a vitalita'!$G$237</c:f>
              <c:strCache>
                <c:ptCount val="1"/>
                <c:pt idx="0">
                  <c:v>obvod kmene (cm)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strRef>
              <c:f>'zdravotní stav a vitalita'!$F$238:$F$246</c:f>
              <c:strCache>
                <c:ptCount val="8"/>
                <c:pt idx="0">
                  <c:v>vrba bílá</c:v>
                </c:pt>
                <c:pt idx="1">
                  <c:v>vrba bílá</c:v>
                </c:pt>
                <c:pt idx="2">
                  <c:v>vrba bílá</c:v>
                </c:pt>
                <c:pt idx="3">
                  <c:v>vrba bílá</c:v>
                </c:pt>
                <c:pt idx="4">
                  <c:v>vrba bílá</c:v>
                </c:pt>
                <c:pt idx="5">
                  <c:v>vrba bílá</c:v>
                </c:pt>
                <c:pt idx="6">
                  <c:v>vrba bílá</c:v>
                </c:pt>
                <c:pt idx="7">
                  <c:v>vrba bílá</c:v>
                </c:pt>
              </c:strCache>
            </c:strRef>
          </c:xVal>
          <c:yVal>
            <c:numRef>
              <c:f>'zdravotní stav a vitalita'!$G$238:$G$246</c:f>
              <c:numCache>
                <c:formatCode>General</c:formatCode>
                <c:ptCount val="9"/>
                <c:pt idx="0">
                  <c:v>30</c:v>
                </c:pt>
                <c:pt idx="1">
                  <c:v>32</c:v>
                </c:pt>
                <c:pt idx="2">
                  <c:v>56</c:v>
                </c:pt>
                <c:pt idx="3">
                  <c:v>104</c:v>
                </c:pt>
                <c:pt idx="4">
                  <c:v>122</c:v>
                </c:pt>
                <c:pt idx="5">
                  <c:v>170</c:v>
                </c:pt>
                <c:pt idx="6">
                  <c:v>188</c:v>
                </c:pt>
                <c:pt idx="7">
                  <c:v>238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3D-4D27-8FCD-ED2AD9381BE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917491472"/>
        <c:axId val="739263232"/>
      </c:scatterChart>
      <c:valAx>
        <c:axId val="917491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jedinců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39263232"/>
        <c:crosses val="autoZero"/>
        <c:crossBetween val="midCat"/>
      </c:valAx>
      <c:valAx>
        <c:axId val="73926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obvod kmene v 1,3 m (cm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17491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Výška stromu a šířka stromu - vrba</a:t>
            </a:r>
            <a:r>
              <a:rPr lang="cs-CZ" baseline="0"/>
              <a:t> bílá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'zdravotní stav a vitalita'!$H$237</c:f>
              <c:strCache>
                <c:ptCount val="1"/>
                <c:pt idx="0">
                  <c:v>výška (m)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strRef>
              <c:f>'zdravotní stav a vitalita'!$F$238:$F$246</c:f>
              <c:strCache>
                <c:ptCount val="8"/>
                <c:pt idx="0">
                  <c:v>vrba bílá</c:v>
                </c:pt>
                <c:pt idx="1">
                  <c:v>vrba bílá</c:v>
                </c:pt>
                <c:pt idx="2">
                  <c:v>vrba bílá</c:v>
                </c:pt>
                <c:pt idx="3">
                  <c:v>vrba bílá</c:v>
                </c:pt>
                <c:pt idx="4">
                  <c:v>vrba bílá</c:v>
                </c:pt>
                <c:pt idx="5">
                  <c:v>vrba bílá</c:v>
                </c:pt>
                <c:pt idx="6">
                  <c:v>vrba bílá</c:v>
                </c:pt>
                <c:pt idx="7">
                  <c:v>vrba bílá</c:v>
                </c:pt>
              </c:strCache>
            </c:strRef>
          </c:xVal>
          <c:yVal>
            <c:numRef>
              <c:f>'zdravotní stav a vitalita'!$H$238:$H$246</c:f>
              <c:numCache>
                <c:formatCode>General</c:formatCode>
                <c:ptCount val="9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9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6F-495F-B149-19E21496F948}"/>
            </c:ext>
          </c:extLst>
        </c:ser>
        <c:ser>
          <c:idx val="1"/>
          <c:order val="1"/>
          <c:tx>
            <c:strRef>
              <c:f>'zdravotní stav a vitalita'!$I$237</c:f>
              <c:strCache>
                <c:ptCount val="1"/>
                <c:pt idx="0">
                  <c:v>šířka koruny (m)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strRef>
              <c:f>'zdravotní stav a vitalita'!$F$238:$F$246</c:f>
              <c:strCache>
                <c:ptCount val="8"/>
                <c:pt idx="0">
                  <c:v>vrba bílá</c:v>
                </c:pt>
                <c:pt idx="1">
                  <c:v>vrba bílá</c:v>
                </c:pt>
                <c:pt idx="2">
                  <c:v>vrba bílá</c:v>
                </c:pt>
                <c:pt idx="3">
                  <c:v>vrba bílá</c:v>
                </c:pt>
                <c:pt idx="4">
                  <c:v>vrba bílá</c:v>
                </c:pt>
                <c:pt idx="5">
                  <c:v>vrba bílá</c:v>
                </c:pt>
                <c:pt idx="6">
                  <c:v>vrba bílá</c:v>
                </c:pt>
                <c:pt idx="7">
                  <c:v>vrba bílá</c:v>
                </c:pt>
              </c:strCache>
            </c:strRef>
          </c:xVal>
          <c:yVal>
            <c:numRef>
              <c:f>'zdravotní stav a vitalita'!$I$238:$I$246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11</c:v>
                </c:pt>
                <c:pt idx="5">
                  <c:v>12</c:v>
                </c:pt>
                <c:pt idx="6">
                  <c:v>11</c:v>
                </c:pt>
                <c:pt idx="7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6F-495F-B149-19E21496F94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741389936"/>
        <c:axId val="523040304"/>
      </c:scatterChart>
      <c:valAx>
        <c:axId val="741389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jedinců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3040304"/>
        <c:crosses val="autoZero"/>
        <c:crossBetween val="midCat"/>
      </c:valAx>
      <c:valAx>
        <c:axId val="52304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413899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Zdravotní stav úseku 1 a 2</a:t>
            </a:r>
          </a:p>
        </c:rich>
      </c:tx>
      <c:layout>
        <c:manualLayout>
          <c:xMode val="edge"/>
          <c:yMode val="edge"/>
          <c:x val="0.2822567804024496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'zdravotní stav a vitalita'!$B$34</c:f>
              <c:strCache>
                <c:ptCount val="1"/>
                <c:pt idx="0">
                  <c:v>% úsek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'zdravotní stav a vitalita'!$A$35:$A$39</c:f>
              <c:strCache>
                <c:ptCount val="5"/>
                <c:pt idx="0">
                  <c:v>výborný až dobrý</c:v>
                </c:pt>
                <c:pt idx="1">
                  <c:v>zhoršený</c:v>
                </c:pt>
                <c:pt idx="2">
                  <c:v>výrazně zhoršený</c:v>
                </c:pt>
                <c:pt idx="3">
                  <c:v>silně narušený </c:v>
                </c:pt>
                <c:pt idx="4">
                  <c:v>havarijní rozpadlý</c:v>
                </c:pt>
              </c:strCache>
            </c:strRef>
          </c:cat>
          <c:val>
            <c:numRef>
              <c:f>'zdravotní stav a vitalita'!$B$35:$B$39</c:f>
              <c:numCache>
                <c:formatCode>0</c:formatCode>
                <c:ptCount val="5"/>
                <c:pt idx="0">
                  <c:v>77.586206896551715</c:v>
                </c:pt>
                <c:pt idx="1">
                  <c:v>10.344827586206897</c:v>
                </c:pt>
                <c:pt idx="2">
                  <c:v>8.6206896551724128</c:v>
                </c:pt>
                <c:pt idx="3">
                  <c:v>3.4482758620689653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F-4097-BB49-9FFB0B610E4C}"/>
            </c:ext>
          </c:extLst>
        </c:ser>
        <c:ser>
          <c:idx val="1"/>
          <c:order val="1"/>
          <c:tx>
            <c:strRef>
              <c:f>'zdravotní stav a vitalita'!$C$34</c:f>
              <c:strCache>
                <c:ptCount val="1"/>
                <c:pt idx="0">
                  <c:v>% úsek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'zdravotní stav a vitalita'!$A$35:$A$39</c:f>
              <c:strCache>
                <c:ptCount val="5"/>
                <c:pt idx="0">
                  <c:v>výborný až dobrý</c:v>
                </c:pt>
                <c:pt idx="1">
                  <c:v>zhoršený</c:v>
                </c:pt>
                <c:pt idx="2">
                  <c:v>výrazně zhoršený</c:v>
                </c:pt>
                <c:pt idx="3">
                  <c:v>silně narušený </c:v>
                </c:pt>
                <c:pt idx="4">
                  <c:v>havarijní rozpadlý</c:v>
                </c:pt>
              </c:strCache>
            </c:strRef>
          </c:cat>
          <c:val>
            <c:numRef>
              <c:f>'zdravotní stav a vitalita'!$C$35:$C$39</c:f>
              <c:numCache>
                <c:formatCode>0</c:formatCode>
                <c:ptCount val="5"/>
                <c:pt idx="0">
                  <c:v>63.333333333333336</c:v>
                </c:pt>
                <c:pt idx="1">
                  <c:v>23.333333333333336</c:v>
                </c:pt>
                <c:pt idx="2">
                  <c:v>5.8333333333333339</c:v>
                </c:pt>
                <c:pt idx="3">
                  <c:v>6.666666666666667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CF-4097-BB49-9FFB0B610E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2781840"/>
        <c:axId val="739265632"/>
      </c:barChart>
      <c:catAx>
        <c:axId val="242781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jedinců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39265632"/>
        <c:crosses val="autoZero"/>
        <c:auto val="1"/>
        <c:lblAlgn val="ctr"/>
        <c:lblOffset val="100"/>
        <c:noMultiLvlLbl val="0"/>
      </c:catAx>
      <c:valAx>
        <c:axId val="73926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27818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Výška</a:t>
            </a:r>
            <a:r>
              <a:rPr lang="cs-CZ" baseline="0"/>
              <a:t> stromu a šířka stromu - krušina olšová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'[1]zdravotní stav a vitalita'!$H$50</c:f>
              <c:strCache>
                <c:ptCount val="1"/>
                <c:pt idx="0">
                  <c:v>výška (m)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strRef>
              <c:f>'[1]zdravotní stav a vitalita'!$F$51:$F$77</c:f>
              <c:strCache>
                <c:ptCount val="27"/>
                <c:pt idx="0">
                  <c:v>krušina olšová</c:v>
                </c:pt>
                <c:pt idx="1">
                  <c:v>krušina olšová</c:v>
                </c:pt>
                <c:pt idx="2">
                  <c:v>krušina olšová</c:v>
                </c:pt>
                <c:pt idx="3">
                  <c:v>krušina olšová</c:v>
                </c:pt>
                <c:pt idx="4">
                  <c:v>krušina olšová</c:v>
                </c:pt>
                <c:pt idx="5">
                  <c:v>krušina olšová</c:v>
                </c:pt>
                <c:pt idx="6">
                  <c:v>krušina olšová</c:v>
                </c:pt>
                <c:pt idx="7">
                  <c:v>krušina olšová</c:v>
                </c:pt>
                <c:pt idx="8">
                  <c:v>krušina olšová</c:v>
                </c:pt>
                <c:pt idx="9">
                  <c:v>krušina olšová</c:v>
                </c:pt>
                <c:pt idx="10">
                  <c:v>krušina olšová</c:v>
                </c:pt>
                <c:pt idx="11">
                  <c:v>krušina olšová</c:v>
                </c:pt>
                <c:pt idx="12">
                  <c:v>krušina olšová</c:v>
                </c:pt>
                <c:pt idx="13">
                  <c:v>krušina olšová</c:v>
                </c:pt>
                <c:pt idx="14">
                  <c:v>krušina olšová</c:v>
                </c:pt>
                <c:pt idx="15">
                  <c:v>krušina olšová</c:v>
                </c:pt>
                <c:pt idx="16">
                  <c:v>krušina olšová</c:v>
                </c:pt>
                <c:pt idx="17">
                  <c:v>krušina olšová</c:v>
                </c:pt>
                <c:pt idx="18">
                  <c:v>krušina olšová</c:v>
                </c:pt>
                <c:pt idx="19">
                  <c:v>krušina olšová</c:v>
                </c:pt>
                <c:pt idx="20">
                  <c:v>krušina olšová</c:v>
                </c:pt>
                <c:pt idx="21">
                  <c:v>krušina olšová</c:v>
                </c:pt>
                <c:pt idx="22">
                  <c:v>krušina olšová</c:v>
                </c:pt>
                <c:pt idx="23">
                  <c:v>krušina olšová</c:v>
                </c:pt>
                <c:pt idx="24">
                  <c:v>krušina olšová</c:v>
                </c:pt>
                <c:pt idx="25">
                  <c:v>krušina olšová</c:v>
                </c:pt>
                <c:pt idx="26">
                  <c:v>krušina olšová</c:v>
                </c:pt>
              </c:strCache>
            </c:strRef>
          </c:xVal>
          <c:yVal>
            <c:numRef>
              <c:f>'[1]zdravotní stav a vitalita'!$H$51:$H$77</c:f>
              <c:numCache>
                <c:formatCode>General</c:formatCode>
                <c:ptCount val="2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A4-409A-8649-EDF9C1FDAF2B}"/>
            </c:ext>
          </c:extLst>
        </c:ser>
        <c:ser>
          <c:idx val="1"/>
          <c:order val="1"/>
          <c:tx>
            <c:strRef>
              <c:f>'[1]zdravotní stav a vitalita'!$I$50</c:f>
              <c:strCache>
                <c:ptCount val="1"/>
                <c:pt idx="0">
                  <c:v>šířka koruny (m)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strRef>
              <c:f>'[1]zdravotní stav a vitalita'!$F$51:$F$77</c:f>
              <c:strCache>
                <c:ptCount val="27"/>
                <c:pt idx="0">
                  <c:v>krušina olšová</c:v>
                </c:pt>
                <c:pt idx="1">
                  <c:v>krušina olšová</c:v>
                </c:pt>
                <c:pt idx="2">
                  <c:v>krušina olšová</c:v>
                </c:pt>
                <c:pt idx="3">
                  <c:v>krušina olšová</c:v>
                </c:pt>
                <c:pt idx="4">
                  <c:v>krušina olšová</c:v>
                </c:pt>
                <c:pt idx="5">
                  <c:v>krušina olšová</c:v>
                </c:pt>
                <c:pt idx="6">
                  <c:v>krušina olšová</c:v>
                </c:pt>
                <c:pt idx="7">
                  <c:v>krušina olšová</c:v>
                </c:pt>
                <c:pt idx="8">
                  <c:v>krušina olšová</c:v>
                </c:pt>
                <c:pt idx="9">
                  <c:v>krušina olšová</c:v>
                </c:pt>
                <c:pt idx="10">
                  <c:v>krušina olšová</c:v>
                </c:pt>
                <c:pt idx="11">
                  <c:v>krušina olšová</c:v>
                </c:pt>
                <c:pt idx="12">
                  <c:v>krušina olšová</c:v>
                </c:pt>
                <c:pt idx="13">
                  <c:v>krušina olšová</c:v>
                </c:pt>
                <c:pt idx="14">
                  <c:v>krušina olšová</c:v>
                </c:pt>
                <c:pt idx="15">
                  <c:v>krušina olšová</c:v>
                </c:pt>
                <c:pt idx="16">
                  <c:v>krušina olšová</c:v>
                </c:pt>
                <c:pt idx="17">
                  <c:v>krušina olšová</c:v>
                </c:pt>
                <c:pt idx="18">
                  <c:v>krušina olšová</c:v>
                </c:pt>
                <c:pt idx="19">
                  <c:v>krušina olšová</c:v>
                </c:pt>
                <c:pt idx="20">
                  <c:v>krušina olšová</c:v>
                </c:pt>
                <c:pt idx="21">
                  <c:v>krušina olšová</c:v>
                </c:pt>
                <c:pt idx="22">
                  <c:v>krušina olšová</c:v>
                </c:pt>
                <c:pt idx="23">
                  <c:v>krušina olšová</c:v>
                </c:pt>
                <c:pt idx="24">
                  <c:v>krušina olšová</c:v>
                </c:pt>
                <c:pt idx="25">
                  <c:v>krušina olšová</c:v>
                </c:pt>
                <c:pt idx="26">
                  <c:v>krušina olšová</c:v>
                </c:pt>
              </c:strCache>
            </c:strRef>
          </c:xVal>
          <c:yVal>
            <c:numRef>
              <c:f>'[1]zdravotní stav a vitalita'!$I$51:$I$77</c:f>
              <c:numCache>
                <c:formatCode>General</c:formatCode>
                <c:ptCount val="2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A4-409A-8649-EDF9C1FDAF2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1774464"/>
        <c:axId val="2090597360"/>
      </c:scatterChart>
      <c:valAx>
        <c:axId val="11774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</a:t>
                </a:r>
                <a:r>
                  <a:rPr lang="cs-CZ" baseline="0"/>
                  <a:t> jedinců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90597360"/>
        <c:crosses val="autoZero"/>
        <c:crossBetween val="midCat"/>
      </c:valAx>
      <c:valAx>
        <c:axId val="209059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774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obvod kmene v 1,3 m (cm) - krušina olšová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'[1]zdravotní stav a vitalita'!$G$50</c:f>
              <c:strCache>
                <c:ptCount val="1"/>
                <c:pt idx="0">
                  <c:v>obvod kmene (cm)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strRef>
              <c:f>'[1]zdravotní stav a vitalita'!$F$51:$F$77</c:f>
              <c:strCache>
                <c:ptCount val="27"/>
                <c:pt idx="0">
                  <c:v>krušina olšová</c:v>
                </c:pt>
                <c:pt idx="1">
                  <c:v>krušina olšová</c:v>
                </c:pt>
                <c:pt idx="2">
                  <c:v>krušina olšová</c:v>
                </c:pt>
                <c:pt idx="3">
                  <c:v>krušina olšová</c:v>
                </c:pt>
                <c:pt idx="4">
                  <c:v>krušina olšová</c:v>
                </c:pt>
                <c:pt idx="5">
                  <c:v>krušina olšová</c:v>
                </c:pt>
                <c:pt idx="6">
                  <c:v>krušina olšová</c:v>
                </c:pt>
                <c:pt idx="7">
                  <c:v>krušina olšová</c:v>
                </c:pt>
                <c:pt idx="8">
                  <c:v>krušina olšová</c:v>
                </c:pt>
                <c:pt idx="9">
                  <c:v>krušina olšová</c:v>
                </c:pt>
                <c:pt idx="10">
                  <c:v>krušina olšová</c:v>
                </c:pt>
                <c:pt idx="11">
                  <c:v>krušina olšová</c:v>
                </c:pt>
                <c:pt idx="12">
                  <c:v>krušina olšová</c:v>
                </c:pt>
                <c:pt idx="13">
                  <c:v>krušina olšová</c:v>
                </c:pt>
                <c:pt idx="14">
                  <c:v>krušina olšová</c:v>
                </c:pt>
                <c:pt idx="15">
                  <c:v>krušina olšová</c:v>
                </c:pt>
                <c:pt idx="16">
                  <c:v>krušina olšová</c:v>
                </c:pt>
                <c:pt idx="17">
                  <c:v>krušina olšová</c:v>
                </c:pt>
                <c:pt idx="18">
                  <c:v>krušina olšová</c:v>
                </c:pt>
                <c:pt idx="19">
                  <c:v>krušina olšová</c:v>
                </c:pt>
                <c:pt idx="20">
                  <c:v>krušina olšová</c:v>
                </c:pt>
                <c:pt idx="21">
                  <c:v>krušina olšová</c:v>
                </c:pt>
                <c:pt idx="22">
                  <c:v>krušina olšová</c:v>
                </c:pt>
                <c:pt idx="23">
                  <c:v>krušina olšová</c:v>
                </c:pt>
                <c:pt idx="24">
                  <c:v>krušina olšová</c:v>
                </c:pt>
                <c:pt idx="25">
                  <c:v>krušina olšová</c:v>
                </c:pt>
                <c:pt idx="26">
                  <c:v>krušina olšová</c:v>
                </c:pt>
              </c:strCache>
            </c:strRef>
          </c:xVal>
          <c:yVal>
            <c:numRef>
              <c:f>'[1]zdravotní stav a vitalita'!$G$51:$G$77</c:f>
              <c:numCache>
                <c:formatCode>General</c:formatCode>
                <c:ptCount val="27"/>
                <c:pt idx="0">
                  <c:v>10</c:v>
                </c:pt>
                <c:pt idx="1">
                  <c:v>13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22</c:v>
                </c:pt>
                <c:pt idx="10">
                  <c:v>24</c:v>
                </c:pt>
                <c:pt idx="11">
                  <c:v>30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41</c:v>
                </c:pt>
                <c:pt idx="24">
                  <c:v>41</c:v>
                </c:pt>
                <c:pt idx="25">
                  <c:v>42</c:v>
                </c:pt>
                <c:pt idx="26">
                  <c:v>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2A-4A2E-AB94-526B46431C0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2110371600"/>
        <c:axId val="2115194000"/>
      </c:scatterChart>
      <c:valAx>
        <c:axId val="2110371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</a:t>
                </a:r>
                <a:r>
                  <a:rPr lang="cs-CZ" baseline="0"/>
                  <a:t> jedinců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115194000"/>
        <c:crosses val="autoZero"/>
        <c:crossBetween val="midCat"/>
      </c:valAx>
      <c:valAx>
        <c:axId val="211519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obvod</a:t>
                </a:r>
                <a:r>
                  <a:rPr lang="cs-CZ" baseline="0"/>
                  <a:t> kmene v 1,3 m (cm)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110371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Výška</a:t>
            </a:r>
            <a:r>
              <a:rPr lang="cs-CZ" baseline="0"/>
              <a:t> stromu a šířka stromu - olše lepkavá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'[1]zdravotní stav a vitalita'!$H$79</c:f>
              <c:strCache>
                <c:ptCount val="1"/>
                <c:pt idx="0">
                  <c:v>výška (m)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strRef>
              <c:f>'[1]zdravotní stav a vitalita'!$F$80:$F$126</c:f>
              <c:strCache>
                <c:ptCount val="47"/>
                <c:pt idx="0">
                  <c:v>olše lepkavá</c:v>
                </c:pt>
                <c:pt idx="1">
                  <c:v>olše lepkavá</c:v>
                </c:pt>
                <c:pt idx="2">
                  <c:v>olše lepkavá</c:v>
                </c:pt>
                <c:pt idx="3">
                  <c:v>olše lepkavá</c:v>
                </c:pt>
                <c:pt idx="4">
                  <c:v>olše lepkavá</c:v>
                </c:pt>
                <c:pt idx="5">
                  <c:v>olše lepkavá</c:v>
                </c:pt>
                <c:pt idx="6">
                  <c:v>olše lepkavá</c:v>
                </c:pt>
                <c:pt idx="7">
                  <c:v>olše lepkavá</c:v>
                </c:pt>
                <c:pt idx="8">
                  <c:v>olše lepkavá</c:v>
                </c:pt>
                <c:pt idx="9">
                  <c:v>olše lepkavá</c:v>
                </c:pt>
                <c:pt idx="10">
                  <c:v>olše lepkavá</c:v>
                </c:pt>
                <c:pt idx="11">
                  <c:v>olše lepkavá</c:v>
                </c:pt>
                <c:pt idx="12">
                  <c:v>olše lepkavá</c:v>
                </c:pt>
                <c:pt idx="13">
                  <c:v>olše lepkavá</c:v>
                </c:pt>
                <c:pt idx="14">
                  <c:v>olše lepkavá</c:v>
                </c:pt>
                <c:pt idx="15">
                  <c:v>olše lepkavá</c:v>
                </c:pt>
                <c:pt idx="16">
                  <c:v>olše lepkavá</c:v>
                </c:pt>
                <c:pt idx="17">
                  <c:v>olše lepkavá</c:v>
                </c:pt>
                <c:pt idx="18">
                  <c:v>olše lepkavá</c:v>
                </c:pt>
                <c:pt idx="19">
                  <c:v>olše lepkavá</c:v>
                </c:pt>
                <c:pt idx="20">
                  <c:v>olše lepkavá</c:v>
                </c:pt>
                <c:pt idx="21">
                  <c:v>olše lepkavá</c:v>
                </c:pt>
                <c:pt idx="22">
                  <c:v>olše lepkavá</c:v>
                </c:pt>
                <c:pt idx="23">
                  <c:v>olše lepkavá</c:v>
                </c:pt>
                <c:pt idx="24">
                  <c:v>olše lepkavá</c:v>
                </c:pt>
                <c:pt idx="25">
                  <c:v>olše lepkavá</c:v>
                </c:pt>
                <c:pt idx="26">
                  <c:v>olše lepkavá</c:v>
                </c:pt>
                <c:pt idx="27">
                  <c:v>olše lepkavá</c:v>
                </c:pt>
                <c:pt idx="28">
                  <c:v>olše lepkavá</c:v>
                </c:pt>
                <c:pt idx="29">
                  <c:v>olše lepkavá</c:v>
                </c:pt>
                <c:pt idx="30">
                  <c:v>olše lepkavá</c:v>
                </c:pt>
                <c:pt idx="31">
                  <c:v>olše lepkavá</c:v>
                </c:pt>
                <c:pt idx="32">
                  <c:v>olše lepkavá</c:v>
                </c:pt>
                <c:pt idx="33">
                  <c:v>olše lepkavá</c:v>
                </c:pt>
                <c:pt idx="34">
                  <c:v>olše lepkavá</c:v>
                </c:pt>
                <c:pt idx="35">
                  <c:v>olše lepkavá</c:v>
                </c:pt>
                <c:pt idx="36">
                  <c:v>olše lepkavá</c:v>
                </c:pt>
                <c:pt idx="37">
                  <c:v>olše lepkavá</c:v>
                </c:pt>
                <c:pt idx="38">
                  <c:v>olše lepkavá</c:v>
                </c:pt>
                <c:pt idx="39">
                  <c:v>olše lepkavá</c:v>
                </c:pt>
                <c:pt idx="40">
                  <c:v>olše lepkavá</c:v>
                </c:pt>
                <c:pt idx="41">
                  <c:v>olše lepkavá</c:v>
                </c:pt>
                <c:pt idx="42">
                  <c:v>olše lepkavá</c:v>
                </c:pt>
                <c:pt idx="43">
                  <c:v>olše lepkavá</c:v>
                </c:pt>
                <c:pt idx="44">
                  <c:v>olše lepkavá</c:v>
                </c:pt>
                <c:pt idx="45">
                  <c:v>olše lepkavá</c:v>
                </c:pt>
                <c:pt idx="46">
                  <c:v>olše lepkavá</c:v>
                </c:pt>
              </c:strCache>
            </c:strRef>
          </c:xVal>
          <c:yVal>
            <c:numRef>
              <c:f>'[1]zdravotní stav a vitalita'!$H$80:$H$126</c:f>
              <c:numCache>
                <c:formatCode>General</c:formatCode>
                <c:ptCount val="47"/>
                <c:pt idx="0">
                  <c:v>9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17</c:v>
                </c:pt>
                <c:pt idx="17">
                  <c:v>17</c:v>
                </c:pt>
                <c:pt idx="18">
                  <c:v>17</c:v>
                </c:pt>
                <c:pt idx="19">
                  <c:v>17</c:v>
                </c:pt>
                <c:pt idx="20">
                  <c:v>17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17</c:v>
                </c:pt>
                <c:pt idx="25">
                  <c:v>17</c:v>
                </c:pt>
                <c:pt idx="26">
                  <c:v>17</c:v>
                </c:pt>
                <c:pt idx="27">
                  <c:v>17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  <c:pt idx="31">
                  <c:v>18</c:v>
                </c:pt>
                <c:pt idx="32">
                  <c:v>18</c:v>
                </c:pt>
                <c:pt idx="33">
                  <c:v>18</c:v>
                </c:pt>
                <c:pt idx="34">
                  <c:v>18</c:v>
                </c:pt>
                <c:pt idx="35">
                  <c:v>18</c:v>
                </c:pt>
                <c:pt idx="36">
                  <c:v>18</c:v>
                </c:pt>
                <c:pt idx="37">
                  <c:v>18</c:v>
                </c:pt>
                <c:pt idx="38">
                  <c:v>19</c:v>
                </c:pt>
                <c:pt idx="39">
                  <c:v>19</c:v>
                </c:pt>
                <c:pt idx="40">
                  <c:v>19</c:v>
                </c:pt>
                <c:pt idx="41">
                  <c:v>19</c:v>
                </c:pt>
                <c:pt idx="42">
                  <c:v>19</c:v>
                </c:pt>
                <c:pt idx="43">
                  <c:v>19</c:v>
                </c:pt>
                <c:pt idx="44">
                  <c:v>21</c:v>
                </c:pt>
                <c:pt idx="45">
                  <c:v>21</c:v>
                </c:pt>
                <c:pt idx="46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AB-4300-AEDE-629F6DF2DF6A}"/>
            </c:ext>
          </c:extLst>
        </c:ser>
        <c:ser>
          <c:idx val="1"/>
          <c:order val="1"/>
          <c:tx>
            <c:strRef>
              <c:f>'[1]zdravotní stav a vitalita'!$I$79</c:f>
              <c:strCache>
                <c:ptCount val="1"/>
                <c:pt idx="0">
                  <c:v>šířka koruny (m)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strRef>
              <c:f>'[1]zdravotní stav a vitalita'!$F$80:$F$126</c:f>
              <c:strCache>
                <c:ptCount val="47"/>
                <c:pt idx="0">
                  <c:v>olše lepkavá</c:v>
                </c:pt>
                <c:pt idx="1">
                  <c:v>olše lepkavá</c:v>
                </c:pt>
                <c:pt idx="2">
                  <c:v>olše lepkavá</c:v>
                </c:pt>
                <c:pt idx="3">
                  <c:v>olše lepkavá</c:v>
                </c:pt>
                <c:pt idx="4">
                  <c:v>olše lepkavá</c:v>
                </c:pt>
                <c:pt idx="5">
                  <c:v>olše lepkavá</c:v>
                </c:pt>
                <c:pt idx="6">
                  <c:v>olše lepkavá</c:v>
                </c:pt>
                <c:pt idx="7">
                  <c:v>olše lepkavá</c:v>
                </c:pt>
                <c:pt idx="8">
                  <c:v>olše lepkavá</c:v>
                </c:pt>
                <c:pt idx="9">
                  <c:v>olše lepkavá</c:v>
                </c:pt>
                <c:pt idx="10">
                  <c:v>olše lepkavá</c:v>
                </c:pt>
                <c:pt idx="11">
                  <c:v>olše lepkavá</c:v>
                </c:pt>
                <c:pt idx="12">
                  <c:v>olše lepkavá</c:v>
                </c:pt>
                <c:pt idx="13">
                  <c:v>olše lepkavá</c:v>
                </c:pt>
                <c:pt idx="14">
                  <c:v>olše lepkavá</c:v>
                </c:pt>
                <c:pt idx="15">
                  <c:v>olše lepkavá</c:v>
                </c:pt>
                <c:pt idx="16">
                  <c:v>olše lepkavá</c:v>
                </c:pt>
                <c:pt idx="17">
                  <c:v>olše lepkavá</c:v>
                </c:pt>
                <c:pt idx="18">
                  <c:v>olše lepkavá</c:v>
                </c:pt>
                <c:pt idx="19">
                  <c:v>olše lepkavá</c:v>
                </c:pt>
                <c:pt idx="20">
                  <c:v>olše lepkavá</c:v>
                </c:pt>
                <c:pt idx="21">
                  <c:v>olše lepkavá</c:v>
                </c:pt>
                <c:pt idx="22">
                  <c:v>olše lepkavá</c:v>
                </c:pt>
                <c:pt idx="23">
                  <c:v>olše lepkavá</c:v>
                </c:pt>
                <c:pt idx="24">
                  <c:v>olše lepkavá</c:v>
                </c:pt>
                <c:pt idx="25">
                  <c:v>olše lepkavá</c:v>
                </c:pt>
                <c:pt idx="26">
                  <c:v>olše lepkavá</c:v>
                </c:pt>
                <c:pt idx="27">
                  <c:v>olše lepkavá</c:v>
                </c:pt>
                <c:pt idx="28">
                  <c:v>olše lepkavá</c:v>
                </c:pt>
                <c:pt idx="29">
                  <c:v>olše lepkavá</c:v>
                </c:pt>
                <c:pt idx="30">
                  <c:v>olše lepkavá</c:v>
                </c:pt>
                <c:pt idx="31">
                  <c:v>olše lepkavá</c:v>
                </c:pt>
                <c:pt idx="32">
                  <c:v>olše lepkavá</c:v>
                </c:pt>
                <c:pt idx="33">
                  <c:v>olše lepkavá</c:v>
                </c:pt>
                <c:pt idx="34">
                  <c:v>olše lepkavá</c:v>
                </c:pt>
                <c:pt idx="35">
                  <c:v>olše lepkavá</c:v>
                </c:pt>
                <c:pt idx="36">
                  <c:v>olše lepkavá</c:v>
                </c:pt>
                <c:pt idx="37">
                  <c:v>olše lepkavá</c:v>
                </c:pt>
                <c:pt idx="38">
                  <c:v>olše lepkavá</c:v>
                </c:pt>
                <c:pt idx="39">
                  <c:v>olše lepkavá</c:v>
                </c:pt>
                <c:pt idx="40">
                  <c:v>olše lepkavá</c:v>
                </c:pt>
                <c:pt idx="41">
                  <c:v>olše lepkavá</c:v>
                </c:pt>
                <c:pt idx="42">
                  <c:v>olše lepkavá</c:v>
                </c:pt>
                <c:pt idx="43">
                  <c:v>olše lepkavá</c:v>
                </c:pt>
                <c:pt idx="44">
                  <c:v>olše lepkavá</c:v>
                </c:pt>
                <c:pt idx="45">
                  <c:v>olše lepkavá</c:v>
                </c:pt>
                <c:pt idx="46">
                  <c:v>olše lepkavá</c:v>
                </c:pt>
              </c:strCache>
            </c:strRef>
          </c:xVal>
          <c:yVal>
            <c:numRef>
              <c:f>'[1]zdravotní stav a vitalita'!$I$80:$I$126</c:f>
              <c:numCache>
                <c:formatCode>General</c:formatCode>
                <c:ptCount val="47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11</c:v>
                </c:pt>
                <c:pt idx="8">
                  <c:v>7</c:v>
                </c:pt>
                <c:pt idx="9">
                  <c:v>12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  <c:pt idx="13">
                  <c:v>6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15</c:v>
                </c:pt>
                <c:pt idx="20">
                  <c:v>5</c:v>
                </c:pt>
                <c:pt idx="21">
                  <c:v>7</c:v>
                </c:pt>
                <c:pt idx="22">
                  <c:v>7</c:v>
                </c:pt>
                <c:pt idx="23">
                  <c:v>8</c:v>
                </c:pt>
                <c:pt idx="24">
                  <c:v>7</c:v>
                </c:pt>
                <c:pt idx="25">
                  <c:v>8</c:v>
                </c:pt>
                <c:pt idx="26">
                  <c:v>7</c:v>
                </c:pt>
                <c:pt idx="27">
                  <c:v>13</c:v>
                </c:pt>
                <c:pt idx="28">
                  <c:v>8</c:v>
                </c:pt>
                <c:pt idx="29">
                  <c:v>8</c:v>
                </c:pt>
                <c:pt idx="30">
                  <c:v>10</c:v>
                </c:pt>
                <c:pt idx="31">
                  <c:v>9</c:v>
                </c:pt>
                <c:pt idx="32">
                  <c:v>12</c:v>
                </c:pt>
                <c:pt idx="33">
                  <c:v>8</c:v>
                </c:pt>
                <c:pt idx="34">
                  <c:v>8</c:v>
                </c:pt>
                <c:pt idx="35">
                  <c:v>11</c:v>
                </c:pt>
                <c:pt idx="36">
                  <c:v>10</c:v>
                </c:pt>
                <c:pt idx="37">
                  <c:v>9</c:v>
                </c:pt>
                <c:pt idx="38">
                  <c:v>10</c:v>
                </c:pt>
                <c:pt idx="39">
                  <c:v>5</c:v>
                </c:pt>
                <c:pt idx="40">
                  <c:v>7</c:v>
                </c:pt>
                <c:pt idx="41">
                  <c:v>10</c:v>
                </c:pt>
                <c:pt idx="42">
                  <c:v>13</c:v>
                </c:pt>
                <c:pt idx="43">
                  <c:v>10</c:v>
                </c:pt>
                <c:pt idx="44">
                  <c:v>15</c:v>
                </c:pt>
                <c:pt idx="45">
                  <c:v>12</c:v>
                </c:pt>
                <c:pt idx="46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AB-4300-AEDE-629F6DF2DF6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2110431920"/>
        <c:axId val="1777423712"/>
      </c:scatterChart>
      <c:valAx>
        <c:axId val="2110431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</a:t>
                </a:r>
                <a:r>
                  <a:rPr lang="cs-CZ" baseline="0"/>
                  <a:t> jedinců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77423712"/>
        <c:crosses val="autoZero"/>
        <c:crossBetween val="midCat"/>
      </c:valAx>
      <c:valAx>
        <c:axId val="177742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(</a:t>
                </a:r>
                <a:r>
                  <a:rPr lang="en-US"/>
                  <a:t>m</a:t>
                </a:r>
                <a:r>
                  <a:rPr lang="cs-CZ"/>
                  <a:t>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1104319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obvod kmene v 1,3 m (cm) - olše lepkavá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'[1]zdravotní stav a vitalita'!$G$79</c:f>
              <c:strCache>
                <c:ptCount val="1"/>
                <c:pt idx="0">
                  <c:v>obvod kmene (cm)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strRef>
              <c:f>'[1]zdravotní stav a vitalita'!$F$80:$F$126</c:f>
              <c:strCache>
                <c:ptCount val="47"/>
                <c:pt idx="0">
                  <c:v>olše lepkavá</c:v>
                </c:pt>
                <c:pt idx="1">
                  <c:v>olše lepkavá</c:v>
                </c:pt>
                <c:pt idx="2">
                  <c:v>olše lepkavá</c:v>
                </c:pt>
                <c:pt idx="3">
                  <c:v>olše lepkavá</c:v>
                </c:pt>
                <c:pt idx="4">
                  <c:v>olše lepkavá</c:v>
                </c:pt>
                <c:pt idx="5">
                  <c:v>olše lepkavá</c:v>
                </c:pt>
                <c:pt idx="6">
                  <c:v>olše lepkavá</c:v>
                </c:pt>
                <c:pt idx="7">
                  <c:v>olše lepkavá</c:v>
                </c:pt>
                <c:pt idx="8">
                  <c:v>olše lepkavá</c:v>
                </c:pt>
                <c:pt idx="9">
                  <c:v>olše lepkavá</c:v>
                </c:pt>
                <c:pt idx="10">
                  <c:v>olše lepkavá</c:v>
                </c:pt>
                <c:pt idx="11">
                  <c:v>olše lepkavá</c:v>
                </c:pt>
                <c:pt idx="12">
                  <c:v>olše lepkavá</c:v>
                </c:pt>
                <c:pt idx="13">
                  <c:v>olše lepkavá</c:v>
                </c:pt>
                <c:pt idx="14">
                  <c:v>olše lepkavá</c:v>
                </c:pt>
                <c:pt idx="15">
                  <c:v>olše lepkavá</c:v>
                </c:pt>
                <c:pt idx="16">
                  <c:v>olše lepkavá</c:v>
                </c:pt>
                <c:pt idx="17">
                  <c:v>olše lepkavá</c:v>
                </c:pt>
                <c:pt idx="18">
                  <c:v>olše lepkavá</c:v>
                </c:pt>
                <c:pt idx="19">
                  <c:v>olše lepkavá</c:v>
                </c:pt>
                <c:pt idx="20">
                  <c:v>olše lepkavá</c:v>
                </c:pt>
                <c:pt idx="21">
                  <c:v>olše lepkavá</c:v>
                </c:pt>
                <c:pt idx="22">
                  <c:v>olše lepkavá</c:v>
                </c:pt>
                <c:pt idx="23">
                  <c:v>olše lepkavá</c:v>
                </c:pt>
                <c:pt idx="24">
                  <c:v>olše lepkavá</c:v>
                </c:pt>
                <c:pt idx="25">
                  <c:v>olše lepkavá</c:v>
                </c:pt>
                <c:pt idx="26">
                  <c:v>olše lepkavá</c:v>
                </c:pt>
                <c:pt idx="27">
                  <c:v>olše lepkavá</c:v>
                </c:pt>
                <c:pt idx="28">
                  <c:v>olše lepkavá</c:v>
                </c:pt>
                <c:pt idx="29">
                  <c:v>olše lepkavá</c:v>
                </c:pt>
                <c:pt idx="30">
                  <c:v>olše lepkavá</c:v>
                </c:pt>
                <c:pt idx="31">
                  <c:v>olše lepkavá</c:v>
                </c:pt>
                <c:pt idx="32">
                  <c:v>olše lepkavá</c:v>
                </c:pt>
                <c:pt idx="33">
                  <c:v>olše lepkavá</c:v>
                </c:pt>
                <c:pt idx="34">
                  <c:v>olše lepkavá</c:v>
                </c:pt>
                <c:pt idx="35">
                  <c:v>olše lepkavá</c:v>
                </c:pt>
                <c:pt idx="36">
                  <c:v>olše lepkavá</c:v>
                </c:pt>
                <c:pt idx="37">
                  <c:v>olše lepkavá</c:v>
                </c:pt>
                <c:pt idx="38">
                  <c:v>olše lepkavá</c:v>
                </c:pt>
                <c:pt idx="39">
                  <c:v>olše lepkavá</c:v>
                </c:pt>
                <c:pt idx="40">
                  <c:v>olše lepkavá</c:v>
                </c:pt>
                <c:pt idx="41">
                  <c:v>olše lepkavá</c:v>
                </c:pt>
                <c:pt idx="42">
                  <c:v>olše lepkavá</c:v>
                </c:pt>
                <c:pt idx="43">
                  <c:v>olše lepkavá</c:v>
                </c:pt>
                <c:pt idx="44">
                  <c:v>olše lepkavá</c:v>
                </c:pt>
                <c:pt idx="45">
                  <c:v>olše lepkavá</c:v>
                </c:pt>
                <c:pt idx="46">
                  <c:v>olše lepkavá</c:v>
                </c:pt>
              </c:strCache>
            </c:strRef>
          </c:xVal>
          <c:yVal>
            <c:numRef>
              <c:f>'[1]zdravotní stav a vitalita'!$G$80:$G$126</c:f>
              <c:numCache>
                <c:formatCode>General</c:formatCode>
                <c:ptCount val="47"/>
                <c:pt idx="0">
                  <c:v>48</c:v>
                </c:pt>
                <c:pt idx="1">
                  <c:v>51</c:v>
                </c:pt>
                <c:pt idx="2">
                  <c:v>85</c:v>
                </c:pt>
                <c:pt idx="3">
                  <c:v>86</c:v>
                </c:pt>
                <c:pt idx="4">
                  <c:v>94</c:v>
                </c:pt>
                <c:pt idx="5">
                  <c:v>99</c:v>
                </c:pt>
                <c:pt idx="6">
                  <c:v>100</c:v>
                </c:pt>
                <c:pt idx="7">
                  <c:v>102</c:v>
                </c:pt>
                <c:pt idx="8">
                  <c:v>107</c:v>
                </c:pt>
                <c:pt idx="9">
                  <c:v>108</c:v>
                </c:pt>
                <c:pt idx="10">
                  <c:v>112</c:v>
                </c:pt>
                <c:pt idx="11">
                  <c:v>115</c:v>
                </c:pt>
                <c:pt idx="12">
                  <c:v>115</c:v>
                </c:pt>
                <c:pt idx="13">
                  <c:v>115</c:v>
                </c:pt>
                <c:pt idx="14">
                  <c:v>118</c:v>
                </c:pt>
                <c:pt idx="15">
                  <c:v>118</c:v>
                </c:pt>
                <c:pt idx="16">
                  <c:v>120</c:v>
                </c:pt>
                <c:pt idx="17">
                  <c:v>122</c:v>
                </c:pt>
                <c:pt idx="18">
                  <c:v>123</c:v>
                </c:pt>
                <c:pt idx="19">
                  <c:v>124</c:v>
                </c:pt>
                <c:pt idx="20">
                  <c:v>124</c:v>
                </c:pt>
                <c:pt idx="21">
                  <c:v>130</c:v>
                </c:pt>
                <c:pt idx="22">
                  <c:v>131</c:v>
                </c:pt>
                <c:pt idx="23">
                  <c:v>133</c:v>
                </c:pt>
                <c:pt idx="24">
                  <c:v>133</c:v>
                </c:pt>
                <c:pt idx="25">
                  <c:v>135</c:v>
                </c:pt>
                <c:pt idx="26">
                  <c:v>135</c:v>
                </c:pt>
                <c:pt idx="27">
                  <c:v>135</c:v>
                </c:pt>
                <c:pt idx="28">
                  <c:v>136</c:v>
                </c:pt>
                <c:pt idx="29">
                  <c:v>137</c:v>
                </c:pt>
                <c:pt idx="30">
                  <c:v>140</c:v>
                </c:pt>
                <c:pt idx="31">
                  <c:v>141</c:v>
                </c:pt>
                <c:pt idx="32">
                  <c:v>142</c:v>
                </c:pt>
                <c:pt idx="33">
                  <c:v>144</c:v>
                </c:pt>
                <c:pt idx="34">
                  <c:v>144</c:v>
                </c:pt>
                <c:pt idx="35">
                  <c:v>144</c:v>
                </c:pt>
                <c:pt idx="36">
                  <c:v>149</c:v>
                </c:pt>
                <c:pt idx="37">
                  <c:v>152</c:v>
                </c:pt>
                <c:pt idx="38">
                  <c:v>163</c:v>
                </c:pt>
                <c:pt idx="39">
                  <c:v>175</c:v>
                </c:pt>
                <c:pt idx="40">
                  <c:v>175</c:v>
                </c:pt>
                <c:pt idx="41">
                  <c:v>176</c:v>
                </c:pt>
                <c:pt idx="42">
                  <c:v>180</c:v>
                </c:pt>
                <c:pt idx="43">
                  <c:v>192</c:v>
                </c:pt>
                <c:pt idx="44">
                  <c:v>215</c:v>
                </c:pt>
                <c:pt idx="45">
                  <c:v>232</c:v>
                </c:pt>
                <c:pt idx="46">
                  <c:v>240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7C-4E42-B44E-9162C7EF453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9595024"/>
        <c:axId val="2088455296"/>
      </c:scatterChart>
      <c:valAx>
        <c:axId val="49595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</a:t>
                </a:r>
                <a:r>
                  <a:rPr lang="cs-CZ" baseline="0"/>
                  <a:t> jedinců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88455296"/>
        <c:crosses val="autoZero"/>
        <c:crossBetween val="midCat"/>
      </c:valAx>
      <c:valAx>
        <c:axId val="208845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obvod</a:t>
                </a:r>
                <a:r>
                  <a:rPr lang="cs-CZ" baseline="0"/>
                  <a:t> kmene v 1,3 m (cm)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9595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Výška</a:t>
            </a:r>
            <a:r>
              <a:rPr lang="cs-CZ" baseline="0"/>
              <a:t> stromu a šířka stromu - vrba bílá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'[1]zdravotní stav a vitalita'!$H$128</c:f>
              <c:strCache>
                <c:ptCount val="1"/>
                <c:pt idx="0">
                  <c:v>výška (m)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strRef>
              <c:f>'[1]zdravotní stav a vitalita'!$F$129:$F$152</c:f>
              <c:strCache>
                <c:ptCount val="24"/>
                <c:pt idx="0">
                  <c:v>vrba bílá</c:v>
                </c:pt>
                <c:pt idx="1">
                  <c:v>vrba bílá</c:v>
                </c:pt>
                <c:pt idx="2">
                  <c:v>vrba bílá</c:v>
                </c:pt>
                <c:pt idx="3">
                  <c:v>vrba bílá</c:v>
                </c:pt>
                <c:pt idx="4">
                  <c:v>vrba bílá</c:v>
                </c:pt>
                <c:pt idx="5">
                  <c:v>vrba bílá</c:v>
                </c:pt>
                <c:pt idx="6">
                  <c:v>vrba bílá</c:v>
                </c:pt>
                <c:pt idx="7">
                  <c:v>vrba bílá</c:v>
                </c:pt>
                <c:pt idx="8">
                  <c:v>vrba bílá</c:v>
                </c:pt>
                <c:pt idx="9">
                  <c:v>vrba bílá</c:v>
                </c:pt>
                <c:pt idx="10">
                  <c:v>vrba bílá</c:v>
                </c:pt>
                <c:pt idx="11">
                  <c:v>vrba bílá</c:v>
                </c:pt>
                <c:pt idx="12">
                  <c:v>vrba bílá</c:v>
                </c:pt>
                <c:pt idx="13">
                  <c:v>vrba bílá</c:v>
                </c:pt>
                <c:pt idx="14">
                  <c:v>vrba bílá</c:v>
                </c:pt>
                <c:pt idx="15">
                  <c:v>vrba bílá</c:v>
                </c:pt>
                <c:pt idx="16">
                  <c:v>vrba bílá</c:v>
                </c:pt>
                <c:pt idx="17">
                  <c:v>vrba bílá</c:v>
                </c:pt>
                <c:pt idx="18">
                  <c:v>vrba bílá</c:v>
                </c:pt>
                <c:pt idx="19">
                  <c:v>vrba bílá</c:v>
                </c:pt>
                <c:pt idx="20">
                  <c:v>vrba bílá</c:v>
                </c:pt>
                <c:pt idx="21">
                  <c:v>vrba bílá</c:v>
                </c:pt>
                <c:pt idx="22">
                  <c:v>vrba bílá</c:v>
                </c:pt>
                <c:pt idx="23">
                  <c:v>vrba bílá</c:v>
                </c:pt>
              </c:strCache>
            </c:strRef>
          </c:xVal>
          <c:yVal>
            <c:numRef>
              <c:f>'[1]zdravotní stav a vitalita'!$H$129:$H$152</c:f>
              <c:numCache>
                <c:formatCode>General</c:formatCode>
                <c:ptCount val="24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9</c:v>
                </c:pt>
                <c:pt idx="5">
                  <c:v>9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16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18</c:v>
                </c:pt>
                <c:pt idx="14">
                  <c:v>18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21</c:v>
                </c:pt>
                <c:pt idx="22">
                  <c:v>21</c:v>
                </c:pt>
                <c:pt idx="23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4C-47AE-8FB5-6BEA2E84F6B6}"/>
            </c:ext>
          </c:extLst>
        </c:ser>
        <c:ser>
          <c:idx val="1"/>
          <c:order val="1"/>
          <c:tx>
            <c:strRef>
              <c:f>'[1]zdravotní stav a vitalita'!$I$128</c:f>
              <c:strCache>
                <c:ptCount val="1"/>
                <c:pt idx="0">
                  <c:v>šířka koruny (m)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strRef>
              <c:f>'[1]zdravotní stav a vitalita'!$F$129:$F$152</c:f>
              <c:strCache>
                <c:ptCount val="24"/>
                <c:pt idx="0">
                  <c:v>vrba bílá</c:v>
                </c:pt>
                <c:pt idx="1">
                  <c:v>vrba bílá</c:v>
                </c:pt>
                <c:pt idx="2">
                  <c:v>vrba bílá</c:v>
                </c:pt>
                <c:pt idx="3">
                  <c:v>vrba bílá</c:v>
                </c:pt>
                <c:pt idx="4">
                  <c:v>vrba bílá</c:v>
                </c:pt>
                <c:pt idx="5">
                  <c:v>vrba bílá</c:v>
                </c:pt>
                <c:pt idx="6">
                  <c:v>vrba bílá</c:v>
                </c:pt>
                <c:pt idx="7">
                  <c:v>vrba bílá</c:v>
                </c:pt>
                <c:pt idx="8">
                  <c:v>vrba bílá</c:v>
                </c:pt>
                <c:pt idx="9">
                  <c:v>vrba bílá</c:v>
                </c:pt>
                <c:pt idx="10">
                  <c:v>vrba bílá</c:v>
                </c:pt>
                <c:pt idx="11">
                  <c:v>vrba bílá</c:v>
                </c:pt>
                <c:pt idx="12">
                  <c:v>vrba bílá</c:v>
                </c:pt>
                <c:pt idx="13">
                  <c:v>vrba bílá</c:v>
                </c:pt>
                <c:pt idx="14">
                  <c:v>vrba bílá</c:v>
                </c:pt>
                <c:pt idx="15">
                  <c:v>vrba bílá</c:v>
                </c:pt>
                <c:pt idx="16">
                  <c:v>vrba bílá</c:v>
                </c:pt>
                <c:pt idx="17">
                  <c:v>vrba bílá</c:v>
                </c:pt>
                <c:pt idx="18">
                  <c:v>vrba bílá</c:v>
                </c:pt>
                <c:pt idx="19">
                  <c:v>vrba bílá</c:v>
                </c:pt>
                <c:pt idx="20">
                  <c:v>vrba bílá</c:v>
                </c:pt>
                <c:pt idx="21">
                  <c:v>vrba bílá</c:v>
                </c:pt>
                <c:pt idx="22">
                  <c:v>vrba bílá</c:v>
                </c:pt>
                <c:pt idx="23">
                  <c:v>vrba bílá</c:v>
                </c:pt>
              </c:strCache>
            </c:strRef>
          </c:xVal>
          <c:yVal>
            <c:numRef>
              <c:f>'[1]zdravotní stav a vitalita'!$I$129:$I$152</c:f>
              <c:numCache>
                <c:formatCode>General</c:formatCode>
                <c:ptCount val="2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11</c:v>
                </c:pt>
                <c:pt idx="5">
                  <c:v>9</c:v>
                </c:pt>
                <c:pt idx="6">
                  <c:v>4</c:v>
                </c:pt>
                <c:pt idx="7">
                  <c:v>6</c:v>
                </c:pt>
                <c:pt idx="8">
                  <c:v>10</c:v>
                </c:pt>
                <c:pt idx="9">
                  <c:v>13</c:v>
                </c:pt>
                <c:pt idx="10">
                  <c:v>20</c:v>
                </c:pt>
                <c:pt idx="11">
                  <c:v>13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17</c:v>
                </c:pt>
                <c:pt idx="16">
                  <c:v>22</c:v>
                </c:pt>
                <c:pt idx="17">
                  <c:v>15</c:v>
                </c:pt>
                <c:pt idx="18">
                  <c:v>13</c:v>
                </c:pt>
                <c:pt idx="19">
                  <c:v>14</c:v>
                </c:pt>
                <c:pt idx="20">
                  <c:v>14</c:v>
                </c:pt>
                <c:pt idx="21">
                  <c:v>17</c:v>
                </c:pt>
                <c:pt idx="22">
                  <c:v>18</c:v>
                </c:pt>
                <c:pt idx="23">
                  <c:v>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4C-47AE-8FB5-6BEA2E84F6B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2092217008"/>
        <c:axId val="2090349920"/>
      </c:scatterChart>
      <c:valAx>
        <c:axId val="2092217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</a:t>
                </a:r>
                <a:r>
                  <a:rPr lang="cs-CZ" baseline="0"/>
                  <a:t> jedinců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90349920"/>
        <c:crosses val="autoZero"/>
        <c:crossBetween val="midCat"/>
      </c:valAx>
      <c:valAx>
        <c:axId val="209034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922170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Zdravotní stav úseku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'zdravotní stav a vitalita'!$A$13:$A$17</c:f>
              <c:strCache>
                <c:ptCount val="5"/>
                <c:pt idx="0">
                  <c:v>výborný až dobrý</c:v>
                </c:pt>
                <c:pt idx="1">
                  <c:v>zhoršený</c:v>
                </c:pt>
                <c:pt idx="2">
                  <c:v>výrazně zhoršený</c:v>
                </c:pt>
                <c:pt idx="3">
                  <c:v>silně narušený </c:v>
                </c:pt>
                <c:pt idx="4">
                  <c:v>havarijní rozpadlý</c:v>
                </c:pt>
              </c:strCache>
            </c:strRef>
          </c:cat>
          <c:val>
            <c:numRef>
              <c:f>'zdravotní stav a vitalita'!$B$13:$B$17</c:f>
              <c:numCache>
                <c:formatCode>General</c:formatCode>
                <c:ptCount val="5"/>
                <c:pt idx="0">
                  <c:v>76</c:v>
                </c:pt>
                <c:pt idx="1">
                  <c:v>28</c:v>
                </c:pt>
                <c:pt idx="2">
                  <c:v>7</c:v>
                </c:pt>
                <c:pt idx="3">
                  <c:v>8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9-4AD9-970E-0EE4FFA02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155247"/>
        <c:axId val="1149221151"/>
      </c:barChart>
      <c:catAx>
        <c:axId val="11511552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Kategorie zdravotního stavu</a:t>
                </a:r>
                <a:r>
                  <a:rPr lang="cs-CZ" baseline="0"/>
                  <a:t> 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49221151"/>
        <c:crosses val="autoZero"/>
        <c:auto val="1"/>
        <c:lblAlgn val="ctr"/>
        <c:lblOffset val="100"/>
        <c:noMultiLvlLbl val="0"/>
      </c:catAx>
      <c:valAx>
        <c:axId val="1149221151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</a:t>
                </a:r>
                <a:r>
                  <a:rPr lang="cs-CZ" baseline="0"/>
                  <a:t> jedinců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511552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obvod kmene</a:t>
            </a:r>
            <a:r>
              <a:rPr lang="cs-CZ"/>
              <a:t> v 1,3 m</a:t>
            </a:r>
            <a:r>
              <a:rPr lang="en-US"/>
              <a:t> (cm)</a:t>
            </a:r>
            <a:r>
              <a:rPr lang="cs-CZ"/>
              <a:t> - vrba bílá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'[1]zdravotní stav a vitalita'!$G$128</c:f>
              <c:strCache>
                <c:ptCount val="1"/>
                <c:pt idx="0">
                  <c:v>obvod kmene (cm)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strRef>
              <c:f>'[1]zdravotní stav a vitalita'!$F$129:$F$152</c:f>
              <c:strCache>
                <c:ptCount val="24"/>
                <c:pt idx="0">
                  <c:v>vrba bílá</c:v>
                </c:pt>
                <c:pt idx="1">
                  <c:v>vrba bílá</c:v>
                </c:pt>
                <c:pt idx="2">
                  <c:v>vrba bílá</c:v>
                </c:pt>
                <c:pt idx="3">
                  <c:v>vrba bílá</c:v>
                </c:pt>
                <c:pt idx="4">
                  <c:v>vrba bílá</c:v>
                </c:pt>
                <c:pt idx="5">
                  <c:v>vrba bílá</c:v>
                </c:pt>
                <c:pt idx="6">
                  <c:v>vrba bílá</c:v>
                </c:pt>
                <c:pt idx="7">
                  <c:v>vrba bílá</c:v>
                </c:pt>
                <c:pt idx="8">
                  <c:v>vrba bílá</c:v>
                </c:pt>
                <c:pt idx="9">
                  <c:v>vrba bílá</c:v>
                </c:pt>
                <c:pt idx="10">
                  <c:v>vrba bílá</c:v>
                </c:pt>
                <c:pt idx="11">
                  <c:v>vrba bílá</c:v>
                </c:pt>
                <c:pt idx="12">
                  <c:v>vrba bílá</c:v>
                </c:pt>
                <c:pt idx="13">
                  <c:v>vrba bílá</c:v>
                </c:pt>
                <c:pt idx="14">
                  <c:v>vrba bílá</c:v>
                </c:pt>
                <c:pt idx="15">
                  <c:v>vrba bílá</c:v>
                </c:pt>
                <c:pt idx="16">
                  <c:v>vrba bílá</c:v>
                </c:pt>
                <c:pt idx="17">
                  <c:v>vrba bílá</c:v>
                </c:pt>
                <c:pt idx="18">
                  <c:v>vrba bílá</c:v>
                </c:pt>
                <c:pt idx="19">
                  <c:v>vrba bílá</c:v>
                </c:pt>
                <c:pt idx="20">
                  <c:v>vrba bílá</c:v>
                </c:pt>
                <c:pt idx="21">
                  <c:v>vrba bílá</c:v>
                </c:pt>
                <c:pt idx="22">
                  <c:v>vrba bílá</c:v>
                </c:pt>
                <c:pt idx="23">
                  <c:v>vrba bílá</c:v>
                </c:pt>
              </c:strCache>
            </c:strRef>
          </c:xVal>
          <c:yVal>
            <c:numRef>
              <c:f>'[1]zdravotní stav a vitalita'!$G$129:$G$152</c:f>
              <c:numCache>
                <c:formatCode>General</c:formatCode>
                <c:ptCount val="24"/>
                <c:pt idx="0">
                  <c:v>19</c:v>
                </c:pt>
                <c:pt idx="1">
                  <c:v>19</c:v>
                </c:pt>
                <c:pt idx="2">
                  <c:v>28</c:v>
                </c:pt>
                <c:pt idx="3">
                  <c:v>34</c:v>
                </c:pt>
                <c:pt idx="4">
                  <c:v>53</c:v>
                </c:pt>
                <c:pt idx="5">
                  <c:v>56</c:v>
                </c:pt>
                <c:pt idx="6">
                  <c:v>72</c:v>
                </c:pt>
                <c:pt idx="7">
                  <c:v>72</c:v>
                </c:pt>
                <c:pt idx="8">
                  <c:v>73</c:v>
                </c:pt>
                <c:pt idx="9">
                  <c:v>75</c:v>
                </c:pt>
                <c:pt idx="10">
                  <c:v>155</c:v>
                </c:pt>
                <c:pt idx="11">
                  <c:v>166</c:v>
                </c:pt>
                <c:pt idx="12">
                  <c:v>181</c:v>
                </c:pt>
                <c:pt idx="13">
                  <c:v>181</c:v>
                </c:pt>
                <c:pt idx="14">
                  <c:v>184</c:v>
                </c:pt>
                <c:pt idx="15">
                  <c:v>190</c:v>
                </c:pt>
                <c:pt idx="16">
                  <c:v>192</c:v>
                </c:pt>
                <c:pt idx="17">
                  <c:v>194</c:v>
                </c:pt>
                <c:pt idx="18">
                  <c:v>210</c:v>
                </c:pt>
                <c:pt idx="19">
                  <c:v>215</c:v>
                </c:pt>
                <c:pt idx="20">
                  <c:v>222</c:v>
                </c:pt>
                <c:pt idx="21">
                  <c:v>251</c:v>
                </c:pt>
                <c:pt idx="22">
                  <c:v>470</c:v>
                </c:pt>
                <c:pt idx="23">
                  <c:v>570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FF-483E-9B85-E3A667694FB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2088614032"/>
        <c:axId val="1995943664"/>
      </c:scatterChart>
      <c:valAx>
        <c:axId val="2088614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</a:t>
                </a:r>
                <a:r>
                  <a:rPr lang="cs-CZ" baseline="0"/>
                  <a:t> jedinců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95943664"/>
        <c:crosses val="autoZero"/>
        <c:crossBetween val="midCat"/>
      </c:valAx>
      <c:valAx>
        <c:axId val="199594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obvod</a:t>
                </a:r>
                <a:r>
                  <a:rPr lang="cs-CZ" baseline="0"/>
                  <a:t> kmene v 1,3 m (cm)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88614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Vitalita úseku 1 a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'zdravotní stav a vitalita'!$B$41</c:f>
              <c:strCache>
                <c:ptCount val="1"/>
                <c:pt idx="0">
                  <c:v>% úsek 1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'zdravotní stav a vitalita'!$A$42:$A$46</c:f>
              <c:strCache>
                <c:ptCount val="5"/>
                <c:pt idx="0">
                  <c:v>výborná až mírně snížená</c:v>
                </c:pt>
                <c:pt idx="1">
                  <c:v>zřetelně snížená</c:v>
                </c:pt>
                <c:pt idx="2">
                  <c:v>výrazně snížená</c:v>
                </c:pt>
                <c:pt idx="3">
                  <c:v>zbytková</c:v>
                </c:pt>
                <c:pt idx="4">
                  <c:v>suchý strom</c:v>
                </c:pt>
              </c:strCache>
            </c:strRef>
          </c:cat>
          <c:val>
            <c:numRef>
              <c:f>'zdravotní stav a vitalita'!$B$42:$B$46</c:f>
              <c:numCache>
                <c:formatCode>General</c:formatCode>
                <c:ptCount val="5"/>
                <c:pt idx="0">
                  <c:v>78</c:v>
                </c:pt>
                <c:pt idx="1">
                  <c:v>19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8-45E1-B0FA-2BEBFEA39707}"/>
            </c:ext>
          </c:extLst>
        </c:ser>
        <c:ser>
          <c:idx val="1"/>
          <c:order val="1"/>
          <c:tx>
            <c:strRef>
              <c:f>'zdravotní stav a vitalita'!$C$41</c:f>
              <c:strCache>
                <c:ptCount val="1"/>
                <c:pt idx="0">
                  <c:v>% úsek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'zdravotní stav a vitalita'!$A$42:$A$46</c:f>
              <c:strCache>
                <c:ptCount val="5"/>
                <c:pt idx="0">
                  <c:v>výborná až mírně snížená</c:v>
                </c:pt>
                <c:pt idx="1">
                  <c:v>zřetelně snížená</c:v>
                </c:pt>
                <c:pt idx="2">
                  <c:v>výrazně snížená</c:v>
                </c:pt>
                <c:pt idx="3">
                  <c:v>zbytková</c:v>
                </c:pt>
                <c:pt idx="4">
                  <c:v>suchý strom</c:v>
                </c:pt>
              </c:strCache>
            </c:strRef>
          </c:cat>
          <c:val>
            <c:numRef>
              <c:f>'zdravotní stav a vitalita'!$C$42:$C$46</c:f>
              <c:numCache>
                <c:formatCode>0</c:formatCode>
                <c:ptCount val="5"/>
                <c:pt idx="0">
                  <c:v>67</c:v>
                </c:pt>
                <c:pt idx="1">
                  <c:v>23</c:v>
                </c:pt>
                <c:pt idx="2">
                  <c:v>8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28-45E1-B0FA-2BEBFEA3970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8310639"/>
        <c:axId val="70578367"/>
      </c:barChart>
      <c:catAx>
        <c:axId val="20083106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jedinců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0578367"/>
        <c:crosses val="autoZero"/>
        <c:auto val="1"/>
        <c:lblAlgn val="ctr"/>
        <c:lblOffset val="100"/>
        <c:noMultiLvlLbl val="0"/>
      </c:catAx>
      <c:valAx>
        <c:axId val="70578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08310639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Vitalita</a:t>
            </a:r>
            <a:r>
              <a:rPr lang="cs-CZ"/>
              <a:t> úseku 2 shora pro krušinu olšovou, vrbu bílou a olši lepkavou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'zdravotní stav nej dřevin'!$J$10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'zdravotní stav nej dřevin'!$H$11:$I$29</c15:sqref>
                  </c15:fullRef>
                  <c15:levelRef>
                    <c15:sqref>'zdravotní stav nej dřevin'!$I$11:$I$29</c15:sqref>
                  </c15:levelRef>
                </c:ext>
              </c:extLst>
              <c:f>'zdravotní stav nej dřevin'!$I$11:$I$29</c:f>
              <c:strCache>
                <c:ptCount val="19"/>
                <c:pt idx="0">
                  <c:v>výborná až mírně snížená</c:v>
                </c:pt>
                <c:pt idx="1">
                  <c:v>zřetelně snížená</c:v>
                </c:pt>
                <c:pt idx="2">
                  <c:v>výrazně snížená</c:v>
                </c:pt>
                <c:pt idx="3">
                  <c:v>zbytková</c:v>
                </c:pt>
                <c:pt idx="4">
                  <c:v>suchý strom</c:v>
                </c:pt>
                <c:pt idx="7">
                  <c:v>výborná až mírně snížená</c:v>
                </c:pt>
                <c:pt idx="8">
                  <c:v>zřetelně snížená</c:v>
                </c:pt>
                <c:pt idx="9">
                  <c:v>výrazně snížená</c:v>
                </c:pt>
                <c:pt idx="10">
                  <c:v>zbytková</c:v>
                </c:pt>
                <c:pt idx="11">
                  <c:v>suchý strom</c:v>
                </c:pt>
                <c:pt idx="14">
                  <c:v>výborná až mírně snížená</c:v>
                </c:pt>
                <c:pt idx="15">
                  <c:v>zřetelně snížená</c:v>
                </c:pt>
                <c:pt idx="16">
                  <c:v>výrazně snížená</c:v>
                </c:pt>
                <c:pt idx="17">
                  <c:v>zbytková</c:v>
                </c:pt>
                <c:pt idx="18">
                  <c:v>suchý strom</c:v>
                </c:pt>
              </c:strCache>
            </c:strRef>
          </c:cat>
          <c:val>
            <c:numRef>
              <c:f>'zdravotní stav nej dřevin'!$J$11:$J$29</c:f>
              <c:numCache>
                <c:formatCode>General</c:formatCode>
                <c:ptCount val="19"/>
                <c:pt idx="0">
                  <c:v>27</c:v>
                </c:pt>
                <c:pt idx="1">
                  <c:v>13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7">
                  <c:v>11</c:v>
                </c:pt>
                <c:pt idx="8">
                  <c:v>9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4">
                  <c:v>23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3-41FF-A366-C52E81CEED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8708591"/>
        <c:axId val="210687055"/>
      </c:barChart>
      <c:catAx>
        <c:axId val="19870859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vitalita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10687055"/>
        <c:crosses val="autoZero"/>
        <c:auto val="1"/>
        <c:lblAlgn val="ctr"/>
        <c:lblOffset val="100"/>
        <c:noMultiLvlLbl val="0"/>
      </c:catAx>
      <c:valAx>
        <c:axId val="210687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 počet</a:t>
                </a:r>
                <a:r>
                  <a:rPr lang="cs-CZ" baseline="0"/>
                  <a:t> jedinců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8708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Zdra</a:t>
            </a:r>
            <a:r>
              <a:rPr lang="cs-CZ"/>
              <a:t>votní stav úseku 2</a:t>
            </a:r>
            <a:r>
              <a:rPr lang="cs-CZ" baseline="0"/>
              <a:t> shora pro krušinu olšovou, vrbu bílou a olši lepkavou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'zdravotní stav nej dřevin'!$L$10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'zdravotní stav nej dřevin'!$K$11:$K$29</c:f>
              <c:strCache>
                <c:ptCount val="19"/>
                <c:pt idx="0">
                  <c:v>výborný až dobrý</c:v>
                </c:pt>
                <c:pt idx="1">
                  <c:v>zhoršený</c:v>
                </c:pt>
                <c:pt idx="2">
                  <c:v>výrazně zhoršený</c:v>
                </c:pt>
                <c:pt idx="3">
                  <c:v>silně narušený </c:v>
                </c:pt>
                <c:pt idx="4">
                  <c:v>havarijní rozpadlý</c:v>
                </c:pt>
                <c:pt idx="7">
                  <c:v>výborný až dobrý</c:v>
                </c:pt>
                <c:pt idx="8">
                  <c:v>zhoršený</c:v>
                </c:pt>
                <c:pt idx="9">
                  <c:v>výrazně zhoršený</c:v>
                </c:pt>
                <c:pt idx="10">
                  <c:v>silně narušený </c:v>
                </c:pt>
                <c:pt idx="11">
                  <c:v>havarijní rozpadlý</c:v>
                </c:pt>
                <c:pt idx="14">
                  <c:v>výborný až dobrý</c:v>
                </c:pt>
                <c:pt idx="15">
                  <c:v>zhoršený</c:v>
                </c:pt>
                <c:pt idx="16">
                  <c:v>výrazně zhoršený</c:v>
                </c:pt>
                <c:pt idx="17">
                  <c:v>silně narušený </c:v>
                </c:pt>
                <c:pt idx="18">
                  <c:v>havarijní rozpadlý</c:v>
                </c:pt>
              </c:strCache>
            </c:strRef>
          </c:cat>
          <c:val>
            <c:numRef>
              <c:f>'zdravotní stav nej dřevin'!$L$11:$L$29</c:f>
              <c:numCache>
                <c:formatCode>General</c:formatCode>
                <c:ptCount val="19"/>
                <c:pt idx="0">
                  <c:v>24</c:v>
                </c:pt>
                <c:pt idx="1">
                  <c:v>14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7">
                  <c:v>11</c:v>
                </c:pt>
                <c:pt idx="8">
                  <c:v>8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4">
                  <c:v>23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E-4BB0-BB2E-3B03D9CE0B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1969695"/>
        <c:axId val="200439791"/>
      </c:barChart>
      <c:catAx>
        <c:axId val="7196969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zdravotní</a:t>
                </a:r>
                <a:r>
                  <a:rPr lang="cs-CZ" baseline="0"/>
                  <a:t> stav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0439791"/>
        <c:crosses val="autoZero"/>
        <c:auto val="1"/>
        <c:lblAlgn val="ctr"/>
        <c:lblOffset val="100"/>
        <c:noMultiLvlLbl val="0"/>
      </c:catAx>
      <c:valAx>
        <c:axId val="2004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jedinců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1969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Vitalita úseku 1 shor</a:t>
            </a:r>
            <a:r>
              <a:rPr lang="cs-CZ"/>
              <a:t>a pro vrbu</a:t>
            </a:r>
            <a:r>
              <a:rPr lang="cs-CZ" baseline="0"/>
              <a:t> b</a:t>
            </a:r>
            <a:r>
              <a:rPr lang="cs-CZ"/>
              <a:t>ílou, olši lepkavou, břízu bělokorou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'zdravotní stav nej dřevin'!$J$109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'zdravotní stav nej dřevin'!$I$110:$I$126</c:f>
              <c:strCache>
                <c:ptCount val="17"/>
                <c:pt idx="0">
                  <c:v>výborná až mírně snížená</c:v>
                </c:pt>
                <c:pt idx="1">
                  <c:v>zřetelně snížená</c:v>
                </c:pt>
                <c:pt idx="2">
                  <c:v>výrazně snížená</c:v>
                </c:pt>
                <c:pt idx="3">
                  <c:v>zbytková</c:v>
                </c:pt>
                <c:pt idx="4">
                  <c:v>suchý strom</c:v>
                </c:pt>
                <c:pt idx="6">
                  <c:v>výborná až mírně snížená</c:v>
                </c:pt>
                <c:pt idx="7">
                  <c:v>zřetelně snížená</c:v>
                </c:pt>
                <c:pt idx="8">
                  <c:v>výrazně snížená</c:v>
                </c:pt>
                <c:pt idx="9">
                  <c:v>zbytková</c:v>
                </c:pt>
                <c:pt idx="10">
                  <c:v>suchý strom</c:v>
                </c:pt>
                <c:pt idx="12">
                  <c:v>výborná až mírně snížená</c:v>
                </c:pt>
                <c:pt idx="13">
                  <c:v>zřetelně snížená</c:v>
                </c:pt>
                <c:pt idx="14">
                  <c:v>výrazně snížená</c:v>
                </c:pt>
                <c:pt idx="15">
                  <c:v>zbytková</c:v>
                </c:pt>
                <c:pt idx="16">
                  <c:v>suchý strom</c:v>
                </c:pt>
              </c:strCache>
            </c:strRef>
          </c:cat>
          <c:val>
            <c:numRef>
              <c:f>'zdravotní stav nej dřevin'!$J$110:$J$126</c:f>
              <c:numCache>
                <c:formatCode>General</c:formatCode>
                <c:ptCount val="17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9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2">
                  <c:v>5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28-4DC0-922B-4178411F76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2669119"/>
        <c:axId val="2012147967"/>
      </c:barChart>
      <c:catAx>
        <c:axId val="19266911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Vitalita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12147967"/>
        <c:crosses val="autoZero"/>
        <c:auto val="1"/>
        <c:lblAlgn val="ctr"/>
        <c:lblOffset val="100"/>
        <c:noMultiLvlLbl val="0"/>
      </c:catAx>
      <c:valAx>
        <c:axId val="20121479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jedinců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2669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Zdravotní stav úseku 1 shora pro vrbu bílou</a:t>
            </a:r>
            <a:r>
              <a:rPr lang="cs-CZ"/>
              <a:t>, olši lepkavou a břízu</a:t>
            </a:r>
            <a:r>
              <a:rPr lang="cs-CZ" baseline="0"/>
              <a:t> bělokorou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'zdravotní stav nej dřevin'!$L$109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'zdravotní stav nej dřevin'!$K$110:$K$126</c:f>
              <c:strCache>
                <c:ptCount val="17"/>
                <c:pt idx="0">
                  <c:v>výborný až dobrý</c:v>
                </c:pt>
                <c:pt idx="1">
                  <c:v>zhoršený</c:v>
                </c:pt>
                <c:pt idx="2">
                  <c:v>výrazně zhoršený</c:v>
                </c:pt>
                <c:pt idx="3">
                  <c:v>silně narušený </c:v>
                </c:pt>
                <c:pt idx="4">
                  <c:v>havarijní rozpadlý</c:v>
                </c:pt>
                <c:pt idx="6">
                  <c:v>výborný až dobrý</c:v>
                </c:pt>
                <c:pt idx="7">
                  <c:v>zhoršený</c:v>
                </c:pt>
                <c:pt idx="8">
                  <c:v>výrazně zhoršený</c:v>
                </c:pt>
                <c:pt idx="9">
                  <c:v>silně narušený </c:v>
                </c:pt>
                <c:pt idx="10">
                  <c:v>havarijní rozpadlý</c:v>
                </c:pt>
                <c:pt idx="12">
                  <c:v>výborný až dobrý</c:v>
                </c:pt>
                <c:pt idx="13">
                  <c:v>zhoršený</c:v>
                </c:pt>
                <c:pt idx="14">
                  <c:v>výrazně zhoršený</c:v>
                </c:pt>
                <c:pt idx="15">
                  <c:v>silně narušený </c:v>
                </c:pt>
                <c:pt idx="16">
                  <c:v>havarijní rozpadlý</c:v>
                </c:pt>
              </c:strCache>
            </c:strRef>
          </c:cat>
          <c:val>
            <c:numRef>
              <c:f>'zdravotní stav nej dřevin'!$L$110:$L$126</c:f>
              <c:numCache>
                <c:formatCode>General</c:formatCode>
                <c:ptCount val="17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10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F-4EFA-AD73-3C2599677B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7909119"/>
        <c:axId val="1858790127"/>
      </c:barChart>
      <c:catAx>
        <c:axId val="15790911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Zdravotní</a:t>
                </a:r>
                <a:r>
                  <a:rPr lang="cs-CZ" baseline="0"/>
                  <a:t> stav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58790127"/>
        <c:crosses val="autoZero"/>
        <c:auto val="1"/>
        <c:lblAlgn val="ctr"/>
        <c:lblOffset val="100"/>
        <c:noMultiLvlLbl val="0"/>
      </c:catAx>
      <c:valAx>
        <c:axId val="1858790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jedinců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7909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Vitalita úseku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'zdravotní stav a vitalita'!$A$21:$A$25</c:f>
              <c:strCache>
                <c:ptCount val="5"/>
                <c:pt idx="0">
                  <c:v>výborná až mírně snížená</c:v>
                </c:pt>
                <c:pt idx="1">
                  <c:v>zřetelně snížená</c:v>
                </c:pt>
                <c:pt idx="2">
                  <c:v>výrazně snížená</c:v>
                </c:pt>
                <c:pt idx="3">
                  <c:v>zbytková</c:v>
                </c:pt>
                <c:pt idx="4">
                  <c:v>suchý strom</c:v>
                </c:pt>
              </c:strCache>
            </c:strRef>
          </c:cat>
          <c:val>
            <c:numRef>
              <c:f>'zdravotní stav a vitalita'!$E$42:$E$46</c:f>
              <c:numCache>
                <c:formatCode>General</c:formatCode>
                <c:ptCount val="5"/>
                <c:pt idx="0">
                  <c:v>80</c:v>
                </c:pt>
                <c:pt idx="1">
                  <c:v>27</c:v>
                </c:pt>
                <c:pt idx="2">
                  <c:v>10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0E-49E2-BB2D-6E7858E05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6053999"/>
        <c:axId val="1499476079"/>
      </c:barChart>
      <c:catAx>
        <c:axId val="11560539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Kategorie</a:t>
                </a:r>
                <a:r>
                  <a:rPr lang="cs-CZ" baseline="0"/>
                  <a:t> vitality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99476079"/>
        <c:crosses val="autoZero"/>
        <c:auto val="1"/>
        <c:lblAlgn val="ctr"/>
        <c:lblOffset val="100"/>
        <c:noMultiLvlLbl val="0"/>
      </c:catAx>
      <c:valAx>
        <c:axId val="1499476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</a:t>
                </a:r>
                <a:r>
                  <a:rPr lang="cs-CZ" baseline="0"/>
                  <a:t> jedinců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56053999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Druhové</a:t>
            </a:r>
            <a:r>
              <a:rPr lang="cs-CZ" baseline="0"/>
              <a:t> zastoupení úseku 1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37C-4703-89E3-A7375D438F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37C-4703-89E3-A7375D438F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37C-4703-89E3-A7375D438F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37C-4703-89E3-A7375D438F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37C-4703-89E3-A7375D438F7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37C-4703-89E3-A7375D438F7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37C-4703-89E3-A7375D438F7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37C-4703-89E3-A7375D438F7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37C-4703-89E3-A7375D438F7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37C-4703-89E3-A7375D438F7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37C-4703-89E3-A7375D438F7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37C-4703-89E3-A7375D438F7C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'zdravotní stav a vitalita'!$A$176:$A$187</c:f>
              <c:strCache>
                <c:ptCount val="12"/>
                <c:pt idx="0">
                  <c:v>olše lepkavá</c:v>
                </c:pt>
                <c:pt idx="1">
                  <c:v>jabloň lesní </c:v>
                </c:pt>
                <c:pt idx="2">
                  <c:v>vrba bílá</c:v>
                </c:pt>
                <c:pt idx="3">
                  <c:v>topol osika</c:v>
                </c:pt>
                <c:pt idx="4">
                  <c:v>trnka obecná</c:v>
                </c:pt>
                <c:pt idx="5">
                  <c:v>bříza bělokorá</c:v>
                </c:pt>
                <c:pt idx="6">
                  <c:v>smrk ztepilý</c:v>
                </c:pt>
                <c:pt idx="7">
                  <c:v>modřín opadavý</c:v>
                </c:pt>
                <c:pt idx="8">
                  <c:v>borovice lesní</c:v>
                </c:pt>
                <c:pt idx="9">
                  <c:v>líska obecná</c:v>
                </c:pt>
                <c:pt idx="10">
                  <c:v>dub letní </c:v>
                </c:pt>
                <c:pt idx="11">
                  <c:v>krušina olšová </c:v>
                </c:pt>
              </c:strCache>
            </c:strRef>
          </c:cat>
          <c:val>
            <c:numRef>
              <c:f>'zdravotní stav a vitalita'!$B$176:$B$187</c:f>
              <c:numCache>
                <c:formatCode>General</c:formatCode>
                <c:ptCount val="12"/>
                <c:pt idx="0">
                  <c:v>15</c:v>
                </c:pt>
                <c:pt idx="1">
                  <c:v>1</c:v>
                </c:pt>
                <c:pt idx="2">
                  <c:v>9</c:v>
                </c:pt>
                <c:pt idx="3">
                  <c:v>1</c:v>
                </c:pt>
                <c:pt idx="4">
                  <c:v>6</c:v>
                </c:pt>
                <c:pt idx="5">
                  <c:v>10</c:v>
                </c:pt>
                <c:pt idx="6">
                  <c:v>8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64-4486-9706-6E9C21EACCC7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Zdravotní stav úseku 1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'zdravotní stav a vitalita'!$A$190:$A$194</c:f>
              <c:strCache>
                <c:ptCount val="5"/>
                <c:pt idx="0">
                  <c:v>výborný až dobrý</c:v>
                </c:pt>
                <c:pt idx="1">
                  <c:v>zhoršený</c:v>
                </c:pt>
                <c:pt idx="2">
                  <c:v>výrazně zhoršený</c:v>
                </c:pt>
                <c:pt idx="3">
                  <c:v>silně narušený </c:v>
                </c:pt>
                <c:pt idx="4">
                  <c:v>havarijní rozpadlý</c:v>
                </c:pt>
              </c:strCache>
            </c:strRef>
          </c:cat>
          <c:val>
            <c:numRef>
              <c:f>'zdravotní stav a vitalita'!$B$190:$B$194</c:f>
              <c:numCache>
                <c:formatCode>General</c:formatCode>
                <c:ptCount val="5"/>
                <c:pt idx="0">
                  <c:v>45</c:v>
                </c:pt>
                <c:pt idx="1">
                  <c:v>6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3-4096-917B-7F7896294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5007967"/>
        <c:axId val="772306799"/>
      </c:barChart>
      <c:catAx>
        <c:axId val="15050079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Kategorie zdravotního stavu</a:t>
                </a:r>
              </a:p>
            </c:rich>
          </c:tx>
          <c:layout>
            <c:manualLayout>
              <c:xMode val="edge"/>
              <c:yMode val="edge"/>
              <c:x val="0.39478674540682412"/>
              <c:y val="0.87868037328667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72306799"/>
        <c:crosses val="autoZero"/>
        <c:auto val="1"/>
        <c:lblAlgn val="ctr"/>
        <c:lblOffset val="100"/>
        <c:noMultiLvlLbl val="0"/>
      </c:catAx>
      <c:valAx>
        <c:axId val="772306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</a:t>
                </a:r>
                <a:r>
                  <a:rPr lang="cs-CZ" baseline="0"/>
                  <a:t> jedinců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050079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Vitalita úseku 1</a:t>
            </a:r>
          </a:p>
        </c:rich>
      </c:tx>
      <c:layout>
        <c:manualLayout>
          <c:xMode val="edge"/>
          <c:yMode val="edge"/>
          <c:x val="0.39892344706911637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'zdravotní stav a vitalita'!$A$197:$A$201</c:f>
              <c:strCache>
                <c:ptCount val="5"/>
                <c:pt idx="0">
                  <c:v>výborná až mírně snížená</c:v>
                </c:pt>
                <c:pt idx="1">
                  <c:v>zřetelně snížená</c:v>
                </c:pt>
                <c:pt idx="2">
                  <c:v>výrazně snížená</c:v>
                </c:pt>
                <c:pt idx="3">
                  <c:v>zbytková</c:v>
                </c:pt>
                <c:pt idx="4">
                  <c:v>suchý strom</c:v>
                </c:pt>
              </c:strCache>
            </c:strRef>
          </c:cat>
          <c:val>
            <c:numRef>
              <c:f>'zdravotní stav a vitalita'!$B$197:$B$201</c:f>
              <c:numCache>
                <c:formatCode>General</c:formatCode>
                <c:ptCount val="5"/>
                <c:pt idx="0">
                  <c:v>45</c:v>
                </c:pt>
                <c:pt idx="1">
                  <c:v>11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7F-46BF-ABE4-7C72C6B9D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7897695"/>
        <c:axId val="1499481359"/>
      </c:barChart>
      <c:catAx>
        <c:axId val="12078976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Kategorie</a:t>
                </a:r>
                <a:r>
                  <a:rPr lang="cs-CZ" baseline="0"/>
                  <a:t> vitality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99481359"/>
        <c:crosses val="autoZero"/>
        <c:auto val="1"/>
        <c:lblAlgn val="ctr"/>
        <c:lblOffset val="100"/>
        <c:noMultiLvlLbl val="0"/>
      </c:catAx>
      <c:valAx>
        <c:axId val="1499481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</a:t>
                </a:r>
                <a:r>
                  <a:rPr lang="cs-CZ" baseline="0"/>
                  <a:t> jedinců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0789769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Druhové zastoupení úseku 1</a:t>
            </a:r>
            <a:r>
              <a:rPr lang="cs-CZ" baseline="0"/>
              <a:t> v %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1CE-4ECB-A359-1A2EB70851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1CE-4ECB-A359-1A2EB70851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1CE-4ECB-A359-1A2EB70851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1CE-4ECB-A359-1A2EB708513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1CE-4ECB-A359-1A2EB708513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1CE-4ECB-A359-1A2EB708513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1CE-4ECB-A359-1A2EB708513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1CE-4ECB-A359-1A2EB708513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1CE-4ECB-A359-1A2EB708513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1CE-4ECB-A359-1A2EB708513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1CE-4ECB-A359-1A2EB7085134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1CE-4ECB-A359-1A2EB70851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'zdravotní stav a vitalita'!$A$176:$A$187</c:f>
              <c:strCache>
                <c:ptCount val="12"/>
                <c:pt idx="0">
                  <c:v>olše lepkavá</c:v>
                </c:pt>
                <c:pt idx="1">
                  <c:v>jabloň lesní </c:v>
                </c:pt>
                <c:pt idx="2">
                  <c:v>vrba bílá</c:v>
                </c:pt>
                <c:pt idx="3">
                  <c:v>topol osika</c:v>
                </c:pt>
                <c:pt idx="4">
                  <c:v>trnka obecná</c:v>
                </c:pt>
                <c:pt idx="5">
                  <c:v>bříza bělokorá</c:v>
                </c:pt>
                <c:pt idx="6">
                  <c:v>smrk ztepilý</c:v>
                </c:pt>
                <c:pt idx="7">
                  <c:v>modřín opadavý</c:v>
                </c:pt>
                <c:pt idx="8">
                  <c:v>borovice lesní</c:v>
                </c:pt>
                <c:pt idx="9">
                  <c:v>líska obecná</c:v>
                </c:pt>
                <c:pt idx="10">
                  <c:v>dub letní </c:v>
                </c:pt>
                <c:pt idx="11">
                  <c:v>krušina olšová </c:v>
                </c:pt>
              </c:strCache>
            </c:strRef>
          </c:cat>
          <c:val>
            <c:numRef>
              <c:f>'zdravotní stav a vitalita'!$C$176:$C$187</c:f>
              <c:numCache>
                <c:formatCode>0</c:formatCode>
                <c:ptCount val="12"/>
                <c:pt idx="0">
                  <c:v>25.862068965517238</c:v>
                </c:pt>
                <c:pt idx="1">
                  <c:v>1.7241379310344827</c:v>
                </c:pt>
                <c:pt idx="2">
                  <c:v>15.517241379310343</c:v>
                </c:pt>
                <c:pt idx="3">
                  <c:v>1.7241379310344827</c:v>
                </c:pt>
                <c:pt idx="4">
                  <c:v>10.344827586206897</c:v>
                </c:pt>
                <c:pt idx="5">
                  <c:v>17.241379310344826</c:v>
                </c:pt>
                <c:pt idx="6">
                  <c:v>13.793103448275861</c:v>
                </c:pt>
                <c:pt idx="7">
                  <c:v>1.7241379310344827</c:v>
                </c:pt>
                <c:pt idx="8">
                  <c:v>3.4482758620689653</c:v>
                </c:pt>
                <c:pt idx="9">
                  <c:v>3.4482758620689653</c:v>
                </c:pt>
                <c:pt idx="10">
                  <c:v>3.4482758620689653</c:v>
                </c:pt>
                <c:pt idx="11">
                  <c:v>1.7241379310344827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E-4913-9927-BC60AC53871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Výška</a:t>
            </a:r>
            <a:r>
              <a:rPr lang="cs-CZ" baseline="0"/>
              <a:t> stromu a šířka koruny stromu olše lepkavá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'zdravotní stav a vitalita'!$H$208</c:f>
              <c:strCache>
                <c:ptCount val="1"/>
                <c:pt idx="0">
                  <c:v>výška (m)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 cmpd="sng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strRef>
              <c:f>'zdravotní stav a vitalita'!$F$209:$F$223</c:f>
              <c:strCache>
                <c:ptCount val="15"/>
                <c:pt idx="0">
                  <c:v>olše lepkavá</c:v>
                </c:pt>
                <c:pt idx="1">
                  <c:v>olše lepkavá</c:v>
                </c:pt>
                <c:pt idx="2">
                  <c:v>olše lepkavá</c:v>
                </c:pt>
                <c:pt idx="3">
                  <c:v>olše lepkavá</c:v>
                </c:pt>
                <c:pt idx="4">
                  <c:v>olše lepkavá</c:v>
                </c:pt>
                <c:pt idx="5">
                  <c:v>olše lepkavá</c:v>
                </c:pt>
                <c:pt idx="6">
                  <c:v>olše lepkavá</c:v>
                </c:pt>
                <c:pt idx="7">
                  <c:v>olše lepkavá</c:v>
                </c:pt>
                <c:pt idx="8">
                  <c:v>olše lepkavá</c:v>
                </c:pt>
                <c:pt idx="9">
                  <c:v>olše lepkavá</c:v>
                </c:pt>
                <c:pt idx="10">
                  <c:v>olše lepkavá</c:v>
                </c:pt>
                <c:pt idx="11">
                  <c:v>olše lepkavá</c:v>
                </c:pt>
                <c:pt idx="12">
                  <c:v>olše lepkavá</c:v>
                </c:pt>
                <c:pt idx="13">
                  <c:v>olše lepkavá</c:v>
                </c:pt>
                <c:pt idx="14">
                  <c:v>olše lepkavá</c:v>
                </c:pt>
              </c:strCache>
            </c:strRef>
          </c:xVal>
          <c:yVal>
            <c:numRef>
              <c:f>'zdravotní stav a vitalita'!$H$209:$H$223</c:f>
              <c:numCache>
                <c:formatCode>General</c:formatCode>
                <c:ptCount val="15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16</c:v>
                </c:pt>
                <c:pt idx="10">
                  <c:v>16</c:v>
                </c:pt>
                <c:pt idx="11">
                  <c:v>17</c:v>
                </c:pt>
                <c:pt idx="12">
                  <c:v>17</c:v>
                </c:pt>
                <c:pt idx="13">
                  <c:v>18</c:v>
                </c:pt>
                <c:pt idx="14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39-4890-93FF-80166BB826F0}"/>
            </c:ext>
          </c:extLst>
        </c:ser>
        <c:ser>
          <c:idx val="1"/>
          <c:order val="1"/>
          <c:tx>
            <c:strRef>
              <c:f>'zdravotní stav a vitalita'!$I$208</c:f>
              <c:strCache>
                <c:ptCount val="1"/>
                <c:pt idx="0">
                  <c:v>šířka koruny (m)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strRef>
              <c:f>'zdravotní stav a vitalita'!$F$209:$F$223</c:f>
              <c:strCache>
                <c:ptCount val="15"/>
                <c:pt idx="0">
                  <c:v>olše lepkavá</c:v>
                </c:pt>
                <c:pt idx="1">
                  <c:v>olše lepkavá</c:v>
                </c:pt>
                <c:pt idx="2">
                  <c:v>olše lepkavá</c:v>
                </c:pt>
                <c:pt idx="3">
                  <c:v>olše lepkavá</c:v>
                </c:pt>
                <c:pt idx="4">
                  <c:v>olše lepkavá</c:v>
                </c:pt>
                <c:pt idx="5">
                  <c:v>olše lepkavá</c:v>
                </c:pt>
                <c:pt idx="6">
                  <c:v>olše lepkavá</c:v>
                </c:pt>
                <c:pt idx="7">
                  <c:v>olše lepkavá</c:v>
                </c:pt>
                <c:pt idx="8">
                  <c:v>olše lepkavá</c:v>
                </c:pt>
                <c:pt idx="9">
                  <c:v>olše lepkavá</c:v>
                </c:pt>
                <c:pt idx="10">
                  <c:v>olše lepkavá</c:v>
                </c:pt>
                <c:pt idx="11">
                  <c:v>olše lepkavá</c:v>
                </c:pt>
                <c:pt idx="12">
                  <c:v>olše lepkavá</c:v>
                </c:pt>
                <c:pt idx="13">
                  <c:v>olše lepkavá</c:v>
                </c:pt>
                <c:pt idx="14">
                  <c:v>olše lepkavá</c:v>
                </c:pt>
              </c:strCache>
            </c:strRef>
          </c:xVal>
          <c:yVal>
            <c:numRef>
              <c:f>'zdravotní stav a vitalita'!$I$209:$I$223</c:f>
              <c:numCache>
                <c:formatCode>General</c:formatCode>
                <c:ptCount val="15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13</c:v>
                </c:pt>
                <c:pt idx="6">
                  <c:v>8</c:v>
                </c:pt>
                <c:pt idx="7">
                  <c:v>10</c:v>
                </c:pt>
                <c:pt idx="8">
                  <c:v>9</c:v>
                </c:pt>
                <c:pt idx="9">
                  <c:v>11</c:v>
                </c:pt>
                <c:pt idx="10">
                  <c:v>14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39-4890-93FF-80166BB8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438448"/>
        <c:axId val="768471568"/>
      </c:scatterChart>
      <c:valAx>
        <c:axId val="241438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</a:t>
                </a:r>
                <a:r>
                  <a:rPr lang="cs-CZ" baseline="0"/>
                  <a:t> jedinců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68471568"/>
        <c:crosses val="autoZero"/>
        <c:crossBetween val="midCat"/>
      </c:valAx>
      <c:valAx>
        <c:axId val="76847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baseline="0"/>
                  <a:t> metrech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1438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obvod kmene v 1,3 m - olše lepkavá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strRef>
              <c:f>'zdravotní stav a vitalita'!$F$209:$F$223</c:f>
              <c:strCache>
                <c:ptCount val="15"/>
                <c:pt idx="0">
                  <c:v>olše lepkavá</c:v>
                </c:pt>
                <c:pt idx="1">
                  <c:v>olše lepkavá</c:v>
                </c:pt>
                <c:pt idx="2">
                  <c:v>olše lepkavá</c:v>
                </c:pt>
                <c:pt idx="3">
                  <c:v>olše lepkavá</c:v>
                </c:pt>
                <c:pt idx="4">
                  <c:v>olše lepkavá</c:v>
                </c:pt>
                <c:pt idx="5">
                  <c:v>olše lepkavá</c:v>
                </c:pt>
                <c:pt idx="6">
                  <c:v>olše lepkavá</c:v>
                </c:pt>
                <c:pt idx="7">
                  <c:v>olše lepkavá</c:v>
                </c:pt>
                <c:pt idx="8">
                  <c:v>olše lepkavá</c:v>
                </c:pt>
                <c:pt idx="9">
                  <c:v>olše lepkavá</c:v>
                </c:pt>
                <c:pt idx="10">
                  <c:v>olše lepkavá</c:v>
                </c:pt>
                <c:pt idx="11">
                  <c:v>olše lepkavá</c:v>
                </c:pt>
                <c:pt idx="12">
                  <c:v>olše lepkavá</c:v>
                </c:pt>
                <c:pt idx="13">
                  <c:v>olše lepkavá</c:v>
                </c:pt>
                <c:pt idx="14">
                  <c:v>olše lepkavá</c:v>
                </c:pt>
              </c:strCache>
            </c:strRef>
          </c:xVal>
          <c:yVal>
            <c:numRef>
              <c:f>'zdravotní stav a vitalita'!$G$209:$G$223</c:f>
              <c:numCache>
                <c:formatCode>General</c:formatCode>
                <c:ptCount val="15"/>
                <c:pt idx="0">
                  <c:v>43</c:v>
                </c:pt>
                <c:pt idx="1">
                  <c:v>48</c:v>
                </c:pt>
                <c:pt idx="2">
                  <c:v>96</c:v>
                </c:pt>
                <c:pt idx="3">
                  <c:v>102</c:v>
                </c:pt>
                <c:pt idx="4">
                  <c:v>106</c:v>
                </c:pt>
                <c:pt idx="5">
                  <c:v>115</c:v>
                </c:pt>
                <c:pt idx="6">
                  <c:v>116</c:v>
                </c:pt>
                <c:pt idx="7">
                  <c:v>128</c:v>
                </c:pt>
                <c:pt idx="8">
                  <c:v>129</c:v>
                </c:pt>
                <c:pt idx="9">
                  <c:v>130</c:v>
                </c:pt>
                <c:pt idx="10">
                  <c:v>143</c:v>
                </c:pt>
                <c:pt idx="11">
                  <c:v>145</c:v>
                </c:pt>
                <c:pt idx="12">
                  <c:v>154</c:v>
                </c:pt>
                <c:pt idx="13">
                  <c:v>166</c:v>
                </c:pt>
                <c:pt idx="14">
                  <c:v>188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5E-4AEB-B642-6820EBFEA70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644934608"/>
        <c:axId val="739267072"/>
      </c:scatterChart>
      <c:valAx>
        <c:axId val="644934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jedinců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39267072"/>
        <c:crosses val="autoZero"/>
        <c:crossBetween val="midCat"/>
      </c:valAx>
      <c:valAx>
        <c:axId val="73926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obvod</a:t>
                </a:r>
                <a:r>
                  <a:rPr lang="cs-CZ" baseline="0"/>
                  <a:t> kmene v 1,3 m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44934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4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538160</xdr:colOff>
      <xdr:row>0</xdr:row>
      <xdr:rowOff>223837</xdr:rowOff>
    </xdr:from>
    <xdr:to>
      <xdr:col>11</xdr:col>
      <xdr:colOff>214310</xdr:colOff>
      <xdr:row>15</xdr:row>
      <xdr:rowOff>42862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FE52140-1061-ECFE-40E5-5C57059F1A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452437</xdr:colOff>
      <xdr:row>0</xdr:row>
      <xdr:rowOff>242887</xdr:rowOff>
    </xdr:from>
    <xdr:to>
      <xdr:col>19</xdr:col>
      <xdr:colOff>490537</xdr:colOff>
      <xdr:row>15</xdr:row>
      <xdr:rowOff>61912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9E993EBF-D5DE-4277-993F-C009858E7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603249</xdr:colOff>
      <xdr:row>15</xdr:row>
      <xdr:rowOff>88900</xdr:rowOff>
    </xdr:from>
    <xdr:to>
      <xdr:col>11</xdr:col>
      <xdr:colOff>641349</xdr:colOff>
      <xdr:row>31</xdr:row>
      <xdr:rowOff>117475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3D243EB7-A6A5-4990-A48C-451415E4A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321467</xdr:colOff>
      <xdr:row>174</xdr:row>
      <xdr:rowOff>28575</xdr:rowOff>
    </xdr:from>
    <xdr:to>
      <xdr:col>12</xdr:col>
      <xdr:colOff>461963</xdr:colOff>
      <xdr:row>189</xdr:row>
      <xdr:rowOff>57150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8DE0DBD-4C0F-5482-6BA4-D5E3CE376C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573880</xdr:colOff>
      <xdr:row>173</xdr:row>
      <xdr:rowOff>390524</xdr:rowOff>
    </xdr:from>
    <xdr:to>
      <xdr:col>19</xdr:col>
      <xdr:colOff>611980</xdr:colOff>
      <xdr:row>189</xdr:row>
      <xdr:rowOff>28574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4C1A5D19-A623-B3DA-D5E3-92051C8C30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240505</xdr:colOff>
      <xdr:row>190</xdr:row>
      <xdr:rowOff>61912</xdr:rowOff>
    </xdr:from>
    <xdr:to>
      <xdr:col>10</xdr:col>
      <xdr:colOff>288130</xdr:colOff>
      <xdr:row>205</xdr:row>
      <xdr:rowOff>90487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B8EC0FB0-6782-6AED-7B5F-EA41199791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397668</xdr:colOff>
      <xdr:row>190</xdr:row>
      <xdr:rowOff>33338</xdr:rowOff>
    </xdr:from>
    <xdr:to>
      <xdr:col>17</xdr:col>
      <xdr:colOff>435768</xdr:colOff>
      <xdr:row>205</xdr:row>
      <xdr:rowOff>61913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597FEAB2-9FD5-4E5F-409C-9ACD57ABE3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457200</xdr:colOff>
      <xdr:row>207</xdr:row>
      <xdr:rowOff>123824</xdr:rowOff>
    </xdr:from>
    <xdr:to>
      <xdr:col>16</xdr:col>
      <xdr:colOff>495300</xdr:colOff>
      <xdr:row>222</xdr:row>
      <xdr:rowOff>152399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4E10B4D7-2804-EA70-56D9-E0E86FCC0D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9525</xdr:colOff>
      <xdr:row>207</xdr:row>
      <xdr:rowOff>66674</xdr:rowOff>
    </xdr:from>
    <xdr:to>
      <xdr:col>24</xdr:col>
      <xdr:colOff>47625</xdr:colOff>
      <xdr:row>222</xdr:row>
      <xdr:rowOff>95249</xdr:rowOff>
    </xdr:to>
    <xdr:graphicFrame macro="">
      <xdr:nvGraphicFramePr>
        <xdr:cNvPr id="13" name="Graf 12">
          <a:extLst>
            <a:ext uri="{FF2B5EF4-FFF2-40B4-BE49-F238E27FC236}">
              <a16:creationId xmlns:a16="http://schemas.microsoft.com/office/drawing/2014/main" id="{12966CF4-91EA-FC3F-076F-DFB976CD91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9525</xdr:colOff>
      <xdr:row>224</xdr:row>
      <xdr:rowOff>66674</xdr:rowOff>
    </xdr:from>
    <xdr:to>
      <xdr:col>24</xdr:col>
      <xdr:colOff>47625</xdr:colOff>
      <xdr:row>239</xdr:row>
      <xdr:rowOff>95249</xdr:rowOff>
    </xdr:to>
    <xdr:graphicFrame macro="">
      <xdr:nvGraphicFramePr>
        <xdr:cNvPr id="14" name="Graf 13">
          <a:extLst>
            <a:ext uri="{FF2B5EF4-FFF2-40B4-BE49-F238E27FC236}">
              <a16:creationId xmlns:a16="http://schemas.microsoft.com/office/drawing/2014/main" id="{A674F02D-E920-45FE-0758-07D58C1CB5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476250</xdr:colOff>
      <xdr:row>224</xdr:row>
      <xdr:rowOff>123824</xdr:rowOff>
    </xdr:from>
    <xdr:to>
      <xdr:col>16</xdr:col>
      <xdr:colOff>514350</xdr:colOff>
      <xdr:row>239</xdr:row>
      <xdr:rowOff>152399</xdr:rowOff>
    </xdr:to>
    <xdr:graphicFrame macro="">
      <xdr:nvGraphicFramePr>
        <xdr:cNvPr id="15" name="Graf 14">
          <a:extLst>
            <a:ext uri="{FF2B5EF4-FFF2-40B4-BE49-F238E27FC236}">
              <a16:creationId xmlns:a16="http://schemas.microsoft.com/office/drawing/2014/main" id="{15D294FF-F0B0-5E57-3028-83784F00D1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19050</xdr:colOff>
      <xdr:row>241</xdr:row>
      <xdr:rowOff>38099</xdr:rowOff>
    </xdr:from>
    <xdr:to>
      <xdr:col>24</xdr:col>
      <xdr:colOff>57150</xdr:colOff>
      <xdr:row>256</xdr:row>
      <xdr:rowOff>66674</xdr:rowOff>
    </xdr:to>
    <xdr:graphicFrame macro="">
      <xdr:nvGraphicFramePr>
        <xdr:cNvPr id="16" name="Graf 15">
          <a:extLst>
            <a:ext uri="{FF2B5EF4-FFF2-40B4-BE49-F238E27FC236}">
              <a16:creationId xmlns:a16="http://schemas.microsoft.com/office/drawing/2014/main" id="{B58252B1-2290-5A7F-444A-82AC624A31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323850</xdr:colOff>
      <xdr:row>241</xdr:row>
      <xdr:rowOff>76200</xdr:rowOff>
    </xdr:from>
    <xdr:to>
      <xdr:col>16</xdr:col>
      <xdr:colOff>361950</xdr:colOff>
      <xdr:row>262</xdr:row>
      <xdr:rowOff>28575</xdr:rowOff>
    </xdr:to>
    <xdr:graphicFrame macro="">
      <xdr:nvGraphicFramePr>
        <xdr:cNvPr id="17" name="Graf 16">
          <a:extLst>
            <a:ext uri="{FF2B5EF4-FFF2-40B4-BE49-F238E27FC236}">
              <a16:creationId xmlns:a16="http://schemas.microsoft.com/office/drawing/2014/main" id="{94177DA1-259A-B0C7-3FD4-BAFADC0972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375397</xdr:colOff>
      <xdr:row>32</xdr:row>
      <xdr:rowOff>49865</xdr:rowOff>
    </xdr:from>
    <xdr:to>
      <xdr:col>10</xdr:col>
      <xdr:colOff>403972</xdr:colOff>
      <xdr:row>46</xdr:row>
      <xdr:rowOff>5603</xdr:rowOff>
    </xdr:to>
    <xdr:graphicFrame macro="">
      <xdr:nvGraphicFramePr>
        <xdr:cNvPr id="19" name="Graf 18">
          <a:extLst>
            <a:ext uri="{FF2B5EF4-FFF2-40B4-BE49-F238E27FC236}">
              <a16:creationId xmlns:a16="http://schemas.microsoft.com/office/drawing/2014/main" id="{FD9EB7FE-50A7-B611-AC51-B6DCCB2983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649940</xdr:colOff>
      <xdr:row>49</xdr:row>
      <xdr:rowOff>-1</xdr:rowOff>
    </xdr:from>
    <xdr:to>
      <xdr:col>17</xdr:col>
      <xdr:colOff>616323</xdr:colOff>
      <xdr:row>67</xdr:row>
      <xdr:rowOff>162484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A1DDF249-0B35-4ED6-8136-C325FE390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549088</xdr:colOff>
      <xdr:row>48</xdr:row>
      <xdr:rowOff>168089</xdr:rowOff>
    </xdr:from>
    <xdr:to>
      <xdr:col>26</xdr:col>
      <xdr:colOff>188259</xdr:colOff>
      <xdr:row>63</xdr:row>
      <xdr:rowOff>88527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DB2C751F-4755-4E8C-8D2D-A6117310B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626688</xdr:colOff>
      <xdr:row>80</xdr:row>
      <xdr:rowOff>163286</xdr:rowOff>
    </xdr:from>
    <xdr:to>
      <xdr:col>20</xdr:col>
      <xdr:colOff>81643</xdr:colOff>
      <xdr:row>111</xdr:row>
      <xdr:rowOff>47182</xdr:rowOff>
    </xdr:to>
    <xdr:graphicFrame macro="">
      <xdr:nvGraphicFramePr>
        <xdr:cNvPr id="12" name="Graf 11">
          <a:extLst>
            <a:ext uri="{FF2B5EF4-FFF2-40B4-BE49-F238E27FC236}">
              <a16:creationId xmlns:a16="http://schemas.microsoft.com/office/drawing/2014/main" id="{B1FC9701-FEBE-4E11-8DFE-48AF113159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629490</xdr:colOff>
      <xdr:row>110</xdr:row>
      <xdr:rowOff>163285</xdr:rowOff>
    </xdr:from>
    <xdr:to>
      <xdr:col>20</xdr:col>
      <xdr:colOff>68036</xdr:colOff>
      <xdr:row>137</xdr:row>
      <xdr:rowOff>10923</xdr:rowOff>
    </xdr:to>
    <xdr:graphicFrame macro="">
      <xdr:nvGraphicFramePr>
        <xdr:cNvPr id="18" name="Graf 17">
          <a:extLst>
            <a:ext uri="{FF2B5EF4-FFF2-40B4-BE49-F238E27FC236}">
              <a16:creationId xmlns:a16="http://schemas.microsoft.com/office/drawing/2014/main" id="{A5AC0CCE-A7CD-46AE-8EB4-965400821F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10</xdr:col>
      <xdr:colOff>40822</xdr:colOff>
      <xdr:row>138</xdr:row>
      <xdr:rowOff>27215</xdr:rowOff>
    </xdr:from>
    <xdr:to>
      <xdr:col>16</xdr:col>
      <xdr:colOff>813187</xdr:colOff>
      <xdr:row>154</xdr:row>
      <xdr:rowOff>14486</xdr:rowOff>
    </xdr:to>
    <xdr:graphicFrame macro="">
      <xdr:nvGraphicFramePr>
        <xdr:cNvPr id="20" name="Graf 19">
          <a:extLst>
            <a:ext uri="{FF2B5EF4-FFF2-40B4-BE49-F238E27FC236}">
              <a16:creationId xmlns:a16="http://schemas.microsoft.com/office/drawing/2014/main" id="{3EC75262-3B25-48FC-998A-E4C7772DD7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16</xdr:col>
      <xdr:colOff>1088572</xdr:colOff>
      <xdr:row>138</xdr:row>
      <xdr:rowOff>1</xdr:rowOff>
    </xdr:from>
    <xdr:to>
      <xdr:col>24</xdr:col>
      <xdr:colOff>485735</xdr:colOff>
      <xdr:row>153</xdr:row>
      <xdr:rowOff>135591</xdr:rowOff>
    </xdr:to>
    <xdr:graphicFrame macro="">
      <xdr:nvGraphicFramePr>
        <xdr:cNvPr id="21" name="Graf 20">
          <a:extLst>
            <a:ext uri="{FF2B5EF4-FFF2-40B4-BE49-F238E27FC236}">
              <a16:creationId xmlns:a16="http://schemas.microsoft.com/office/drawing/2014/main" id="{B530C835-A225-45A0-9C10-451873E7D0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19</xdr:col>
      <xdr:colOff>238125</xdr:colOff>
      <xdr:row>17</xdr:row>
      <xdr:rowOff>17461</xdr:rowOff>
    </xdr:from>
    <xdr:to>
      <xdr:col>26</xdr:col>
      <xdr:colOff>258762</xdr:colOff>
      <xdr:row>36</xdr:row>
      <xdr:rowOff>79374</xdr:rowOff>
    </xdr:to>
    <xdr:graphicFrame macro="">
      <xdr:nvGraphicFramePr>
        <xdr:cNvPr id="22" name="Graf 21">
          <a:extLst>
            <a:ext uri="{FF2B5EF4-FFF2-40B4-BE49-F238E27FC236}">
              <a16:creationId xmlns:a16="http://schemas.microsoft.com/office/drawing/2014/main" id="{C55AB58C-EF0A-B332-7071-FB8CB4C5C1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31</xdr:row>
      <xdr:rowOff>95249</xdr:rowOff>
    </xdr:from>
    <xdr:to>
      <xdr:col>9</xdr:col>
      <xdr:colOff>276225</xdr:colOff>
      <xdr:row>51</xdr:row>
      <xdr:rowOff>114300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D15C822F-D4B5-0A22-8855-6354AA3B17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352425</xdr:colOff>
      <xdr:row>31</xdr:row>
      <xdr:rowOff>95248</xdr:rowOff>
    </xdr:from>
    <xdr:to>
      <xdr:col>15</xdr:col>
      <xdr:colOff>390525</xdr:colOff>
      <xdr:row>51</xdr:row>
      <xdr:rowOff>95249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CE1EE724-F2F3-C7E3-FBF5-1422134103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514350</xdr:colOff>
      <xdr:row>127</xdr:row>
      <xdr:rowOff>95248</xdr:rowOff>
    </xdr:from>
    <xdr:to>
      <xdr:col>8</xdr:col>
      <xdr:colOff>1009650</xdr:colOff>
      <xdr:row>149</xdr:row>
      <xdr:rowOff>76199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FB8380DA-720C-E08C-D5D2-D69DAC9262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1095375</xdr:colOff>
      <xdr:row>127</xdr:row>
      <xdr:rowOff>28573</xdr:rowOff>
    </xdr:from>
    <xdr:to>
      <xdr:col>14</xdr:col>
      <xdr:colOff>228600</xdr:colOff>
      <xdr:row>149</xdr:row>
      <xdr:rowOff>180974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E3812792-E9F5-E4B7-CC14-12A4EB20C5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jtou\Downloads\Jirka%20-%20data2023.xlsx" TargetMode="External"/><Relationship Id="rId1" Type="http://schemas.openxmlformats.org/officeDocument/2006/relationships/externalLinkPath" Target="file:///C:\Users\jjtou\Downloads\Jirka%20-%20data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2"/>
      <sheetName val="základní data"/>
      <sheetName val="zdravotní stav a vitalita"/>
      <sheetName val="zdravotní stav nej dřevin"/>
    </sheetNames>
    <sheetDataSet>
      <sheetData sheetId="0" refreshError="1"/>
      <sheetData sheetId="1" refreshError="1"/>
      <sheetData sheetId="2">
        <row r="50">
          <cell r="G50" t="str">
            <v>obvod kmene (cm)</v>
          </cell>
          <cell r="H50" t="str">
            <v>výška (m)</v>
          </cell>
          <cell r="I50" t="str">
            <v>šířka koruny (m)</v>
          </cell>
        </row>
        <row r="51">
          <cell r="F51" t="str">
            <v>krušina olšová</v>
          </cell>
          <cell r="G51">
            <v>10</v>
          </cell>
          <cell r="H51">
            <v>2</v>
          </cell>
          <cell r="I51">
            <v>2</v>
          </cell>
        </row>
        <row r="52">
          <cell r="F52" t="str">
            <v>krušina olšová</v>
          </cell>
          <cell r="G52">
            <v>13</v>
          </cell>
          <cell r="H52">
            <v>2</v>
          </cell>
          <cell r="I52">
            <v>2</v>
          </cell>
        </row>
        <row r="53">
          <cell r="F53" t="str">
            <v>krušina olšová</v>
          </cell>
          <cell r="G53">
            <v>15</v>
          </cell>
          <cell r="H53">
            <v>2</v>
          </cell>
          <cell r="I53">
            <v>1</v>
          </cell>
        </row>
        <row r="54">
          <cell r="F54" t="str">
            <v>krušina olšová</v>
          </cell>
          <cell r="G54">
            <v>15</v>
          </cell>
          <cell r="H54">
            <v>2</v>
          </cell>
          <cell r="I54">
            <v>1</v>
          </cell>
        </row>
        <row r="55">
          <cell r="F55" t="str">
            <v>krušina olšová</v>
          </cell>
          <cell r="G55">
            <v>15</v>
          </cell>
          <cell r="H55">
            <v>3</v>
          </cell>
          <cell r="I55">
            <v>4</v>
          </cell>
        </row>
        <row r="56">
          <cell r="F56" t="str">
            <v>krušina olšová</v>
          </cell>
          <cell r="G56">
            <v>15</v>
          </cell>
          <cell r="H56">
            <v>3</v>
          </cell>
          <cell r="I56">
            <v>4</v>
          </cell>
        </row>
        <row r="57">
          <cell r="F57" t="str">
            <v>krušina olšová</v>
          </cell>
          <cell r="G57">
            <v>20</v>
          </cell>
          <cell r="H57">
            <v>3</v>
          </cell>
          <cell r="I57">
            <v>2</v>
          </cell>
        </row>
        <row r="58">
          <cell r="F58" t="str">
            <v>krušina olšová</v>
          </cell>
          <cell r="G58">
            <v>20</v>
          </cell>
          <cell r="H58">
            <v>3</v>
          </cell>
          <cell r="I58">
            <v>3</v>
          </cell>
        </row>
        <row r="59">
          <cell r="F59" t="str">
            <v>krušina olšová</v>
          </cell>
          <cell r="G59">
            <v>20</v>
          </cell>
          <cell r="H59">
            <v>3</v>
          </cell>
          <cell r="I59">
            <v>3</v>
          </cell>
        </row>
        <row r="60">
          <cell r="F60" t="str">
            <v>krušina olšová</v>
          </cell>
          <cell r="G60">
            <v>22</v>
          </cell>
          <cell r="H60">
            <v>3</v>
          </cell>
          <cell r="I60">
            <v>4</v>
          </cell>
        </row>
        <row r="61">
          <cell r="F61" t="str">
            <v>krušina olšová</v>
          </cell>
          <cell r="G61">
            <v>24</v>
          </cell>
          <cell r="H61">
            <v>3</v>
          </cell>
          <cell r="I61">
            <v>5</v>
          </cell>
        </row>
        <row r="62">
          <cell r="F62" t="str">
            <v>krušina olšová</v>
          </cell>
          <cell r="G62">
            <v>30</v>
          </cell>
          <cell r="H62">
            <v>3</v>
          </cell>
          <cell r="I62">
            <v>2</v>
          </cell>
        </row>
        <row r="63">
          <cell r="F63" t="str">
            <v>krušina olšová</v>
          </cell>
          <cell r="G63">
            <v>30</v>
          </cell>
          <cell r="H63">
            <v>3</v>
          </cell>
          <cell r="I63">
            <v>4</v>
          </cell>
        </row>
        <row r="64">
          <cell r="F64" t="str">
            <v>krušina olšová</v>
          </cell>
          <cell r="G64">
            <v>31</v>
          </cell>
          <cell r="H64">
            <v>3</v>
          </cell>
          <cell r="I64">
            <v>3</v>
          </cell>
        </row>
        <row r="65">
          <cell r="F65" t="str">
            <v>krušina olšová</v>
          </cell>
          <cell r="G65">
            <v>32</v>
          </cell>
          <cell r="H65">
            <v>3</v>
          </cell>
          <cell r="I65">
            <v>2</v>
          </cell>
        </row>
        <row r="66">
          <cell r="F66" t="str">
            <v>krušina olšová</v>
          </cell>
          <cell r="G66">
            <v>33</v>
          </cell>
          <cell r="H66">
            <v>3</v>
          </cell>
          <cell r="I66">
            <v>3</v>
          </cell>
        </row>
        <row r="67">
          <cell r="F67" t="str">
            <v>krušina olšová</v>
          </cell>
          <cell r="G67">
            <v>35</v>
          </cell>
          <cell r="H67">
            <v>4</v>
          </cell>
          <cell r="I67">
            <v>3</v>
          </cell>
        </row>
        <row r="68">
          <cell r="F68" t="str">
            <v>krušina olšová</v>
          </cell>
          <cell r="G68">
            <v>36</v>
          </cell>
          <cell r="H68">
            <v>4</v>
          </cell>
          <cell r="I68">
            <v>3</v>
          </cell>
        </row>
        <row r="69">
          <cell r="F69" t="str">
            <v>krušina olšová</v>
          </cell>
          <cell r="G69">
            <v>37</v>
          </cell>
          <cell r="H69">
            <v>4</v>
          </cell>
          <cell r="I69">
            <v>4</v>
          </cell>
        </row>
        <row r="70">
          <cell r="F70" t="str">
            <v>krušina olšová</v>
          </cell>
          <cell r="G70">
            <v>38</v>
          </cell>
          <cell r="H70">
            <v>4</v>
          </cell>
          <cell r="I70">
            <v>4</v>
          </cell>
        </row>
        <row r="71">
          <cell r="F71" t="str">
            <v>krušina olšová</v>
          </cell>
          <cell r="G71">
            <v>39</v>
          </cell>
          <cell r="H71">
            <v>4</v>
          </cell>
          <cell r="I71">
            <v>5</v>
          </cell>
        </row>
        <row r="72">
          <cell r="F72" t="str">
            <v>krušina olšová</v>
          </cell>
          <cell r="G72">
            <v>40</v>
          </cell>
          <cell r="H72">
            <v>4</v>
          </cell>
          <cell r="I72">
            <v>4</v>
          </cell>
        </row>
        <row r="73">
          <cell r="F73" t="str">
            <v>krušina olšová</v>
          </cell>
          <cell r="G73">
            <v>41</v>
          </cell>
          <cell r="H73">
            <v>4</v>
          </cell>
          <cell r="I73">
            <v>3</v>
          </cell>
        </row>
        <row r="74">
          <cell r="F74" t="str">
            <v>krušina olšová</v>
          </cell>
          <cell r="G74">
            <v>41</v>
          </cell>
          <cell r="H74">
            <v>4</v>
          </cell>
          <cell r="I74">
            <v>4</v>
          </cell>
        </row>
        <row r="75">
          <cell r="F75" t="str">
            <v>krušina olšová</v>
          </cell>
          <cell r="G75">
            <v>41</v>
          </cell>
          <cell r="H75">
            <v>4</v>
          </cell>
          <cell r="I75">
            <v>4</v>
          </cell>
        </row>
        <row r="76">
          <cell r="F76" t="str">
            <v>krušina olšová</v>
          </cell>
          <cell r="G76">
            <v>42</v>
          </cell>
          <cell r="H76">
            <v>4</v>
          </cell>
          <cell r="I76">
            <v>4</v>
          </cell>
        </row>
        <row r="77">
          <cell r="F77" t="str">
            <v>krušina olšová</v>
          </cell>
          <cell r="G77">
            <v>45</v>
          </cell>
          <cell r="H77">
            <v>5</v>
          </cell>
          <cell r="I77">
            <v>4</v>
          </cell>
        </row>
        <row r="79">
          <cell r="G79" t="str">
            <v>obvod kmene (cm)</v>
          </cell>
          <cell r="H79" t="str">
            <v>výška (m)</v>
          </cell>
          <cell r="I79" t="str">
            <v>šířka koruny (m)</v>
          </cell>
        </row>
        <row r="80">
          <cell r="F80" t="str">
            <v>olše lepkavá</v>
          </cell>
          <cell r="G80">
            <v>48</v>
          </cell>
          <cell r="H80">
            <v>9</v>
          </cell>
          <cell r="I80">
            <v>7</v>
          </cell>
        </row>
        <row r="81">
          <cell r="F81" t="str">
            <v>olše lepkavá</v>
          </cell>
          <cell r="G81">
            <v>51</v>
          </cell>
          <cell r="H81">
            <v>11</v>
          </cell>
          <cell r="I81">
            <v>5</v>
          </cell>
        </row>
        <row r="82">
          <cell r="F82" t="str">
            <v>olše lepkavá</v>
          </cell>
          <cell r="G82">
            <v>85</v>
          </cell>
          <cell r="H82">
            <v>11</v>
          </cell>
          <cell r="I82">
            <v>5</v>
          </cell>
        </row>
        <row r="83">
          <cell r="F83" t="str">
            <v>olše lepkavá</v>
          </cell>
          <cell r="G83">
            <v>86</v>
          </cell>
          <cell r="H83">
            <v>14</v>
          </cell>
          <cell r="I83">
            <v>6</v>
          </cell>
        </row>
        <row r="84">
          <cell r="F84" t="str">
            <v>olše lepkavá</v>
          </cell>
          <cell r="G84">
            <v>94</v>
          </cell>
          <cell r="H84">
            <v>15</v>
          </cell>
          <cell r="I84">
            <v>6</v>
          </cell>
        </row>
        <row r="85">
          <cell r="F85" t="str">
            <v>olše lepkavá</v>
          </cell>
          <cell r="G85">
            <v>99</v>
          </cell>
          <cell r="H85">
            <v>15</v>
          </cell>
          <cell r="I85">
            <v>7</v>
          </cell>
        </row>
        <row r="86">
          <cell r="F86" t="str">
            <v>olše lepkavá</v>
          </cell>
          <cell r="G86">
            <v>100</v>
          </cell>
          <cell r="H86">
            <v>15</v>
          </cell>
          <cell r="I86">
            <v>6</v>
          </cell>
        </row>
        <row r="87">
          <cell r="F87" t="str">
            <v>olše lepkavá</v>
          </cell>
          <cell r="G87">
            <v>102</v>
          </cell>
          <cell r="H87">
            <v>16</v>
          </cell>
          <cell r="I87">
            <v>11</v>
          </cell>
        </row>
        <row r="88">
          <cell r="F88" t="str">
            <v>olše lepkavá</v>
          </cell>
          <cell r="G88">
            <v>107</v>
          </cell>
          <cell r="H88">
            <v>16</v>
          </cell>
          <cell r="I88">
            <v>7</v>
          </cell>
        </row>
        <row r="89">
          <cell r="F89" t="str">
            <v>olše lepkavá</v>
          </cell>
          <cell r="G89">
            <v>108</v>
          </cell>
          <cell r="H89">
            <v>16</v>
          </cell>
          <cell r="I89">
            <v>12</v>
          </cell>
        </row>
        <row r="90">
          <cell r="F90" t="str">
            <v>olše lepkavá</v>
          </cell>
          <cell r="G90">
            <v>112</v>
          </cell>
          <cell r="H90">
            <v>16</v>
          </cell>
          <cell r="I90">
            <v>9</v>
          </cell>
        </row>
        <row r="91">
          <cell r="F91" t="str">
            <v>olše lepkavá</v>
          </cell>
          <cell r="G91">
            <v>115</v>
          </cell>
          <cell r="H91">
            <v>16</v>
          </cell>
          <cell r="I91">
            <v>8</v>
          </cell>
        </row>
        <row r="92">
          <cell r="F92" t="str">
            <v>olše lepkavá</v>
          </cell>
          <cell r="G92">
            <v>115</v>
          </cell>
          <cell r="H92">
            <v>16</v>
          </cell>
          <cell r="I92">
            <v>8</v>
          </cell>
        </row>
        <row r="93">
          <cell r="F93" t="str">
            <v>olše lepkavá</v>
          </cell>
          <cell r="G93">
            <v>115</v>
          </cell>
          <cell r="H93">
            <v>16</v>
          </cell>
          <cell r="I93">
            <v>6</v>
          </cell>
        </row>
        <row r="94">
          <cell r="F94" t="str">
            <v>olše lepkavá</v>
          </cell>
          <cell r="G94">
            <v>118</v>
          </cell>
          <cell r="H94">
            <v>16</v>
          </cell>
          <cell r="I94">
            <v>5</v>
          </cell>
        </row>
        <row r="95">
          <cell r="F95" t="str">
            <v>olše lepkavá</v>
          </cell>
          <cell r="G95">
            <v>118</v>
          </cell>
          <cell r="H95">
            <v>16</v>
          </cell>
          <cell r="I95">
            <v>6</v>
          </cell>
        </row>
        <row r="96">
          <cell r="F96" t="str">
            <v>olše lepkavá</v>
          </cell>
          <cell r="G96">
            <v>120</v>
          </cell>
          <cell r="H96">
            <v>17</v>
          </cell>
          <cell r="I96">
            <v>7</v>
          </cell>
        </row>
        <row r="97">
          <cell r="F97" t="str">
            <v>olše lepkavá</v>
          </cell>
          <cell r="G97">
            <v>122</v>
          </cell>
          <cell r="H97">
            <v>17</v>
          </cell>
          <cell r="I97">
            <v>6</v>
          </cell>
        </row>
        <row r="98">
          <cell r="F98" t="str">
            <v>olše lepkavá</v>
          </cell>
          <cell r="G98">
            <v>123</v>
          </cell>
          <cell r="H98">
            <v>17</v>
          </cell>
          <cell r="I98">
            <v>7</v>
          </cell>
        </row>
        <row r="99">
          <cell r="F99" t="str">
            <v>olše lepkavá</v>
          </cell>
          <cell r="G99">
            <v>124</v>
          </cell>
          <cell r="H99">
            <v>17</v>
          </cell>
          <cell r="I99">
            <v>15</v>
          </cell>
        </row>
        <row r="100">
          <cell r="F100" t="str">
            <v>olše lepkavá</v>
          </cell>
          <cell r="G100">
            <v>124</v>
          </cell>
          <cell r="H100">
            <v>17</v>
          </cell>
          <cell r="I100">
            <v>5</v>
          </cell>
        </row>
        <row r="101">
          <cell r="F101" t="str">
            <v>olše lepkavá</v>
          </cell>
          <cell r="G101">
            <v>130</v>
          </cell>
          <cell r="H101">
            <v>17</v>
          </cell>
          <cell r="I101">
            <v>7</v>
          </cell>
        </row>
        <row r="102">
          <cell r="F102" t="str">
            <v>olše lepkavá</v>
          </cell>
          <cell r="G102">
            <v>131</v>
          </cell>
          <cell r="H102">
            <v>17</v>
          </cell>
          <cell r="I102">
            <v>7</v>
          </cell>
        </row>
        <row r="103">
          <cell r="F103" t="str">
            <v>olše lepkavá</v>
          </cell>
          <cell r="G103">
            <v>133</v>
          </cell>
          <cell r="H103">
            <v>17</v>
          </cell>
          <cell r="I103">
            <v>8</v>
          </cell>
        </row>
        <row r="104">
          <cell r="F104" t="str">
            <v>olše lepkavá</v>
          </cell>
          <cell r="G104">
            <v>133</v>
          </cell>
          <cell r="H104">
            <v>17</v>
          </cell>
          <cell r="I104">
            <v>7</v>
          </cell>
        </row>
        <row r="105">
          <cell r="F105" t="str">
            <v>olše lepkavá</v>
          </cell>
          <cell r="G105">
            <v>135</v>
          </cell>
          <cell r="H105">
            <v>17</v>
          </cell>
          <cell r="I105">
            <v>8</v>
          </cell>
        </row>
        <row r="106">
          <cell r="F106" t="str">
            <v>olše lepkavá</v>
          </cell>
          <cell r="G106">
            <v>135</v>
          </cell>
          <cell r="H106">
            <v>17</v>
          </cell>
          <cell r="I106">
            <v>7</v>
          </cell>
        </row>
        <row r="107">
          <cell r="F107" t="str">
            <v>olše lepkavá</v>
          </cell>
          <cell r="G107">
            <v>135</v>
          </cell>
          <cell r="H107">
            <v>17</v>
          </cell>
          <cell r="I107">
            <v>13</v>
          </cell>
        </row>
        <row r="108">
          <cell r="F108" t="str">
            <v>olše lepkavá</v>
          </cell>
          <cell r="G108">
            <v>136</v>
          </cell>
          <cell r="H108">
            <v>17</v>
          </cell>
          <cell r="I108">
            <v>8</v>
          </cell>
        </row>
        <row r="109">
          <cell r="F109" t="str">
            <v>olše lepkavá</v>
          </cell>
          <cell r="G109">
            <v>137</v>
          </cell>
          <cell r="H109">
            <v>17</v>
          </cell>
          <cell r="I109">
            <v>8</v>
          </cell>
        </row>
        <row r="110">
          <cell r="F110" t="str">
            <v>olše lepkavá</v>
          </cell>
          <cell r="G110">
            <v>140</v>
          </cell>
          <cell r="H110">
            <v>17</v>
          </cell>
          <cell r="I110">
            <v>10</v>
          </cell>
        </row>
        <row r="111">
          <cell r="F111" t="str">
            <v>olše lepkavá</v>
          </cell>
          <cell r="G111">
            <v>141</v>
          </cell>
          <cell r="H111">
            <v>18</v>
          </cell>
          <cell r="I111">
            <v>9</v>
          </cell>
        </row>
        <row r="112">
          <cell r="F112" t="str">
            <v>olše lepkavá</v>
          </cell>
          <cell r="G112">
            <v>142</v>
          </cell>
          <cell r="H112">
            <v>18</v>
          </cell>
          <cell r="I112">
            <v>12</v>
          </cell>
        </row>
        <row r="113">
          <cell r="F113" t="str">
            <v>olše lepkavá</v>
          </cell>
          <cell r="G113">
            <v>144</v>
          </cell>
          <cell r="H113">
            <v>18</v>
          </cell>
          <cell r="I113">
            <v>8</v>
          </cell>
        </row>
        <row r="114">
          <cell r="F114" t="str">
            <v>olše lepkavá</v>
          </cell>
          <cell r="G114">
            <v>144</v>
          </cell>
          <cell r="H114">
            <v>18</v>
          </cell>
          <cell r="I114">
            <v>8</v>
          </cell>
        </row>
        <row r="115">
          <cell r="F115" t="str">
            <v>olše lepkavá</v>
          </cell>
          <cell r="G115">
            <v>144</v>
          </cell>
          <cell r="H115">
            <v>18</v>
          </cell>
          <cell r="I115">
            <v>11</v>
          </cell>
        </row>
        <row r="116">
          <cell r="F116" t="str">
            <v>olše lepkavá</v>
          </cell>
          <cell r="G116">
            <v>149</v>
          </cell>
          <cell r="H116">
            <v>18</v>
          </cell>
          <cell r="I116">
            <v>10</v>
          </cell>
        </row>
        <row r="117">
          <cell r="F117" t="str">
            <v>olše lepkavá</v>
          </cell>
          <cell r="G117">
            <v>152</v>
          </cell>
          <cell r="H117">
            <v>18</v>
          </cell>
          <cell r="I117">
            <v>9</v>
          </cell>
        </row>
        <row r="118">
          <cell r="F118" t="str">
            <v>olše lepkavá</v>
          </cell>
          <cell r="G118">
            <v>163</v>
          </cell>
          <cell r="H118">
            <v>19</v>
          </cell>
          <cell r="I118">
            <v>10</v>
          </cell>
        </row>
        <row r="119">
          <cell r="F119" t="str">
            <v>olše lepkavá</v>
          </cell>
          <cell r="G119">
            <v>175</v>
          </cell>
          <cell r="H119">
            <v>19</v>
          </cell>
          <cell r="I119">
            <v>5</v>
          </cell>
        </row>
        <row r="120">
          <cell r="F120" t="str">
            <v>olše lepkavá</v>
          </cell>
          <cell r="G120">
            <v>175</v>
          </cell>
          <cell r="H120">
            <v>19</v>
          </cell>
          <cell r="I120">
            <v>7</v>
          </cell>
        </row>
        <row r="121">
          <cell r="F121" t="str">
            <v>olše lepkavá</v>
          </cell>
          <cell r="G121">
            <v>176</v>
          </cell>
          <cell r="H121">
            <v>19</v>
          </cell>
          <cell r="I121">
            <v>10</v>
          </cell>
        </row>
        <row r="122">
          <cell r="F122" t="str">
            <v>olše lepkavá</v>
          </cell>
          <cell r="G122">
            <v>180</v>
          </cell>
          <cell r="H122">
            <v>19</v>
          </cell>
          <cell r="I122">
            <v>13</v>
          </cell>
        </row>
        <row r="123">
          <cell r="F123" t="str">
            <v>olše lepkavá</v>
          </cell>
          <cell r="G123">
            <v>192</v>
          </cell>
          <cell r="H123">
            <v>19</v>
          </cell>
          <cell r="I123">
            <v>10</v>
          </cell>
        </row>
        <row r="124">
          <cell r="F124" t="str">
            <v>olše lepkavá</v>
          </cell>
          <cell r="G124">
            <v>215</v>
          </cell>
          <cell r="H124">
            <v>21</v>
          </cell>
          <cell r="I124">
            <v>15</v>
          </cell>
        </row>
        <row r="125">
          <cell r="F125" t="str">
            <v>olše lepkavá</v>
          </cell>
          <cell r="G125">
            <v>232</v>
          </cell>
          <cell r="H125">
            <v>21</v>
          </cell>
          <cell r="I125">
            <v>12</v>
          </cell>
        </row>
        <row r="126">
          <cell r="F126" t="str">
            <v>olše lepkavá</v>
          </cell>
          <cell r="G126">
            <v>240</v>
          </cell>
          <cell r="H126">
            <v>21</v>
          </cell>
          <cell r="I126">
            <v>13</v>
          </cell>
        </row>
        <row r="128">
          <cell r="G128" t="str">
            <v>obvod kmene (cm)</v>
          </cell>
          <cell r="H128" t="str">
            <v>výška (m)</v>
          </cell>
          <cell r="I128" t="str">
            <v>šířka koruny (m)</v>
          </cell>
        </row>
        <row r="129">
          <cell r="F129" t="str">
            <v>vrba bílá</v>
          </cell>
          <cell r="G129">
            <v>19</v>
          </cell>
          <cell r="H129">
            <v>2</v>
          </cell>
          <cell r="I129">
            <v>2</v>
          </cell>
        </row>
        <row r="130">
          <cell r="F130" t="str">
            <v>vrba bílá</v>
          </cell>
          <cell r="G130">
            <v>19</v>
          </cell>
          <cell r="H130">
            <v>3</v>
          </cell>
          <cell r="I130">
            <v>2</v>
          </cell>
        </row>
        <row r="131">
          <cell r="F131" t="str">
            <v>vrba bílá</v>
          </cell>
          <cell r="G131">
            <v>28</v>
          </cell>
          <cell r="H131">
            <v>3</v>
          </cell>
          <cell r="I131">
            <v>2</v>
          </cell>
        </row>
        <row r="132">
          <cell r="F132" t="str">
            <v>vrba bílá</v>
          </cell>
          <cell r="G132">
            <v>34</v>
          </cell>
          <cell r="H132">
            <v>7</v>
          </cell>
          <cell r="I132">
            <v>6</v>
          </cell>
        </row>
        <row r="133">
          <cell r="F133" t="str">
            <v>vrba bílá</v>
          </cell>
          <cell r="G133">
            <v>53</v>
          </cell>
          <cell r="H133">
            <v>9</v>
          </cell>
          <cell r="I133">
            <v>11</v>
          </cell>
        </row>
        <row r="134">
          <cell r="F134" t="str">
            <v>vrba bílá</v>
          </cell>
          <cell r="G134">
            <v>56</v>
          </cell>
          <cell r="H134">
            <v>9</v>
          </cell>
          <cell r="I134">
            <v>9</v>
          </cell>
        </row>
        <row r="135">
          <cell r="F135" t="str">
            <v>vrba bílá</v>
          </cell>
          <cell r="G135">
            <v>72</v>
          </cell>
          <cell r="H135">
            <v>11</v>
          </cell>
          <cell r="I135">
            <v>4</v>
          </cell>
        </row>
        <row r="136">
          <cell r="F136" t="str">
            <v>vrba bílá</v>
          </cell>
          <cell r="G136">
            <v>72</v>
          </cell>
          <cell r="H136">
            <v>12</v>
          </cell>
          <cell r="I136">
            <v>6</v>
          </cell>
        </row>
        <row r="137">
          <cell r="F137" t="str">
            <v>vrba bílá</v>
          </cell>
          <cell r="G137">
            <v>73</v>
          </cell>
          <cell r="H137">
            <v>13</v>
          </cell>
          <cell r="I137">
            <v>10</v>
          </cell>
        </row>
        <row r="138">
          <cell r="F138" t="str">
            <v>vrba bílá</v>
          </cell>
          <cell r="G138">
            <v>75</v>
          </cell>
          <cell r="H138">
            <v>16</v>
          </cell>
          <cell r="I138">
            <v>13</v>
          </cell>
        </row>
        <row r="139">
          <cell r="F139" t="str">
            <v>vrba bílá</v>
          </cell>
          <cell r="G139">
            <v>155</v>
          </cell>
          <cell r="H139">
            <v>16</v>
          </cell>
          <cell r="I139">
            <v>20</v>
          </cell>
        </row>
        <row r="140">
          <cell r="F140" t="str">
            <v>vrba bílá</v>
          </cell>
          <cell r="G140">
            <v>166</v>
          </cell>
          <cell r="H140">
            <v>17</v>
          </cell>
          <cell r="I140">
            <v>13</v>
          </cell>
        </row>
        <row r="141">
          <cell r="F141" t="str">
            <v>vrba bílá</v>
          </cell>
          <cell r="G141">
            <v>181</v>
          </cell>
          <cell r="H141">
            <v>18</v>
          </cell>
          <cell r="I141">
            <v>16</v>
          </cell>
        </row>
        <row r="142">
          <cell r="F142" t="str">
            <v>vrba bílá</v>
          </cell>
          <cell r="G142">
            <v>181</v>
          </cell>
          <cell r="H142">
            <v>18</v>
          </cell>
          <cell r="I142">
            <v>16</v>
          </cell>
        </row>
        <row r="143">
          <cell r="F143" t="str">
            <v>vrba bílá</v>
          </cell>
          <cell r="G143">
            <v>184</v>
          </cell>
          <cell r="H143">
            <v>18</v>
          </cell>
          <cell r="I143">
            <v>16</v>
          </cell>
        </row>
        <row r="144">
          <cell r="F144" t="str">
            <v>vrba bílá</v>
          </cell>
          <cell r="G144">
            <v>190</v>
          </cell>
          <cell r="H144">
            <v>19</v>
          </cell>
          <cell r="I144">
            <v>17</v>
          </cell>
        </row>
        <row r="145">
          <cell r="F145" t="str">
            <v>vrba bílá</v>
          </cell>
          <cell r="G145">
            <v>192</v>
          </cell>
          <cell r="H145">
            <v>19</v>
          </cell>
          <cell r="I145">
            <v>22</v>
          </cell>
        </row>
        <row r="146">
          <cell r="F146" t="str">
            <v>vrba bílá</v>
          </cell>
          <cell r="G146">
            <v>194</v>
          </cell>
          <cell r="H146">
            <v>19</v>
          </cell>
          <cell r="I146">
            <v>15</v>
          </cell>
        </row>
        <row r="147">
          <cell r="F147" t="str">
            <v>vrba bílá</v>
          </cell>
          <cell r="G147">
            <v>210</v>
          </cell>
          <cell r="H147">
            <v>20</v>
          </cell>
          <cell r="I147">
            <v>13</v>
          </cell>
        </row>
        <row r="148">
          <cell r="F148" t="str">
            <v>vrba bílá</v>
          </cell>
          <cell r="G148">
            <v>215</v>
          </cell>
          <cell r="H148">
            <v>20</v>
          </cell>
          <cell r="I148">
            <v>14</v>
          </cell>
        </row>
        <row r="149">
          <cell r="F149" t="str">
            <v>vrba bílá</v>
          </cell>
          <cell r="G149">
            <v>222</v>
          </cell>
          <cell r="H149">
            <v>20</v>
          </cell>
          <cell r="I149">
            <v>14</v>
          </cell>
        </row>
        <row r="150">
          <cell r="F150" t="str">
            <v>vrba bílá</v>
          </cell>
          <cell r="G150">
            <v>251</v>
          </cell>
          <cell r="H150">
            <v>21</v>
          </cell>
          <cell r="I150">
            <v>17</v>
          </cell>
        </row>
        <row r="151">
          <cell r="F151" t="str">
            <v>vrba bílá</v>
          </cell>
          <cell r="G151">
            <v>470</v>
          </cell>
          <cell r="H151">
            <v>21</v>
          </cell>
          <cell r="I151">
            <v>18</v>
          </cell>
        </row>
        <row r="152">
          <cell r="F152" t="str">
            <v>vrba bílá</v>
          </cell>
          <cell r="G152">
            <v>570</v>
          </cell>
          <cell r="H152">
            <v>22</v>
          </cell>
          <cell r="I152">
            <v>23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96EA0-5743-4C15-8892-45511E5466F7}">
  <dimension ref="A1:S90"/>
  <sheetViews>
    <sheetView topLeftCell="A21" workbookViewId="0">
      <selection activeCell="A53" sqref="A53:D67"/>
    </sheetView>
  </sheetViews>
  <sheetFormatPr defaultRowHeight="14.25" x14ac:dyDescent="0.45"/>
  <cols>
    <col min="1" max="1" width="26.796875" customWidth="1"/>
    <col min="2" max="2" width="10.59765625" bestFit="1" customWidth="1"/>
    <col min="4" max="4" width="16.33203125" customWidth="1"/>
    <col min="6" max="6" width="28.1328125" customWidth="1"/>
    <col min="11" max="11" width="30.59765625" customWidth="1"/>
    <col min="14" max="14" width="12" customWidth="1"/>
    <col min="16" max="16" width="15.19921875" customWidth="1"/>
    <col min="19" max="19" width="13.73046875" customWidth="1"/>
  </cols>
  <sheetData>
    <row r="1" spans="1:16" x14ac:dyDescent="0.45">
      <c r="A1" t="s">
        <v>451</v>
      </c>
      <c r="B1" t="s">
        <v>449</v>
      </c>
      <c r="C1" t="s">
        <v>450</v>
      </c>
      <c r="D1" t="s">
        <v>452</v>
      </c>
      <c r="F1" t="s">
        <v>453</v>
      </c>
      <c r="G1" t="s">
        <v>449</v>
      </c>
      <c r="H1" t="s">
        <v>450</v>
      </c>
      <c r="I1" t="s">
        <v>452</v>
      </c>
      <c r="K1" t="s">
        <v>454</v>
      </c>
      <c r="L1" t="s">
        <v>449</v>
      </c>
      <c r="M1" t="s">
        <v>450</v>
      </c>
      <c r="N1" t="s">
        <v>452</v>
      </c>
    </row>
    <row r="2" spans="1:16" x14ac:dyDescent="0.45">
      <c r="A2" t="s">
        <v>355</v>
      </c>
      <c r="B2">
        <v>1</v>
      </c>
      <c r="C2">
        <v>0</v>
      </c>
      <c r="D2">
        <v>1</v>
      </c>
      <c r="F2" t="s">
        <v>455</v>
      </c>
      <c r="G2">
        <v>1</v>
      </c>
      <c r="H2">
        <v>1</v>
      </c>
      <c r="I2">
        <v>1</v>
      </c>
      <c r="K2" t="s">
        <v>355</v>
      </c>
      <c r="L2">
        <v>1</v>
      </c>
      <c r="M2">
        <v>0</v>
      </c>
      <c r="N2">
        <v>1</v>
      </c>
    </row>
    <row r="3" spans="1:16" x14ac:dyDescent="0.45">
      <c r="A3" t="s">
        <v>95</v>
      </c>
      <c r="B3">
        <v>1</v>
      </c>
      <c r="C3">
        <v>1</v>
      </c>
      <c r="D3">
        <v>1</v>
      </c>
      <c r="F3" t="s">
        <v>456</v>
      </c>
      <c r="G3">
        <v>0</v>
      </c>
      <c r="H3">
        <v>1</v>
      </c>
      <c r="I3">
        <v>1</v>
      </c>
      <c r="K3" t="s">
        <v>95</v>
      </c>
      <c r="L3">
        <v>1</v>
      </c>
      <c r="M3">
        <v>1</v>
      </c>
      <c r="N3">
        <v>1</v>
      </c>
    </row>
    <row r="4" spans="1:16" x14ac:dyDescent="0.45">
      <c r="A4" t="s">
        <v>401</v>
      </c>
      <c r="B4">
        <v>1</v>
      </c>
      <c r="C4">
        <v>0</v>
      </c>
      <c r="D4">
        <v>1</v>
      </c>
      <c r="F4" t="s">
        <v>457</v>
      </c>
      <c r="G4">
        <v>0</v>
      </c>
      <c r="H4">
        <v>1</v>
      </c>
      <c r="I4">
        <v>1</v>
      </c>
      <c r="K4" t="s">
        <v>401</v>
      </c>
      <c r="L4">
        <v>1</v>
      </c>
      <c r="M4">
        <v>0</v>
      </c>
      <c r="N4">
        <v>1</v>
      </c>
    </row>
    <row r="5" spans="1:16" x14ac:dyDescent="0.45">
      <c r="A5" t="s">
        <v>310</v>
      </c>
      <c r="B5">
        <v>1</v>
      </c>
      <c r="C5">
        <v>0</v>
      </c>
      <c r="D5">
        <v>1</v>
      </c>
      <c r="F5" t="s">
        <v>458</v>
      </c>
      <c r="G5">
        <v>0</v>
      </c>
      <c r="H5">
        <v>1</v>
      </c>
      <c r="I5">
        <v>1</v>
      </c>
      <c r="K5" t="s">
        <v>310</v>
      </c>
      <c r="L5">
        <v>1</v>
      </c>
      <c r="M5">
        <v>0</v>
      </c>
      <c r="N5">
        <v>1</v>
      </c>
    </row>
    <row r="6" spans="1:16" x14ac:dyDescent="0.45">
      <c r="A6" t="s">
        <v>8</v>
      </c>
      <c r="B6">
        <v>0</v>
      </c>
      <c r="C6">
        <v>1</v>
      </c>
      <c r="D6">
        <v>1</v>
      </c>
      <c r="F6" t="s">
        <v>459</v>
      </c>
      <c r="G6">
        <v>1</v>
      </c>
      <c r="H6">
        <v>1</v>
      </c>
      <c r="I6">
        <v>1</v>
      </c>
      <c r="K6" t="s">
        <v>8</v>
      </c>
      <c r="L6">
        <v>0</v>
      </c>
      <c r="M6">
        <v>1</v>
      </c>
      <c r="N6">
        <v>1</v>
      </c>
    </row>
    <row r="7" spans="1:16" x14ac:dyDescent="0.45">
      <c r="A7" t="s">
        <v>14</v>
      </c>
      <c r="B7">
        <v>1</v>
      </c>
      <c r="C7">
        <v>1</v>
      </c>
      <c r="D7">
        <v>1</v>
      </c>
      <c r="F7" t="s">
        <v>460</v>
      </c>
      <c r="G7">
        <v>0</v>
      </c>
      <c r="H7">
        <v>1</v>
      </c>
      <c r="I7">
        <v>1</v>
      </c>
      <c r="K7" t="s">
        <v>14</v>
      </c>
      <c r="L7">
        <v>1</v>
      </c>
      <c r="M7">
        <v>1</v>
      </c>
      <c r="N7">
        <v>1</v>
      </c>
    </row>
    <row r="8" spans="1:16" x14ac:dyDescent="0.45">
      <c r="A8" t="s">
        <v>375</v>
      </c>
      <c r="B8">
        <v>1</v>
      </c>
      <c r="C8">
        <v>0</v>
      </c>
      <c r="D8">
        <v>1</v>
      </c>
      <c r="F8" t="s">
        <v>461</v>
      </c>
      <c r="G8">
        <v>0</v>
      </c>
      <c r="H8">
        <v>1</v>
      </c>
      <c r="I8">
        <v>1</v>
      </c>
      <c r="K8" t="s">
        <v>375</v>
      </c>
      <c r="L8">
        <v>1</v>
      </c>
      <c r="M8">
        <v>0</v>
      </c>
      <c r="N8">
        <v>1</v>
      </c>
    </row>
    <row r="9" spans="1:16" x14ac:dyDescent="0.45">
      <c r="A9" t="s">
        <v>346</v>
      </c>
      <c r="B9">
        <v>1</v>
      </c>
      <c r="C9">
        <v>0</v>
      </c>
      <c r="D9">
        <v>1</v>
      </c>
      <c r="F9" t="s">
        <v>462</v>
      </c>
      <c r="G9">
        <v>1</v>
      </c>
      <c r="H9">
        <v>1</v>
      </c>
      <c r="I9">
        <v>1</v>
      </c>
      <c r="K9" t="s">
        <v>346</v>
      </c>
      <c r="L9">
        <v>1</v>
      </c>
      <c r="M9">
        <v>0</v>
      </c>
      <c r="N9">
        <v>1</v>
      </c>
    </row>
    <row r="10" spans="1:16" x14ac:dyDescent="0.45">
      <c r="A10" t="s">
        <v>22</v>
      </c>
      <c r="B10">
        <v>1</v>
      </c>
      <c r="C10">
        <v>1</v>
      </c>
      <c r="D10">
        <v>1</v>
      </c>
      <c r="F10" t="s">
        <v>463</v>
      </c>
      <c r="G10">
        <v>1</v>
      </c>
      <c r="H10">
        <v>1</v>
      </c>
      <c r="I10">
        <v>1</v>
      </c>
      <c r="K10" t="s">
        <v>22</v>
      </c>
      <c r="L10">
        <v>1</v>
      </c>
      <c r="M10">
        <v>1</v>
      </c>
      <c r="N10">
        <v>1</v>
      </c>
    </row>
    <row r="11" spans="1:16" x14ac:dyDescent="0.45">
      <c r="A11" t="s">
        <v>221</v>
      </c>
      <c r="B11">
        <v>0</v>
      </c>
      <c r="C11">
        <v>1</v>
      </c>
      <c r="D11">
        <v>1</v>
      </c>
      <c r="F11" t="s">
        <v>464</v>
      </c>
      <c r="G11">
        <v>0</v>
      </c>
      <c r="H11">
        <v>1</v>
      </c>
      <c r="I11">
        <v>1</v>
      </c>
      <c r="K11" t="s">
        <v>221</v>
      </c>
      <c r="L11">
        <v>0</v>
      </c>
      <c r="M11">
        <v>1</v>
      </c>
      <c r="N11">
        <v>1</v>
      </c>
    </row>
    <row r="12" spans="1:16" x14ac:dyDescent="0.45">
      <c r="A12" t="s">
        <v>342</v>
      </c>
      <c r="B12">
        <v>1</v>
      </c>
      <c r="C12">
        <v>0</v>
      </c>
      <c r="D12">
        <v>1</v>
      </c>
      <c r="F12" t="s">
        <v>465</v>
      </c>
      <c r="G12">
        <v>1</v>
      </c>
      <c r="H12">
        <v>1</v>
      </c>
      <c r="I12">
        <v>1</v>
      </c>
      <c r="K12" t="s">
        <v>342</v>
      </c>
      <c r="L12">
        <v>1</v>
      </c>
      <c r="M12">
        <v>0</v>
      </c>
      <c r="N12">
        <v>1</v>
      </c>
    </row>
    <row r="13" spans="1:16" x14ac:dyDescent="0.45">
      <c r="A13" t="s">
        <v>103</v>
      </c>
      <c r="B13">
        <v>1</v>
      </c>
      <c r="C13">
        <v>1</v>
      </c>
      <c r="D13">
        <v>1</v>
      </c>
      <c r="F13" t="s">
        <v>466</v>
      </c>
      <c r="G13">
        <v>1</v>
      </c>
      <c r="H13">
        <v>0</v>
      </c>
      <c r="I13">
        <v>1</v>
      </c>
      <c r="K13" t="s">
        <v>103</v>
      </c>
      <c r="L13">
        <v>1</v>
      </c>
      <c r="M13">
        <v>1</v>
      </c>
      <c r="N13">
        <v>1</v>
      </c>
    </row>
    <row r="14" spans="1:16" x14ac:dyDescent="0.45">
      <c r="A14" t="s">
        <v>134</v>
      </c>
      <c r="B14">
        <v>1</v>
      </c>
      <c r="C14">
        <v>1</v>
      </c>
      <c r="D14">
        <v>1</v>
      </c>
      <c r="F14" t="s">
        <v>467</v>
      </c>
      <c r="G14">
        <v>0</v>
      </c>
      <c r="H14">
        <v>1</v>
      </c>
      <c r="I14">
        <v>1</v>
      </c>
      <c r="K14" t="s">
        <v>134</v>
      </c>
      <c r="L14">
        <v>1</v>
      </c>
      <c r="M14">
        <v>1</v>
      </c>
      <c r="N14">
        <v>1</v>
      </c>
    </row>
    <row r="15" spans="1:16" x14ac:dyDescent="0.45">
      <c r="A15" t="s">
        <v>31</v>
      </c>
      <c r="B15">
        <v>1</v>
      </c>
      <c r="C15">
        <v>1</v>
      </c>
      <c r="D15">
        <v>1</v>
      </c>
      <c r="F15" t="s">
        <v>468</v>
      </c>
      <c r="G15">
        <v>0</v>
      </c>
      <c r="H15">
        <v>1</v>
      </c>
      <c r="I15">
        <v>1</v>
      </c>
      <c r="K15" t="s">
        <v>31</v>
      </c>
      <c r="L15">
        <v>1</v>
      </c>
      <c r="M15">
        <v>1</v>
      </c>
      <c r="N15">
        <v>1</v>
      </c>
    </row>
    <row r="16" spans="1:16" ht="15.4" x14ac:dyDescent="0.45">
      <c r="A16" s="9" t="s">
        <v>469</v>
      </c>
      <c r="B16">
        <v>1</v>
      </c>
      <c r="C16">
        <v>2</v>
      </c>
      <c r="D16">
        <v>2</v>
      </c>
      <c r="F16" t="s">
        <v>470</v>
      </c>
      <c r="G16">
        <v>0</v>
      </c>
      <c r="H16">
        <v>1</v>
      </c>
      <c r="I16">
        <v>1</v>
      </c>
      <c r="K16" s="9" t="s">
        <v>469</v>
      </c>
      <c r="L16">
        <v>1</v>
      </c>
      <c r="M16">
        <v>2</v>
      </c>
      <c r="N16">
        <v>2</v>
      </c>
      <c r="P16" s="9"/>
    </row>
    <row r="17" spans="1:16" ht="15.4" x14ac:dyDescent="0.45">
      <c r="A17" s="9" t="s">
        <v>471</v>
      </c>
      <c r="B17">
        <v>1</v>
      </c>
      <c r="C17">
        <v>3</v>
      </c>
      <c r="D17">
        <v>3</v>
      </c>
      <c r="F17" t="s">
        <v>472</v>
      </c>
      <c r="G17">
        <v>1</v>
      </c>
      <c r="H17">
        <v>0</v>
      </c>
      <c r="I17">
        <v>1</v>
      </c>
      <c r="K17" s="9" t="s">
        <v>471</v>
      </c>
      <c r="L17">
        <v>1</v>
      </c>
      <c r="M17">
        <v>3</v>
      </c>
      <c r="N17">
        <v>3</v>
      </c>
      <c r="P17" s="9"/>
    </row>
    <row r="18" spans="1:16" ht="15.4" x14ac:dyDescent="0.45">
      <c r="A18" s="9" t="s">
        <v>473</v>
      </c>
      <c r="B18">
        <v>1</v>
      </c>
      <c r="C18">
        <v>2</v>
      </c>
      <c r="D18">
        <v>2</v>
      </c>
      <c r="F18" t="s">
        <v>474</v>
      </c>
      <c r="G18">
        <v>1</v>
      </c>
      <c r="H18">
        <v>1</v>
      </c>
      <c r="I18">
        <v>1</v>
      </c>
      <c r="K18" s="9" t="s">
        <v>473</v>
      </c>
      <c r="L18">
        <v>1</v>
      </c>
      <c r="M18">
        <v>2</v>
      </c>
      <c r="N18">
        <v>2</v>
      </c>
      <c r="P18" s="9"/>
    </row>
    <row r="19" spans="1:16" ht="15.4" x14ac:dyDescent="0.45">
      <c r="A19" s="9" t="s">
        <v>475</v>
      </c>
      <c r="B19">
        <v>1</v>
      </c>
      <c r="C19">
        <v>1</v>
      </c>
      <c r="D19">
        <v>1</v>
      </c>
      <c r="F19" t="s">
        <v>476</v>
      </c>
      <c r="G19">
        <v>1</v>
      </c>
      <c r="H19">
        <v>0</v>
      </c>
      <c r="I19">
        <v>1</v>
      </c>
      <c r="K19" s="9" t="s">
        <v>475</v>
      </c>
      <c r="L19">
        <v>1</v>
      </c>
      <c r="M19">
        <v>1</v>
      </c>
      <c r="N19">
        <v>1</v>
      </c>
      <c r="P19" s="9"/>
    </row>
    <row r="20" spans="1:16" ht="15.4" x14ac:dyDescent="0.45">
      <c r="A20" s="9" t="s">
        <v>477</v>
      </c>
      <c r="B20">
        <v>2</v>
      </c>
      <c r="C20">
        <v>2</v>
      </c>
      <c r="D20">
        <v>2</v>
      </c>
      <c r="F20" t="s">
        <v>478</v>
      </c>
      <c r="G20">
        <v>1</v>
      </c>
      <c r="H20">
        <v>0</v>
      </c>
      <c r="I20">
        <v>1</v>
      </c>
      <c r="K20" s="9" t="s">
        <v>477</v>
      </c>
      <c r="L20">
        <v>2</v>
      </c>
      <c r="M20">
        <v>2</v>
      </c>
      <c r="N20">
        <v>2</v>
      </c>
      <c r="P20" s="9"/>
    </row>
    <row r="21" spans="1:16" ht="15.4" x14ac:dyDescent="0.45">
      <c r="A21" s="9" t="s">
        <v>479</v>
      </c>
      <c r="B21">
        <v>1</v>
      </c>
      <c r="C21">
        <v>1</v>
      </c>
      <c r="D21">
        <v>2</v>
      </c>
      <c r="F21" t="s">
        <v>480</v>
      </c>
      <c r="G21">
        <v>0</v>
      </c>
      <c r="H21">
        <v>1</v>
      </c>
      <c r="I21">
        <v>1</v>
      </c>
      <c r="K21" s="9" t="s">
        <v>479</v>
      </c>
      <c r="L21">
        <v>1</v>
      </c>
      <c r="M21">
        <v>1</v>
      </c>
      <c r="N21">
        <v>2</v>
      </c>
      <c r="P21" s="9"/>
    </row>
    <row r="22" spans="1:16" ht="15.4" x14ac:dyDescent="0.45">
      <c r="A22" s="9" t="s">
        <v>481</v>
      </c>
      <c r="B22">
        <v>3</v>
      </c>
      <c r="C22">
        <v>3</v>
      </c>
      <c r="D22">
        <v>4</v>
      </c>
      <c r="F22" t="s">
        <v>482</v>
      </c>
      <c r="G22">
        <v>1</v>
      </c>
      <c r="H22">
        <v>1</v>
      </c>
      <c r="I22">
        <v>1</v>
      </c>
      <c r="K22" s="9" t="s">
        <v>481</v>
      </c>
      <c r="L22">
        <v>3</v>
      </c>
      <c r="M22">
        <v>3</v>
      </c>
      <c r="N22">
        <v>4</v>
      </c>
      <c r="P22" s="9"/>
    </row>
    <row r="23" spans="1:16" ht="15.4" x14ac:dyDescent="0.45">
      <c r="A23" s="9" t="s">
        <v>483</v>
      </c>
      <c r="B23">
        <v>3</v>
      </c>
      <c r="C23">
        <v>4</v>
      </c>
      <c r="D23">
        <v>5</v>
      </c>
      <c r="F23" t="s">
        <v>484</v>
      </c>
      <c r="G23">
        <v>1</v>
      </c>
      <c r="H23">
        <v>1</v>
      </c>
      <c r="I23">
        <v>1</v>
      </c>
      <c r="K23" s="9" t="s">
        <v>483</v>
      </c>
      <c r="L23">
        <v>3</v>
      </c>
      <c r="M23">
        <v>4</v>
      </c>
      <c r="N23">
        <v>5</v>
      </c>
      <c r="P23" s="9"/>
    </row>
    <row r="24" spans="1:16" ht="15.4" x14ac:dyDescent="0.45">
      <c r="A24" s="9" t="s">
        <v>485</v>
      </c>
      <c r="B24">
        <v>2</v>
      </c>
      <c r="C24">
        <v>2</v>
      </c>
      <c r="D24">
        <v>3</v>
      </c>
      <c r="F24" t="s">
        <v>486</v>
      </c>
      <c r="G24">
        <v>1</v>
      </c>
      <c r="H24">
        <v>0</v>
      </c>
      <c r="I24">
        <v>1</v>
      </c>
      <c r="K24" s="9" t="s">
        <v>485</v>
      </c>
      <c r="L24">
        <v>2</v>
      </c>
      <c r="M24">
        <v>2</v>
      </c>
      <c r="N24">
        <v>3</v>
      </c>
      <c r="P24" s="9"/>
    </row>
    <row r="25" spans="1:16" ht="15.4" x14ac:dyDescent="0.45">
      <c r="A25" s="9" t="s">
        <v>487</v>
      </c>
      <c r="B25">
        <v>1</v>
      </c>
      <c r="C25">
        <v>1</v>
      </c>
      <c r="D25">
        <v>1</v>
      </c>
      <c r="F25" t="s">
        <v>488</v>
      </c>
      <c r="G25">
        <v>0</v>
      </c>
      <c r="H25">
        <v>1</v>
      </c>
      <c r="I25">
        <v>1</v>
      </c>
      <c r="K25" s="9" t="s">
        <v>487</v>
      </c>
      <c r="L25">
        <v>1</v>
      </c>
      <c r="M25">
        <v>1</v>
      </c>
      <c r="N25">
        <v>1</v>
      </c>
      <c r="P25" s="9"/>
    </row>
    <row r="26" spans="1:16" ht="15.4" x14ac:dyDescent="0.45">
      <c r="A26" s="9" t="s">
        <v>489</v>
      </c>
      <c r="B26">
        <v>1</v>
      </c>
      <c r="C26">
        <v>0</v>
      </c>
      <c r="D26">
        <v>1</v>
      </c>
      <c r="F26" t="s">
        <v>490</v>
      </c>
      <c r="G26">
        <v>1</v>
      </c>
      <c r="H26">
        <v>1</v>
      </c>
      <c r="I26">
        <v>1</v>
      </c>
      <c r="K26" s="9" t="s">
        <v>489</v>
      </c>
      <c r="L26">
        <v>1</v>
      </c>
      <c r="M26">
        <v>0</v>
      </c>
      <c r="N26">
        <v>1</v>
      </c>
      <c r="P26" s="9"/>
    </row>
    <row r="27" spans="1:16" ht="15.4" x14ac:dyDescent="0.45">
      <c r="A27" s="9" t="s">
        <v>491</v>
      </c>
      <c r="B27">
        <v>2</v>
      </c>
      <c r="C27">
        <v>2</v>
      </c>
      <c r="D27">
        <v>2</v>
      </c>
      <c r="F27" t="s">
        <v>492</v>
      </c>
      <c r="G27">
        <v>0</v>
      </c>
      <c r="H27">
        <v>1</v>
      </c>
      <c r="I27">
        <v>1</v>
      </c>
      <c r="K27" s="9" t="s">
        <v>491</v>
      </c>
      <c r="L27">
        <v>2</v>
      </c>
      <c r="M27">
        <v>2</v>
      </c>
      <c r="N27">
        <v>2</v>
      </c>
      <c r="P27" s="9"/>
    </row>
    <row r="28" spans="1:16" ht="15.4" x14ac:dyDescent="0.45">
      <c r="A28" s="9" t="s">
        <v>493</v>
      </c>
      <c r="B28">
        <v>1</v>
      </c>
      <c r="C28">
        <v>2</v>
      </c>
      <c r="D28">
        <v>2</v>
      </c>
      <c r="F28" t="s">
        <v>494</v>
      </c>
      <c r="G28">
        <v>0</v>
      </c>
      <c r="H28">
        <v>1</v>
      </c>
      <c r="I28">
        <v>1</v>
      </c>
      <c r="K28" s="9" t="s">
        <v>493</v>
      </c>
      <c r="L28">
        <v>1</v>
      </c>
      <c r="M28">
        <v>2</v>
      </c>
      <c r="N28">
        <v>2</v>
      </c>
      <c r="P28" s="9"/>
    </row>
    <row r="29" spans="1:16" ht="15.4" x14ac:dyDescent="0.45">
      <c r="A29" s="9" t="s">
        <v>495</v>
      </c>
      <c r="B29">
        <v>5</v>
      </c>
      <c r="C29">
        <v>6</v>
      </c>
      <c r="D29">
        <v>8</v>
      </c>
      <c r="F29" t="s">
        <v>496</v>
      </c>
      <c r="G29">
        <v>1</v>
      </c>
      <c r="H29">
        <v>1</v>
      </c>
      <c r="I29">
        <v>1</v>
      </c>
      <c r="K29" s="9" t="s">
        <v>495</v>
      </c>
      <c r="L29">
        <v>5</v>
      </c>
      <c r="M29">
        <v>6</v>
      </c>
      <c r="N29">
        <v>8</v>
      </c>
      <c r="P29" s="9"/>
    </row>
    <row r="30" spans="1:16" ht="15.4" x14ac:dyDescent="0.45">
      <c r="A30" s="9" t="s">
        <v>497</v>
      </c>
      <c r="B30">
        <v>2</v>
      </c>
      <c r="C30">
        <v>2</v>
      </c>
      <c r="D30">
        <v>3</v>
      </c>
      <c r="F30" t="s">
        <v>498</v>
      </c>
      <c r="G30">
        <v>1</v>
      </c>
      <c r="H30">
        <v>1</v>
      </c>
      <c r="I30">
        <v>1</v>
      </c>
      <c r="K30" s="9" t="s">
        <v>497</v>
      </c>
      <c r="L30">
        <v>2</v>
      </c>
      <c r="M30">
        <v>2</v>
      </c>
      <c r="N30">
        <v>3</v>
      </c>
      <c r="P30" s="9"/>
    </row>
    <row r="31" spans="1:16" ht="15.4" x14ac:dyDescent="0.45">
      <c r="A31" s="9" t="s">
        <v>499</v>
      </c>
      <c r="B31">
        <v>1</v>
      </c>
      <c r="C31">
        <v>1</v>
      </c>
      <c r="D31">
        <v>2</v>
      </c>
      <c r="F31" t="s">
        <v>500</v>
      </c>
      <c r="G31">
        <v>0</v>
      </c>
      <c r="H31">
        <v>1</v>
      </c>
      <c r="I31">
        <v>1</v>
      </c>
      <c r="K31" s="9" t="s">
        <v>499</v>
      </c>
      <c r="L31">
        <v>1</v>
      </c>
      <c r="M31">
        <v>1</v>
      </c>
      <c r="N31">
        <v>2</v>
      </c>
      <c r="P31" s="9"/>
    </row>
    <row r="32" spans="1:16" ht="15.4" x14ac:dyDescent="0.45">
      <c r="A32" s="9" t="s">
        <v>501</v>
      </c>
      <c r="B32">
        <v>7</v>
      </c>
      <c r="C32">
        <v>7</v>
      </c>
      <c r="D32">
        <v>8</v>
      </c>
      <c r="F32" t="s">
        <v>502</v>
      </c>
      <c r="G32">
        <v>0</v>
      </c>
      <c r="H32">
        <v>1</v>
      </c>
      <c r="I32">
        <v>1</v>
      </c>
      <c r="K32" s="9" t="s">
        <v>501</v>
      </c>
      <c r="L32">
        <v>7</v>
      </c>
      <c r="M32">
        <v>7</v>
      </c>
      <c r="N32">
        <v>8</v>
      </c>
      <c r="P32" s="9"/>
    </row>
    <row r="33" spans="1:16" ht="15.4" x14ac:dyDescent="0.45">
      <c r="A33" s="9" t="s">
        <v>503</v>
      </c>
      <c r="B33">
        <v>0</v>
      </c>
      <c r="C33">
        <v>1</v>
      </c>
      <c r="D33">
        <v>1</v>
      </c>
      <c r="F33" t="s">
        <v>504</v>
      </c>
      <c r="G33">
        <v>0</v>
      </c>
      <c r="H33">
        <v>1</v>
      </c>
      <c r="I33">
        <v>1</v>
      </c>
      <c r="K33" s="9" t="s">
        <v>503</v>
      </c>
      <c r="L33">
        <v>0</v>
      </c>
      <c r="M33">
        <v>1</v>
      </c>
      <c r="N33">
        <v>1</v>
      </c>
      <c r="P33" s="9"/>
    </row>
    <row r="34" spans="1:16" ht="15.4" x14ac:dyDescent="0.45">
      <c r="A34" s="9" t="s">
        <v>505</v>
      </c>
      <c r="B34">
        <v>1</v>
      </c>
      <c r="C34">
        <v>1</v>
      </c>
      <c r="D34">
        <v>1</v>
      </c>
      <c r="F34" t="s">
        <v>506</v>
      </c>
      <c r="G34">
        <v>1</v>
      </c>
      <c r="H34">
        <v>1</v>
      </c>
      <c r="I34">
        <v>1</v>
      </c>
      <c r="K34" s="9" t="s">
        <v>505</v>
      </c>
      <c r="L34">
        <v>1</v>
      </c>
      <c r="M34">
        <v>1</v>
      </c>
      <c r="N34">
        <v>1</v>
      </c>
      <c r="P34" s="9"/>
    </row>
    <row r="35" spans="1:16" ht="15.4" x14ac:dyDescent="0.45">
      <c r="A35" s="9" t="s">
        <v>507</v>
      </c>
      <c r="B35">
        <v>1</v>
      </c>
      <c r="C35">
        <v>2</v>
      </c>
      <c r="D35">
        <v>2</v>
      </c>
      <c r="F35" t="s">
        <v>508</v>
      </c>
      <c r="G35">
        <v>1</v>
      </c>
      <c r="H35">
        <v>1</v>
      </c>
      <c r="I35">
        <v>1</v>
      </c>
      <c r="K35" s="9" t="s">
        <v>507</v>
      </c>
      <c r="L35">
        <v>1</v>
      </c>
      <c r="M35">
        <v>2</v>
      </c>
      <c r="N35">
        <v>2</v>
      </c>
      <c r="P35" s="9"/>
    </row>
    <row r="36" spans="1:16" ht="15.4" x14ac:dyDescent="0.45">
      <c r="A36" s="9" t="s">
        <v>509</v>
      </c>
      <c r="B36">
        <v>2</v>
      </c>
      <c r="C36">
        <v>2</v>
      </c>
      <c r="D36">
        <v>2</v>
      </c>
      <c r="F36" t="s">
        <v>510</v>
      </c>
      <c r="G36">
        <v>2</v>
      </c>
      <c r="H36">
        <v>4</v>
      </c>
      <c r="I36">
        <v>4</v>
      </c>
      <c r="K36" s="9" t="s">
        <v>509</v>
      </c>
      <c r="L36">
        <v>2</v>
      </c>
      <c r="M36">
        <v>2</v>
      </c>
      <c r="N36">
        <v>2</v>
      </c>
      <c r="P36" s="9"/>
    </row>
    <row r="37" spans="1:16" ht="15.4" x14ac:dyDescent="0.45">
      <c r="A37" s="9" t="s">
        <v>511</v>
      </c>
      <c r="B37">
        <v>1</v>
      </c>
      <c r="C37">
        <v>1</v>
      </c>
      <c r="D37">
        <v>1</v>
      </c>
      <c r="F37" t="s">
        <v>512</v>
      </c>
      <c r="G37">
        <v>2</v>
      </c>
      <c r="H37">
        <v>2</v>
      </c>
      <c r="I37">
        <v>2</v>
      </c>
      <c r="K37" s="9" t="s">
        <v>511</v>
      </c>
      <c r="L37">
        <v>1</v>
      </c>
      <c r="M37">
        <v>1</v>
      </c>
      <c r="N37">
        <v>1</v>
      </c>
      <c r="P37" s="9"/>
    </row>
    <row r="38" spans="1:16" ht="15.4" x14ac:dyDescent="0.45">
      <c r="A38" s="9" t="s">
        <v>513</v>
      </c>
      <c r="B38">
        <v>0</v>
      </c>
      <c r="C38">
        <v>1</v>
      </c>
      <c r="D38">
        <v>1</v>
      </c>
      <c r="F38" t="s">
        <v>514</v>
      </c>
      <c r="G38">
        <v>2</v>
      </c>
      <c r="H38">
        <v>3</v>
      </c>
      <c r="I38">
        <v>3</v>
      </c>
      <c r="K38" s="9" t="s">
        <v>513</v>
      </c>
      <c r="L38">
        <v>0</v>
      </c>
      <c r="M38">
        <v>1</v>
      </c>
      <c r="N38">
        <v>1</v>
      </c>
      <c r="P38" s="9"/>
    </row>
    <row r="39" spans="1:16" x14ac:dyDescent="0.45">
      <c r="A39" s="10"/>
      <c r="F39" t="s">
        <v>515</v>
      </c>
      <c r="G39">
        <v>3</v>
      </c>
      <c r="H39">
        <v>5</v>
      </c>
      <c r="I39">
        <v>5</v>
      </c>
      <c r="K39" t="s">
        <v>455</v>
      </c>
      <c r="L39">
        <v>1</v>
      </c>
      <c r="M39">
        <v>1</v>
      </c>
      <c r="N39">
        <v>1</v>
      </c>
    </row>
    <row r="40" spans="1:16" ht="15.4" x14ac:dyDescent="0.45">
      <c r="A40" s="9" t="s">
        <v>516</v>
      </c>
      <c r="B40">
        <f>SUM(B2:B38)</f>
        <v>52</v>
      </c>
      <c r="C40">
        <f t="shared" ref="C40:D40" si="0">SUM(C2:C38)</f>
        <v>57</v>
      </c>
      <c r="D40">
        <f t="shared" si="0"/>
        <v>73</v>
      </c>
      <c r="F40" t="s">
        <v>517</v>
      </c>
      <c r="G40">
        <v>1</v>
      </c>
      <c r="H40">
        <v>2</v>
      </c>
      <c r="I40">
        <v>2</v>
      </c>
      <c r="K40" t="s">
        <v>456</v>
      </c>
      <c r="L40">
        <v>0</v>
      </c>
      <c r="M40">
        <v>1</v>
      </c>
      <c r="N40">
        <v>1</v>
      </c>
    </row>
    <row r="41" spans="1:16" x14ac:dyDescent="0.45">
      <c r="F41" t="s">
        <v>518</v>
      </c>
      <c r="G41">
        <v>4</v>
      </c>
      <c r="H41">
        <v>4</v>
      </c>
      <c r="I41">
        <v>4</v>
      </c>
      <c r="K41" t="s">
        <v>457</v>
      </c>
      <c r="L41">
        <v>0</v>
      </c>
      <c r="M41">
        <v>1</v>
      </c>
      <c r="N41">
        <v>1</v>
      </c>
    </row>
    <row r="42" spans="1:16" x14ac:dyDescent="0.45">
      <c r="A42" s="16" t="s">
        <v>519</v>
      </c>
      <c r="B42" s="17"/>
      <c r="C42" s="17"/>
      <c r="D42" s="18"/>
      <c r="F42" t="s">
        <v>520</v>
      </c>
      <c r="G42">
        <v>2</v>
      </c>
      <c r="H42">
        <v>4</v>
      </c>
      <c r="I42">
        <v>4</v>
      </c>
      <c r="K42" t="s">
        <v>458</v>
      </c>
      <c r="L42">
        <v>0</v>
      </c>
      <c r="M42">
        <v>1</v>
      </c>
      <c r="N42">
        <v>1</v>
      </c>
    </row>
    <row r="43" spans="1:16" x14ac:dyDescent="0.45">
      <c r="A43" s="2"/>
      <c r="B43" s="1" t="s">
        <v>449</v>
      </c>
      <c r="C43" s="1" t="s">
        <v>450</v>
      </c>
      <c r="D43" s="1" t="s">
        <v>521</v>
      </c>
      <c r="K43" t="s">
        <v>459</v>
      </c>
      <c r="L43">
        <v>1</v>
      </c>
      <c r="M43">
        <v>1</v>
      </c>
      <c r="N43">
        <v>1</v>
      </c>
    </row>
    <row r="44" spans="1:16" x14ac:dyDescent="0.45">
      <c r="A44" s="1" t="s">
        <v>522</v>
      </c>
      <c r="B44" s="2">
        <v>52</v>
      </c>
      <c r="C44" s="2">
        <v>57</v>
      </c>
      <c r="D44" s="2">
        <v>73</v>
      </c>
      <c r="E44" s="5"/>
      <c r="F44" t="s">
        <v>516</v>
      </c>
      <c r="G44">
        <f>SUM(G2:G42)</f>
        <v>34</v>
      </c>
      <c r="H44">
        <f>SUM(H2:H42)</f>
        <v>53</v>
      </c>
      <c r="I44">
        <f>SUM(I2:I42)</f>
        <v>58</v>
      </c>
      <c r="K44" t="s">
        <v>460</v>
      </c>
      <c r="L44">
        <v>0</v>
      </c>
      <c r="M44">
        <v>1</v>
      </c>
      <c r="N44">
        <v>1</v>
      </c>
    </row>
    <row r="45" spans="1:16" x14ac:dyDescent="0.45">
      <c r="A45" s="1" t="s">
        <v>523</v>
      </c>
      <c r="B45" s="2">
        <v>480</v>
      </c>
      <c r="C45" s="2">
        <v>480</v>
      </c>
      <c r="D45" s="2">
        <f>B45+C45</f>
        <v>960</v>
      </c>
      <c r="E45" s="5"/>
      <c r="K45" t="s">
        <v>461</v>
      </c>
      <c r="L45">
        <v>0</v>
      </c>
      <c r="M45">
        <v>1</v>
      </c>
      <c r="N45">
        <v>1</v>
      </c>
    </row>
    <row r="46" spans="1:16" x14ac:dyDescent="0.45">
      <c r="A46" s="1" t="s">
        <v>524</v>
      </c>
      <c r="B46" s="2">
        <v>4794</v>
      </c>
      <c r="C46" s="2">
        <v>5477</v>
      </c>
      <c r="D46" s="2">
        <f>B46+C46</f>
        <v>10271</v>
      </c>
      <c r="F46" s="16" t="s">
        <v>525</v>
      </c>
      <c r="G46" s="17"/>
      <c r="H46" s="17"/>
      <c r="I46" s="18"/>
      <c r="J46" s="5"/>
      <c r="K46" t="s">
        <v>462</v>
      </c>
      <c r="L46">
        <v>1</v>
      </c>
      <c r="M46">
        <v>1</v>
      </c>
      <c r="N46">
        <v>1</v>
      </c>
      <c r="O46" s="5"/>
    </row>
    <row r="47" spans="1:16" x14ac:dyDescent="0.45">
      <c r="A47" s="1" t="s">
        <v>526</v>
      </c>
      <c r="B47" s="1">
        <f>B44/B46*100</f>
        <v>1.0846891948268669</v>
      </c>
      <c r="C47" s="1">
        <f>C44/C46*100</f>
        <v>1.0407157202848274</v>
      </c>
      <c r="D47" s="1">
        <f>D44/D46*100</f>
        <v>0.7107389738097557</v>
      </c>
      <c r="F47" s="2"/>
      <c r="G47" s="1" t="s">
        <v>449</v>
      </c>
      <c r="H47" s="1" t="s">
        <v>450</v>
      </c>
      <c r="I47" s="1" t="s">
        <v>527</v>
      </c>
      <c r="J47" s="5"/>
      <c r="K47" t="s">
        <v>463</v>
      </c>
      <c r="L47">
        <v>1</v>
      </c>
      <c r="M47">
        <v>1</v>
      </c>
      <c r="N47">
        <v>1</v>
      </c>
      <c r="O47" s="5"/>
    </row>
    <row r="48" spans="1:16" x14ac:dyDescent="0.45">
      <c r="F48" s="1" t="s">
        <v>522</v>
      </c>
      <c r="G48" s="2">
        <v>34</v>
      </c>
      <c r="H48" s="2">
        <v>53</v>
      </c>
      <c r="I48" s="2">
        <v>53</v>
      </c>
      <c r="K48" t="s">
        <v>464</v>
      </c>
      <c r="L48">
        <v>0</v>
      </c>
      <c r="M48">
        <v>1</v>
      </c>
      <c r="N48">
        <v>1</v>
      </c>
    </row>
    <row r="49" spans="1:15" x14ac:dyDescent="0.45">
      <c r="A49" s="5" t="s">
        <v>540</v>
      </c>
      <c r="B49">
        <f>B44/C44*100</f>
        <v>91.228070175438589</v>
      </c>
      <c r="C49" s="5">
        <f>100-B49</f>
        <v>8.7719298245614112</v>
      </c>
      <c r="E49" s="5"/>
      <c r="F49" s="1" t="s">
        <v>523</v>
      </c>
      <c r="G49" s="2">
        <v>480</v>
      </c>
      <c r="H49" s="2">
        <v>480</v>
      </c>
      <c r="I49" s="2">
        <v>960</v>
      </c>
      <c r="K49" t="s">
        <v>465</v>
      </c>
      <c r="L49">
        <v>1</v>
      </c>
      <c r="M49">
        <v>1</v>
      </c>
      <c r="N49">
        <v>1</v>
      </c>
    </row>
    <row r="50" spans="1:15" x14ac:dyDescent="0.45">
      <c r="F50" s="1" t="s">
        <v>524</v>
      </c>
      <c r="G50" s="2">
        <v>4794</v>
      </c>
      <c r="H50" s="2">
        <v>5477</v>
      </c>
      <c r="I50" s="2">
        <v>10271</v>
      </c>
      <c r="K50" t="s">
        <v>466</v>
      </c>
      <c r="L50">
        <v>1</v>
      </c>
      <c r="M50">
        <v>0</v>
      </c>
      <c r="N50">
        <v>1</v>
      </c>
    </row>
    <row r="51" spans="1:15" x14ac:dyDescent="0.45">
      <c r="F51" s="1" t="s">
        <v>526</v>
      </c>
      <c r="G51" s="1">
        <f>G48/G50*100</f>
        <v>0.70921985815602839</v>
      </c>
      <c r="H51" s="1">
        <f t="shared" ref="H51:I51" si="1">H48/H50*100</f>
        <v>0.96768303815957646</v>
      </c>
      <c r="I51" s="1">
        <f t="shared" si="1"/>
        <v>0.51601596728653487</v>
      </c>
      <c r="J51" s="5"/>
      <c r="K51" t="s">
        <v>467</v>
      </c>
      <c r="L51">
        <v>0</v>
      </c>
      <c r="M51">
        <v>1</v>
      </c>
      <c r="N51">
        <v>1</v>
      </c>
      <c r="O51" s="5"/>
    </row>
    <row r="52" spans="1:15" x14ac:dyDescent="0.45">
      <c r="K52" t="s">
        <v>468</v>
      </c>
      <c r="L52">
        <v>0</v>
      </c>
      <c r="M52">
        <v>1</v>
      </c>
      <c r="N52">
        <v>1</v>
      </c>
    </row>
    <row r="53" spans="1:15" x14ac:dyDescent="0.45">
      <c r="A53" s="16" t="s">
        <v>519</v>
      </c>
      <c r="B53" s="17"/>
      <c r="C53" s="17"/>
      <c r="D53" s="18"/>
      <c r="F53" s="5" t="s">
        <v>541</v>
      </c>
      <c r="G53">
        <f>G48/H48*100</f>
        <v>64.15094339622641</v>
      </c>
      <c r="H53">
        <f>100-G53</f>
        <v>35.84905660377359</v>
      </c>
      <c r="K53" t="s">
        <v>470</v>
      </c>
      <c r="L53">
        <v>0</v>
      </c>
      <c r="M53">
        <v>1</v>
      </c>
      <c r="N53">
        <v>1</v>
      </c>
    </row>
    <row r="54" spans="1:15" x14ac:dyDescent="0.45">
      <c r="A54" s="2"/>
      <c r="B54" s="1" t="s">
        <v>449</v>
      </c>
      <c r="C54" s="1" t="s">
        <v>450</v>
      </c>
      <c r="D54" s="1" t="s">
        <v>545</v>
      </c>
      <c r="K54" t="s">
        <v>472</v>
      </c>
      <c r="L54">
        <v>1</v>
      </c>
      <c r="M54">
        <v>0</v>
      </c>
      <c r="N54">
        <v>1</v>
      </c>
    </row>
    <row r="55" spans="1:15" x14ac:dyDescent="0.45">
      <c r="A55" s="1" t="s">
        <v>522</v>
      </c>
      <c r="B55" s="2">
        <v>52</v>
      </c>
      <c r="C55" s="2">
        <v>57</v>
      </c>
      <c r="D55" s="2">
        <v>73</v>
      </c>
      <c r="K55" t="s">
        <v>474</v>
      </c>
      <c r="L55">
        <v>1</v>
      </c>
      <c r="M55">
        <v>1</v>
      </c>
      <c r="N55">
        <v>1</v>
      </c>
    </row>
    <row r="56" spans="1:15" x14ac:dyDescent="0.45">
      <c r="A56" s="16" t="s">
        <v>525</v>
      </c>
      <c r="B56" s="17"/>
      <c r="C56" s="17"/>
      <c r="D56" s="18"/>
      <c r="K56" t="s">
        <v>476</v>
      </c>
      <c r="L56">
        <v>1</v>
      </c>
      <c r="M56">
        <v>0</v>
      </c>
      <c r="N56">
        <v>1</v>
      </c>
    </row>
    <row r="57" spans="1:15" x14ac:dyDescent="0.45">
      <c r="A57" s="2"/>
      <c r="B57" s="1" t="s">
        <v>449</v>
      </c>
      <c r="C57" s="1" t="s">
        <v>450</v>
      </c>
      <c r="D57" s="1"/>
      <c r="K57" t="s">
        <v>478</v>
      </c>
      <c r="L57">
        <v>1</v>
      </c>
      <c r="M57">
        <v>0</v>
      </c>
      <c r="N57">
        <v>1</v>
      </c>
    </row>
    <row r="58" spans="1:15" x14ac:dyDescent="0.45">
      <c r="A58" s="1" t="s">
        <v>522</v>
      </c>
      <c r="B58" s="2">
        <v>34</v>
      </c>
      <c r="C58" s="2">
        <v>53</v>
      </c>
      <c r="D58" s="2">
        <v>53</v>
      </c>
      <c r="K58" t="s">
        <v>480</v>
      </c>
      <c r="L58">
        <v>0</v>
      </c>
      <c r="M58">
        <v>1</v>
      </c>
      <c r="N58">
        <v>1</v>
      </c>
    </row>
    <row r="59" spans="1:15" x14ac:dyDescent="0.45">
      <c r="A59" s="1"/>
      <c r="B59" s="2"/>
      <c r="C59" s="2"/>
      <c r="D59" s="2"/>
      <c r="K59" t="s">
        <v>482</v>
      </c>
      <c r="L59">
        <v>1</v>
      </c>
      <c r="M59">
        <v>1</v>
      </c>
      <c r="N59">
        <v>1</v>
      </c>
    </row>
    <row r="60" spans="1:15" x14ac:dyDescent="0.45">
      <c r="A60" s="16" t="s">
        <v>542</v>
      </c>
      <c r="B60" s="17"/>
      <c r="C60" s="17"/>
      <c r="D60" s="18"/>
      <c r="K60" t="s">
        <v>484</v>
      </c>
      <c r="L60">
        <v>1</v>
      </c>
      <c r="M60">
        <v>1</v>
      </c>
      <c r="N60">
        <v>1</v>
      </c>
    </row>
    <row r="61" spans="1:15" x14ac:dyDescent="0.45">
      <c r="A61" s="2"/>
      <c r="B61" s="1" t="s">
        <v>449</v>
      </c>
      <c r="C61" s="1" t="s">
        <v>450</v>
      </c>
      <c r="D61" s="1"/>
      <c r="K61" t="s">
        <v>486</v>
      </c>
      <c r="L61">
        <v>1</v>
      </c>
      <c r="M61">
        <v>0</v>
      </c>
      <c r="N61">
        <v>1</v>
      </c>
    </row>
    <row r="62" spans="1:15" x14ac:dyDescent="0.45">
      <c r="A62" s="1" t="s">
        <v>522</v>
      </c>
      <c r="B62" s="2">
        <v>86</v>
      </c>
      <c r="C62" s="2">
        <v>110</v>
      </c>
      <c r="D62" s="2">
        <v>131</v>
      </c>
      <c r="K62" t="s">
        <v>488</v>
      </c>
      <c r="L62">
        <v>0</v>
      </c>
      <c r="M62">
        <v>1</v>
      </c>
      <c r="N62">
        <v>1</v>
      </c>
    </row>
    <row r="63" spans="1:15" x14ac:dyDescent="0.45">
      <c r="A63" s="1" t="s">
        <v>543</v>
      </c>
      <c r="B63" s="2">
        <v>480</v>
      </c>
      <c r="C63" s="2">
        <v>480</v>
      </c>
      <c r="D63" s="2">
        <v>960</v>
      </c>
      <c r="K63" t="s">
        <v>490</v>
      </c>
      <c r="L63">
        <v>1</v>
      </c>
      <c r="M63">
        <v>1</v>
      </c>
      <c r="N63">
        <v>1</v>
      </c>
    </row>
    <row r="64" spans="1:15" x14ac:dyDescent="0.45">
      <c r="A64" s="2"/>
      <c r="B64" s="2" t="s">
        <v>539</v>
      </c>
      <c r="C64" s="2" t="s">
        <v>539</v>
      </c>
      <c r="D64" s="1" t="s">
        <v>544</v>
      </c>
      <c r="K64" t="s">
        <v>492</v>
      </c>
      <c r="L64">
        <v>0</v>
      </c>
      <c r="M64">
        <v>1</v>
      </c>
      <c r="N64">
        <v>1</v>
      </c>
    </row>
    <row r="65" spans="1:14" x14ac:dyDescent="0.45">
      <c r="A65" s="1" t="s">
        <v>546</v>
      </c>
      <c r="B65" s="2">
        <f>B55/C55*100</f>
        <v>91.228070175438589</v>
      </c>
      <c r="C65" s="2">
        <v>100</v>
      </c>
      <c r="D65" s="13">
        <f>100-B55/C55*100</f>
        <v>8.7719298245614112</v>
      </c>
      <c r="K65" t="s">
        <v>494</v>
      </c>
      <c r="L65">
        <v>0</v>
      </c>
      <c r="M65">
        <v>1</v>
      </c>
      <c r="N65">
        <v>1</v>
      </c>
    </row>
    <row r="66" spans="1:14" x14ac:dyDescent="0.45">
      <c r="A66" s="1" t="s">
        <v>547</v>
      </c>
      <c r="B66" s="2">
        <f>B58/C58*100</f>
        <v>64.15094339622641</v>
      </c>
      <c r="C66" s="2">
        <v>100</v>
      </c>
      <c r="D66" s="13">
        <f>100-B58/C58*100</f>
        <v>35.84905660377359</v>
      </c>
      <c r="K66" t="s">
        <v>496</v>
      </c>
      <c r="L66">
        <v>1</v>
      </c>
      <c r="M66">
        <v>1</v>
      </c>
      <c r="N66">
        <v>1</v>
      </c>
    </row>
    <row r="67" spans="1:14" x14ac:dyDescent="0.45">
      <c r="A67" s="1" t="s">
        <v>548</v>
      </c>
      <c r="B67" s="2">
        <f>B62/C62*100</f>
        <v>78.181818181818187</v>
      </c>
      <c r="C67" s="2">
        <v>100</v>
      </c>
      <c r="D67" s="13">
        <f>100-B62/C62*100</f>
        <v>21.818181818181813</v>
      </c>
      <c r="K67" t="s">
        <v>498</v>
      </c>
      <c r="L67">
        <v>1</v>
      </c>
      <c r="M67">
        <v>1</v>
      </c>
      <c r="N67">
        <v>1</v>
      </c>
    </row>
    <row r="68" spans="1:14" x14ac:dyDescent="0.45">
      <c r="K68" t="s">
        <v>500</v>
      </c>
      <c r="L68">
        <v>0</v>
      </c>
      <c r="M68">
        <v>1</v>
      </c>
      <c r="N68">
        <v>1</v>
      </c>
    </row>
    <row r="69" spans="1:14" x14ac:dyDescent="0.45">
      <c r="K69" t="s">
        <v>502</v>
      </c>
      <c r="L69">
        <v>0</v>
      </c>
      <c r="M69">
        <v>1</v>
      </c>
      <c r="N69">
        <v>1</v>
      </c>
    </row>
    <row r="70" spans="1:14" x14ac:dyDescent="0.45">
      <c r="K70" t="s">
        <v>504</v>
      </c>
      <c r="L70">
        <v>0</v>
      </c>
      <c r="M70">
        <v>1</v>
      </c>
      <c r="N70">
        <v>1</v>
      </c>
    </row>
    <row r="71" spans="1:14" x14ac:dyDescent="0.45">
      <c r="K71" t="s">
        <v>506</v>
      </c>
      <c r="L71">
        <v>1</v>
      </c>
      <c r="M71">
        <v>1</v>
      </c>
      <c r="N71">
        <v>1</v>
      </c>
    </row>
    <row r="72" spans="1:14" x14ac:dyDescent="0.45">
      <c r="K72" t="s">
        <v>508</v>
      </c>
      <c r="L72">
        <v>1</v>
      </c>
      <c r="M72">
        <v>1</v>
      </c>
      <c r="N72">
        <v>1</v>
      </c>
    </row>
    <row r="73" spans="1:14" x14ac:dyDescent="0.45">
      <c r="K73" t="s">
        <v>510</v>
      </c>
      <c r="L73">
        <v>2</v>
      </c>
      <c r="M73">
        <v>4</v>
      </c>
      <c r="N73">
        <v>4</v>
      </c>
    </row>
    <row r="74" spans="1:14" x14ac:dyDescent="0.45">
      <c r="K74" t="s">
        <v>512</v>
      </c>
      <c r="L74">
        <v>2</v>
      </c>
      <c r="M74">
        <v>2</v>
      </c>
      <c r="N74">
        <v>2</v>
      </c>
    </row>
    <row r="75" spans="1:14" x14ac:dyDescent="0.45">
      <c r="K75" t="s">
        <v>514</v>
      </c>
      <c r="L75">
        <v>2</v>
      </c>
      <c r="M75">
        <v>3</v>
      </c>
      <c r="N75">
        <v>3</v>
      </c>
    </row>
    <row r="76" spans="1:14" x14ac:dyDescent="0.45">
      <c r="K76" t="s">
        <v>515</v>
      </c>
      <c r="L76">
        <v>3</v>
      </c>
      <c r="M76">
        <v>5</v>
      </c>
      <c r="N76">
        <v>5</v>
      </c>
    </row>
    <row r="77" spans="1:14" x14ac:dyDescent="0.45">
      <c r="K77" t="s">
        <v>517</v>
      </c>
      <c r="L77">
        <v>1</v>
      </c>
      <c r="M77">
        <v>2</v>
      </c>
      <c r="N77">
        <v>2</v>
      </c>
    </row>
    <row r="78" spans="1:14" x14ac:dyDescent="0.45">
      <c r="K78" t="s">
        <v>518</v>
      </c>
      <c r="L78">
        <v>4</v>
      </c>
      <c r="M78">
        <v>4</v>
      </c>
      <c r="N78">
        <v>4</v>
      </c>
    </row>
    <row r="79" spans="1:14" x14ac:dyDescent="0.45">
      <c r="K79" t="s">
        <v>520</v>
      </c>
      <c r="L79">
        <v>2</v>
      </c>
      <c r="M79">
        <v>4</v>
      </c>
      <c r="N79">
        <v>4</v>
      </c>
    </row>
    <row r="81" spans="11:19" x14ac:dyDescent="0.45">
      <c r="K81" t="s">
        <v>516</v>
      </c>
      <c r="L81">
        <f>SUM(L2:L79)</f>
        <v>86</v>
      </c>
      <c r="M81">
        <f t="shared" ref="M81:N81" si="2">SUM(M2:M79)</f>
        <v>110</v>
      </c>
      <c r="N81" s="5">
        <f t="shared" si="2"/>
        <v>131</v>
      </c>
    </row>
    <row r="83" spans="11:19" x14ac:dyDescent="0.45">
      <c r="K83" s="16" t="s">
        <v>528</v>
      </c>
      <c r="L83" s="17"/>
      <c r="M83" s="17"/>
      <c r="N83" s="18"/>
      <c r="P83" s="16"/>
      <c r="Q83" s="17"/>
      <c r="R83" s="17"/>
      <c r="S83" s="18"/>
    </row>
    <row r="84" spans="11:19" x14ac:dyDescent="0.45">
      <c r="K84" s="2"/>
      <c r="L84" s="1" t="s">
        <v>449</v>
      </c>
      <c r="M84" s="1" t="s">
        <v>450</v>
      </c>
      <c r="N84" s="1" t="s">
        <v>527</v>
      </c>
      <c r="P84" s="2"/>
      <c r="Q84" s="1"/>
      <c r="R84" s="1"/>
      <c r="S84" s="1"/>
    </row>
    <row r="85" spans="11:19" x14ac:dyDescent="0.45">
      <c r="K85" s="1" t="s">
        <v>522</v>
      </c>
      <c r="L85" s="2">
        <v>86</v>
      </c>
      <c r="M85" s="2">
        <v>110</v>
      </c>
      <c r="N85" s="2">
        <v>131</v>
      </c>
      <c r="P85" s="1"/>
      <c r="Q85" s="2"/>
      <c r="R85" s="2"/>
      <c r="S85" s="2"/>
    </row>
    <row r="86" spans="11:19" x14ac:dyDescent="0.45">
      <c r="K86" s="1" t="s">
        <v>523</v>
      </c>
      <c r="L86" s="2">
        <v>480</v>
      </c>
      <c r="M86" s="2">
        <v>480</v>
      </c>
      <c r="N86" s="2">
        <v>960</v>
      </c>
      <c r="P86" s="1"/>
      <c r="Q86" s="2"/>
      <c r="R86" s="2"/>
      <c r="S86" s="2"/>
    </row>
    <row r="87" spans="11:19" x14ac:dyDescent="0.45">
      <c r="K87" s="1" t="s">
        <v>524</v>
      </c>
      <c r="L87" s="2">
        <v>4794</v>
      </c>
      <c r="M87" s="2">
        <v>5477</v>
      </c>
      <c r="N87" s="2">
        <v>10271</v>
      </c>
      <c r="P87" s="1"/>
      <c r="Q87" s="2"/>
      <c r="R87" s="2"/>
      <c r="S87" s="2"/>
    </row>
    <row r="88" spans="11:19" x14ac:dyDescent="0.45">
      <c r="K88" s="1" t="s">
        <v>526</v>
      </c>
      <c r="L88" s="1">
        <f>L85/L87*100</f>
        <v>1.7939090529828954</v>
      </c>
      <c r="M88" s="1">
        <f t="shared" ref="M88:N88" si="3">M85/M87*100</f>
        <v>2.0083987584444039</v>
      </c>
      <c r="N88" s="1">
        <f t="shared" si="3"/>
        <v>1.2754356927270958</v>
      </c>
      <c r="P88" s="1"/>
      <c r="Q88" s="1"/>
      <c r="R88" s="1"/>
      <c r="S88" s="1"/>
    </row>
    <row r="90" spans="11:19" x14ac:dyDescent="0.45">
      <c r="K90" s="5" t="s">
        <v>541</v>
      </c>
      <c r="L90">
        <f>L85/M85*100</f>
        <v>78.181818181818187</v>
      </c>
    </row>
  </sheetData>
  <mergeCells count="7">
    <mergeCell ref="P83:S83"/>
    <mergeCell ref="A42:D42"/>
    <mergeCell ref="F46:I46"/>
    <mergeCell ref="K83:N83"/>
    <mergeCell ref="A53:D53"/>
    <mergeCell ref="A56:D56"/>
    <mergeCell ref="A60:D60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2D0E0-1400-4771-8227-A335C8970FB6}">
  <dimension ref="A1:N183"/>
  <sheetViews>
    <sheetView topLeftCell="A152" zoomScale="70" zoomScaleNormal="70" workbookViewId="0">
      <selection activeCell="K146" sqref="K146"/>
    </sheetView>
  </sheetViews>
  <sheetFormatPr defaultRowHeight="14.25" x14ac:dyDescent="0.45"/>
  <cols>
    <col min="2" max="2" width="14.1328125" customWidth="1"/>
    <col min="3" max="3" width="15.59765625" customWidth="1"/>
    <col min="4" max="4" width="11.796875" customWidth="1"/>
    <col min="5" max="5" width="11.73046875" customWidth="1"/>
    <col min="6" max="6" width="24.46484375" customWidth="1"/>
    <col min="7" max="7" width="19.06640625" customWidth="1"/>
    <col min="8" max="8" width="18.19921875" customWidth="1"/>
    <col min="9" max="9" width="20.46484375" customWidth="1"/>
    <col min="10" max="10" width="25.6640625" customWidth="1"/>
    <col min="11" max="11" width="41.86328125" customWidth="1"/>
    <col min="12" max="12" width="10.86328125" customWidth="1"/>
    <col min="13" max="13" width="16.06640625" customWidth="1"/>
    <col min="16" max="16" width="14.59765625" customWidth="1"/>
    <col min="19" max="19" width="20.59765625" customWidth="1"/>
  </cols>
  <sheetData>
    <row r="1" spans="1:11" ht="33.4" x14ac:dyDescent="1">
      <c r="A1" s="6" t="s">
        <v>301</v>
      </c>
    </row>
    <row r="2" spans="1:11" x14ac:dyDescent="0.4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435</v>
      </c>
      <c r="G2" s="1" t="s">
        <v>436</v>
      </c>
      <c r="H2" s="1" t="s">
        <v>437</v>
      </c>
      <c r="I2" s="1" t="s">
        <v>5</v>
      </c>
      <c r="J2" s="1" t="s">
        <v>6</v>
      </c>
      <c r="K2" s="1" t="s">
        <v>7</v>
      </c>
    </row>
    <row r="3" spans="1:11" x14ac:dyDescent="0.45">
      <c r="A3" s="1">
        <v>1</v>
      </c>
      <c r="B3" s="2" t="s">
        <v>8</v>
      </c>
      <c r="C3" s="2" t="s">
        <v>9</v>
      </c>
      <c r="D3" s="2" t="s">
        <v>10</v>
      </c>
      <c r="E3" s="2" t="s">
        <v>11</v>
      </c>
      <c r="F3" s="2">
        <v>30</v>
      </c>
      <c r="G3" s="2">
        <v>4</v>
      </c>
      <c r="H3" s="2">
        <v>4</v>
      </c>
      <c r="I3" s="2" t="s">
        <v>12</v>
      </c>
      <c r="J3" s="2" t="s">
        <v>13</v>
      </c>
      <c r="K3" s="2"/>
    </row>
    <row r="4" spans="1:11" x14ac:dyDescent="0.45">
      <c r="A4" s="1">
        <v>2</v>
      </c>
      <c r="B4" s="2" t="s">
        <v>14</v>
      </c>
      <c r="C4" s="2" t="s">
        <v>15</v>
      </c>
      <c r="D4" s="2" t="s">
        <v>16</v>
      </c>
      <c r="E4" s="2" t="s">
        <v>17</v>
      </c>
      <c r="F4" s="2">
        <v>30</v>
      </c>
      <c r="G4" s="2">
        <v>4</v>
      </c>
      <c r="H4" s="2">
        <v>3</v>
      </c>
      <c r="I4" s="2" t="s">
        <v>18</v>
      </c>
      <c r="J4" s="2" t="s">
        <v>13</v>
      </c>
      <c r="K4" s="2" t="s">
        <v>19</v>
      </c>
    </row>
    <row r="5" spans="1:11" x14ac:dyDescent="0.45">
      <c r="A5" s="1">
        <v>3</v>
      </c>
      <c r="B5" s="2" t="s">
        <v>14</v>
      </c>
      <c r="C5" s="2" t="s">
        <v>15</v>
      </c>
      <c r="D5" s="2" t="s">
        <v>20</v>
      </c>
      <c r="E5" s="2" t="s">
        <v>21</v>
      </c>
      <c r="F5" s="2">
        <v>20</v>
      </c>
      <c r="G5" s="2">
        <v>4</v>
      </c>
      <c r="H5" s="2">
        <v>3</v>
      </c>
      <c r="I5" s="2" t="s">
        <v>12</v>
      </c>
      <c r="J5" s="2" t="s">
        <v>13</v>
      </c>
      <c r="K5" s="2"/>
    </row>
    <row r="6" spans="1:11" x14ac:dyDescent="0.45">
      <c r="A6" s="1">
        <v>4</v>
      </c>
      <c r="B6" s="2" t="s">
        <v>22</v>
      </c>
      <c r="C6" s="2" t="s">
        <v>23</v>
      </c>
      <c r="D6" s="2" t="s">
        <v>24</v>
      </c>
      <c r="E6" s="2" t="s">
        <v>25</v>
      </c>
      <c r="F6" s="2">
        <v>144</v>
      </c>
      <c r="G6" s="2">
        <v>19</v>
      </c>
      <c r="H6" s="2">
        <v>10</v>
      </c>
      <c r="I6" s="2" t="s">
        <v>18</v>
      </c>
      <c r="J6" s="2" t="s">
        <v>26</v>
      </c>
      <c r="K6" s="3" t="s">
        <v>27</v>
      </c>
    </row>
    <row r="7" spans="1:11" x14ac:dyDescent="0.45">
      <c r="A7" s="1">
        <v>5</v>
      </c>
      <c r="B7" s="2" t="s">
        <v>8</v>
      </c>
      <c r="C7" s="2" t="s">
        <v>9</v>
      </c>
      <c r="D7" s="2" t="s">
        <v>28</v>
      </c>
      <c r="E7" s="2" t="s">
        <v>29</v>
      </c>
      <c r="F7" s="2">
        <v>33</v>
      </c>
      <c r="G7" s="2">
        <v>4</v>
      </c>
      <c r="H7" s="2">
        <v>5</v>
      </c>
      <c r="I7" s="2" t="s">
        <v>18</v>
      </c>
      <c r="J7" s="2" t="s">
        <v>26</v>
      </c>
      <c r="K7" s="2" t="s">
        <v>30</v>
      </c>
    </row>
    <row r="8" spans="1:11" x14ac:dyDescent="0.45">
      <c r="A8" s="1">
        <v>6</v>
      </c>
      <c r="B8" s="3" t="s">
        <v>31</v>
      </c>
      <c r="C8" s="3" t="s">
        <v>32</v>
      </c>
      <c r="D8" s="2" t="s">
        <v>16</v>
      </c>
      <c r="E8" s="2" t="s">
        <v>33</v>
      </c>
      <c r="F8" s="2">
        <v>210</v>
      </c>
      <c r="G8" s="2">
        <v>22</v>
      </c>
      <c r="H8" s="2">
        <v>23</v>
      </c>
      <c r="I8" s="2" t="s">
        <v>439</v>
      </c>
      <c r="J8" s="2" t="s">
        <v>26</v>
      </c>
      <c r="K8" s="2" t="s">
        <v>438</v>
      </c>
    </row>
    <row r="9" spans="1:11" x14ac:dyDescent="0.45">
      <c r="A9" s="1">
        <v>7</v>
      </c>
      <c r="B9" s="2" t="s">
        <v>22</v>
      </c>
      <c r="C9" s="2" t="s">
        <v>23</v>
      </c>
      <c r="D9" s="2" t="s">
        <v>35</v>
      </c>
      <c r="E9" s="2" t="s">
        <v>36</v>
      </c>
      <c r="F9" s="2">
        <v>192</v>
      </c>
      <c r="G9" s="2">
        <v>21</v>
      </c>
      <c r="H9" s="2">
        <v>15</v>
      </c>
      <c r="I9" s="2" t="s">
        <v>37</v>
      </c>
      <c r="J9" s="2" t="s">
        <v>38</v>
      </c>
      <c r="K9" s="2" t="s">
        <v>39</v>
      </c>
    </row>
    <row r="10" spans="1:11" x14ac:dyDescent="0.45">
      <c r="A10" s="1">
        <v>8</v>
      </c>
      <c r="B10" s="2" t="s">
        <v>22</v>
      </c>
      <c r="C10" s="2" t="s">
        <v>23</v>
      </c>
      <c r="D10" s="2" t="s">
        <v>40</v>
      </c>
      <c r="E10" s="2" t="s">
        <v>41</v>
      </c>
      <c r="F10" s="2">
        <v>135</v>
      </c>
      <c r="G10" s="2">
        <v>19</v>
      </c>
      <c r="H10" s="2">
        <v>5</v>
      </c>
      <c r="I10" s="2" t="s">
        <v>42</v>
      </c>
      <c r="J10" s="2" t="s">
        <v>43</v>
      </c>
      <c r="K10" s="2" t="s">
        <v>44</v>
      </c>
    </row>
    <row r="11" spans="1:11" x14ac:dyDescent="0.45">
      <c r="A11" s="1">
        <v>9</v>
      </c>
      <c r="B11" s="2" t="s">
        <v>8</v>
      </c>
      <c r="C11" s="2" t="s">
        <v>9</v>
      </c>
      <c r="D11" s="2" t="s">
        <v>45</v>
      </c>
      <c r="E11" s="2" t="s">
        <v>33</v>
      </c>
      <c r="F11" s="2">
        <v>22</v>
      </c>
      <c r="G11" s="2">
        <v>3</v>
      </c>
      <c r="H11" s="2">
        <v>3</v>
      </c>
      <c r="I11" s="2" t="s">
        <v>12</v>
      </c>
      <c r="J11" s="2" t="s">
        <v>13</v>
      </c>
      <c r="K11" s="2"/>
    </row>
    <row r="12" spans="1:11" x14ac:dyDescent="0.45">
      <c r="A12" s="1">
        <v>10</v>
      </c>
      <c r="B12" s="2" t="s">
        <v>14</v>
      </c>
      <c r="C12" s="2" t="s">
        <v>15</v>
      </c>
      <c r="D12" s="2" t="s">
        <v>46</v>
      </c>
      <c r="E12" s="2" t="s">
        <v>47</v>
      </c>
      <c r="F12" s="2">
        <v>41</v>
      </c>
      <c r="G12" s="2">
        <v>4</v>
      </c>
      <c r="H12" s="2">
        <v>4</v>
      </c>
      <c r="I12" s="2" t="s">
        <v>48</v>
      </c>
      <c r="J12" s="2" t="s">
        <v>26</v>
      </c>
      <c r="K12" s="2" t="s">
        <v>49</v>
      </c>
    </row>
    <row r="13" spans="1:11" x14ac:dyDescent="0.45">
      <c r="A13" s="1">
        <v>11</v>
      </c>
      <c r="B13" s="2" t="s">
        <v>22</v>
      </c>
      <c r="C13" s="2" t="s">
        <v>23</v>
      </c>
      <c r="D13" s="2" t="s">
        <v>50</v>
      </c>
      <c r="E13" s="2" t="s">
        <v>51</v>
      </c>
      <c r="F13" s="2">
        <v>180</v>
      </c>
      <c r="G13" s="2">
        <v>19</v>
      </c>
      <c r="H13" s="2">
        <v>7</v>
      </c>
      <c r="I13" s="2" t="s">
        <v>48</v>
      </c>
      <c r="J13" s="2" t="s">
        <v>38</v>
      </c>
      <c r="K13" s="2" t="s">
        <v>52</v>
      </c>
    </row>
    <row r="14" spans="1:11" x14ac:dyDescent="0.45">
      <c r="A14" s="1">
        <v>12</v>
      </c>
      <c r="B14" s="2" t="s">
        <v>22</v>
      </c>
      <c r="C14" s="2" t="s">
        <v>23</v>
      </c>
      <c r="D14" s="2" t="s">
        <v>53</v>
      </c>
      <c r="E14" s="2" t="s">
        <v>54</v>
      </c>
      <c r="F14" s="2">
        <v>86</v>
      </c>
      <c r="G14" s="2">
        <v>16</v>
      </c>
      <c r="H14" s="2">
        <v>11</v>
      </c>
      <c r="I14" s="2" t="s">
        <v>48</v>
      </c>
      <c r="J14" s="2" t="s">
        <v>38</v>
      </c>
      <c r="K14" s="2" t="s">
        <v>55</v>
      </c>
    </row>
    <row r="15" spans="1:11" x14ac:dyDescent="0.45">
      <c r="A15" s="1">
        <v>13</v>
      </c>
      <c r="B15" s="2" t="s">
        <v>8</v>
      </c>
      <c r="C15" s="2" t="s">
        <v>9</v>
      </c>
      <c r="D15" s="2" t="s">
        <v>56</v>
      </c>
      <c r="E15" s="2" t="s">
        <v>57</v>
      </c>
      <c r="F15" s="2">
        <v>31</v>
      </c>
      <c r="G15" s="2">
        <v>4</v>
      </c>
      <c r="H15" s="2">
        <v>6</v>
      </c>
      <c r="I15" s="2" t="s">
        <v>48</v>
      </c>
      <c r="J15" s="2" t="s">
        <v>58</v>
      </c>
      <c r="K15" s="2" t="s">
        <v>59</v>
      </c>
    </row>
    <row r="16" spans="1:11" x14ac:dyDescent="0.45">
      <c r="A16" s="1">
        <v>14</v>
      </c>
      <c r="B16" s="2" t="s">
        <v>22</v>
      </c>
      <c r="C16" s="2" t="s">
        <v>23</v>
      </c>
      <c r="D16" s="2" t="s">
        <v>60</v>
      </c>
      <c r="E16" s="2" t="s">
        <v>61</v>
      </c>
      <c r="F16" s="2">
        <v>144</v>
      </c>
      <c r="G16" s="2">
        <v>17</v>
      </c>
      <c r="H16" s="2">
        <v>7</v>
      </c>
      <c r="I16" s="2" t="s">
        <v>37</v>
      </c>
      <c r="J16" s="2" t="s">
        <v>26</v>
      </c>
      <c r="K16" s="2" t="s">
        <v>62</v>
      </c>
    </row>
    <row r="17" spans="1:11" x14ac:dyDescent="0.45">
      <c r="A17" s="1">
        <v>15</v>
      </c>
      <c r="B17" s="2" t="s">
        <v>22</v>
      </c>
      <c r="C17" s="2" t="s">
        <v>23</v>
      </c>
      <c r="D17" s="2" t="s">
        <v>63</v>
      </c>
      <c r="E17" s="2" t="s">
        <v>64</v>
      </c>
      <c r="F17" s="2">
        <v>124</v>
      </c>
      <c r="G17" s="2">
        <v>17</v>
      </c>
      <c r="H17" s="2">
        <v>6</v>
      </c>
      <c r="I17" s="2" t="s">
        <v>12</v>
      </c>
      <c r="J17" s="2" t="s">
        <v>13</v>
      </c>
      <c r="K17" s="2"/>
    </row>
    <row r="18" spans="1:11" x14ac:dyDescent="0.45">
      <c r="A18" s="1">
        <v>16</v>
      </c>
      <c r="B18" s="2" t="s">
        <v>22</v>
      </c>
      <c r="C18" s="2" t="s">
        <v>23</v>
      </c>
      <c r="D18" s="2" t="s">
        <v>65</v>
      </c>
      <c r="E18" s="2" t="s">
        <v>66</v>
      </c>
      <c r="F18" s="2">
        <v>140</v>
      </c>
      <c r="G18" s="2">
        <v>17</v>
      </c>
      <c r="H18" s="2">
        <v>7</v>
      </c>
      <c r="I18" s="2" t="s">
        <v>18</v>
      </c>
      <c r="J18" s="2" t="s">
        <v>26</v>
      </c>
      <c r="K18" s="2" t="s">
        <v>440</v>
      </c>
    </row>
    <row r="19" spans="1:11" x14ac:dyDescent="0.45">
      <c r="A19" s="1">
        <v>17</v>
      </c>
      <c r="B19" s="2" t="s">
        <v>14</v>
      </c>
      <c r="C19" s="2" t="s">
        <v>15</v>
      </c>
      <c r="D19" s="2" t="s">
        <v>67</v>
      </c>
      <c r="E19" s="2" t="s">
        <v>68</v>
      </c>
      <c r="F19" s="2">
        <v>15</v>
      </c>
      <c r="G19" s="2">
        <v>3</v>
      </c>
      <c r="H19" s="2">
        <v>4</v>
      </c>
      <c r="I19" s="2" t="s">
        <v>12</v>
      </c>
      <c r="J19" s="2" t="s">
        <v>13</v>
      </c>
      <c r="K19" s="2"/>
    </row>
    <row r="20" spans="1:11" x14ac:dyDescent="0.45">
      <c r="A20" s="1">
        <v>18</v>
      </c>
      <c r="B20" s="2" t="s">
        <v>22</v>
      </c>
      <c r="C20" s="2" t="s">
        <v>23</v>
      </c>
      <c r="D20" s="2" t="s">
        <v>69</v>
      </c>
      <c r="E20" s="2" t="s">
        <v>70</v>
      </c>
      <c r="F20" s="2">
        <v>232</v>
      </c>
      <c r="G20" s="2">
        <v>17</v>
      </c>
      <c r="H20" s="2">
        <v>15</v>
      </c>
      <c r="I20" s="2" t="s">
        <v>12</v>
      </c>
      <c r="J20" s="2" t="s">
        <v>13</v>
      </c>
      <c r="K20" s="2" t="s">
        <v>34</v>
      </c>
    </row>
    <row r="21" spans="1:11" x14ac:dyDescent="0.45">
      <c r="A21" s="1">
        <v>19</v>
      </c>
      <c r="B21" s="2" t="s">
        <v>14</v>
      </c>
      <c r="C21" s="2" t="s">
        <v>15</v>
      </c>
      <c r="D21" s="2" t="s">
        <v>71</v>
      </c>
      <c r="E21" s="2" t="s">
        <v>72</v>
      </c>
      <c r="F21" s="2">
        <v>30</v>
      </c>
      <c r="G21" s="2">
        <v>3</v>
      </c>
      <c r="H21" s="2">
        <v>4</v>
      </c>
      <c r="I21" s="2" t="s">
        <v>12</v>
      </c>
      <c r="J21" s="2" t="s">
        <v>13</v>
      </c>
      <c r="K21" s="2"/>
    </row>
    <row r="22" spans="1:11" x14ac:dyDescent="0.45">
      <c r="A22" s="1">
        <v>20</v>
      </c>
      <c r="B22" s="2" t="s">
        <v>8</v>
      </c>
      <c r="C22" s="2" t="s">
        <v>9</v>
      </c>
      <c r="D22" s="2" t="s">
        <v>73</v>
      </c>
      <c r="E22" s="2" t="s">
        <v>74</v>
      </c>
      <c r="F22" s="2">
        <v>27</v>
      </c>
      <c r="G22" s="2">
        <v>4</v>
      </c>
      <c r="H22" s="2">
        <v>3</v>
      </c>
      <c r="I22" s="2" t="s">
        <v>12</v>
      </c>
      <c r="J22" s="2" t="s">
        <v>13</v>
      </c>
      <c r="K22" s="2"/>
    </row>
    <row r="23" spans="1:11" x14ac:dyDescent="0.45">
      <c r="A23" s="1">
        <v>21</v>
      </c>
      <c r="B23" s="2" t="s">
        <v>14</v>
      </c>
      <c r="C23" s="2" t="s">
        <v>15</v>
      </c>
      <c r="D23" s="2" t="s">
        <v>75</v>
      </c>
      <c r="E23" s="2" t="s">
        <v>76</v>
      </c>
      <c r="F23" s="2">
        <v>15</v>
      </c>
      <c r="G23" s="2">
        <v>3</v>
      </c>
      <c r="H23" s="2">
        <v>2</v>
      </c>
      <c r="I23" s="2" t="s">
        <v>12</v>
      </c>
      <c r="J23" s="2" t="s">
        <v>13</v>
      </c>
      <c r="K23" s="2"/>
    </row>
    <row r="24" spans="1:11" x14ac:dyDescent="0.45">
      <c r="A24" s="1">
        <v>22</v>
      </c>
      <c r="B24" s="2" t="s">
        <v>31</v>
      </c>
      <c r="C24" s="2" t="s">
        <v>32</v>
      </c>
      <c r="D24" s="2" t="s">
        <v>77</v>
      </c>
      <c r="E24" s="2" t="s">
        <v>78</v>
      </c>
      <c r="F24" s="2">
        <v>28</v>
      </c>
      <c r="G24" s="2">
        <v>2</v>
      </c>
      <c r="H24" s="2">
        <v>2</v>
      </c>
      <c r="I24" s="2" t="s">
        <v>12</v>
      </c>
      <c r="J24" s="2" t="s">
        <v>13</v>
      </c>
      <c r="K24" s="2"/>
    </row>
    <row r="25" spans="1:11" x14ac:dyDescent="0.45">
      <c r="A25" s="1">
        <v>23</v>
      </c>
      <c r="B25" s="2" t="s">
        <v>14</v>
      </c>
      <c r="C25" s="2" t="s">
        <v>15</v>
      </c>
      <c r="D25" s="2" t="s">
        <v>79</v>
      </c>
      <c r="E25" s="2" t="s">
        <v>80</v>
      </c>
      <c r="F25" s="2">
        <v>33</v>
      </c>
      <c r="G25" s="2">
        <v>3</v>
      </c>
      <c r="H25" s="2">
        <v>3</v>
      </c>
      <c r="I25" s="2" t="s">
        <v>12</v>
      </c>
      <c r="J25" s="2" t="s">
        <v>26</v>
      </c>
      <c r="K25" s="2" t="s">
        <v>81</v>
      </c>
    </row>
    <row r="26" spans="1:11" x14ac:dyDescent="0.45">
      <c r="A26" s="1">
        <v>24</v>
      </c>
      <c r="B26" s="2" t="s">
        <v>14</v>
      </c>
      <c r="C26" s="2" t="s">
        <v>15</v>
      </c>
      <c r="D26" s="2" t="s">
        <v>82</v>
      </c>
      <c r="E26" s="2" t="s">
        <v>83</v>
      </c>
      <c r="F26" s="2">
        <v>35</v>
      </c>
      <c r="G26" s="2">
        <v>3</v>
      </c>
      <c r="H26" s="2">
        <v>3</v>
      </c>
      <c r="I26" s="2" t="s">
        <v>12</v>
      </c>
      <c r="J26" s="2" t="s">
        <v>13</v>
      </c>
      <c r="K26" s="2"/>
    </row>
    <row r="27" spans="1:11" x14ac:dyDescent="0.45">
      <c r="A27" s="1">
        <v>25</v>
      </c>
      <c r="B27" s="2" t="s">
        <v>14</v>
      </c>
      <c r="C27" s="2" t="s">
        <v>15</v>
      </c>
      <c r="D27" s="2" t="s">
        <v>84</v>
      </c>
      <c r="E27" s="2" t="s">
        <v>85</v>
      </c>
      <c r="F27" s="2">
        <v>41</v>
      </c>
      <c r="G27" s="2">
        <v>3</v>
      </c>
      <c r="H27" s="2">
        <v>4</v>
      </c>
      <c r="I27" s="2" t="s">
        <v>18</v>
      </c>
      <c r="J27" s="2" t="s">
        <v>26</v>
      </c>
      <c r="K27" s="2" t="s">
        <v>86</v>
      </c>
    </row>
    <row r="28" spans="1:11" x14ac:dyDescent="0.45">
      <c r="A28" s="1">
        <v>26</v>
      </c>
      <c r="B28" s="2" t="s">
        <v>22</v>
      </c>
      <c r="C28" s="2" t="s">
        <v>23</v>
      </c>
      <c r="D28" s="2" t="s">
        <v>87</v>
      </c>
      <c r="E28" s="2" t="s">
        <v>88</v>
      </c>
      <c r="F28" s="2">
        <v>176</v>
      </c>
      <c r="G28" s="2">
        <v>16</v>
      </c>
      <c r="H28" s="2">
        <v>7</v>
      </c>
      <c r="I28" s="2" t="s">
        <v>18</v>
      </c>
      <c r="J28" s="2" t="s">
        <v>26</v>
      </c>
      <c r="K28" s="2" t="s">
        <v>62</v>
      </c>
    </row>
    <row r="29" spans="1:11" x14ac:dyDescent="0.45">
      <c r="A29" s="1">
        <v>27</v>
      </c>
      <c r="B29" s="2" t="s">
        <v>14</v>
      </c>
      <c r="C29" s="2" t="s">
        <v>15</v>
      </c>
      <c r="D29" s="2" t="s">
        <v>90</v>
      </c>
      <c r="E29" s="2" t="s">
        <v>91</v>
      </c>
      <c r="F29" s="2">
        <v>38</v>
      </c>
      <c r="G29" s="2">
        <v>4</v>
      </c>
      <c r="H29" s="2">
        <v>4</v>
      </c>
      <c r="I29" s="2" t="s">
        <v>12</v>
      </c>
      <c r="J29" s="2" t="s">
        <v>13</v>
      </c>
      <c r="K29" s="2"/>
    </row>
    <row r="30" spans="1:11" x14ac:dyDescent="0.45">
      <c r="A30" s="1">
        <v>28</v>
      </c>
      <c r="B30" s="2" t="s">
        <v>14</v>
      </c>
      <c r="C30" s="2" t="s">
        <v>15</v>
      </c>
      <c r="D30" s="2" t="s">
        <v>92</v>
      </c>
      <c r="E30" s="2" t="s">
        <v>93</v>
      </c>
      <c r="F30" s="2">
        <v>37</v>
      </c>
      <c r="G30" s="2">
        <v>3</v>
      </c>
      <c r="H30" s="2">
        <v>5</v>
      </c>
      <c r="I30" s="2" t="s">
        <v>18</v>
      </c>
      <c r="J30" s="2" t="s">
        <v>38</v>
      </c>
      <c r="K30" s="2" t="s">
        <v>94</v>
      </c>
    </row>
    <row r="31" spans="1:11" x14ac:dyDescent="0.45">
      <c r="A31" s="1">
        <v>29</v>
      </c>
      <c r="B31" s="2" t="s">
        <v>95</v>
      </c>
      <c r="C31" s="2" t="s">
        <v>96</v>
      </c>
      <c r="D31" s="2" t="s">
        <v>97</v>
      </c>
      <c r="E31" s="2" t="s">
        <v>98</v>
      </c>
      <c r="F31" s="2">
        <v>162</v>
      </c>
      <c r="G31" s="2">
        <v>22</v>
      </c>
      <c r="H31" s="2">
        <v>15</v>
      </c>
      <c r="I31" s="2" t="s">
        <v>439</v>
      </c>
      <c r="J31" s="2" t="s">
        <v>26</v>
      </c>
      <c r="K31" s="2" t="s">
        <v>438</v>
      </c>
    </row>
    <row r="32" spans="1:11" x14ac:dyDescent="0.45">
      <c r="A32" s="1">
        <v>30</v>
      </c>
      <c r="B32" s="2" t="s">
        <v>8</v>
      </c>
      <c r="C32" s="2" t="s">
        <v>9</v>
      </c>
      <c r="D32" s="2" t="s">
        <v>99</v>
      </c>
      <c r="E32" s="2" t="s">
        <v>100</v>
      </c>
      <c r="F32" s="2">
        <v>28</v>
      </c>
      <c r="G32" s="2">
        <v>4</v>
      </c>
      <c r="H32" s="2">
        <v>3</v>
      </c>
      <c r="I32" s="2" t="s">
        <v>12</v>
      </c>
      <c r="J32" s="2" t="s">
        <v>13</v>
      </c>
      <c r="K32" s="2"/>
    </row>
    <row r="33" spans="1:11" x14ac:dyDescent="0.45">
      <c r="A33" s="1">
        <v>31</v>
      </c>
      <c r="B33" s="2" t="s">
        <v>8</v>
      </c>
      <c r="C33" s="2" t="s">
        <v>9</v>
      </c>
      <c r="D33" s="2" t="s">
        <v>101</v>
      </c>
      <c r="E33" s="2" t="s">
        <v>102</v>
      </c>
      <c r="F33" s="2">
        <v>32</v>
      </c>
      <c r="G33" s="2">
        <v>3</v>
      </c>
      <c r="H33" s="2">
        <v>3</v>
      </c>
      <c r="I33" s="2" t="s">
        <v>12</v>
      </c>
      <c r="J33" s="2" t="s">
        <v>13</v>
      </c>
      <c r="K33" s="2"/>
    </row>
    <row r="34" spans="1:11" x14ac:dyDescent="0.45">
      <c r="A34" s="1">
        <v>32</v>
      </c>
      <c r="B34" s="2" t="s">
        <v>103</v>
      </c>
      <c r="C34" s="2" t="s">
        <v>104</v>
      </c>
      <c r="D34" s="2" t="s">
        <v>105</v>
      </c>
      <c r="E34" s="2" t="s">
        <v>106</v>
      </c>
      <c r="F34" s="2">
        <v>58</v>
      </c>
      <c r="G34" s="2">
        <v>11</v>
      </c>
      <c r="H34" s="2">
        <v>6</v>
      </c>
      <c r="I34" s="2" t="s">
        <v>18</v>
      </c>
      <c r="J34" s="2" t="s">
        <v>13</v>
      </c>
      <c r="K34" s="2" t="s">
        <v>107</v>
      </c>
    </row>
    <row r="35" spans="1:11" x14ac:dyDescent="0.45">
      <c r="A35" s="1">
        <v>33</v>
      </c>
      <c r="B35" s="2" t="s">
        <v>103</v>
      </c>
      <c r="C35" s="2" t="s">
        <v>104</v>
      </c>
      <c r="D35" s="2" t="s">
        <v>108</v>
      </c>
      <c r="E35" s="2" t="s">
        <v>109</v>
      </c>
      <c r="F35" s="2">
        <v>16</v>
      </c>
      <c r="G35" s="2">
        <v>5</v>
      </c>
      <c r="H35" s="2">
        <v>4</v>
      </c>
      <c r="I35" s="2" t="s">
        <v>12</v>
      </c>
      <c r="J35" s="2" t="s">
        <v>13</v>
      </c>
      <c r="K35" s="2"/>
    </row>
    <row r="36" spans="1:11" x14ac:dyDescent="0.45">
      <c r="A36" s="1">
        <v>34</v>
      </c>
      <c r="B36" s="2" t="s">
        <v>103</v>
      </c>
      <c r="C36" s="2" t="s">
        <v>104</v>
      </c>
      <c r="D36" s="2" t="s">
        <v>110</v>
      </c>
      <c r="E36" s="2" t="s">
        <v>111</v>
      </c>
      <c r="F36" s="2">
        <v>84</v>
      </c>
      <c r="G36" s="2">
        <v>13</v>
      </c>
      <c r="H36" s="2">
        <v>8</v>
      </c>
      <c r="I36" s="2" t="s">
        <v>12</v>
      </c>
      <c r="J36" s="2" t="s">
        <v>13</v>
      </c>
      <c r="K36" s="2"/>
    </row>
    <row r="37" spans="1:11" x14ac:dyDescent="0.45">
      <c r="A37" s="1">
        <v>35</v>
      </c>
      <c r="B37" s="2" t="s">
        <v>8</v>
      </c>
      <c r="C37" s="2" t="s">
        <v>9</v>
      </c>
      <c r="D37" s="2" t="s">
        <v>112</v>
      </c>
      <c r="E37" s="2" t="s">
        <v>113</v>
      </c>
      <c r="F37" s="2">
        <v>35</v>
      </c>
      <c r="G37" s="2">
        <v>4</v>
      </c>
      <c r="H37" s="2">
        <v>5</v>
      </c>
      <c r="I37" s="2" t="s">
        <v>12</v>
      </c>
      <c r="J37" s="2" t="s">
        <v>13</v>
      </c>
      <c r="K37" s="2"/>
    </row>
    <row r="38" spans="1:11" x14ac:dyDescent="0.45">
      <c r="A38" s="1">
        <v>36</v>
      </c>
      <c r="B38" s="2" t="s">
        <v>22</v>
      </c>
      <c r="C38" s="2" t="s">
        <v>23</v>
      </c>
      <c r="D38" s="2" t="s">
        <v>114</v>
      </c>
      <c r="E38" s="2" t="s">
        <v>115</v>
      </c>
      <c r="F38" s="2">
        <v>215</v>
      </c>
      <c r="G38" s="2">
        <v>21</v>
      </c>
      <c r="H38" s="2">
        <v>12</v>
      </c>
      <c r="I38" s="2" t="s">
        <v>12</v>
      </c>
      <c r="J38" s="2" t="s">
        <v>26</v>
      </c>
      <c r="K38" s="2" t="s">
        <v>441</v>
      </c>
    </row>
    <row r="39" spans="1:11" x14ac:dyDescent="0.45">
      <c r="A39" s="1">
        <v>37</v>
      </c>
      <c r="B39" s="2" t="s">
        <v>31</v>
      </c>
      <c r="C39" s="2" t="s">
        <v>32</v>
      </c>
      <c r="D39" s="2" t="s">
        <v>116</v>
      </c>
      <c r="E39" s="2" t="s">
        <v>117</v>
      </c>
      <c r="F39" s="2">
        <v>72</v>
      </c>
      <c r="G39" s="2">
        <v>9</v>
      </c>
      <c r="H39" s="2">
        <v>11</v>
      </c>
      <c r="I39" s="2" t="s">
        <v>12</v>
      </c>
      <c r="J39" s="2" t="s">
        <v>13</v>
      </c>
      <c r="K39" s="2"/>
    </row>
    <row r="40" spans="1:11" x14ac:dyDescent="0.45">
      <c r="A40" s="1">
        <v>38</v>
      </c>
      <c r="B40" s="2" t="s">
        <v>14</v>
      </c>
      <c r="C40" s="2" t="s">
        <v>15</v>
      </c>
      <c r="D40" s="2" t="s">
        <v>118</v>
      </c>
      <c r="E40" s="2" t="s">
        <v>119</v>
      </c>
      <c r="F40" s="2">
        <v>10</v>
      </c>
      <c r="G40" s="2">
        <v>3</v>
      </c>
      <c r="H40" s="2">
        <v>2</v>
      </c>
      <c r="I40" s="2" t="s">
        <v>12</v>
      </c>
      <c r="J40" s="2" t="s">
        <v>13</v>
      </c>
      <c r="K40" s="2"/>
    </row>
    <row r="41" spans="1:11" x14ac:dyDescent="0.45">
      <c r="A41" s="1">
        <v>39</v>
      </c>
      <c r="B41" s="2" t="s">
        <v>14</v>
      </c>
      <c r="C41" s="2" t="s">
        <v>15</v>
      </c>
      <c r="D41" s="2" t="s">
        <v>120</v>
      </c>
      <c r="E41" s="2" t="s">
        <v>121</v>
      </c>
      <c r="F41" s="2">
        <v>45</v>
      </c>
      <c r="G41" s="2">
        <v>4</v>
      </c>
      <c r="H41" s="2">
        <v>5</v>
      </c>
      <c r="I41" s="2" t="s">
        <v>12</v>
      </c>
      <c r="J41" s="2" t="s">
        <v>13</v>
      </c>
      <c r="K41" s="2"/>
    </row>
    <row r="42" spans="1:11" x14ac:dyDescent="0.45">
      <c r="A42" s="1">
        <v>40</v>
      </c>
      <c r="B42" s="2" t="s">
        <v>31</v>
      </c>
      <c r="C42" s="2" t="s">
        <v>32</v>
      </c>
      <c r="D42" s="2" t="s">
        <v>122</v>
      </c>
      <c r="E42" s="2" t="s">
        <v>123</v>
      </c>
      <c r="F42" s="2">
        <v>470</v>
      </c>
      <c r="G42" s="2">
        <v>19</v>
      </c>
      <c r="H42" s="2">
        <v>17</v>
      </c>
      <c r="I42" s="2" t="s">
        <v>18</v>
      </c>
      <c r="J42" s="2" t="s">
        <v>38</v>
      </c>
      <c r="K42" s="2" t="s">
        <v>124</v>
      </c>
    </row>
    <row r="43" spans="1:11" x14ac:dyDescent="0.45">
      <c r="A43" s="1">
        <v>41</v>
      </c>
      <c r="B43" s="2" t="s">
        <v>31</v>
      </c>
      <c r="C43" s="2" t="s">
        <v>32</v>
      </c>
      <c r="D43" s="2" t="s">
        <v>125</v>
      </c>
      <c r="E43" s="2" t="s">
        <v>126</v>
      </c>
      <c r="F43" s="2">
        <v>75</v>
      </c>
      <c r="G43" s="2">
        <v>16</v>
      </c>
      <c r="H43" s="2">
        <v>13</v>
      </c>
      <c r="I43" s="2" t="s">
        <v>37</v>
      </c>
      <c r="J43" s="2" t="s">
        <v>38</v>
      </c>
      <c r="K43" s="2" t="s">
        <v>127</v>
      </c>
    </row>
    <row r="44" spans="1:11" x14ac:dyDescent="0.45">
      <c r="A44" s="1">
        <v>42</v>
      </c>
      <c r="B44" s="2" t="s">
        <v>14</v>
      </c>
      <c r="C44" s="2" t="s">
        <v>15</v>
      </c>
      <c r="D44" s="2" t="s">
        <v>128</v>
      </c>
      <c r="E44" s="2" t="s">
        <v>129</v>
      </c>
      <c r="F44" s="2">
        <v>22</v>
      </c>
      <c r="G44" s="2">
        <v>3</v>
      </c>
      <c r="H44" s="2">
        <v>4</v>
      </c>
      <c r="I44" s="2" t="s">
        <v>12</v>
      </c>
      <c r="J44" s="2" t="s">
        <v>13</v>
      </c>
      <c r="K44" s="2"/>
    </row>
    <row r="45" spans="1:11" x14ac:dyDescent="0.45">
      <c r="A45" s="1">
        <v>43</v>
      </c>
      <c r="B45" s="2" t="s">
        <v>14</v>
      </c>
      <c r="C45" s="2" t="s">
        <v>15</v>
      </c>
      <c r="D45" s="2" t="s">
        <v>130</v>
      </c>
      <c r="E45" s="2" t="s">
        <v>131</v>
      </c>
      <c r="F45" s="2">
        <v>24</v>
      </c>
      <c r="G45" s="2">
        <v>3</v>
      </c>
      <c r="H45" s="2">
        <v>3</v>
      </c>
      <c r="I45" s="2" t="s">
        <v>12</v>
      </c>
      <c r="J45" s="2" t="s">
        <v>13</v>
      </c>
      <c r="K45" s="2"/>
    </row>
    <row r="46" spans="1:11" x14ac:dyDescent="0.45">
      <c r="A46" s="1">
        <v>44</v>
      </c>
      <c r="B46" s="2" t="s">
        <v>22</v>
      </c>
      <c r="C46" s="2" t="s">
        <v>23</v>
      </c>
      <c r="D46" s="2" t="s">
        <v>132</v>
      </c>
      <c r="E46" s="2" t="s">
        <v>133</v>
      </c>
      <c r="F46" s="2">
        <v>137</v>
      </c>
      <c r="G46" s="2">
        <v>18</v>
      </c>
      <c r="H46" s="2">
        <v>9</v>
      </c>
      <c r="I46" s="2" t="s">
        <v>12</v>
      </c>
      <c r="J46" s="2" t="s">
        <v>13</v>
      </c>
      <c r="K46" s="2"/>
    </row>
    <row r="47" spans="1:11" x14ac:dyDescent="0.45">
      <c r="A47" s="1">
        <v>45</v>
      </c>
      <c r="B47" s="2" t="s">
        <v>134</v>
      </c>
      <c r="C47" s="2" t="s">
        <v>135</v>
      </c>
      <c r="D47" s="2" t="s">
        <v>136</v>
      </c>
      <c r="E47" s="2" t="s">
        <v>137</v>
      </c>
      <c r="F47" s="2">
        <v>38</v>
      </c>
      <c r="G47" s="2">
        <v>4</v>
      </c>
      <c r="H47" s="2">
        <v>4</v>
      </c>
      <c r="I47" s="2" t="s">
        <v>12</v>
      </c>
      <c r="J47" s="2" t="s">
        <v>13</v>
      </c>
      <c r="K47" s="2"/>
    </row>
    <row r="48" spans="1:11" x14ac:dyDescent="0.45">
      <c r="A48" s="1">
        <v>46</v>
      </c>
      <c r="B48" s="2" t="s">
        <v>22</v>
      </c>
      <c r="C48" s="2" t="s">
        <v>23</v>
      </c>
      <c r="D48" s="2" t="s">
        <v>138</v>
      </c>
      <c r="E48" s="2" t="s">
        <v>139</v>
      </c>
      <c r="F48" s="2">
        <v>115</v>
      </c>
      <c r="G48" s="2">
        <v>17</v>
      </c>
      <c r="H48" s="2">
        <v>5</v>
      </c>
      <c r="I48" s="2" t="s">
        <v>18</v>
      </c>
      <c r="J48" s="2" t="s">
        <v>13</v>
      </c>
      <c r="K48" s="2" t="s">
        <v>140</v>
      </c>
    </row>
    <row r="49" spans="1:11" x14ac:dyDescent="0.45">
      <c r="A49" s="1">
        <v>47</v>
      </c>
      <c r="B49" s="2" t="s">
        <v>22</v>
      </c>
      <c r="C49" s="2" t="s">
        <v>23</v>
      </c>
      <c r="D49" s="2" t="s">
        <v>141</v>
      </c>
      <c r="E49" s="2" t="s">
        <v>142</v>
      </c>
      <c r="F49" s="2">
        <v>124</v>
      </c>
      <c r="G49" s="2">
        <v>18</v>
      </c>
      <c r="H49" s="2">
        <v>12</v>
      </c>
      <c r="I49" s="2" t="s">
        <v>12</v>
      </c>
      <c r="J49" s="2" t="s">
        <v>13</v>
      </c>
      <c r="K49" s="2"/>
    </row>
    <row r="50" spans="1:11" x14ac:dyDescent="0.45">
      <c r="A50" s="1">
        <v>48</v>
      </c>
      <c r="B50" s="2" t="s">
        <v>31</v>
      </c>
      <c r="C50" s="2" t="s">
        <v>32</v>
      </c>
      <c r="D50" s="2" t="s">
        <v>143</v>
      </c>
      <c r="E50" s="2" t="s">
        <v>144</v>
      </c>
      <c r="F50" s="2">
        <v>215</v>
      </c>
      <c r="G50" s="2">
        <v>20</v>
      </c>
      <c r="H50" s="2">
        <v>13</v>
      </c>
      <c r="I50" s="2" t="s">
        <v>18</v>
      </c>
      <c r="J50" s="2" t="s">
        <v>26</v>
      </c>
      <c r="K50" s="2" t="s">
        <v>145</v>
      </c>
    </row>
    <row r="51" spans="1:11" x14ac:dyDescent="0.45">
      <c r="A51" s="1">
        <v>49</v>
      </c>
      <c r="B51" s="2" t="s">
        <v>31</v>
      </c>
      <c r="C51" s="2" t="s">
        <v>32</v>
      </c>
      <c r="D51" s="2" t="s">
        <v>146</v>
      </c>
      <c r="E51" s="2" t="s">
        <v>147</v>
      </c>
      <c r="F51" s="2">
        <v>155</v>
      </c>
      <c r="G51" s="2">
        <v>20</v>
      </c>
      <c r="H51" s="2">
        <v>14</v>
      </c>
      <c r="I51" s="2" t="s">
        <v>18</v>
      </c>
      <c r="J51" s="2" t="s">
        <v>26</v>
      </c>
      <c r="K51" s="2" t="s">
        <v>148</v>
      </c>
    </row>
    <row r="52" spans="1:11" x14ac:dyDescent="0.45">
      <c r="A52" s="1">
        <v>50</v>
      </c>
      <c r="B52" s="2" t="s">
        <v>22</v>
      </c>
      <c r="C52" s="2" t="s">
        <v>23</v>
      </c>
      <c r="D52" s="2" t="s">
        <v>149</v>
      </c>
      <c r="E52" s="2" t="s">
        <v>150</v>
      </c>
      <c r="F52" s="2">
        <v>142</v>
      </c>
      <c r="G52" s="2">
        <v>19</v>
      </c>
      <c r="H52" s="2">
        <v>10</v>
      </c>
      <c r="I52" s="2" t="s">
        <v>12</v>
      </c>
      <c r="J52" s="2" t="s">
        <v>13</v>
      </c>
      <c r="K52" s="2"/>
    </row>
    <row r="53" spans="1:11" x14ac:dyDescent="0.45">
      <c r="A53" s="1">
        <v>51</v>
      </c>
      <c r="B53" s="2" t="s">
        <v>31</v>
      </c>
      <c r="C53" s="2" t="s">
        <v>32</v>
      </c>
      <c r="D53" s="2" t="s">
        <v>151</v>
      </c>
      <c r="E53" s="2" t="s">
        <v>152</v>
      </c>
      <c r="F53" s="2">
        <v>222</v>
      </c>
      <c r="G53" s="2">
        <v>18</v>
      </c>
      <c r="H53" s="2">
        <v>16</v>
      </c>
      <c r="I53" s="2" t="s">
        <v>12</v>
      </c>
      <c r="J53" s="2" t="s">
        <v>13</v>
      </c>
      <c r="K53" s="2" t="s">
        <v>34</v>
      </c>
    </row>
    <row r="54" spans="1:11" x14ac:dyDescent="0.45">
      <c r="A54" s="1">
        <v>52</v>
      </c>
      <c r="B54" s="2" t="s">
        <v>31</v>
      </c>
      <c r="C54" s="2" t="s">
        <v>32</v>
      </c>
      <c r="D54" s="2" t="s">
        <v>153</v>
      </c>
      <c r="E54" s="2" t="s">
        <v>154</v>
      </c>
      <c r="F54" s="2">
        <v>251</v>
      </c>
      <c r="G54" s="2">
        <v>19</v>
      </c>
      <c r="H54" s="2">
        <v>22</v>
      </c>
      <c r="I54" s="2" t="s">
        <v>48</v>
      </c>
      <c r="J54" s="2" t="s">
        <v>26</v>
      </c>
      <c r="K54" s="2" t="s">
        <v>155</v>
      </c>
    </row>
    <row r="55" spans="1:11" x14ac:dyDescent="0.45">
      <c r="A55" s="1">
        <v>53</v>
      </c>
      <c r="B55" s="2" t="s">
        <v>134</v>
      </c>
      <c r="C55" s="2" t="s">
        <v>135</v>
      </c>
      <c r="D55" s="2" t="s">
        <v>156</v>
      </c>
      <c r="E55" s="2" t="s">
        <v>157</v>
      </c>
      <c r="F55" s="2">
        <v>21</v>
      </c>
      <c r="G55" s="2">
        <v>3</v>
      </c>
      <c r="H55" s="2">
        <v>2</v>
      </c>
      <c r="I55" s="2" t="s">
        <v>12</v>
      </c>
      <c r="J55" s="2" t="s">
        <v>13</v>
      </c>
      <c r="K55" s="2"/>
    </row>
    <row r="56" spans="1:11" x14ac:dyDescent="0.45">
      <c r="A56" s="1">
        <v>54</v>
      </c>
      <c r="B56" s="2" t="s">
        <v>31</v>
      </c>
      <c r="C56" s="2" t="s">
        <v>32</v>
      </c>
      <c r="D56" s="2" t="s">
        <v>158</v>
      </c>
      <c r="E56" s="2" t="s">
        <v>159</v>
      </c>
      <c r="F56" s="2">
        <v>570</v>
      </c>
      <c r="G56" s="2">
        <v>16</v>
      </c>
      <c r="H56" s="2">
        <v>20</v>
      </c>
      <c r="I56" s="2" t="s">
        <v>18</v>
      </c>
      <c r="J56" s="2" t="s">
        <v>26</v>
      </c>
      <c r="K56" s="2" t="s">
        <v>160</v>
      </c>
    </row>
    <row r="57" spans="1:11" x14ac:dyDescent="0.45">
      <c r="A57" s="1">
        <v>55</v>
      </c>
      <c r="B57" s="2" t="s">
        <v>31</v>
      </c>
      <c r="C57" s="2" t="s">
        <v>32</v>
      </c>
      <c r="D57" s="2" t="s">
        <v>161</v>
      </c>
      <c r="E57" s="2" t="s">
        <v>162</v>
      </c>
      <c r="F57" s="2">
        <v>192</v>
      </c>
      <c r="G57" s="2">
        <v>19</v>
      </c>
      <c r="H57" s="2">
        <v>15</v>
      </c>
      <c r="I57" s="2" t="s">
        <v>37</v>
      </c>
      <c r="J57" s="2" t="s">
        <v>38</v>
      </c>
      <c r="K57" s="2" t="s">
        <v>163</v>
      </c>
    </row>
    <row r="58" spans="1:11" x14ac:dyDescent="0.45">
      <c r="A58" s="4">
        <v>113</v>
      </c>
      <c r="B58" s="2" t="s">
        <v>31</v>
      </c>
      <c r="C58" s="2" t="s">
        <v>32</v>
      </c>
      <c r="D58" s="2" t="s">
        <v>165</v>
      </c>
      <c r="E58" s="2" t="s">
        <v>166</v>
      </c>
      <c r="F58" s="2">
        <v>72</v>
      </c>
      <c r="G58" s="2">
        <v>13</v>
      </c>
      <c r="H58" s="2">
        <v>10</v>
      </c>
      <c r="I58" s="2" t="s">
        <v>12</v>
      </c>
      <c r="J58" s="2" t="s">
        <v>13</v>
      </c>
      <c r="K58" s="2"/>
    </row>
    <row r="59" spans="1:11" x14ac:dyDescent="0.45">
      <c r="A59" s="1">
        <v>114</v>
      </c>
      <c r="B59" s="2" t="s">
        <v>31</v>
      </c>
      <c r="C59" s="2" t="s">
        <v>32</v>
      </c>
      <c r="D59" s="2" t="s">
        <v>167</v>
      </c>
      <c r="E59" s="2" t="s">
        <v>168</v>
      </c>
      <c r="F59" s="2">
        <v>73</v>
      </c>
      <c r="G59" s="2">
        <v>12</v>
      </c>
      <c r="H59" s="2">
        <v>6</v>
      </c>
      <c r="I59" s="2" t="s">
        <v>12</v>
      </c>
      <c r="J59" s="2" t="s">
        <v>13</v>
      </c>
      <c r="K59" s="2"/>
    </row>
    <row r="60" spans="1:11" x14ac:dyDescent="0.45">
      <c r="A60" s="1">
        <v>115</v>
      </c>
      <c r="B60" s="2" t="s">
        <v>31</v>
      </c>
      <c r="C60" s="2" t="s">
        <v>32</v>
      </c>
      <c r="D60" s="2" t="s">
        <v>169</v>
      </c>
      <c r="E60" s="2" t="s">
        <v>170</v>
      </c>
      <c r="F60" s="2">
        <v>53</v>
      </c>
      <c r="G60" s="2">
        <v>11</v>
      </c>
      <c r="H60" s="2">
        <v>4</v>
      </c>
      <c r="I60" s="2" t="s">
        <v>12</v>
      </c>
      <c r="J60" s="2" t="s">
        <v>13</v>
      </c>
      <c r="K60" s="2"/>
    </row>
    <row r="61" spans="1:11" x14ac:dyDescent="0.45">
      <c r="A61" s="1">
        <v>116</v>
      </c>
      <c r="B61" s="2" t="s">
        <v>22</v>
      </c>
      <c r="C61" s="2" t="s">
        <v>23</v>
      </c>
      <c r="D61" s="2" t="s">
        <v>171</v>
      </c>
      <c r="E61" s="2" t="s">
        <v>172</v>
      </c>
      <c r="F61" s="2">
        <v>131</v>
      </c>
      <c r="G61" s="2">
        <v>16</v>
      </c>
      <c r="H61" s="2">
        <v>12</v>
      </c>
      <c r="I61" s="2" t="s">
        <v>12</v>
      </c>
      <c r="J61" s="2" t="s">
        <v>13</v>
      </c>
      <c r="K61" s="2"/>
    </row>
    <row r="62" spans="1:11" x14ac:dyDescent="0.45">
      <c r="A62" s="1">
        <v>117</v>
      </c>
      <c r="B62" s="2" t="s">
        <v>14</v>
      </c>
      <c r="C62" s="2" t="s">
        <v>15</v>
      </c>
      <c r="D62" s="2" t="s">
        <v>173</v>
      </c>
      <c r="E62" s="2" t="s">
        <v>174</v>
      </c>
      <c r="F62" s="2">
        <v>20</v>
      </c>
      <c r="G62" s="2">
        <v>3</v>
      </c>
      <c r="H62" s="2">
        <v>2</v>
      </c>
      <c r="I62" s="2" t="s">
        <v>12</v>
      </c>
      <c r="J62" s="2" t="s">
        <v>13</v>
      </c>
      <c r="K62" s="2"/>
    </row>
    <row r="63" spans="1:11" x14ac:dyDescent="0.45">
      <c r="A63" s="1">
        <v>118</v>
      </c>
      <c r="B63" s="2" t="s">
        <v>14</v>
      </c>
      <c r="C63" s="2" t="s">
        <v>15</v>
      </c>
      <c r="D63" s="2" t="s">
        <v>175</v>
      </c>
      <c r="E63" s="2" t="s">
        <v>176</v>
      </c>
      <c r="F63" s="2">
        <v>32</v>
      </c>
      <c r="G63" s="2">
        <v>4</v>
      </c>
      <c r="H63" s="2">
        <v>4</v>
      </c>
      <c r="I63" s="2" t="s">
        <v>12</v>
      </c>
      <c r="J63" s="2" t="s">
        <v>13</v>
      </c>
      <c r="K63" s="2"/>
    </row>
    <row r="64" spans="1:11" x14ac:dyDescent="0.45">
      <c r="A64" s="1">
        <v>119</v>
      </c>
      <c r="B64" s="2" t="s">
        <v>22</v>
      </c>
      <c r="C64" s="2" t="s">
        <v>23</v>
      </c>
      <c r="D64" s="2" t="s">
        <v>177</v>
      </c>
      <c r="E64" s="2" t="s">
        <v>178</v>
      </c>
      <c r="F64" s="2">
        <v>240</v>
      </c>
      <c r="G64" s="2">
        <v>19</v>
      </c>
      <c r="H64" s="2">
        <v>13</v>
      </c>
      <c r="I64" s="2" t="s">
        <v>18</v>
      </c>
      <c r="J64" s="2" t="s">
        <v>26</v>
      </c>
      <c r="K64" s="2" t="s">
        <v>160</v>
      </c>
    </row>
    <row r="65" spans="1:11" x14ac:dyDescent="0.45">
      <c r="A65" s="1">
        <v>120</v>
      </c>
      <c r="B65" s="2" t="s">
        <v>22</v>
      </c>
      <c r="C65" s="2" t="s">
        <v>23</v>
      </c>
      <c r="D65" s="2" t="s">
        <v>179</v>
      </c>
      <c r="E65" s="2" t="s">
        <v>180</v>
      </c>
      <c r="F65" s="2">
        <v>107</v>
      </c>
      <c r="G65" s="2">
        <v>16</v>
      </c>
      <c r="H65" s="2">
        <v>9</v>
      </c>
      <c r="I65" s="2" t="s">
        <v>18</v>
      </c>
      <c r="J65" s="2" t="s">
        <v>13</v>
      </c>
      <c r="K65" s="2" t="s">
        <v>181</v>
      </c>
    </row>
    <row r="66" spans="1:11" x14ac:dyDescent="0.45">
      <c r="A66" s="1">
        <v>121</v>
      </c>
      <c r="B66" s="2" t="s">
        <v>31</v>
      </c>
      <c r="C66" s="2" t="s">
        <v>32</v>
      </c>
      <c r="D66" s="2" t="s">
        <v>182</v>
      </c>
      <c r="E66" s="2" t="s">
        <v>183</v>
      </c>
      <c r="F66" s="2">
        <v>19</v>
      </c>
      <c r="G66" s="2">
        <v>3</v>
      </c>
      <c r="H66" s="2">
        <v>2</v>
      </c>
      <c r="I66" s="2" t="s">
        <v>12</v>
      </c>
      <c r="J66" s="2" t="s">
        <v>13</v>
      </c>
      <c r="K66" s="2"/>
    </row>
    <row r="67" spans="1:11" x14ac:dyDescent="0.45">
      <c r="A67" s="1">
        <v>122</v>
      </c>
      <c r="B67" s="2" t="s">
        <v>31</v>
      </c>
      <c r="C67" s="2" t="s">
        <v>32</v>
      </c>
      <c r="D67" s="2" t="s">
        <v>184</v>
      </c>
      <c r="E67" s="2" t="s">
        <v>185</v>
      </c>
      <c r="F67" s="2">
        <v>19</v>
      </c>
      <c r="G67" s="2">
        <v>3</v>
      </c>
      <c r="H67" s="2">
        <v>2</v>
      </c>
      <c r="I67" s="2" t="s">
        <v>12</v>
      </c>
      <c r="J67" s="2" t="s">
        <v>13</v>
      </c>
      <c r="K67" s="2"/>
    </row>
    <row r="68" spans="1:11" x14ac:dyDescent="0.45">
      <c r="A68" s="1">
        <v>123</v>
      </c>
      <c r="B68" s="2" t="s">
        <v>22</v>
      </c>
      <c r="C68" s="2" t="s">
        <v>23</v>
      </c>
      <c r="D68" s="2" t="s">
        <v>186</v>
      </c>
      <c r="E68" s="2" t="s">
        <v>187</v>
      </c>
      <c r="F68" s="2">
        <v>85</v>
      </c>
      <c r="G68" s="2">
        <v>9</v>
      </c>
      <c r="H68" s="2">
        <v>7</v>
      </c>
      <c r="I68" s="2" t="s">
        <v>12</v>
      </c>
      <c r="J68" s="2" t="s">
        <v>13</v>
      </c>
      <c r="K68" s="2"/>
    </row>
    <row r="69" spans="1:11" x14ac:dyDescent="0.45">
      <c r="A69" s="1">
        <v>124</v>
      </c>
      <c r="B69" s="2" t="s">
        <v>8</v>
      </c>
      <c r="C69" s="2" t="s">
        <v>9</v>
      </c>
      <c r="D69" s="2" t="s">
        <v>188</v>
      </c>
      <c r="E69" s="2" t="s">
        <v>189</v>
      </c>
      <c r="F69" s="2">
        <v>32</v>
      </c>
      <c r="G69" s="2">
        <v>1</v>
      </c>
      <c r="H69" s="2">
        <v>2</v>
      </c>
      <c r="I69" s="2" t="s">
        <v>12</v>
      </c>
      <c r="J69" s="2" t="s">
        <v>13</v>
      </c>
      <c r="K69" s="2"/>
    </row>
    <row r="70" spans="1:11" x14ac:dyDescent="0.45">
      <c r="A70" s="1">
        <v>125</v>
      </c>
      <c r="B70" s="2" t="s">
        <v>31</v>
      </c>
      <c r="C70" s="2" t="s">
        <v>32</v>
      </c>
      <c r="D70" s="2" t="s">
        <v>190</v>
      </c>
      <c r="E70" s="2" t="s">
        <v>191</v>
      </c>
      <c r="F70" s="2">
        <v>190</v>
      </c>
      <c r="G70" s="2">
        <v>18</v>
      </c>
      <c r="H70" s="2">
        <v>16</v>
      </c>
      <c r="I70" s="2" t="s">
        <v>18</v>
      </c>
      <c r="J70" s="2" t="s">
        <v>26</v>
      </c>
      <c r="K70" s="2" t="s">
        <v>192</v>
      </c>
    </row>
    <row r="71" spans="1:11" x14ac:dyDescent="0.45">
      <c r="A71" s="1">
        <v>126</v>
      </c>
      <c r="B71" s="2" t="s">
        <v>14</v>
      </c>
      <c r="C71" s="2" t="s">
        <v>15</v>
      </c>
      <c r="D71" s="2" t="s">
        <v>193</v>
      </c>
      <c r="E71" s="2" t="s">
        <v>194</v>
      </c>
      <c r="F71" s="2">
        <v>42</v>
      </c>
      <c r="G71" s="2">
        <v>4</v>
      </c>
      <c r="H71" s="2">
        <v>3</v>
      </c>
      <c r="I71" s="2" t="s">
        <v>12</v>
      </c>
      <c r="J71" s="2" t="s">
        <v>13</v>
      </c>
      <c r="K71" s="2"/>
    </row>
    <row r="72" spans="1:11" x14ac:dyDescent="0.45">
      <c r="A72" s="1">
        <v>127</v>
      </c>
      <c r="B72" s="2" t="s">
        <v>31</v>
      </c>
      <c r="C72" s="2" t="s">
        <v>32</v>
      </c>
      <c r="D72" s="2" t="s">
        <v>195</v>
      </c>
      <c r="E72" s="2" t="s">
        <v>196</v>
      </c>
      <c r="F72" s="2">
        <v>181</v>
      </c>
      <c r="G72" s="2">
        <v>17</v>
      </c>
      <c r="H72" s="2">
        <v>13</v>
      </c>
      <c r="I72" s="2" t="s">
        <v>37</v>
      </c>
      <c r="J72" s="2" t="s">
        <v>26</v>
      </c>
      <c r="K72" s="2" t="s">
        <v>89</v>
      </c>
    </row>
    <row r="73" spans="1:11" x14ac:dyDescent="0.45">
      <c r="A73" s="1">
        <v>128</v>
      </c>
      <c r="B73" s="2" t="s">
        <v>14</v>
      </c>
      <c r="C73" s="2" t="s">
        <v>15</v>
      </c>
      <c r="D73" s="2" t="s">
        <v>197</v>
      </c>
      <c r="E73" s="2" t="s">
        <v>198</v>
      </c>
      <c r="F73" s="2">
        <v>31</v>
      </c>
      <c r="G73" s="2">
        <v>3</v>
      </c>
      <c r="H73" s="2">
        <v>3</v>
      </c>
      <c r="I73" s="2" t="s">
        <v>12</v>
      </c>
      <c r="J73" s="2" t="s">
        <v>13</v>
      </c>
      <c r="K73" s="2"/>
    </row>
    <row r="74" spans="1:11" x14ac:dyDescent="0.45">
      <c r="A74" s="1">
        <v>129</v>
      </c>
      <c r="B74" s="2" t="s">
        <v>8</v>
      </c>
      <c r="C74" s="2" t="s">
        <v>9</v>
      </c>
      <c r="D74" s="2" t="s">
        <v>199</v>
      </c>
      <c r="E74" s="2" t="s">
        <v>200</v>
      </c>
      <c r="F74" s="2">
        <v>33</v>
      </c>
      <c r="G74" s="2">
        <v>3</v>
      </c>
      <c r="H74" s="2">
        <v>4</v>
      </c>
      <c r="I74" s="2" t="s">
        <v>12</v>
      </c>
      <c r="J74" s="2" t="s">
        <v>13</v>
      </c>
      <c r="K74" s="2"/>
    </row>
    <row r="75" spans="1:11" x14ac:dyDescent="0.45">
      <c r="A75" s="1">
        <v>130</v>
      </c>
      <c r="B75" s="2" t="s">
        <v>22</v>
      </c>
      <c r="C75" s="2" t="s">
        <v>23</v>
      </c>
      <c r="D75" s="2" t="s">
        <v>201</v>
      </c>
      <c r="E75" s="2" t="s">
        <v>202</v>
      </c>
      <c r="F75" s="2">
        <v>175</v>
      </c>
      <c r="G75" s="2">
        <v>17</v>
      </c>
      <c r="H75" s="2">
        <v>7</v>
      </c>
      <c r="I75" s="2" t="s">
        <v>48</v>
      </c>
      <c r="J75" s="2" t="s">
        <v>26</v>
      </c>
      <c r="K75" s="2" t="s">
        <v>203</v>
      </c>
    </row>
    <row r="76" spans="1:11" x14ac:dyDescent="0.45">
      <c r="A76" s="1">
        <v>131</v>
      </c>
      <c r="B76" s="2" t="s">
        <v>22</v>
      </c>
      <c r="C76" s="2" t="s">
        <v>23</v>
      </c>
      <c r="D76" s="2" t="s">
        <v>204</v>
      </c>
      <c r="E76" s="2" t="s">
        <v>205</v>
      </c>
      <c r="F76" s="2">
        <v>123</v>
      </c>
      <c r="G76" s="2">
        <v>17</v>
      </c>
      <c r="H76" s="2">
        <v>7</v>
      </c>
      <c r="I76" s="2" t="s">
        <v>12</v>
      </c>
      <c r="J76" s="2" t="s">
        <v>13</v>
      </c>
      <c r="K76" s="2"/>
    </row>
    <row r="77" spans="1:11" x14ac:dyDescent="0.45">
      <c r="A77" s="1">
        <v>132</v>
      </c>
      <c r="B77" s="2" t="s">
        <v>14</v>
      </c>
      <c r="C77" s="2" t="s">
        <v>15</v>
      </c>
      <c r="D77" s="2" t="s">
        <v>206</v>
      </c>
      <c r="E77" s="2" t="s">
        <v>207</v>
      </c>
      <c r="F77" s="2">
        <v>36</v>
      </c>
      <c r="G77" s="2">
        <v>4</v>
      </c>
      <c r="H77" s="2">
        <v>4</v>
      </c>
      <c r="I77" s="2" t="s">
        <v>12</v>
      </c>
      <c r="J77" s="2" t="s">
        <v>13</v>
      </c>
      <c r="K77" s="2"/>
    </row>
    <row r="78" spans="1:11" x14ac:dyDescent="0.45">
      <c r="A78" s="1">
        <v>133</v>
      </c>
      <c r="B78" s="2" t="s">
        <v>14</v>
      </c>
      <c r="C78" s="2" t="s">
        <v>15</v>
      </c>
      <c r="D78" s="2" t="s">
        <v>208</v>
      </c>
      <c r="E78" s="2" t="s">
        <v>209</v>
      </c>
      <c r="F78" s="2">
        <v>15</v>
      </c>
      <c r="G78" s="2">
        <v>2</v>
      </c>
      <c r="H78" s="2">
        <v>2</v>
      </c>
      <c r="I78" s="2" t="s">
        <v>12</v>
      </c>
      <c r="J78" s="2" t="s">
        <v>13</v>
      </c>
      <c r="K78" s="2"/>
    </row>
    <row r="79" spans="1:11" x14ac:dyDescent="0.45">
      <c r="A79" s="1">
        <v>134</v>
      </c>
      <c r="B79" s="2" t="s">
        <v>22</v>
      </c>
      <c r="C79" s="2" t="s">
        <v>23</v>
      </c>
      <c r="D79" s="2" t="s">
        <v>210</v>
      </c>
      <c r="E79" s="2" t="s">
        <v>211</v>
      </c>
      <c r="F79" s="2">
        <v>144</v>
      </c>
      <c r="G79" s="2">
        <v>17</v>
      </c>
      <c r="H79" s="2">
        <v>8</v>
      </c>
      <c r="I79" s="2" t="s">
        <v>12</v>
      </c>
      <c r="J79" s="2" t="s">
        <v>13</v>
      </c>
      <c r="K79" s="2"/>
    </row>
    <row r="80" spans="1:11" x14ac:dyDescent="0.45">
      <c r="A80" s="1">
        <v>135</v>
      </c>
      <c r="B80" s="2" t="s">
        <v>22</v>
      </c>
      <c r="C80" s="2" t="s">
        <v>23</v>
      </c>
      <c r="D80" s="2" t="s">
        <v>212</v>
      </c>
      <c r="E80" s="2" t="s">
        <v>213</v>
      </c>
      <c r="F80" s="2">
        <v>51</v>
      </c>
      <c r="G80" s="2">
        <v>11</v>
      </c>
      <c r="H80" s="2">
        <v>5</v>
      </c>
      <c r="I80" s="2" t="s">
        <v>12</v>
      </c>
      <c r="J80" s="2" t="s">
        <v>13</v>
      </c>
      <c r="K80" s="2"/>
    </row>
    <row r="81" spans="1:11" x14ac:dyDescent="0.45">
      <c r="A81" s="1">
        <v>136</v>
      </c>
      <c r="B81" s="2" t="s">
        <v>22</v>
      </c>
      <c r="C81" s="2" t="s">
        <v>23</v>
      </c>
      <c r="D81" s="2" t="s">
        <v>214</v>
      </c>
      <c r="E81" s="2" t="s">
        <v>215</v>
      </c>
      <c r="F81" s="2">
        <v>112</v>
      </c>
      <c r="G81" s="2">
        <v>17</v>
      </c>
      <c r="H81" s="2">
        <v>7</v>
      </c>
      <c r="I81" s="2" t="s">
        <v>12</v>
      </c>
      <c r="J81" s="2" t="s">
        <v>13</v>
      </c>
      <c r="K81" s="2"/>
    </row>
    <row r="82" spans="1:11" x14ac:dyDescent="0.45">
      <c r="A82" s="1">
        <v>137</v>
      </c>
      <c r="B82" s="2" t="s">
        <v>22</v>
      </c>
      <c r="C82" s="2" t="s">
        <v>23</v>
      </c>
      <c r="D82" s="2" t="s">
        <v>216</v>
      </c>
      <c r="E82" s="2" t="s">
        <v>217</v>
      </c>
      <c r="F82" s="2">
        <v>163</v>
      </c>
      <c r="G82" s="2">
        <v>18</v>
      </c>
      <c r="H82" s="2">
        <v>8</v>
      </c>
      <c r="I82" s="2" t="s">
        <v>18</v>
      </c>
      <c r="J82" s="2" t="s">
        <v>13</v>
      </c>
      <c r="K82" s="2" t="s">
        <v>218</v>
      </c>
    </row>
    <row r="83" spans="1:11" x14ac:dyDescent="0.45">
      <c r="A83" s="1">
        <v>138</v>
      </c>
      <c r="B83" s="2" t="s">
        <v>22</v>
      </c>
      <c r="C83" s="2" t="s">
        <v>23</v>
      </c>
      <c r="D83" s="2" t="s">
        <v>219</v>
      </c>
      <c r="E83" s="2" t="s">
        <v>220</v>
      </c>
      <c r="F83" s="2">
        <v>120</v>
      </c>
      <c r="G83" s="2">
        <v>16</v>
      </c>
      <c r="H83" s="2">
        <v>8</v>
      </c>
      <c r="I83" s="2" t="s">
        <v>12</v>
      </c>
      <c r="J83" s="2" t="s">
        <v>13</v>
      </c>
      <c r="K83" s="2"/>
    </row>
    <row r="84" spans="1:11" x14ac:dyDescent="0.45">
      <c r="A84" s="1">
        <v>139</v>
      </c>
      <c r="B84" s="2" t="s">
        <v>221</v>
      </c>
      <c r="C84" s="2" t="s">
        <v>222</v>
      </c>
      <c r="D84" s="2" t="s">
        <v>223</v>
      </c>
      <c r="E84" s="2" t="s">
        <v>224</v>
      </c>
      <c r="F84" s="2">
        <v>157</v>
      </c>
      <c r="G84" s="2">
        <v>15</v>
      </c>
      <c r="H84" s="2">
        <v>11</v>
      </c>
      <c r="I84" s="2" t="s">
        <v>12</v>
      </c>
      <c r="J84" s="2" t="s">
        <v>13</v>
      </c>
      <c r="K84" s="2"/>
    </row>
    <row r="85" spans="1:11" x14ac:dyDescent="0.45">
      <c r="A85" s="1">
        <v>140</v>
      </c>
      <c r="B85" s="2" t="s">
        <v>22</v>
      </c>
      <c r="C85" s="2" t="s">
        <v>23</v>
      </c>
      <c r="D85" s="2" t="s">
        <v>225</v>
      </c>
      <c r="E85" s="2" t="s">
        <v>226</v>
      </c>
      <c r="F85" s="2">
        <v>141</v>
      </c>
      <c r="G85" s="2">
        <v>16</v>
      </c>
      <c r="H85" s="2">
        <v>8</v>
      </c>
      <c r="I85" s="2" t="s">
        <v>18</v>
      </c>
      <c r="J85" s="2" t="s">
        <v>13</v>
      </c>
      <c r="K85" s="2" t="s">
        <v>442</v>
      </c>
    </row>
    <row r="86" spans="1:11" x14ac:dyDescent="0.45">
      <c r="A86" s="1">
        <v>141</v>
      </c>
      <c r="B86" s="2" t="s">
        <v>22</v>
      </c>
      <c r="C86" s="2" t="s">
        <v>23</v>
      </c>
      <c r="D86" s="2" t="s">
        <v>227</v>
      </c>
      <c r="E86" s="2" t="s">
        <v>228</v>
      </c>
      <c r="F86" s="2">
        <v>48</v>
      </c>
      <c r="G86" s="2">
        <v>11</v>
      </c>
      <c r="H86" s="2">
        <v>5</v>
      </c>
      <c r="I86" s="2" t="s">
        <v>12</v>
      </c>
      <c r="J86" s="2" t="s">
        <v>13</v>
      </c>
      <c r="K86" s="2"/>
    </row>
    <row r="87" spans="1:11" x14ac:dyDescent="0.45">
      <c r="A87" s="1">
        <v>142</v>
      </c>
      <c r="B87" s="2" t="s">
        <v>22</v>
      </c>
      <c r="C87" s="2" t="s">
        <v>23</v>
      </c>
      <c r="D87" s="2" t="s">
        <v>229</v>
      </c>
      <c r="E87" s="2" t="s">
        <v>230</v>
      </c>
      <c r="F87" s="2">
        <v>100</v>
      </c>
      <c r="G87" s="2">
        <v>15</v>
      </c>
      <c r="H87" s="2">
        <v>6</v>
      </c>
      <c r="I87" s="2" t="s">
        <v>18</v>
      </c>
      <c r="J87" s="2" t="s">
        <v>38</v>
      </c>
      <c r="K87" s="2" t="s">
        <v>231</v>
      </c>
    </row>
    <row r="88" spans="1:11" x14ac:dyDescent="0.45">
      <c r="A88" s="1">
        <v>143</v>
      </c>
      <c r="B88" s="2" t="s">
        <v>22</v>
      </c>
      <c r="C88" s="2" t="s">
        <v>23</v>
      </c>
      <c r="D88" s="2" t="s">
        <v>232</v>
      </c>
      <c r="E88" s="2" t="s">
        <v>233</v>
      </c>
      <c r="F88" s="2">
        <v>115</v>
      </c>
      <c r="G88" s="2">
        <v>15</v>
      </c>
      <c r="H88" s="2">
        <v>7</v>
      </c>
      <c r="I88" s="2" t="s">
        <v>12</v>
      </c>
      <c r="J88" s="2" t="s">
        <v>13</v>
      </c>
      <c r="K88" s="2"/>
    </row>
    <row r="89" spans="1:11" x14ac:dyDescent="0.45">
      <c r="A89" s="1">
        <v>144</v>
      </c>
      <c r="B89" s="2" t="s">
        <v>22</v>
      </c>
      <c r="C89" s="2" t="s">
        <v>23</v>
      </c>
      <c r="D89" s="2" t="s">
        <v>234</v>
      </c>
      <c r="E89" s="2" t="s">
        <v>235</v>
      </c>
      <c r="F89" s="2">
        <v>115</v>
      </c>
      <c r="G89" s="2">
        <v>16</v>
      </c>
      <c r="H89" s="2">
        <v>6</v>
      </c>
      <c r="I89" s="2" t="s">
        <v>12</v>
      </c>
      <c r="J89" s="2" t="s">
        <v>13</v>
      </c>
      <c r="K89" s="2"/>
    </row>
    <row r="90" spans="1:11" x14ac:dyDescent="0.45">
      <c r="A90" s="1">
        <v>145</v>
      </c>
      <c r="B90" s="2" t="s">
        <v>14</v>
      </c>
      <c r="C90" s="2" t="s">
        <v>15</v>
      </c>
      <c r="D90" s="2" t="s">
        <v>236</v>
      </c>
      <c r="E90" s="2" t="s">
        <v>237</v>
      </c>
      <c r="F90" s="2">
        <v>13</v>
      </c>
      <c r="G90" s="2">
        <v>2</v>
      </c>
      <c r="H90" s="2">
        <v>2</v>
      </c>
      <c r="I90" s="2" t="s">
        <v>12</v>
      </c>
      <c r="J90" s="2" t="s">
        <v>13</v>
      </c>
      <c r="K90" s="2"/>
    </row>
    <row r="91" spans="1:11" x14ac:dyDescent="0.45">
      <c r="A91" s="1">
        <v>146</v>
      </c>
      <c r="B91" s="2" t="s">
        <v>14</v>
      </c>
      <c r="C91" s="2" t="s">
        <v>15</v>
      </c>
      <c r="D91" s="2" t="s">
        <v>238</v>
      </c>
      <c r="E91" s="2" t="s">
        <v>239</v>
      </c>
      <c r="F91" s="2">
        <v>40</v>
      </c>
      <c r="G91" s="2">
        <v>4</v>
      </c>
      <c r="H91" s="2">
        <v>4</v>
      </c>
      <c r="I91" s="2" t="s">
        <v>12</v>
      </c>
      <c r="J91" s="2" t="s">
        <v>13</v>
      </c>
      <c r="K91" s="2"/>
    </row>
    <row r="92" spans="1:11" x14ac:dyDescent="0.45">
      <c r="A92" s="1">
        <v>147</v>
      </c>
      <c r="B92" s="2" t="s">
        <v>22</v>
      </c>
      <c r="C92" s="2" t="s">
        <v>23</v>
      </c>
      <c r="D92" s="2" t="s">
        <v>240</v>
      </c>
      <c r="E92" s="2" t="s">
        <v>241</v>
      </c>
      <c r="F92" s="2">
        <v>135</v>
      </c>
      <c r="G92" s="2">
        <v>18</v>
      </c>
      <c r="H92" s="2">
        <v>8</v>
      </c>
      <c r="I92" s="2" t="s">
        <v>12</v>
      </c>
      <c r="J92" s="2" t="s">
        <v>26</v>
      </c>
      <c r="K92" s="2" t="s">
        <v>443</v>
      </c>
    </row>
    <row r="93" spans="1:11" x14ac:dyDescent="0.45">
      <c r="A93" s="1">
        <v>148</v>
      </c>
      <c r="B93" s="2" t="s">
        <v>22</v>
      </c>
      <c r="C93" s="2" t="s">
        <v>23</v>
      </c>
      <c r="D93" s="2" t="s">
        <v>242</v>
      </c>
      <c r="E93" s="2" t="s">
        <v>243</v>
      </c>
      <c r="F93" s="2">
        <v>118</v>
      </c>
      <c r="G93" s="2">
        <v>17</v>
      </c>
      <c r="H93" s="2">
        <v>8</v>
      </c>
      <c r="I93" s="2" t="s">
        <v>37</v>
      </c>
      <c r="J93" s="2" t="s">
        <v>26</v>
      </c>
      <c r="K93" s="2" t="s">
        <v>140</v>
      </c>
    </row>
    <row r="94" spans="1:11" x14ac:dyDescent="0.45">
      <c r="A94" s="1">
        <v>149</v>
      </c>
      <c r="B94" s="2" t="s">
        <v>22</v>
      </c>
      <c r="C94" s="2" t="s">
        <v>23</v>
      </c>
      <c r="D94" s="2" t="s">
        <v>244</v>
      </c>
      <c r="E94" s="2" t="s">
        <v>245</v>
      </c>
      <c r="F94" s="2">
        <v>152</v>
      </c>
      <c r="G94" s="2">
        <v>19</v>
      </c>
      <c r="H94" s="2">
        <v>10</v>
      </c>
      <c r="I94" s="2" t="s">
        <v>18</v>
      </c>
      <c r="J94" s="2" t="s">
        <v>26</v>
      </c>
      <c r="K94" s="2" t="s">
        <v>444</v>
      </c>
    </row>
    <row r="95" spans="1:11" x14ac:dyDescent="0.45">
      <c r="A95" s="1">
        <v>150</v>
      </c>
      <c r="B95" s="2" t="s">
        <v>31</v>
      </c>
      <c r="C95" s="2" t="s">
        <v>32</v>
      </c>
      <c r="D95" s="2" t="s">
        <v>246</v>
      </c>
      <c r="E95" s="7" t="s">
        <v>247</v>
      </c>
      <c r="F95" s="2">
        <v>181</v>
      </c>
      <c r="G95" s="2">
        <v>21</v>
      </c>
      <c r="H95" s="2">
        <v>17</v>
      </c>
      <c r="I95" s="2" t="s">
        <v>18</v>
      </c>
      <c r="J95" s="2" t="s">
        <v>26</v>
      </c>
      <c r="K95" s="2" t="s">
        <v>447</v>
      </c>
    </row>
    <row r="96" spans="1:11" x14ac:dyDescent="0.45">
      <c r="A96" s="1">
        <v>151</v>
      </c>
      <c r="B96" s="2" t="s">
        <v>22</v>
      </c>
      <c r="C96" s="2" t="s">
        <v>23</v>
      </c>
      <c r="D96" s="2" t="s">
        <v>248</v>
      </c>
      <c r="E96" s="2" t="s">
        <v>249</v>
      </c>
      <c r="F96" s="2">
        <v>149</v>
      </c>
      <c r="G96" s="2">
        <v>18</v>
      </c>
      <c r="H96" s="2">
        <v>11</v>
      </c>
      <c r="I96" s="2" t="s">
        <v>18</v>
      </c>
      <c r="J96" s="2" t="s">
        <v>26</v>
      </c>
      <c r="K96" s="2" t="s">
        <v>446</v>
      </c>
    </row>
    <row r="97" spans="1:11" x14ac:dyDescent="0.45">
      <c r="A97" s="1">
        <v>152</v>
      </c>
      <c r="B97" s="2" t="s">
        <v>22</v>
      </c>
      <c r="C97" s="2" t="s">
        <v>23</v>
      </c>
      <c r="D97" s="2" t="s">
        <v>246</v>
      </c>
      <c r="E97" s="2" t="s">
        <v>250</v>
      </c>
      <c r="F97" s="2">
        <v>108</v>
      </c>
      <c r="G97" s="2">
        <v>17</v>
      </c>
      <c r="H97" s="2">
        <v>7</v>
      </c>
      <c r="I97" s="2" t="s">
        <v>12</v>
      </c>
      <c r="J97" s="2" t="s">
        <v>13</v>
      </c>
      <c r="K97" s="2"/>
    </row>
    <row r="98" spans="1:11" x14ac:dyDescent="0.45">
      <c r="A98" s="1">
        <v>153</v>
      </c>
      <c r="B98" s="2" t="s">
        <v>31</v>
      </c>
      <c r="C98" s="2" t="s">
        <v>32</v>
      </c>
      <c r="D98" s="2" t="s">
        <v>251</v>
      </c>
      <c r="E98" s="2" t="s">
        <v>252</v>
      </c>
      <c r="F98" s="2">
        <v>166</v>
      </c>
      <c r="G98" s="2">
        <v>20</v>
      </c>
      <c r="H98" s="2">
        <v>14</v>
      </c>
      <c r="I98" s="2" t="s">
        <v>18</v>
      </c>
      <c r="J98" s="2" t="s">
        <v>38</v>
      </c>
      <c r="K98" s="2" t="s">
        <v>445</v>
      </c>
    </row>
    <row r="99" spans="1:11" x14ac:dyDescent="0.45">
      <c r="A99" s="1">
        <v>154</v>
      </c>
      <c r="B99" s="2" t="s">
        <v>95</v>
      </c>
      <c r="C99" s="2" t="s">
        <v>96</v>
      </c>
      <c r="D99" s="2" t="s">
        <v>253</v>
      </c>
      <c r="E99" s="2" t="s">
        <v>254</v>
      </c>
      <c r="F99" s="2">
        <v>166</v>
      </c>
      <c r="G99" s="2">
        <v>20</v>
      </c>
      <c r="H99" s="2">
        <v>12</v>
      </c>
      <c r="I99" s="2" t="s">
        <v>12</v>
      </c>
      <c r="J99" s="2" t="s">
        <v>13</v>
      </c>
      <c r="K99" s="2"/>
    </row>
    <row r="100" spans="1:11" x14ac:dyDescent="0.45">
      <c r="A100" s="1">
        <v>155</v>
      </c>
      <c r="B100" s="2" t="s">
        <v>22</v>
      </c>
      <c r="C100" s="2" t="s">
        <v>23</v>
      </c>
      <c r="D100" s="2" t="s">
        <v>255</v>
      </c>
      <c r="E100" s="2" t="s">
        <v>256</v>
      </c>
      <c r="F100" s="2">
        <v>135</v>
      </c>
      <c r="G100" s="2">
        <v>18</v>
      </c>
      <c r="H100" s="2">
        <v>10</v>
      </c>
      <c r="I100" s="2" t="s">
        <v>12</v>
      </c>
      <c r="J100" s="2" t="s">
        <v>13</v>
      </c>
      <c r="K100" s="2"/>
    </row>
    <row r="101" spans="1:11" x14ac:dyDescent="0.45">
      <c r="A101" s="1">
        <v>156</v>
      </c>
      <c r="B101" s="2" t="s">
        <v>22</v>
      </c>
      <c r="C101" s="2" t="s">
        <v>23</v>
      </c>
      <c r="D101" s="2" t="s">
        <v>257</v>
      </c>
      <c r="E101" s="2" t="s">
        <v>258</v>
      </c>
      <c r="F101" s="2">
        <v>130</v>
      </c>
      <c r="G101" s="2">
        <v>18</v>
      </c>
      <c r="H101" s="2">
        <v>9</v>
      </c>
      <c r="I101" s="2" t="s">
        <v>12</v>
      </c>
      <c r="J101" s="2" t="s">
        <v>13</v>
      </c>
      <c r="K101" s="2"/>
    </row>
    <row r="102" spans="1:11" x14ac:dyDescent="0.45">
      <c r="A102" s="1">
        <v>157</v>
      </c>
      <c r="B102" s="2" t="s">
        <v>31</v>
      </c>
      <c r="C102" s="2" t="s">
        <v>32</v>
      </c>
      <c r="D102" s="2" t="s">
        <v>259</v>
      </c>
      <c r="E102" s="2" t="s">
        <v>260</v>
      </c>
      <c r="F102" s="2">
        <v>194</v>
      </c>
      <c r="G102" s="2">
        <v>21</v>
      </c>
      <c r="H102" s="2">
        <v>18</v>
      </c>
      <c r="I102" s="2" t="s">
        <v>48</v>
      </c>
      <c r="J102" s="2" t="s">
        <v>26</v>
      </c>
      <c r="K102" s="2" t="s">
        <v>261</v>
      </c>
    </row>
    <row r="103" spans="1:11" x14ac:dyDescent="0.45">
      <c r="A103" s="1">
        <v>158</v>
      </c>
      <c r="B103" s="2" t="s">
        <v>103</v>
      </c>
      <c r="C103" s="2" t="s">
        <v>104</v>
      </c>
      <c r="D103" s="2" t="s">
        <v>262</v>
      </c>
      <c r="E103" s="2" t="s">
        <v>263</v>
      </c>
      <c r="F103" s="2">
        <v>104</v>
      </c>
      <c r="G103" s="2">
        <v>16</v>
      </c>
      <c r="H103" s="2">
        <v>7</v>
      </c>
      <c r="I103" s="2" t="s">
        <v>12</v>
      </c>
      <c r="J103" s="2" t="s">
        <v>13</v>
      </c>
      <c r="K103" s="2"/>
    </row>
    <row r="104" spans="1:11" x14ac:dyDescent="0.45">
      <c r="A104" s="1">
        <v>159</v>
      </c>
      <c r="B104" s="2" t="s">
        <v>103</v>
      </c>
      <c r="C104" s="2" t="s">
        <v>104</v>
      </c>
      <c r="D104" s="2" t="s">
        <v>264</v>
      </c>
      <c r="E104" s="2" t="s">
        <v>265</v>
      </c>
      <c r="F104" s="2">
        <v>82</v>
      </c>
      <c r="G104" s="2">
        <v>17</v>
      </c>
      <c r="H104" s="2">
        <v>6</v>
      </c>
      <c r="I104" s="2" t="s">
        <v>12</v>
      </c>
      <c r="J104" s="2" t="s">
        <v>13</v>
      </c>
      <c r="K104" s="2"/>
    </row>
    <row r="105" spans="1:11" x14ac:dyDescent="0.45">
      <c r="A105" s="1">
        <v>160</v>
      </c>
      <c r="B105" s="2" t="s">
        <v>22</v>
      </c>
      <c r="C105" s="2" t="s">
        <v>23</v>
      </c>
      <c r="D105" s="2" t="s">
        <v>266</v>
      </c>
      <c r="E105" s="2" t="s">
        <v>267</v>
      </c>
      <c r="F105" s="2">
        <v>136</v>
      </c>
      <c r="G105" s="2">
        <v>17</v>
      </c>
      <c r="H105" s="2">
        <v>13</v>
      </c>
      <c r="I105" s="2" t="s">
        <v>48</v>
      </c>
      <c r="J105" s="2" t="s">
        <v>38</v>
      </c>
      <c r="K105" s="2" t="s">
        <v>62</v>
      </c>
    </row>
    <row r="106" spans="1:11" x14ac:dyDescent="0.45">
      <c r="A106" s="1">
        <v>161</v>
      </c>
      <c r="B106" s="2" t="s">
        <v>103</v>
      </c>
      <c r="C106" s="2" t="s">
        <v>104</v>
      </c>
      <c r="D106" s="2" t="s">
        <v>268</v>
      </c>
      <c r="E106" s="2" t="s">
        <v>269</v>
      </c>
      <c r="F106" s="2">
        <v>42</v>
      </c>
      <c r="G106" s="2">
        <v>7</v>
      </c>
      <c r="H106" s="2">
        <v>4</v>
      </c>
      <c r="I106" s="2" t="s">
        <v>12</v>
      </c>
      <c r="J106" s="2" t="s">
        <v>13</v>
      </c>
      <c r="K106" s="2"/>
    </row>
    <row r="107" spans="1:11" x14ac:dyDescent="0.45">
      <c r="A107" s="1">
        <v>162</v>
      </c>
      <c r="B107" s="2" t="s">
        <v>22</v>
      </c>
      <c r="C107" s="2" t="s">
        <v>23</v>
      </c>
      <c r="D107" s="2" t="s">
        <v>270</v>
      </c>
      <c r="E107" s="2" t="s">
        <v>271</v>
      </c>
      <c r="F107" s="2">
        <v>133</v>
      </c>
      <c r="G107" s="2">
        <v>17</v>
      </c>
      <c r="H107" s="2">
        <v>8</v>
      </c>
      <c r="I107" s="2" t="s">
        <v>12</v>
      </c>
      <c r="J107" s="2" t="s">
        <v>13</v>
      </c>
      <c r="K107" s="2"/>
    </row>
    <row r="108" spans="1:11" x14ac:dyDescent="0.45">
      <c r="A108" s="1">
        <v>163</v>
      </c>
      <c r="B108" s="2" t="s">
        <v>14</v>
      </c>
      <c r="C108" s="2" t="s">
        <v>15</v>
      </c>
      <c r="D108" s="2" t="s">
        <v>272</v>
      </c>
      <c r="E108" s="2" t="s">
        <v>273</v>
      </c>
      <c r="F108" s="2">
        <v>20</v>
      </c>
      <c r="G108" s="2">
        <v>2</v>
      </c>
      <c r="H108" s="2">
        <v>1</v>
      </c>
      <c r="I108" s="2" t="s">
        <v>12</v>
      </c>
      <c r="J108" s="2" t="s">
        <v>13</v>
      </c>
      <c r="K108" s="2"/>
    </row>
    <row r="109" spans="1:11" x14ac:dyDescent="0.45">
      <c r="A109" s="1">
        <v>164</v>
      </c>
      <c r="B109" s="2" t="s">
        <v>14</v>
      </c>
      <c r="C109" s="2" t="s">
        <v>15</v>
      </c>
      <c r="D109" s="2" t="s">
        <v>274</v>
      </c>
      <c r="E109" s="2" t="s">
        <v>275</v>
      </c>
      <c r="F109" s="2">
        <v>39</v>
      </c>
      <c r="G109" s="2">
        <v>4</v>
      </c>
      <c r="H109" s="2">
        <v>4</v>
      </c>
      <c r="I109" s="2" t="s">
        <v>12</v>
      </c>
      <c r="J109" s="2" t="s">
        <v>13</v>
      </c>
      <c r="K109" s="2"/>
    </row>
    <row r="110" spans="1:11" x14ac:dyDescent="0.45">
      <c r="A110" s="1">
        <v>165</v>
      </c>
      <c r="B110" s="2" t="s">
        <v>22</v>
      </c>
      <c r="C110" s="2" t="s">
        <v>23</v>
      </c>
      <c r="D110" s="2" t="s">
        <v>276</v>
      </c>
      <c r="E110" s="2" t="s">
        <v>91</v>
      </c>
      <c r="F110" s="2">
        <v>118</v>
      </c>
      <c r="G110" s="2">
        <v>16</v>
      </c>
      <c r="H110" s="2">
        <v>5</v>
      </c>
      <c r="I110" s="2" t="s">
        <v>37</v>
      </c>
      <c r="J110" s="2" t="s">
        <v>58</v>
      </c>
      <c r="K110" s="2" t="s">
        <v>277</v>
      </c>
    </row>
    <row r="111" spans="1:11" x14ac:dyDescent="0.45">
      <c r="A111" s="1">
        <v>166</v>
      </c>
      <c r="B111" s="2" t="s">
        <v>22</v>
      </c>
      <c r="C111" s="2" t="s">
        <v>23</v>
      </c>
      <c r="D111" s="2" t="s">
        <v>278</v>
      </c>
      <c r="E111" s="2" t="s">
        <v>279</v>
      </c>
      <c r="F111" s="2">
        <v>122</v>
      </c>
      <c r="G111" s="2">
        <v>17</v>
      </c>
      <c r="H111" s="2">
        <v>8</v>
      </c>
      <c r="I111" s="2" t="s">
        <v>12</v>
      </c>
      <c r="J111" s="2" t="s">
        <v>13</v>
      </c>
      <c r="K111" s="2"/>
    </row>
    <row r="112" spans="1:11" x14ac:dyDescent="0.45">
      <c r="A112" s="1">
        <v>167</v>
      </c>
      <c r="B112" s="2" t="s">
        <v>31</v>
      </c>
      <c r="C112" s="2" t="s">
        <v>32</v>
      </c>
      <c r="D112" s="2" t="s">
        <v>280</v>
      </c>
      <c r="E112" s="2" t="s">
        <v>281</v>
      </c>
      <c r="F112" s="2">
        <v>184</v>
      </c>
      <c r="G112" s="2">
        <v>18</v>
      </c>
      <c r="H112" s="2">
        <v>16</v>
      </c>
      <c r="I112" s="2" t="s">
        <v>12</v>
      </c>
      <c r="J112" s="2" t="s">
        <v>13</v>
      </c>
      <c r="K112" s="2" t="s">
        <v>447</v>
      </c>
    </row>
    <row r="113" spans="1:14" x14ac:dyDescent="0.45">
      <c r="A113" s="1">
        <v>168</v>
      </c>
      <c r="B113" s="2" t="s">
        <v>22</v>
      </c>
      <c r="C113" s="2" t="s">
        <v>23</v>
      </c>
      <c r="D113" s="2" t="s">
        <v>282</v>
      </c>
      <c r="E113" s="2" t="s">
        <v>283</v>
      </c>
      <c r="F113" s="2">
        <v>99</v>
      </c>
      <c r="G113" s="2">
        <v>15</v>
      </c>
      <c r="H113" s="2">
        <v>6</v>
      </c>
      <c r="I113" s="2" t="s">
        <v>18</v>
      </c>
      <c r="J113" s="2" t="s">
        <v>26</v>
      </c>
      <c r="K113" s="2" t="s">
        <v>284</v>
      </c>
    </row>
    <row r="114" spans="1:14" x14ac:dyDescent="0.45">
      <c r="A114" s="1">
        <v>169</v>
      </c>
      <c r="B114" s="2" t="s">
        <v>22</v>
      </c>
      <c r="C114" s="2" t="s">
        <v>23</v>
      </c>
      <c r="D114" s="2" t="s">
        <v>285</v>
      </c>
      <c r="E114" s="2" t="s">
        <v>286</v>
      </c>
      <c r="F114" s="2">
        <v>102</v>
      </c>
      <c r="G114" s="2">
        <v>14</v>
      </c>
      <c r="H114" s="2">
        <v>6</v>
      </c>
      <c r="I114" s="2" t="s">
        <v>12</v>
      </c>
      <c r="J114" s="2" t="s">
        <v>13</v>
      </c>
      <c r="K114" s="2"/>
    </row>
    <row r="115" spans="1:14" x14ac:dyDescent="0.45">
      <c r="A115" s="1">
        <v>170</v>
      </c>
      <c r="B115" s="2" t="s">
        <v>22</v>
      </c>
      <c r="C115" s="2" t="s">
        <v>23</v>
      </c>
      <c r="D115" s="2" t="s">
        <v>280</v>
      </c>
      <c r="E115" s="2" t="s">
        <v>287</v>
      </c>
      <c r="F115" s="2">
        <v>133</v>
      </c>
      <c r="G115" s="2">
        <v>17</v>
      </c>
      <c r="H115" s="2">
        <v>10</v>
      </c>
      <c r="I115" s="2" t="s">
        <v>12</v>
      </c>
      <c r="J115" s="2" t="s">
        <v>13</v>
      </c>
      <c r="K115" s="2"/>
    </row>
    <row r="116" spans="1:14" x14ac:dyDescent="0.45">
      <c r="A116" s="1">
        <v>171</v>
      </c>
      <c r="B116" s="2" t="s">
        <v>22</v>
      </c>
      <c r="C116" s="2" t="s">
        <v>23</v>
      </c>
      <c r="D116" s="2" t="s">
        <v>288</v>
      </c>
      <c r="E116" s="2" t="s">
        <v>289</v>
      </c>
      <c r="F116" s="2">
        <v>94</v>
      </c>
      <c r="G116" s="2">
        <v>16</v>
      </c>
      <c r="H116" s="2">
        <v>6</v>
      </c>
      <c r="I116" s="2" t="s">
        <v>18</v>
      </c>
      <c r="J116" s="2" t="s">
        <v>26</v>
      </c>
      <c r="K116" s="2" t="s">
        <v>290</v>
      </c>
    </row>
    <row r="117" spans="1:14" x14ac:dyDescent="0.45">
      <c r="A117" s="1">
        <v>172</v>
      </c>
      <c r="B117" s="2" t="s">
        <v>134</v>
      </c>
      <c r="C117" s="2" t="s">
        <v>135</v>
      </c>
      <c r="D117" s="2" t="s">
        <v>45</v>
      </c>
      <c r="E117" s="2" t="s">
        <v>291</v>
      </c>
      <c r="F117" s="2">
        <v>35</v>
      </c>
      <c r="G117" s="2">
        <v>4</v>
      </c>
      <c r="H117" s="2">
        <v>4</v>
      </c>
      <c r="I117" s="2" t="s">
        <v>12</v>
      </c>
      <c r="J117" s="2" t="s">
        <v>13</v>
      </c>
      <c r="K117" s="2"/>
    </row>
    <row r="118" spans="1:14" x14ac:dyDescent="0.45">
      <c r="A118" s="1">
        <v>173</v>
      </c>
      <c r="B118" s="2" t="s">
        <v>14</v>
      </c>
      <c r="C118" s="2" t="s">
        <v>15</v>
      </c>
      <c r="D118" s="2" t="s">
        <v>292</v>
      </c>
      <c r="E118" s="2" t="s">
        <v>293</v>
      </c>
      <c r="F118" s="2">
        <v>15</v>
      </c>
      <c r="G118" s="2">
        <v>2</v>
      </c>
      <c r="H118" s="2">
        <v>1</v>
      </c>
      <c r="I118" s="2" t="s">
        <v>12</v>
      </c>
      <c r="J118" s="2" t="s">
        <v>13</v>
      </c>
      <c r="K118" s="2"/>
    </row>
    <row r="119" spans="1:14" x14ac:dyDescent="0.45">
      <c r="A119" s="1">
        <v>174</v>
      </c>
      <c r="B119" s="2" t="s">
        <v>14</v>
      </c>
      <c r="C119" s="2" t="s">
        <v>15</v>
      </c>
      <c r="D119" s="2" t="s">
        <v>294</v>
      </c>
      <c r="E119" s="2" t="s">
        <v>295</v>
      </c>
      <c r="F119" s="2">
        <v>41</v>
      </c>
      <c r="G119" s="2">
        <v>5</v>
      </c>
      <c r="H119" s="2">
        <v>4</v>
      </c>
      <c r="I119" s="2" t="s">
        <v>12</v>
      </c>
      <c r="J119" s="2" t="s">
        <v>13</v>
      </c>
      <c r="K119" s="2"/>
      <c r="M119" t="s">
        <v>563</v>
      </c>
      <c r="N119">
        <v>17</v>
      </c>
    </row>
    <row r="120" spans="1:14" x14ac:dyDescent="0.45">
      <c r="A120" s="1">
        <v>175</v>
      </c>
      <c r="B120" s="2" t="s">
        <v>31</v>
      </c>
      <c r="C120" s="2" t="s">
        <v>32</v>
      </c>
      <c r="D120" s="2" t="s">
        <v>16</v>
      </c>
      <c r="E120" s="2" t="s">
        <v>296</v>
      </c>
      <c r="F120" s="2">
        <v>56</v>
      </c>
      <c r="G120" s="2">
        <v>9</v>
      </c>
      <c r="H120" s="2">
        <v>9</v>
      </c>
      <c r="I120" s="2" t="s">
        <v>12</v>
      </c>
      <c r="J120" s="2" t="s">
        <v>13</v>
      </c>
      <c r="K120" s="2"/>
      <c r="M120" t="s">
        <v>564</v>
      </c>
      <c r="N120">
        <v>15</v>
      </c>
    </row>
    <row r="121" spans="1:14" x14ac:dyDescent="0.45">
      <c r="A121" s="1">
        <v>176</v>
      </c>
      <c r="B121" s="2" t="s">
        <v>31</v>
      </c>
      <c r="C121" s="2" t="s">
        <v>32</v>
      </c>
      <c r="D121" s="2" t="s">
        <v>297</v>
      </c>
      <c r="E121" s="2" t="s">
        <v>298</v>
      </c>
      <c r="F121" s="2">
        <v>34</v>
      </c>
      <c r="G121" s="2">
        <v>7</v>
      </c>
      <c r="H121" s="2">
        <v>6</v>
      </c>
      <c r="I121" s="2" t="s">
        <v>12</v>
      </c>
      <c r="J121" s="2" t="s">
        <v>13</v>
      </c>
      <c r="K121" s="2"/>
      <c r="M121" t="s">
        <v>565</v>
      </c>
      <c r="N121">
        <v>1</v>
      </c>
    </row>
    <row r="122" spans="1:14" x14ac:dyDescent="0.45">
      <c r="A122" s="4">
        <v>177</v>
      </c>
      <c r="B122" s="2" t="s">
        <v>22</v>
      </c>
      <c r="C122" s="2" t="s">
        <v>23</v>
      </c>
      <c r="D122" s="2" t="s">
        <v>299</v>
      </c>
      <c r="E122" s="2" t="s">
        <v>47</v>
      </c>
      <c r="F122" s="2">
        <v>175</v>
      </c>
      <c r="G122" s="2">
        <v>21</v>
      </c>
      <c r="H122" s="2">
        <v>13</v>
      </c>
      <c r="I122" s="2" t="s">
        <v>18</v>
      </c>
      <c r="J122" s="2" t="s">
        <v>13</v>
      </c>
      <c r="K122" s="2" t="s">
        <v>300</v>
      </c>
      <c r="L122" s="25" t="s">
        <v>557</v>
      </c>
    </row>
    <row r="124" spans="1:14" ht="33.4" x14ac:dyDescent="1">
      <c r="A124" s="6" t="s">
        <v>164</v>
      </c>
    </row>
    <row r="125" spans="1:14" x14ac:dyDescent="0.45">
      <c r="A125" s="1" t="s">
        <v>0</v>
      </c>
      <c r="B125" s="1" t="s">
        <v>1</v>
      </c>
      <c r="C125" s="1" t="s">
        <v>2</v>
      </c>
      <c r="D125" s="1" t="s">
        <v>3</v>
      </c>
      <c r="E125" s="1" t="s">
        <v>4</v>
      </c>
      <c r="F125" s="1" t="s">
        <v>435</v>
      </c>
      <c r="G125" s="1" t="s">
        <v>436</v>
      </c>
      <c r="H125" s="1" t="s">
        <v>437</v>
      </c>
      <c r="I125" s="1" t="s">
        <v>5</v>
      </c>
      <c r="J125" s="1" t="s">
        <v>6</v>
      </c>
      <c r="K125" s="1" t="s">
        <v>7</v>
      </c>
    </row>
    <row r="126" spans="1:14" x14ac:dyDescent="0.45">
      <c r="A126" s="8">
        <v>56</v>
      </c>
      <c r="B126" s="2" t="s">
        <v>22</v>
      </c>
      <c r="C126" s="2" t="s">
        <v>23</v>
      </c>
      <c r="D126" s="2" t="s">
        <v>302</v>
      </c>
      <c r="E126" s="2" t="s">
        <v>303</v>
      </c>
      <c r="F126" s="2">
        <v>96</v>
      </c>
      <c r="G126" s="2">
        <v>14</v>
      </c>
      <c r="H126" s="2">
        <v>10</v>
      </c>
      <c r="I126" s="2" t="s">
        <v>12</v>
      </c>
      <c r="J126" s="2" t="s">
        <v>13</v>
      </c>
      <c r="K126" s="2"/>
    </row>
    <row r="127" spans="1:14" x14ac:dyDescent="0.45">
      <c r="A127" s="1">
        <v>57</v>
      </c>
      <c r="B127" s="2" t="s">
        <v>22</v>
      </c>
      <c r="C127" s="2" t="s">
        <v>23</v>
      </c>
      <c r="D127" s="2" t="s">
        <v>304</v>
      </c>
      <c r="E127" s="2" t="s">
        <v>305</v>
      </c>
      <c r="F127" s="2">
        <v>106</v>
      </c>
      <c r="G127" s="2">
        <v>16</v>
      </c>
      <c r="H127" s="2">
        <v>11</v>
      </c>
      <c r="I127" s="2" t="s">
        <v>12</v>
      </c>
      <c r="J127" s="2" t="s">
        <v>13</v>
      </c>
      <c r="K127" s="2"/>
    </row>
    <row r="128" spans="1:14" x14ac:dyDescent="0.45">
      <c r="A128" s="1">
        <v>58</v>
      </c>
      <c r="B128" s="2" t="s">
        <v>22</v>
      </c>
      <c r="C128" s="2" t="s">
        <v>23</v>
      </c>
      <c r="D128" s="2" t="s">
        <v>306</v>
      </c>
      <c r="E128" s="2" t="s">
        <v>307</v>
      </c>
      <c r="F128" s="2">
        <v>102</v>
      </c>
      <c r="G128" s="2">
        <v>16</v>
      </c>
      <c r="H128" s="2">
        <v>14</v>
      </c>
      <c r="I128" s="2" t="s">
        <v>12</v>
      </c>
      <c r="J128" s="2" t="s">
        <v>13</v>
      </c>
      <c r="K128" s="2"/>
    </row>
    <row r="129" spans="1:11" x14ac:dyDescent="0.45">
      <c r="A129" s="1">
        <v>59</v>
      </c>
      <c r="B129" s="2" t="s">
        <v>22</v>
      </c>
      <c r="C129" s="2" t="s">
        <v>23</v>
      </c>
      <c r="D129" s="2" t="s">
        <v>308</v>
      </c>
      <c r="E129" s="2" t="s">
        <v>309</v>
      </c>
      <c r="F129" s="2">
        <v>115</v>
      </c>
      <c r="G129" s="2">
        <v>14</v>
      </c>
      <c r="H129" s="2">
        <v>13</v>
      </c>
      <c r="I129" s="2" t="s">
        <v>12</v>
      </c>
      <c r="J129" s="2" t="s">
        <v>13</v>
      </c>
      <c r="K129" s="2"/>
    </row>
    <row r="130" spans="1:11" x14ac:dyDescent="0.45">
      <c r="A130" s="1">
        <v>60</v>
      </c>
      <c r="B130" s="2" t="s">
        <v>310</v>
      </c>
      <c r="C130" s="2" t="s">
        <v>311</v>
      </c>
      <c r="D130" s="2" t="s">
        <v>312</v>
      </c>
      <c r="E130" s="2" t="s">
        <v>313</v>
      </c>
      <c r="F130" s="2">
        <v>62</v>
      </c>
      <c r="G130" s="2">
        <v>5</v>
      </c>
      <c r="H130" s="2">
        <v>4</v>
      </c>
      <c r="I130" s="2" t="s">
        <v>37</v>
      </c>
      <c r="J130" s="2" t="s">
        <v>26</v>
      </c>
      <c r="K130" s="2" t="s">
        <v>314</v>
      </c>
    </row>
    <row r="131" spans="1:11" x14ac:dyDescent="0.45">
      <c r="A131" s="1">
        <v>61</v>
      </c>
      <c r="B131" s="2" t="s">
        <v>22</v>
      </c>
      <c r="C131" s="2" t="s">
        <v>23</v>
      </c>
      <c r="D131" s="2" t="s">
        <v>315</v>
      </c>
      <c r="E131" s="2" t="s">
        <v>316</v>
      </c>
      <c r="F131" s="2">
        <v>128</v>
      </c>
      <c r="G131" s="2">
        <v>17</v>
      </c>
      <c r="H131" s="2">
        <v>8</v>
      </c>
      <c r="I131" s="2" t="s">
        <v>12</v>
      </c>
      <c r="J131" s="2" t="s">
        <v>13</v>
      </c>
      <c r="K131" s="2"/>
    </row>
    <row r="132" spans="1:11" x14ac:dyDescent="0.45">
      <c r="A132" s="1">
        <v>62</v>
      </c>
      <c r="B132" s="2" t="s">
        <v>22</v>
      </c>
      <c r="C132" s="2" t="s">
        <v>23</v>
      </c>
      <c r="D132" s="2" t="s">
        <v>317</v>
      </c>
      <c r="E132" s="2" t="s">
        <v>318</v>
      </c>
      <c r="F132" s="2">
        <v>130</v>
      </c>
      <c r="G132" s="2">
        <v>18</v>
      </c>
      <c r="H132" s="2">
        <v>8</v>
      </c>
      <c r="I132" s="2" t="s">
        <v>12</v>
      </c>
      <c r="J132" s="2" t="s">
        <v>13</v>
      </c>
      <c r="K132" s="2"/>
    </row>
    <row r="133" spans="1:11" x14ac:dyDescent="0.45">
      <c r="A133" s="1">
        <v>63</v>
      </c>
      <c r="B133" s="2" t="s">
        <v>22</v>
      </c>
      <c r="C133" s="2" t="s">
        <v>23</v>
      </c>
      <c r="D133" s="2" t="s">
        <v>319</v>
      </c>
      <c r="E133" s="2" t="s">
        <v>320</v>
      </c>
      <c r="F133" s="2">
        <v>166</v>
      </c>
      <c r="G133" s="2">
        <v>18</v>
      </c>
      <c r="H133" s="2">
        <v>11</v>
      </c>
      <c r="I133" s="2" t="s">
        <v>12</v>
      </c>
      <c r="J133" s="2" t="s">
        <v>26</v>
      </c>
      <c r="K133" s="2" t="s">
        <v>448</v>
      </c>
    </row>
    <row r="134" spans="1:11" x14ac:dyDescent="0.45">
      <c r="A134" s="1">
        <v>64</v>
      </c>
      <c r="B134" s="2" t="s">
        <v>134</v>
      </c>
      <c r="C134" s="2" t="s">
        <v>135</v>
      </c>
      <c r="D134" s="2" t="s">
        <v>321</v>
      </c>
      <c r="E134" s="2" t="s">
        <v>322</v>
      </c>
      <c r="F134" s="2">
        <v>35</v>
      </c>
      <c r="G134" s="2">
        <v>4</v>
      </c>
      <c r="H134" s="2">
        <v>4</v>
      </c>
      <c r="I134" s="2" t="s">
        <v>12</v>
      </c>
      <c r="J134" s="2" t="s">
        <v>13</v>
      </c>
      <c r="K134" s="2"/>
    </row>
    <row r="135" spans="1:11" x14ac:dyDescent="0.45">
      <c r="A135" s="1">
        <v>65</v>
      </c>
      <c r="B135" s="2" t="s">
        <v>22</v>
      </c>
      <c r="C135" s="2" t="s">
        <v>23</v>
      </c>
      <c r="D135" s="2" t="s">
        <v>323</v>
      </c>
      <c r="E135" s="2" t="s">
        <v>324</v>
      </c>
      <c r="F135" s="2">
        <v>154</v>
      </c>
      <c r="G135" s="2">
        <v>17</v>
      </c>
      <c r="H135" s="2">
        <v>8</v>
      </c>
      <c r="I135" s="2" t="s">
        <v>12</v>
      </c>
      <c r="J135" s="2" t="s">
        <v>26</v>
      </c>
      <c r="K135" s="2" t="s">
        <v>448</v>
      </c>
    </row>
    <row r="136" spans="1:11" x14ac:dyDescent="0.45">
      <c r="A136" s="1">
        <v>66</v>
      </c>
      <c r="B136" s="2" t="s">
        <v>95</v>
      </c>
      <c r="C136" s="2" t="s">
        <v>96</v>
      </c>
      <c r="D136" s="2" t="s">
        <v>325</v>
      </c>
      <c r="E136" s="2" t="s">
        <v>326</v>
      </c>
      <c r="F136" s="2">
        <v>67</v>
      </c>
      <c r="G136" s="2">
        <v>10</v>
      </c>
      <c r="H136" s="2">
        <v>4</v>
      </c>
      <c r="I136" s="2" t="s">
        <v>12</v>
      </c>
      <c r="J136" s="2" t="s">
        <v>13</v>
      </c>
      <c r="K136" s="2"/>
    </row>
    <row r="137" spans="1:11" x14ac:dyDescent="0.45">
      <c r="A137" s="1">
        <v>67</v>
      </c>
      <c r="B137" s="2" t="s">
        <v>22</v>
      </c>
      <c r="C137" s="2" t="s">
        <v>23</v>
      </c>
      <c r="D137" s="2" t="s">
        <v>327</v>
      </c>
      <c r="E137" s="2" t="s">
        <v>328</v>
      </c>
      <c r="F137" s="2">
        <v>43</v>
      </c>
      <c r="G137" s="2">
        <v>5</v>
      </c>
      <c r="H137" s="2">
        <v>5</v>
      </c>
      <c r="I137" s="2" t="s">
        <v>12</v>
      </c>
      <c r="J137" s="2" t="s">
        <v>13</v>
      </c>
      <c r="K137" s="2"/>
    </row>
    <row r="138" spans="1:11" x14ac:dyDescent="0.45">
      <c r="A138" s="1">
        <v>68</v>
      </c>
      <c r="B138" s="2" t="s">
        <v>31</v>
      </c>
      <c r="C138" s="2" t="s">
        <v>32</v>
      </c>
      <c r="D138" s="2" t="s">
        <v>329</v>
      </c>
      <c r="E138" s="2" t="s">
        <v>330</v>
      </c>
      <c r="F138" s="2">
        <v>56</v>
      </c>
      <c r="G138" s="2">
        <v>5</v>
      </c>
      <c r="H138" s="2">
        <v>5</v>
      </c>
      <c r="I138" s="2" t="s">
        <v>37</v>
      </c>
      <c r="J138" s="2" t="s">
        <v>26</v>
      </c>
      <c r="K138" s="2" t="s">
        <v>331</v>
      </c>
    </row>
    <row r="139" spans="1:11" x14ac:dyDescent="0.45">
      <c r="A139" s="1">
        <v>69</v>
      </c>
      <c r="B139" s="2" t="s">
        <v>103</v>
      </c>
      <c r="C139" s="2" t="s">
        <v>104</v>
      </c>
      <c r="D139" s="2" t="s">
        <v>332</v>
      </c>
      <c r="E139" s="2" t="s">
        <v>333</v>
      </c>
      <c r="F139" s="2">
        <v>58</v>
      </c>
      <c r="G139" s="2">
        <v>12</v>
      </c>
      <c r="H139" s="2">
        <v>6</v>
      </c>
      <c r="I139" s="2" t="s">
        <v>12</v>
      </c>
      <c r="J139" s="2" t="s">
        <v>13</v>
      </c>
      <c r="K139" s="2"/>
    </row>
    <row r="140" spans="1:11" x14ac:dyDescent="0.45">
      <c r="A140" s="1">
        <v>70</v>
      </c>
      <c r="B140" s="2" t="s">
        <v>22</v>
      </c>
      <c r="C140" s="2" t="s">
        <v>23</v>
      </c>
      <c r="D140" s="2" t="s">
        <v>334</v>
      </c>
      <c r="E140" s="2" t="s">
        <v>335</v>
      </c>
      <c r="F140" s="2">
        <v>129</v>
      </c>
      <c r="G140" s="2">
        <v>14</v>
      </c>
      <c r="H140" s="2">
        <v>8</v>
      </c>
      <c r="I140" s="2" t="s">
        <v>48</v>
      </c>
      <c r="J140" s="2" t="s">
        <v>58</v>
      </c>
      <c r="K140" s="2" t="s">
        <v>336</v>
      </c>
    </row>
    <row r="141" spans="1:11" x14ac:dyDescent="0.45">
      <c r="A141" s="1">
        <v>71</v>
      </c>
      <c r="B141" s="2" t="s">
        <v>22</v>
      </c>
      <c r="C141" s="2" t="s">
        <v>23</v>
      </c>
      <c r="D141" s="2" t="s">
        <v>337</v>
      </c>
      <c r="E141" s="2" t="s">
        <v>338</v>
      </c>
      <c r="F141" s="2">
        <v>48</v>
      </c>
      <c r="G141" s="2">
        <v>8</v>
      </c>
      <c r="H141" s="2">
        <v>5</v>
      </c>
      <c r="I141" s="2" t="s">
        <v>37</v>
      </c>
      <c r="J141" s="2" t="s">
        <v>38</v>
      </c>
      <c r="K141" s="2" t="s">
        <v>339</v>
      </c>
    </row>
    <row r="142" spans="1:11" x14ac:dyDescent="0.45">
      <c r="A142" s="1">
        <v>72</v>
      </c>
      <c r="B142" s="2" t="s">
        <v>95</v>
      </c>
      <c r="C142" s="2" t="s">
        <v>96</v>
      </c>
      <c r="D142" s="2" t="s">
        <v>340</v>
      </c>
      <c r="E142" s="2" t="s">
        <v>341</v>
      </c>
      <c r="F142" s="2">
        <v>91</v>
      </c>
      <c r="G142" s="2">
        <v>12</v>
      </c>
      <c r="H142" s="2">
        <v>5</v>
      </c>
      <c r="I142" s="2" t="s">
        <v>12</v>
      </c>
      <c r="J142" s="2" t="s">
        <v>13</v>
      </c>
      <c r="K142" s="2"/>
    </row>
    <row r="143" spans="1:11" x14ac:dyDescent="0.45">
      <c r="A143" s="1">
        <v>73</v>
      </c>
      <c r="B143" s="2" t="s">
        <v>342</v>
      </c>
      <c r="C143" s="2" t="s">
        <v>343</v>
      </c>
      <c r="D143" s="2" t="s">
        <v>344</v>
      </c>
      <c r="E143" s="2" t="s">
        <v>345</v>
      </c>
      <c r="F143" s="2">
        <v>16</v>
      </c>
      <c r="G143" s="2">
        <v>2</v>
      </c>
      <c r="H143" s="2">
        <v>1</v>
      </c>
      <c r="I143" s="2" t="s">
        <v>12</v>
      </c>
      <c r="J143" s="2" t="s">
        <v>13</v>
      </c>
      <c r="K143" s="2"/>
    </row>
    <row r="144" spans="1:11" x14ac:dyDescent="0.45">
      <c r="A144" s="1">
        <v>74</v>
      </c>
      <c r="B144" s="2" t="s">
        <v>346</v>
      </c>
      <c r="C144" s="2" t="s">
        <v>347</v>
      </c>
      <c r="D144" s="2" t="s">
        <v>348</v>
      </c>
      <c r="E144" s="2" t="s">
        <v>349</v>
      </c>
      <c r="F144" s="2">
        <v>67</v>
      </c>
      <c r="G144" s="2">
        <v>10</v>
      </c>
      <c r="H144" s="2">
        <v>6</v>
      </c>
      <c r="I144" s="2" t="s">
        <v>12</v>
      </c>
      <c r="J144" s="2" t="s">
        <v>13</v>
      </c>
      <c r="K144" s="2"/>
    </row>
    <row r="145" spans="1:11" x14ac:dyDescent="0.45">
      <c r="A145" s="1">
        <v>75</v>
      </c>
      <c r="B145" s="2" t="s">
        <v>342</v>
      </c>
      <c r="C145" s="2" t="s">
        <v>343</v>
      </c>
      <c r="D145" s="2" t="s">
        <v>350</v>
      </c>
      <c r="E145" s="2" t="s">
        <v>351</v>
      </c>
      <c r="F145" s="2">
        <v>56</v>
      </c>
      <c r="G145" s="2">
        <v>8</v>
      </c>
      <c r="H145" s="2">
        <v>5</v>
      </c>
      <c r="I145" s="2" t="s">
        <v>12</v>
      </c>
      <c r="J145" s="2" t="s">
        <v>13</v>
      </c>
      <c r="K145" s="2"/>
    </row>
    <row r="146" spans="1:11" x14ac:dyDescent="0.45">
      <c r="A146" s="1">
        <v>76</v>
      </c>
      <c r="B146" s="2" t="s">
        <v>22</v>
      </c>
      <c r="C146" s="2" t="s">
        <v>23</v>
      </c>
      <c r="D146" s="2" t="s">
        <v>352</v>
      </c>
      <c r="E146" s="2" t="s">
        <v>353</v>
      </c>
      <c r="F146" s="2">
        <v>143</v>
      </c>
      <c r="G146" s="2">
        <v>12</v>
      </c>
      <c r="H146" s="2">
        <v>8</v>
      </c>
      <c r="I146" s="2" t="s">
        <v>18</v>
      </c>
      <c r="J146" s="2" t="s">
        <v>26</v>
      </c>
      <c r="K146" s="2" t="s">
        <v>354</v>
      </c>
    </row>
    <row r="147" spans="1:11" x14ac:dyDescent="0.45">
      <c r="A147" s="1">
        <v>77</v>
      </c>
      <c r="B147" s="2" t="s">
        <v>355</v>
      </c>
      <c r="C147" s="2" t="s">
        <v>356</v>
      </c>
      <c r="D147" s="2" t="s">
        <v>357</v>
      </c>
      <c r="E147" s="2" t="s">
        <v>358</v>
      </c>
      <c r="F147" s="2">
        <v>63</v>
      </c>
      <c r="G147" s="2">
        <v>8</v>
      </c>
      <c r="H147" s="2">
        <v>6</v>
      </c>
      <c r="I147" s="2" t="s">
        <v>12</v>
      </c>
      <c r="J147" s="2" t="s">
        <v>13</v>
      </c>
      <c r="K147" s="2"/>
    </row>
    <row r="148" spans="1:11" x14ac:dyDescent="0.45">
      <c r="A148" s="1">
        <v>78</v>
      </c>
      <c r="B148" s="2" t="s">
        <v>95</v>
      </c>
      <c r="C148" s="2" t="s">
        <v>96</v>
      </c>
      <c r="D148" s="2" t="s">
        <v>359</v>
      </c>
      <c r="E148" s="2" t="s">
        <v>360</v>
      </c>
      <c r="F148" s="2">
        <v>120</v>
      </c>
      <c r="G148" s="2">
        <v>16</v>
      </c>
      <c r="H148" s="2">
        <v>8</v>
      </c>
      <c r="I148" s="2" t="s">
        <v>12</v>
      </c>
      <c r="J148" s="2" t="s">
        <v>13</v>
      </c>
      <c r="K148" s="2"/>
    </row>
    <row r="149" spans="1:11" x14ac:dyDescent="0.45">
      <c r="A149" s="1">
        <v>79</v>
      </c>
      <c r="B149" s="2" t="s">
        <v>342</v>
      </c>
      <c r="C149" s="2" t="s">
        <v>343</v>
      </c>
      <c r="D149" s="2" t="s">
        <v>361</v>
      </c>
      <c r="E149" s="2" t="s">
        <v>362</v>
      </c>
      <c r="F149" s="2">
        <v>22</v>
      </c>
      <c r="G149" s="2">
        <v>2</v>
      </c>
      <c r="H149" s="2">
        <v>2</v>
      </c>
      <c r="I149" s="2" t="s">
        <v>12</v>
      </c>
      <c r="J149" s="2" t="s">
        <v>13</v>
      </c>
      <c r="K149" s="2"/>
    </row>
    <row r="150" spans="1:11" x14ac:dyDescent="0.45">
      <c r="A150" s="1">
        <v>80</v>
      </c>
      <c r="B150" s="2" t="s">
        <v>342</v>
      </c>
      <c r="C150" s="2" t="s">
        <v>343</v>
      </c>
      <c r="D150" s="2" t="s">
        <v>363</v>
      </c>
      <c r="E150" s="2" t="s">
        <v>364</v>
      </c>
      <c r="F150" s="2">
        <v>10</v>
      </c>
      <c r="G150" s="2">
        <v>2</v>
      </c>
      <c r="H150" s="2">
        <v>2</v>
      </c>
      <c r="I150" s="2" t="s">
        <v>12</v>
      </c>
      <c r="J150" s="2" t="s">
        <v>13</v>
      </c>
      <c r="K150" s="2"/>
    </row>
    <row r="151" spans="1:11" x14ac:dyDescent="0.45">
      <c r="A151" s="1">
        <v>81</v>
      </c>
      <c r="B151" s="2" t="s">
        <v>342</v>
      </c>
      <c r="C151" s="2" t="s">
        <v>343</v>
      </c>
      <c r="D151" s="2" t="s">
        <v>365</v>
      </c>
      <c r="E151" s="2" t="s">
        <v>366</v>
      </c>
      <c r="F151" s="2">
        <v>20</v>
      </c>
      <c r="G151" s="2">
        <v>2</v>
      </c>
      <c r="H151" s="2">
        <v>2</v>
      </c>
      <c r="I151" s="2" t="s">
        <v>12</v>
      </c>
      <c r="J151" s="2" t="s">
        <v>13</v>
      </c>
      <c r="K151" s="2"/>
    </row>
    <row r="152" spans="1:11" x14ac:dyDescent="0.45">
      <c r="A152" s="1">
        <v>82</v>
      </c>
      <c r="B152" s="2" t="s">
        <v>95</v>
      </c>
      <c r="C152" s="2" t="s">
        <v>96</v>
      </c>
      <c r="D152" s="2" t="s">
        <v>367</v>
      </c>
      <c r="E152" s="2" t="s">
        <v>368</v>
      </c>
      <c r="F152" s="2">
        <v>115</v>
      </c>
      <c r="G152" s="2">
        <v>15</v>
      </c>
      <c r="H152" s="2">
        <v>6</v>
      </c>
      <c r="I152" s="2" t="s">
        <v>12</v>
      </c>
      <c r="J152" s="2" t="s">
        <v>13</v>
      </c>
      <c r="K152" s="2"/>
    </row>
    <row r="153" spans="1:11" x14ac:dyDescent="0.45">
      <c r="A153" s="1">
        <v>83</v>
      </c>
      <c r="B153" s="2" t="s">
        <v>342</v>
      </c>
      <c r="C153" s="2" t="s">
        <v>343</v>
      </c>
      <c r="D153" s="2" t="s">
        <v>369</v>
      </c>
      <c r="E153" s="2" t="s">
        <v>370</v>
      </c>
      <c r="F153" s="2">
        <v>24</v>
      </c>
      <c r="G153" s="2">
        <v>4</v>
      </c>
      <c r="H153" s="2">
        <v>2</v>
      </c>
      <c r="I153" s="2" t="s">
        <v>12</v>
      </c>
      <c r="J153" s="2" t="s">
        <v>13</v>
      </c>
      <c r="K153" s="2"/>
    </row>
    <row r="154" spans="1:11" x14ac:dyDescent="0.45">
      <c r="A154" s="1">
        <v>84</v>
      </c>
      <c r="B154" s="2" t="s">
        <v>95</v>
      </c>
      <c r="C154" s="2" t="s">
        <v>96</v>
      </c>
      <c r="D154" s="2" t="s">
        <v>371</v>
      </c>
      <c r="E154" s="2" t="s">
        <v>372</v>
      </c>
      <c r="F154" s="2">
        <v>69</v>
      </c>
      <c r="G154" s="2">
        <v>10</v>
      </c>
      <c r="H154" s="2">
        <v>5</v>
      </c>
      <c r="I154" s="2" t="s">
        <v>12</v>
      </c>
      <c r="J154" s="2" t="s">
        <v>13</v>
      </c>
      <c r="K154" s="2"/>
    </row>
    <row r="155" spans="1:11" x14ac:dyDescent="0.45">
      <c r="A155" s="1">
        <v>85</v>
      </c>
      <c r="B155" s="2" t="s">
        <v>342</v>
      </c>
      <c r="C155" s="2" t="s">
        <v>343</v>
      </c>
      <c r="D155" s="2" t="s">
        <v>373</v>
      </c>
      <c r="E155" s="2" t="s">
        <v>374</v>
      </c>
      <c r="F155" s="2">
        <v>33</v>
      </c>
      <c r="G155" s="2">
        <v>4</v>
      </c>
      <c r="H155" s="2">
        <v>3</v>
      </c>
      <c r="I155" s="2" t="s">
        <v>12</v>
      </c>
      <c r="J155" s="2" t="s">
        <v>13</v>
      </c>
      <c r="K155" s="2"/>
    </row>
    <row r="156" spans="1:11" x14ac:dyDescent="0.45">
      <c r="A156" s="1">
        <v>86</v>
      </c>
      <c r="B156" s="2" t="s">
        <v>375</v>
      </c>
      <c r="C156" s="2" t="s">
        <v>376</v>
      </c>
      <c r="D156" s="2" t="s">
        <v>377</v>
      </c>
      <c r="E156" s="2" t="s">
        <v>378</v>
      </c>
      <c r="F156" s="2">
        <v>28</v>
      </c>
      <c r="G156" s="2">
        <v>6</v>
      </c>
      <c r="H156" s="2">
        <v>6</v>
      </c>
      <c r="I156" s="2" t="s">
        <v>12</v>
      </c>
      <c r="J156" s="2" t="s">
        <v>13</v>
      </c>
      <c r="K156" s="2"/>
    </row>
    <row r="157" spans="1:11" x14ac:dyDescent="0.45">
      <c r="A157" s="1">
        <v>87</v>
      </c>
      <c r="B157" s="2" t="s">
        <v>95</v>
      </c>
      <c r="C157" s="2" t="s">
        <v>96</v>
      </c>
      <c r="D157" s="2" t="s">
        <v>379</v>
      </c>
      <c r="E157" s="2" t="s">
        <v>380</v>
      </c>
      <c r="F157" s="2">
        <v>100</v>
      </c>
      <c r="G157" s="2">
        <v>13</v>
      </c>
      <c r="H157" s="2">
        <v>9</v>
      </c>
      <c r="I157" s="2" t="s">
        <v>12</v>
      </c>
      <c r="J157" s="2" t="s">
        <v>13</v>
      </c>
      <c r="K157" s="2"/>
    </row>
    <row r="158" spans="1:11" x14ac:dyDescent="0.45">
      <c r="A158" s="1">
        <v>88</v>
      </c>
      <c r="B158" s="2" t="s">
        <v>31</v>
      </c>
      <c r="C158" s="2" t="s">
        <v>32</v>
      </c>
      <c r="D158" s="2" t="s">
        <v>381</v>
      </c>
      <c r="E158" s="2" t="s">
        <v>382</v>
      </c>
      <c r="F158" s="2">
        <v>188</v>
      </c>
      <c r="G158" s="2">
        <v>14</v>
      </c>
      <c r="H158" s="2">
        <v>11</v>
      </c>
      <c r="I158" s="2" t="s">
        <v>18</v>
      </c>
      <c r="J158" s="2" t="s">
        <v>13</v>
      </c>
      <c r="K158" s="2" t="s">
        <v>383</v>
      </c>
    </row>
    <row r="159" spans="1:11" x14ac:dyDescent="0.45">
      <c r="A159" s="1">
        <v>89</v>
      </c>
      <c r="B159" s="2" t="s">
        <v>31</v>
      </c>
      <c r="C159" s="2" t="s">
        <v>32</v>
      </c>
      <c r="D159" s="2" t="s">
        <v>384</v>
      </c>
      <c r="E159" s="2" t="s">
        <v>385</v>
      </c>
      <c r="F159" s="2">
        <v>170</v>
      </c>
      <c r="G159" s="2">
        <v>14</v>
      </c>
      <c r="H159" s="2">
        <v>12</v>
      </c>
      <c r="I159" s="2" t="s">
        <v>18</v>
      </c>
      <c r="J159" s="2" t="s">
        <v>26</v>
      </c>
      <c r="K159" s="2" t="s">
        <v>386</v>
      </c>
    </row>
    <row r="160" spans="1:11" x14ac:dyDescent="0.45">
      <c r="A160" s="1">
        <v>90</v>
      </c>
      <c r="B160" s="2" t="s">
        <v>95</v>
      </c>
      <c r="C160" s="2" t="s">
        <v>96</v>
      </c>
      <c r="D160" s="2" t="s">
        <v>387</v>
      </c>
      <c r="E160" s="2" t="s">
        <v>388</v>
      </c>
      <c r="F160" s="2">
        <v>66</v>
      </c>
      <c r="G160" s="2">
        <v>9</v>
      </c>
      <c r="H160" s="2">
        <v>7</v>
      </c>
      <c r="I160" s="2" t="s">
        <v>12</v>
      </c>
      <c r="J160" s="2" t="s">
        <v>13</v>
      </c>
      <c r="K160" s="2"/>
    </row>
    <row r="161" spans="1:11" x14ac:dyDescent="0.45">
      <c r="A161" s="1">
        <v>91</v>
      </c>
      <c r="B161" s="2" t="s">
        <v>134</v>
      </c>
      <c r="C161" s="2" t="s">
        <v>135</v>
      </c>
      <c r="D161" s="2" t="s">
        <v>389</v>
      </c>
      <c r="E161" s="2" t="s">
        <v>390</v>
      </c>
      <c r="F161" s="2">
        <v>39</v>
      </c>
      <c r="G161" s="2">
        <v>4</v>
      </c>
      <c r="H161" s="2">
        <v>4</v>
      </c>
      <c r="I161" s="2" t="s">
        <v>12</v>
      </c>
      <c r="J161" s="2" t="s">
        <v>13</v>
      </c>
      <c r="K161" s="2"/>
    </row>
    <row r="162" spans="1:11" x14ac:dyDescent="0.45">
      <c r="A162" s="1">
        <v>92</v>
      </c>
      <c r="B162" s="2" t="s">
        <v>31</v>
      </c>
      <c r="C162" s="2" t="s">
        <v>32</v>
      </c>
      <c r="D162" s="2" t="s">
        <v>391</v>
      </c>
      <c r="E162" s="2" t="s">
        <v>392</v>
      </c>
      <c r="F162" s="2">
        <v>104</v>
      </c>
      <c r="G162" s="2">
        <v>9</v>
      </c>
      <c r="H162" s="2">
        <v>8</v>
      </c>
      <c r="I162" s="2" t="s">
        <v>12</v>
      </c>
      <c r="J162" s="2" t="s">
        <v>13</v>
      </c>
      <c r="K162" s="2"/>
    </row>
    <row r="163" spans="1:11" x14ac:dyDescent="0.45">
      <c r="A163" s="1">
        <v>93</v>
      </c>
      <c r="B163" s="2" t="s">
        <v>31</v>
      </c>
      <c r="C163" s="2" t="s">
        <v>32</v>
      </c>
      <c r="D163" s="2" t="s">
        <v>393</v>
      </c>
      <c r="E163" s="2" t="s">
        <v>394</v>
      </c>
      <c r="F163" s="2">
        <v>122</v>
      </c>
      <c r="G163" s="2">
        <v>14</v>
      </c>
      <c r="H163" s="2">
        <v>11</v>
      </c>
      <c r="I163" s="2" t="s">
        <v>37</v>
      </c>
      <c r="J163" s="2" t="s">
        <v>26</v>
      </c>
      <c r="K163" s="2" t="s">
        <v>62</v>
      </c>
    </row>
    <row r="164" spans="1:11" x14ac:dyDescent="0.45">
      <c r="A164" s="1">
        <v>94</v>
      </c>
      <c r="B164" s="2" t="s">
        <v>342</v>
      </c>
      <c r="C164" s="2" t="s">
        <v>343</v>
      </c>
      <c r="D164" s="2" t="s">
        <v>395</v>
      </c>
      <c r="E164" s="2" t="s">
        <v>396</v>
      </c>
      <c r="F164" s="2">
        <v>50</v>
      </c>
      <c r="G164" s="2">
        <v>6</v>
      </c>
      <c r="H164" s="2">
        <v>5</v>
      </c>
      <c r="I164" s="2" t="s">
        <v>12</v>
      </c>
      <c r="J164" s="2" t="s">
        <v>13</v>
      </c>
      <c r="K164" s="2"/>
    </row>
    <row r="165" spans="1:11" x14ac:dyDescent="0.45">
      <c r="A165" s="1">
        <v>95</v>
      </c>
      <c r="B165" s="2" t="s">
        <v>22</v>
      </c>
      <c r="C165" s="2" t="s">
        <v>23</v>
      </c>
      <c r="D165" s="2" t="s">
        <v>397</v>
      </c>
      <c r="E165" s="2" t="s">
        <v>398</v>
      </c>
      <c r="F165" s="2">
        <v>145</v>
      </c>
      <c r="G165" s="2">
        <v>14</v>
      </c>
      <c r="H165" s="2">
        <v>10</v>
      </c>
      <c r="I165" s="2" t="s">
        <v>18</v>
      </c>
      <c r="J165" s="2" t="s">
        <v>13</v>
      </c>
      <c r="K165" s="2" t="s">
        <v>192</v>
      </c>
    </row>
    <row r="166" spans="1:11" x14ac:dyDescent="0.45">
      <c r="A166" s="1">
        <v>96</v>
      </c>
      <c r="B166" s="2" t="s">
        <v>355</v>
      </c>
      <c r="C166" s="2" t="s">
        <v>356</v>
      </c>
      <c r="D166" s="2" t="s">
        <v>399</v>
      </c>
      <c r="E166" s="2" t="s">
        <v>400</v>
      </c>
      <c r="F166" s="2">
        <v>27</v>
      </c>
      <c r="G166" s="2">
        <v>3</v>
      </c>
      <c r="H166" s="2">
        <v>2</v>
      </c>
      <c r="I166" s="2" t="s">
        <v>12</v>
      </c>
      <c r="J166" s="2" t="s">
        <v>13</v>
      </c>
      <c r="K166" s="2"/>
    </row>
    <row r="167" spans="1:11" x14ac:dyDescent="0.45">
      <c r="A167" s="1">
        <v>97</v>
      </c>
      <c r="B167" s="2" t="s">
        <v>401</v>
      </c>
      <c r="C167" s="2" t="s">
        <v>402</v>
      </c>
      <c r="D167" s="2" t="s">
        <v>403</v>
      </c>
      <c r="E167" s="2" t="s">
        <v>404</v>
      </c>
      <c r="F167" s="2">
        <v>42</v>
      </c>
      <c r="G167" s="2">
        <v>4</v>
      </c>
      <c r="H167" s="2">
        <v>4</v>
      </c>
      <c r="I167" s="2" t="s">
        <v>12</v>
      </c>
      <c r="J167" s="2" t="s">
        <v>13</v>
      </c>
      <c r="K167" s="2"/>
    </row>
    <row r="168" spans="1:11" x14ac:dyDescent="0.45">
      <c r="A168" s="1">
        <v>98</v>
      </c>
      <c r="B168" s="2" t="s">
        <v>95</v>
      </c>
      <c r="C168" s="2" t="s">
        <v>96</v>
      </c>
      <c r="D168" s="2" t="s">
        <v>405</v>
      </c>
      <c r="E168" s="2" t="s">
        <v>406</v>
      </c>
      <c r="F168" s="2">
        <v>35</v>
      </c>
      <c r="G168" s="2">
        <v>5</v>
      </c>
      <c r="H168" s="2">
        <v>3</v>
      </c>
      <c r="I168" s="2" t="s">
        <v>12</v>
      </c>
      <c r="J168" s="2" t="s">
        <v>13</v>
      </c>
      <c r="K168" s="2"/>
    </row>
    <row r="169" spans="1:11" x14ac:dyDescent="0.45">
      <c r="A169" s="1">
        <v>99</v>
      </c>
      <c r="B169" s="2" t="s">
        <v>375</v>
      </c>
      <c r="C169" s="2" t="s">
        <v>376</v>
      </c>
      <c r="D169" s="2" t="s">
        <v>407</v>
      </c>
      <c r="E169" s="2" t="s">
        <v>408</v>
      </c>
      <c r="F169" s="2">
        <v>24</v>
      </c>
      <c r="G169" s="2">
        <v>3</v>
      </c>
      <c r="H169" s="2">
        <v>3</v>
      </c>
      <c r="I169" s="2" t="s">
        <v>12</v>
      </c>
      <c r="J169" s="2" t="s">
        <v>13</v>
      </c>
      <c r="K169" s="2"/>
    </row>
    <row r="170" spans="1:11" x14ac:dyDescent="0.45">
      <c r="A170" s="1">
        <v>100</v>
      </c>
      <c r="B170" s="2" t="s">
        <v>95</v>
      </c>
      <c r="C170" s="2" t="s">
        <v>96</v>
      </c>
      <c r="D170" s="2" t="s">
        <v>409</v>
      </c>
      <c r="E170" s="2" t="s">
        <v>410</v>
      </c>
      <c r="F170" s="2">
        <v>36</v>
      </c>
      <c r="G170" s="2">
        <v>5</v>
      </c>
      <c r="H170" s="2">
        <v>2</v>
      </c>
      <c r="I170" s="2" t="s">
        <v>12</v>
      </c>
      <c r="J170" s="2" t="s">
        <v>13</v>
      </c>
      <c r="K170" s="2"/>
    </row>
    <row r="171" spans="1:11" x14ac:dyDescent="0.45">
      <c r="A171" s="1">
        <v>101</v>
      </c>
      <c r="B171" s="2" t="s">
        <v>95</v>
      </c>
      <c r="C171" s="2" t="s">
        <v>96</v>
      </c>
      <c r="D171" s="2" t="s">
        <v>411</v>
      </c>
      <c r="E171" s="2" t="s">
        <v>412</v>
      </c>
      <c r="F171" s="2">
        <v>24</v>
      </c>
      <c r="G171" s="2">
        <v>3</v>
      </c>
      <c r="H171" s="2">
        <v>3</v>
      </c>
      <c r="I171" s="2" t="s">
        <v>12</v>
      </c>
      <c r="J171" s="2" t="s">
        <v>13</v>
      </c>
      <c r="K171" s="2"/>
    </row>
    <row r="172" spans="1:11" x14ac:dyDescent="0.45">
      <c r="A172" s="1">
        <v>102</v>
      </c>
      <c r="B172" s="2" t="s">
        <v>401</v>
      </c>
      <c r="C172" s="2" t="s">
        <v>402</v>
      </c>
      <c r="D172" s="2" t="s">
        <v>413</v>
      </c>
      <c r="E172" s="2" t="s">
        <v>414</v>
      </c>
      <c r="F172" s="2">
        <v>39</v>
      </c>
      <c r="G172" s="2">
        <v>4</v>
      </c>
      <c r="H172" s="2">
        <v>4</v>
      </c>
      <c r="I172" s="2" t="s">
        <v>12</v>
      </c>
      <c r="J172" s="2" t="s">
        <v>13</v>
      </c>
      <c r="K172" s="2"/>
    </row>
    <row r="173" spans="1:11" x14ac:dyDescent="0.45">
      <c r="A173" s="1">
        <v>103</v>
      </c>
      <c r="B173" s="2" t="s">
        <v>134</v>
      </c>
      <c r="C173" s="2" t="s">
        <v>135</v>
      </c>
      <c r="D173" s="2" t="s">
        <v>415</v>
      </c>
      <c r="E173" s="2" t="s">
        <v>416</v>
      </c>
      <c r="F173" s="2">
        <v>38</v>
      </c>
      <c r="G173" s="2">
        <v>3</v>
      </c>
      <c r="H173" s="2">
        <v>4</v>
      </c>
      <c r="I173" s="2" t="s">
        <v>12</v>
      </c>
      <c r="J173" s="2" t="s">
        <v>13</v>
      </c>
      <c r="K173" s="2"/>
    </row>
    <row r="174" spans="1:11" x14ac:dyDescent="0.45">
      <c r="A174" s="1">
        <v>104</v>
      </c>
      <c r="B174" s="2" t="s">
        <v>31</v>
      </c>
      <c r="C174" s="2" t="s">
        <v>32</v>
      </c>
      <c r="D174" s="2" t="s">
        <v>417</v>
      </c>
      <c r="E174" s="2" t="s">
        <v>418</v>
      </c>
      <c r="F174" s="2">
        <v>30</v>
      </c>
      <c r="G174" s="2">
        <v>3</v>
      </c>
      <c r="H174" s="2">
        <v>4</v>
      </c>
      <c r="I174" s="2" t="s">
        <v>12</v>
      </c>
      <c r="J174" s="2" t="s">
        <v>13</v>
      </c>
      <c r="K174" s="2"/>
    </row>
    <row r="175" spans="1:11" x14ac:dyDescent="0.45">
      <c r="A175" s="1">
        <v>105</v>
      </c>
      <c r="B175" s="2" t="s">
        <v>31</v>
      </c>
      <c r="C175" s="2" t="s">
        <v>32</v>
      </c>
      <c r="D175" s="2" t="s">
        <v>419</v>
      </c>
      <c r="E175" s="2" t="s">
        <v>420</v>
      </c>
      <c r="F175" s="2">
        <v>32</v>
      </c>
      <c r="G175" s="2">
        <v>3</v>
      </c>
      <c r="H175" s="2">
        <v>4</v>
      </c>
      <c r="I175" s="2" t="s">
        <v>12</v>
      </c>
      <c r="J175" s="2" t="s">
        <v>13</v>
      </c>
      <c r="K175" s="2"/>
    </row>
    <row r="176" spans="1:11" x14ac:dyDescent="0.45">
      <c r="A176" s="1">
        <v>106</v>
      </c>
      <c r="B176" s="2" t="s">
        <v>134</v>
      </c>
      <c r="C176" s="2" t="s">
        <v>135</v>
      </c>
      <c r="D176" s="2" t="s">
        <v>421</v>
      </c>
      <c r="E176" s="2" t="s">
        <v>422</v>
      </c>
      <c r="F176" s="2">
        <v>39</v>
      </c>
      <c r="G176" s="2">
        <v>4</v>
      </c>
      <c r="H176" s="2">
        <v>3</v>
      </c>
      <c r="I176" s="2" t="s">
        <v>12</v>
      </c>
      <c r="J176" s="2" t="s">
        <v>13</v>
      </c>
      <c r="K176" s="2"/>
    </row>
    <row r="177" spans="1:14" x14ac:dyDescent="0.45">
      <c r="A177" s="1">
        <v>107</v>
      </c>
      <c r="B177" s="2" t="s">
        <v>22</v>
      </c>
      <c r="C177" s="2" t="s">
        <v>23</v>
      </c>
      <c r="D177" s="2" t="s">
        <v>423</v>
      </c>
      <c r="E177" s="2" t="s">
        <v>424</v>
      </c>
      <c r="F177" s="2">
        <v>188</v>
      </c>
      <c r="G177" s="2">
        <v>10</v>
      </c>
      <c r="H177" s="2">
        <v>6</v>
      </c>
      <c r="I177" s="2" t="s">
        <v>48</v>
      </c>
      <c r="J177" s="2" t="s">
        <v>26</v>
      </c>
      <c r="K177" s="2" t="s">
        <v>62</v>
      </c>
    </row>
    <row r="178" spans="1:14" x14ac:dyDescent="0.45">
      <c r="A178" s="1">
        <v>108</v>
      </c>
      <c r="B178" s="2" t="s">
        <v>134</v>
      </c>
      <c r="C178" s="2" t="s">
        <v>135</v>
      </c>
      <c r="D178" s="2" t="s">
        <v>425</v>
      </c>
      <c r="E178" s="2" t="s">
        <v>426</v>
      </c>
      <c r="F178" s="2">
        <v>42</v>
      </c>
      <c r="G178" s="2">
        <v>3</v>
      </c>
      <c r="H178" s="2">
        <v>4</v>
      </c>
      <c r="I178" s="2" t="s">
        <v>12</v>
      </c>
      <c r="J178" s="2" t="s">
        <v>13</v>
      </c>
      <c r="K178" s="2"/>
    </row>
    <row r="179" spans="1:14" x14ac:dyDescent="0.45">
      <c r="A179" s="1">
        <v>109</v>
      </c>
      <c r="B179" s="2" t="s">
        <v>14</v>
      </c>
      <c r="C179" s="2" t="s">
        <v>15</v>
      </c>
      <c r="D179" s="2" t="s">
        <v>427</v>
      </c>
      <c r="E179" s="2" t="s">
        <v>428</v>
      </c>
      <c r="F179" s="2">
        <v>32</v>
      </c>
      <c r="G179" s="2">
        <v>4</v>
      </c>
      <c r="H179" s="2">
        <v>3</v>
      </c>
      <c r="I179" s="2" t="s">
        <v>12</v>
      </c>
      <c r="J179" s="2" t="s">
        <v>13</v>
      </c>
      <c r="K179" s="2"/>
    </row>
    <row r="180" spans="1:14" x14ac:dyDescent="0.45">
      <c r="A180" s="1">
        <v>110</v>
      </c>
      <c r="B180" s="2" t="s">
        <v>134</v>
      </c>
      <c r="C180" s="2" t="s">
        <v>135</v>
      </c>
      <c r="D180" s="2" t="s">
        <v>429</v>
      </c>
      <c r="E180" s="2" t="s">
        <v>430</v>
      </c>
      <c r="F180" s="2">
        <v>42</v>
      </c>
      <c r="G180" s="2">
        <v>4</v>
      </c>
      <c r="H180" s="2">
        <v>4</v>
      </c>
      <c r="I180" s="2" t="s">
        <v>37</v>
      </c>
      <c r="J180" s="2" t="s">
        <v>26</v>
      </c>
      <c r="K180" s="2" t="s">
        <v>140</v>
      </c>
    </row>
    <row r="181" spans="1:14" x14ac:dyDescent="0.45">
      <c r="A181" s="1">
        <v>111</v>
      </c>
      <c r="B181" s="2" t="s">
        <v>22</v>
      </c>
      <c r="C181" s="2" t="s">
        <v>23</v>
      </c>
      <c r="D181" s="2" t="s">
        <v>431</v>
      </c>
      <c r="E181" s="2" t="s">
        <v>318</v>
      </c>
      <c r="F181" s="2">
        <v>116</v>
      </c>
      <c r="G181" s="2">
        <v>14</v>
      </c>
      <c r="H181" s="2">
        <v>9</v>
      </c>
      <c r="I181" s="2" t="s">
        <v>12</v>
      </c>
      <c r="J181" s="2" t="s">
        <v>13</v>
      </c>
      <c r="K181" s="2"/>
      <c r="M181" t="s">
        <v>559</v>
      </c>
      <c r="N181">
        <v>4</v>
      </c>
    </row>
    <row r="182" spans="1:14" x14ac:dyDescent="0.45">
      <c r="A182" s="1">
        <v>112</v>
      </c>
      <c r="B182" s="2" t="s">
        <v>31</v>
      </c>
      <c r="C182" s="2" t="s">
        <v>32</v>
      </c>
      <c r="D182" s="2" t="s">
        <v>432</v>
      </c>
      <c r="E182" s="2" t="s">
        <v>433</v>
      </c>
      <c r="F182" s="2">
        <v>238</v>
      </c>
      <c r="G182" s="2">
        <v>17</v>
      </c>
      <c r="H182" s="2">
        <v>25</v>
      </c>
      <c r="I182" s="2" t="s">
        <v>18</v>
      </c>
      <c r="J182" s="2" t="s">
        <v>26</v>
      </c>
      <c r="K182" s="2" t="s">
        <v>434</v>
      </c>
      <c r="M182" t="s">
        <v>560</v>
      </c>
      <c r="N182">
        <v>6</v>
      </c>
    </row>
    <row r="183" spans="1:14" x14ac:dyDescent="0.4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t="s">
        <v>558</v>
      </c>
    </row>
  </sheetData>
  <autoFilter ref="A2:L122" xr:uid="{6162D0E0-1400-4771-8227-A335C8970FB6}"/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054CE-5547-42AB-ABCC-58D09F7048D6}">
  <dimension ref="A1:V246"/>
  <sheetViews>
    <sheetView topLeftCell="A160" zoomScale="60" zoomScaleNormal="60" workbookViewId="0">
      <selection activeCell="V165" sqref="V165"/>
    </sheetView>
  </sheetViews>
  <sheetFormatPr defaultRowHeight="14.25" x14ac:dyDescent="0.45"/>
  <cols>
    <col min="1" max="1" width="23.33203125" customWidth="1"/>
    <col min="2" max="2" width="9.06640625" customWidth="1"/>
    <col min="3" max="3" width="9.19921875" bestFit="1" customWidth="1"/>
    <col min="4" max="4" width="9.1328125" customWidth="1"/>
    <col min="6" max="6" width="12.6640625" customWidth="1"/>
    <col min="7" max="7" width="17.1328125" customWidth="1"/>
    <col min="9" max="9" width="15.59765625" customWidth="1"/>
    <col min="14" max="14" width="15.73046875" customWidth="1"/>
    <col min="17" max="17" width="15.59765625" customWidth="1"/>
    <col min="18" max="18" width="11.33203125" customWidth="1"/>
    <col min="19" max="19" width="11.73046875" customWidth="1"/>
  </cols>
  <sheetData>
    <row r="1" spans="1:3" ht="30.75" x14ac:dyDescent="0.9">
      <c r="A1" s="11" t="s">
        <v>301</v>
      </c>
    </row>
    <row r="2" spans="1:3" x14ac:dyDescent="0.45">
      <c r="A2" s="1" t="s">
        <v>550</v>
      </c>
      <c r="B2" s="1" t="s">
        <v>538</v>
      </c>
      <c r="C2" s="1" t="s">
        <v>539</v>
      </c>
    </row>
    <row r="3" spans="1:3" x14ac:dyDescent="0.45">
      <c r="A3" s="19" t="s">
        <v>530</v>
      </c>
      <c r="B3" s="2">
        <v>10</v>
      </c>
      <c r="C3" s="14">
        <f>100/$B$11*B3</f>
        <v>8.3333333333333339</v>
      </c>
    </row>
    <row r="4" spans="1:3" x14ac:dyDescent="0.45">
      <c r="A4" s="2" t="s">
        <v>529</v>
      </c>
      <c r="B4" s="2">
        <v>2</v>
      </c>
      <c r="C4" s="14">
        <f t="shared" ref="C4:C11" si="0">100/$B$11*B4</f>
        <v>1.6666666666666667</v>
      </c>
    </row>
    <row r="5" spans="1:3" x14ac:dyDescent="0.45">
      <c r="A5" s="19" t="s">
        <v>14</v>
      </c>
      <c r="B5" s="2">
        <v>27</v>
      </c>
      <c r="C5" s="14">
        <f t="shared" si="0"/>
        <v>22.5</v>
      </c>
    </row>
    <row r="6" spans="1:3" x14ac:dyDescent="0.45">
      <c r="A6" s="2" t="s">
        <v>103</v>
      </c>
      <c r="B6" s="2">
        <v>6</v>
      </c>
      <c r="C6" s="14">
        <f t="shared" si="0"/>
        <v>5</v>
      </c>
    </row>
    <row r="7" spans="1:3" x14ac:dyDescent="0.45">
      <c r="A7" s="19" t="s">
        <v>22</v>
      </c>
      <c r="B7" s="2">
        <v>47</v>
      </c>
      <c r="C7" s="14">
        <f t="shared" si="0"/>
        <v>39.166666666666671</v>
      </c>
    </row>
    <row r="8" spans="1:3" x14ac:dyDescent="0.45">
      <c r="A8" s="19" t="s">
        <v>134</v>
      </c>
      <c r="B8" s="2">
        <v>3</v>
      </c>
      <c r="C8" s="14">
        <f t="shared" si="0"/>
        <v>2.5</v>
      </c>
    </row>
    <row r="9" spans="1:3" x14ac:dyDescent="0.45">
      <c r="A9" s="19" t="s">
        <v>532</v>
      </c>
      <c r="B9" s="2">
        <v>24</v>
      </c>
      <c r="C9" s="14">
        <f t="shared" si="0"/>
        <v>20</v>
      </c>
    </row>
    <row r="10" spans="1:3" x14ac:dyDescent="0.45">
      <c r="A10" s="2" t="s">
        <v>531</v>
      </c>
      <c r="B10" s="2">
        <v>1</v>
      </c>
      <c r="C10" s="14">
        <f t="shared" si="0"/>
        <v>0.83333333333333337</v>
      </c>
    </row>
    <row r="11" spans="1:3" x14ac:dyDescent="0.45">
      <c r="A11" s="1" t="s">
        <v>549</v>
      </c>
      <c r="B11" s="1">
        <f>SUM(B3:B10)</f>
        <v>120</v>
      </c>
      <c r="C11" s="15">
        <f t="shared" si="0"/>
        <v>100</v>
      </c>
    </row>
    <row r="13" spans="1:3" x14ac:dyDescent="0.45">
      <c r="A13" t="s">
        <v>12</v>
      </c>
      <c r="B13">
        <v>76</v>
      </c>
      <c r="C13" s="12">
        <f>100/$B$18*B13</f>
        <v>63.333333333333336</v>
      </c>
    </row>
    <row r="14" spans="1:3" x14ac:dyDescent="0.45">
      <c r="A14" t="s">
        <v>18</v>
      </c>
      <c r="B14">
        <v>28</v>
      </c>
      <c r="C14" s="12">
        <f t="shared" ref="C14:C18" si="1">100/$B$18*B14</f>
        <v>23.333333333333336</v>
      </c>
    </row>
    <row r="15" spans="1:3" x14ac:dyDescent="0.45">
      <c r="A15" t="s">
        <v>37</v>
      </c>
      <c r="B15">
        <v>7</v>
      </c>
      <c r="C15" s="12">
        <f t="shared" si="1"/>
        <v>5.8333333333333339</v>
      </c>
    </row>
    <row r="16" spans="1:3" x14ac:dyDescent="0.45">
      <c r="A16" t="s">
        <v>536</v>
      </c>
      <c r="B16">
        <v>8</v>
      </c>
      <c r="C16" s="12">
        <f t="shared" si="1"/>
        <v>6.666666666666667</v>
      </c>
    </row>
    <row r="17" spans="1:19" x14ac:dyDescent="0.45">
      <c r="A17" t="s">
        <v>537</v>
      </c>
      <c r="B17">
        <v>1</v>
      </c>
      <c r="C17" s="12">
        <f t="shared" si="1"/>
        <v>0.83333333333333337</v>
      </c>
    </row>
    <row r="18" spans="1:19" x14ac:dyDescent="0.45">
      <c r="B18">
        <f>SUM(B13:B17)</f>
        <v>120</v>
      </c>
      <c r="C18" s="12">
        <f t="shared" si="1"/>
        <v>100</v>
      </c>
    </row>
    <row r="20" spans="1:19" x14ac:dyDescent="0.45">
      <c r="A20" s="2" t="s">
        <v>6</v>
      </c>
      <c r="B20" s="2" t="s">
        <v>538</v>
      </c>
      <c r="C20" s="2" t="s">
        <v>539</v>
      </c>
    </row>
    <row r="21" spans="1:19" x14ac:dyDescent="0.45">
      <c r="A21" s="2" t="s">
        <v>13</v>
      </c>
      <c r="B21" s="2">
        <v>80</v>
      </c>
      <c r="C21" s="14">
        <f>100/$E$47*E42</f>
        <v>66.666666666666671</v>
      </c>
    </row>
    <row r="22" spans="1:19" x14ac:dyDescent="0.45">
      <c r="A22" s="2" t="s">
        <v>26</v>
      </c>
      <c r="B22" s="2">
        <v>27</v>
      </c>
      <c r="C22" s="14">
        <f>100/$E$47*E43</f>
        <v>22.5</v>
      </c>
    </row>
    <row r="23" spans="1:19" x14ac:dyDescent="0.45">
      <c r="A23" s="2" t="s">
        <v>38</v>
      </c>
      <c r="B23" s="2">
        <v>10</v>
      </c>
      <c r="C23" s="14">
        <f>100/$E$47*E44</f>
        <v>8.3333333333333339</v>
      </c>
    </row>
    <row r="24" spans="1:19" x14ac:dyDescent="0.45">
      <c r="A24" s="2" t="s">
        <v>58</v>
      </c>
      <c r="B24" s="2">
        <v>2</v>
      </c>
      <c r="C24" s="14">
        <f>100/$E$47*E45</f>
        <v>1.6666666666666667</v>
      </c>
    </row>
    <row r="25" spans="1:19" x14ac:dyDescent="0.45">
      <c r="A25" s="2" t="s">
        <v>43</v>
      </c>
      <c r="B25" s="2">
        <v>1</v>
      </c>
      <c r="C25" s="14">
        <f>100/$E$47*E46</f>
        <v>0.83333333333333337</v>
      </c>
    </row>
    <row r="26" spans="1:19" x14ac:dyDescent="0.45">
      <c r="A26" s="2" t="s">
        <v>516</v>
      </c>
      <c r="B26" s="2">
        <f>SUM(B21:B25)</f>
        <v>120</v>
      </c>
      <c r="C26" s="14">
        <f>100/$E$47*E47</f>
        <v>100</v>
      </c>
    </row>
    <row r="32" spans="1:19" ht="18" x14ac:dyDescent="0.55000000000000004">
      <c r="N32" s="22" t="s">
        <v>554</v>
      </c>
      <c r="O32" s="20"/>
      <c r="P32" s="21"/>
      <c r="Q32" s="22" t="s">
        <v>555</v>
      </c>
      <c r="R32" s="23"/>
      <c r="S32" s="24"/>
    </row>
    <row r="33" spans="1:19" x14ac:dyDescent="0.45">
      <c r="N33" s="1" t="s">
        <v>550</v>
      </c>
      <c r="O33" s="1" t="s">
        <v>538</v>
      </c>
      <c r="P33" s="1" t="s">
        <v>539</v>
      </c>
      <c r="Q33" s="1" t="s">
        <v>550</v>
      </c>
      <c r="R33" s="1" t="s">
        <v>538</v>
      </c>
      <c r="S33" s="1" t="s">
        <v>539</v>
      </c>
    </row>
    <row r="34" spans="1:19" x14ac:dyDescent="0.45">
      <c r="A34" s="1" t="s">
        <v>5</v>
      </c>
      <c r="B34" s="1" t="s">
        <v>551</v>
      </c>
      <c r="C34" s="1" t="s">
        <v>552</v>
      </c>
      <c r="D34" s="1" t="s">
        <v>449</v>
      </c>
      <c r="E34" s="1" t="s">
        <v>450</v>
      </c>
      <c r="N34" s="19" t="s">
        <v>22</v>
      </c>
      <c r="O34" s="2">
        <v>15</v>
      </c>
      <c r="P34" s="14">
        <f t="shared" ref="P34:P45" si="2">100/$B$188*O34</f>
        <v>25.862068965517238</v>
      </c>
      <c r="Q34" s="19" t="s">
        <v>530</v>
      </c>
      <c r="R34" s="2">
        <v>10</v>
      </c>
      <c r="S34" s="14">
        <f>100/$B$11*R34</f>
        <v>8.3333333333333339</v>
      </c>
    </row>
    <row r="35" spans="1:19" x14ac:dyDescent="0.45">
      <c r="A35" s="1" t="s">
        <v>12</v>
      </c>
      <c r="B35" s="14">
        <f>100/$B$195*D35</f>
        <v>77.586206896551715</v>
      </c>
      <c r="C35" s="14">
        <f>100/$B$18*E35</f>
        <v>63.333333333333336</v>
      </c>
      <c r="D35" s="2">
        <v>45</v>
      </c>
      <c r="E35" s="2">
        <v>76</v>
      </c>
      <c r="N35" s="2" t="s">
        <v>534</v>
      </c>
      <c r="O35" s="2">
        <v>1</v>
      </c>
      <c r="P35" s="14">
        <f t="shared" si="2"/>
        <v>1.7241379310344827</v>
      </c>
      <c r="Q35" s="2" t="s">
        <v>529</v>
      </c>
      <c r="R35" s="2">
        <v>2</v>
      </c>
      <c r="S35" s="14">
        <f t="shared" ref="S35:S42" si="3">100/$B$11*R35</f>
        <v>1.6666666666666667</v>
      </c>
    </row>
    <row r="36" spans="1:19" x14ac:dyDescent="0.45">
      <c r="A36" s="1" t="s">
        <v>18</v>
      </c>
      <c r="B36" s="14">
        <f>100/$B$195*D36</f>
        <v>10.344827586206897</v>
      </c>
      <c r="C36" s="14">
        <f>100/$B$18*E36</f>
        <v>23.333333333333336</v>
      </c>
      <c r="D36" s="2">
        <v>6</v>
      </c>
      <c r="E36" s="2">
        <v>28</v>
      </c>
      <c r="N36" s="19" t="s">
        <v>31</v>
      </c>
      <c r="O36" s="2">
        <v>9</v>
      </c>
      <c r="P36" s="14">
        <f t="shared" si="2"/>
        <v>15.517241379310343</v>
      </c>
      <c r="Q36" s="19" t="s">
        <v>14</v>
      </c>
      <c r="R36" s="2">
        <v>27</v>
      </c>
      <c r="S36" s="14">
        <f t="shared" si="3"/>
        <v>22.5</v>
      </c>
    </row>
    <row r="37" spans="1:19" x14ac:dyDescent="0.45">
      <c r="A37" s="1" t="s">
        <v>37</v>
      </c>
      <c r="B37" s="14">
        <f>100/$B$195*D37</f>
        <v>8.6206896551724128</v>
      </c>
      <c r="C37" s="14">
        <f>100/$B$18*E37</f>
        <v>5.8333333333333339</v>
      </c>
      <c r="D37" s="2">
        <v>5</v>
      </c>
      <c r="E37" s="2">
        <v>7</v>
      </c>
      <c r="N37" s="19" t="s">
        <v>103</v>
      </c>
      <c r="O37" s="2">
        <v>1</v>
      </c>
      <c r="P37" s="14">
        <f t="shared" si="2"/>
        <v>1.7241379310344827</v>
      </c>
      <c r="Q37" s="2" t="s">
        <v>103</v>
      </c>
      <c r="R37" s="2">
        <v>6</v>
      </c>
      <c r="S37" s="14">
        <f t="shared" si="3"/>
        <v>5</v>
      </c>
    </row>
    <row r="38" spans="1:19" x14ac:dyDescent="0.45">
      <c r="A38" s="1" t="s">
        <v>536</v>
      </c>
      <c r="B38" s="14">
        <f>100/$B$195*D38</f>
        <v>3.4482758620689653</v>
      </c>
      <c r="C38" s="14">
        <f>100/$B$18*E38</f>
        <v>6.666666666666667</v>
      </c>
      <c r="D38" s="2">
        <v>2</v>
      </c>
      <c r="E38" s="2">
        <v>8</v>
      </c>
      <c r="N38" s="19" t="s">
        <v>134</v>
      </c>
      <c r="O38" s="2">
        <v>6</v>
      </c>
      <c r="P38" s="14">
        <f t="shared" si="2"/>
        <v>10.344827586206897</v>
      </c>
      <c r="Q38" s="19" t="s">
        <v>22</v>
      </c>
      <c r="R38" s="2">
        <v>47</v>
      </c>
      <c r="S38" s="14">
        <f t="shared" si="3"/>
        <v>39.166666666666671</v>
      </c>
    </row>
    <row r="39" spans="1:19" x14ac:dyDescent="0.45">
      <c r="A39" s="1" t="s">
        <v>537</v>
      </c>
      <c r="B39" s="14">
        <f>100/$B$195*D39</f>
        <v>0</v>
      </c>
      <c r="C39" s="14">
        <f>100/$B$18*E39</f>
        <v>0.83333333333333337</v>
      </c>
      <c r="D39" s="2">
        <v>0</v>
      </c>
      <c r="E39" s="2">
        <v>1</v>
      </c>
      <c r="N39" s="2" t="s">
        <v>95</v>
      </c>
      <c r="O39" s="2">
        <v>10</v>
      </c>
      <c r="P39" s="14">
        <f t="shared" si="2"/>
        <v>17.241379310344826</v>
      </c>
      <c r="Q39" s="19" t="s">
        <v>134</v>
      </c>
      <c r="R39" s="2">
        <v>3</v>
      </c>
      <c r="S39" s="14">
        <f t="shared" si="3"/>
        <v>2.5</v>
      </c>
    </row>
    <row r="40" spans="1:19" x14ac:dyDescent="0.45">
      <c r="N40" s="2" t="s">
        <v>342</v>
      </c>
      <c r="O40" s="2">
        <v>8</v>
      </c>
      <c r="P40" s="14">
        <f t="shared" si="2"/>
        <v>13.793103448275861</v>
      </c>
      <c r="Q40" s="19" t="s">
        <v>532</v>
      </c>
      <c r="R40" s="2">
        <v>24</v>
      </c>
      <c r="S40" s="14">
        <f t="shared" si="3"/>
        <v>20</v>
      </c>
    </row>
    <row r="41" spans="1:19" x14ac:dyDescent="0.45">
      <c r="A41" s="2" t="s">
        <v>6</v>
      </c>
      <c r="B41" s="2" t="s">
        <v>556</v>
      </c>
      <c r="C41" s="2" t="s">
        <v>552</v>
      </c>
      <c r="D41" s="26" t="s">
        <v>449</v>
      </c>
      <c r="E41" s="26" t="s">
        <v>450</v>
      </c>
      <c r="N41" s="2" t="s">
        <v>346</v>
      </c>
      <c r="O41" s="2">
        <v>1</v>
      </c>
      <c r="P41" s="14">
        <f t="shared" si="2"/>
        <v>1.7241379310344827</v>
      </c>
      <c r="Q41" s="2" t="s">
        <v>531</v>
      </c>
      <c r="R41" s="2">
        <v>1</v>
      </c>
      <c r="S41" s="14">
        <f t="shared" si="3"/>
        <v>0.83333333333333337</v>
      </c>
    </row>
    <row r="42" spans="1:19" x14ac:dyDescent="0.45">
      <c r="A42" s="2" t="s">
        <v>13</v>
      </c>
      <c r="B42" s="2">
        <v>78</v>
      </c>
      <c r="C42" s="14">
        <v>67</v>
      </c>
      <c r="D42" s="26">
        <v>45</v>
      </c>
      <c r="E42" s="2">
        <v>80</v>
      </c>
      <c r="N42" s="2" t="s">
        <v>355</v>
      </c>
      <c r="O42" s="2">
        <v>2</v>
      </c>
      <c r="P42" s="14">
        <f t="shared" si="2"/>
        <v>3.4482758620689653</v>
      </c>
      <c r="Q42" s="1" t="s">
        <v>549</v>
      </c>
      <c r="R42" s="1">
        <f>SUM(R34:R41)</f>
        <v>120</v>
      </c>
      <c r="S42" s="15">
        <f t="shared" si="3"/>
        <v>100</v>
      </c>
    </row>
    <row r="43" spans="1:19" x14ac:dyDescent="0.45">
      <c r="A43" s="2" t="s">
        <v>26</v>
      </c>
      <c r="B43" s="2">
        <v>19</v>
      </c>
      <c r="C43" s="14">
        <v>23</v>
      </c>
      <c r="D43" s="26">
        <v>11</v>
      </c>
      <c r="E43" s="2">
        <v>27</v>
      </c>
      <c r="N43" s="19" t="s">
        <v>375</v>
      </c>
      <c r="O43" s="2">
        <v>2</v>
      </c>
      <c r="P43" s="14">
        <f t="shared" si="2"/>
        <v>3.4482758620689653</v>
      </c>
    </row>
    <row r="44" spans="1:19" x14ac:dyDescent="0.45">
      <c r="A44" s="2" t="s">
        <v>38</v>
      </c>
      <c r="B44" s="2">
        <v>2</v>
      </c>
      <c r="C44" s="14">
        <v>8</v>
      </c>
      <c r="D44" s="26">
        <v>1</v>
      </c>
      <c r="E44" s="2">
        <v>10</v>
      </c>
      <c r="N44" s="19" t="s">
        <v>533</v>
      </c>
      <c r="O44" s="2">
        <v>2</v>
      </c>
      <c r="P44" s="14">
        <f t="shared" si="2"/>
        <v>3.4482758620689653</v>
      </c>
    </row>
    <row r="45" spans="1:19" x14ac:dyDescent="0.45">
      <c r="A45" s="2" t="s">
        <v>58</v>
      </c>
      <c r="B45" s="2">
        <v>2</v>
      </c>
      <c r="C45" s="14">
        <v>2</v>
      </c>
      <c r="D45" s="26">
        <v>1</v>
      </c>
      <c r="E45" s="2">
        <v>2</v>
      </c>
      <c r="N45" s="19" t="s">
        <v>535</v>
      </c>
      <c r="O45" s="2">
        <v>1</v>
      </c>
      <c r="P45" s="14">
        <f t="shared" si="2"/>
        <v>1.7241379310344827</v>
      </c>
    </row>
    <row r="46" spans="1:19" x14ac:dyDescent="0.45">
      <c r="A46" s="2" t="s">
        <v>43</v>
      </c>
      <c r="B46" s="2">
        <v>0</v>
      </c>
      <c r="C46" s="14">
        <v>1</v>
      </c>
      <c r="D46" s="26">
        <v>0</v>
      </c>
      <c r="E46" s="2">
        <v>1</v>
      </c>
      <c r="N46" s="1" t="s">
        <v>549</v>
      </c>
      <c r="O46" s="1">
        <f>SUM(O34:O45)</f>
        <v>58</v>
      </c>
      <c r="P46" s="15">
        <f>SUM(P34:P45)</f>
        <v>99.999999999999986</v>
      </c>
    </row>
    <row r="47" spans="1:19" x14ac:dyDescent="0.45">
      <c r="A47" s="2" t="s">
        <v>516</v>
      </c>
      <c r="B47" s="2">
        <v>100</v>
      </c>
      <c r="C47" s="14">
        <v>100</v>
      </c>
      <c r="D47" s="26">
        <v>58</v>
      </c>
      <c r="E47" s="2">
        <f>SUM(E42:E46)</f>
        <v>120</v>
      </c>
    </row>
    <row r="50" spans="5:9" x14ac:dyDescent="0.45">
      <c r="E50" s="1" t="s">
        <v>0</v>
      </c>
      <c r="F50" s="1" t="s">
        <v>1</v>
      </c>
      <c r="G50" s="1" t="s">
        <v>435</v>
      </c>
      <c r="H50" s="1" t="s">
        <v>436</v>
      </c>
      <c r="I50" s="1" t="s">
        <v>437</v>
      </c>
    </row>
    <row r="51" spans="5:9" x14ac:dyDescent="0.45">
      <c r="E51" s="1">
        <v>133</v>
      </c>
      <c r="F51" s="2" t="s">
        <v>14</v>
      </c>
      <c r="G51" s="2">
        <v>10</v>
      </c>
      <c r="H51" s="2">
        <v>2</v>
      </c>
      <c r="I51" s="2">
        <v>2</v>
      </c>
    </row>
    <row r="52" spans="5:9" x14ac:dyDescent="0.45">
      <c r="E52" s="1">
        <v>145</v>
      </c>
      <c r="F52" s="2" t="s">
        <v>14</v>
      </c>
      <c r="G52" s="2">
        <v>13</v>
      </c>
      <c r="H52" s="2">
        <v>2</v>
      </c>
      <c r="I52" s="2">
        <v>2</v>
      </c>
    </row>
    <row r="53" spans="5:9" x14ac:dyDescent="0.45">
      <c r="E53" s="1">
        <v>163</v>
      </c>
      <c r="F53" s="2" t="s">
        <v>14</v>
      </c>
      <c r="G53" s="2">
        <v>15</v>
      </c>
      <c r="H53" s="2">
        <v>2</v>
      </c>
      <c r="I53" s="2">
        <v>1</v>
      </c>
    </row>
    <row r="54" spans="5:9" x14ac:dyDescent="0.45">
      <c r="E54" s="1">
        <v>173</v>
      </c>
      <c r="F54" s="2" t="s">
        <v>14</v>
      </c>
      <c r="G54" s="2">
        <v>15</v>
      </c>
      <c r="H54" s="2">
        <v>2</v>
      </c>
      <c r="I54" s="2">
        <v>1</v>
      </c>
    </row>
    <row r="55" spans="5:9" x14ac:dyDescent="0.45">
      <c r="E55" s="1">
        <v>17</v>
      </c>
      <c r="F55" s="2" t="s">
        <v>14</v>
      </c>
      <c r="G55" s="2">
        <v>15</v>
      </c>
      <c r="H55" s="2">
        <v>3</v>
      </c>
      <c r="I55" s="2">
        <v>4</v>
      </c>
    </row>
    <row r="56" spans="5:9" x14ac:dyDescent="0.45">
      <c r="E56" s="1">
        <v>19</v>
      </c>
      <c r="F56" s="2" t="s">
        <v>14</v>
      </c>
      <c r="G56" s="2">
        <v>15</v>
      </c>
      <c r="H56" s="2">
        <v>3</v>
      </c>
      <c r="I56" s="2">
        <v>4</v>
      </c>
    </row>
    <row r="57" spans="5:9" x14ac:dyDescent="0.45">
      <c r="E57" s="1">
        <v>21</v>
      </c>
      <c r="F57" s="2" t="s">
        <v>14</v>
      </c>
      <c r="G57" s="2">
        <v>20</v>
      </c>
      <c r="H57" s="2">
        <v>3</v>
      </c>
      <c r="I57" s="2">
        <v>2</v>
      </c>
    </row>
    <row r="58" spans="5:9" x14ac:dyDescent="0.45">
      <c r="E58" s="1">
        <v>23</v>
      </c>
      <c r="F58" s="2" t="s">
        <v>14</v>
      </c>
      <c r="G58" s="2">
        <v>20</v>
      </c>
      <c r="H58" s="2">
        <v>3</v>
      </c>
      <c r="I58" s="2">
        <v>3</v>
      </c>
    </row>
    <row r="59" spans="5:9" x14ac:dyDescent="0.45">
      <c r="E59" s="1">
        <v>24</v>
      </c>
      <c r="F59" s="2" t="s">
        <v>14</v>
      </c>
      <c r="G59" s="2">
        <v>20</v>
      </c>
      <c r="H59" s="2">
        <v>3</v>
      </c>
      <c r="I59" s="2">
        <v>3</v>
      </c>
    </row>
    <row r="60" spans="5:9" x14ac:dyDescent="0.45">
      <c r="E60" s="1">
        <v>25</v>
      </c>
      <c r="F60" s="2" t="s">
        <v>14</v>
      </c>
      <c r="G60" s="2">
        <v>22</v>
      </c>
      <c r="H60" s="2">
        <v>3</v>
      </c>
      <c r="I60" s="2">
        <v>4</v>
      </c>
    </row>
    <row r="61" spans="5:9" x14ac:dyDescent="0.45">
      <c r="E61" s="1">
        <v>28</v>
      </c>
      <c r="F61" s="2" t="s">
        <v>14</v>
      </c>
      <c r="G61" s="2">
        <v>24</v>
      </c>
      <c r="H61" s="2">
        <v>3</v>
      </c>
      <c r="I61" s="2">
        <v>5</v>
      </c>
    </row>
    <row r="62" spans="5:9" x14ac:dyDescent="0.45">
      <c r="E62" s="1">
        <v>38</v>
      </c>
      <c r="F62" s="2" t="s">
        <v>14</v>
      </c>
      <c r="G62" s="2">
        <v>30</v>
      </c>
      <c r="H62" s="2">
        <v>3</v>
      </c>
      <c r="I62" s="2">
        <v>2</v>
      </c>
    </row>
    <row r="63" spans="5:9" x14ac:dyDescent="0.45">
      <c r="E63" s="1">
        <v>42</v>
      </c>
      <c r="F63" s="2" t="s">
        <v>14</v>
      </c>
      <c r="G63" s="2">
        <v>30</v>
      </c>
      <c r="H63" s="2">
        <v>3</v>
      </c>
      <c r="I63" s="2">
        <v>4</v>
      </c>
    </row>
    <row r="64" spans="5:9" x14ac:dyDescent="0.45">
      <c r="E64" s="1">
        <v>43</v>
      </c>
      <c r="F64" s="2" t="s">
        <v>14</v>
      </c>
      <c r="G64" s="2">
        <v>31</v>
      </c>
      <c r="H64" s="2">
        <v>3</v>
      </c>
      <c r="I64" s="2">
        <v>3</v>
      </c>
    </row>
    <row r="65" spans="5:9" x14ac:dyDescent="0.45">
      <c r="E65" s="1">
        <v>117</v>
      </c>
      <c r="F65" s="2" t="s">
        <v>14</v>
      </c>
      <c r="G65" s="2">
        <v>32</v>
      </c>
      <c r="H65" s="2">
        <v>3</v>
      </c>
      <c r="I65" s="2">
        <v>2</v>
      </c>
    </row>
    <row r="66" spans="5:9" x14ac:dyDescent="0.45">
      <c r="E66" s="1">
        <v>128</v>
      </c>
      <c r="F66" s="2" t="s">
        <v>14</v>
      </c>
      <c r="G66" s="2">
        <v>33</v>
      </c>
      <c r="H66" s="2">
        <v>3</v>
      </c>
      <c r="I66" s="2">
        <v>3</v>
      </c>
    </row>
    <row r="67" spans="5:9" x14ac:dyDescent="0.45">
      <c r="E67" s="1">
        <v>2</v>
      </c>
      <c r="F67" s="2" t="s">
        <v>14</v>
      </c>
      <c r="G67" s="2">
        <v>35</v>
      </c>
      <c r="H67" s="2">
        <v>4</v>
      </c>
      <c r="I67" s="2">
        <v>3</v>
      </c>
    </row>
    <row r="68" spans="5:9" x14ac:dyDescent="0.45">
      <c r="E68" s="1">
        <v>3</v>
      </c>
      <c r="F68" s="2" t="s">
        <v>14</v>
      </c>
      <c r="G68" s="2">
        <v>36</v>
      </c>
      <c r="H68" s="2">
        <v>4</v>
      </c>
      <c r="I68" s="2">
        <v>3</v>
      </c>
    </row>
    <row r="69" spans="5:9" x14ac:dyDescent="0.45">
      <c r="E69" s="1">
        <v>10</v>
      </c>
      <c r="F69" s="2" t="s">
        <v>14</v>
      </c>
      <c r="G69" s="2">
        <v>37</v>
      </c>
      <c r="H69" s="2">
        <v>4</v>
      </c>
      <c r="I69" s="2">
        <v>4</v>
      </c>
    </row>
    <row r="70" spans="5:9" x14ac:dyDescent="0.45">
      <c r="E70" s="1">
        <v>27</v>
      </c>
      <c r="F70" s="2" t="s">
        <v>14</v>
      </c>
      <c r="G70" s="2">
        <v>38</v>
      </c>
      <c r="H70" s="2">
        <v>4</v>
      </c>
      <c r="I70" s="2">
        <v>4</v>
      </c>
    </row>
    <row r="71" spans="5:9" x14ac:dyDescent="0.45">
      <c r="E71" s="1">
        <v>39</v>
      </c>
      <c r="F71" s="2" t="s">
        <v>14</v>
      </c>
      <c r="G71" s="2">
        <v>39</v>
      </c>
      <c r="H71" s="2">
        <v>4</v>
      </c>
      <c r="I71" s="2">
        <v>5</v>
      </c>
    </row>
    <row r="72" spans="5:9" x14ac:dyDescent="0.45">
      <c r="E72" s="1">
        <v>118</v>
      </c>
      <c r="F72" s="2" t="s">
        <v>14</v>
      </c>
      <c r="G72" s="2">
        <v>40</v>
      </c>
      <c r="H72" s="2">
        <v>4</v>
      </c>
      <c r="I72" s="2">
        <v>4</v>
      </c>
    </row>
    <row r="73" spans="5:9" x14ac:dyDescent="0.45">
      <c r="E73" s="1">
        <v>126</v>
      </c>
      <c r="F73" s="2" t="s">
        <v>14</v>
      </c>
      <c r="G73" s="2">
        <v>41</v>
      </c>
      <c r="H73" s="2">
        <v>4</v>
      </c>
      <c r="I73" s="2">
        <v>3</v>
      </c>
    </row>
    <row r="74" spans="5:9" x14ac:dyDescent="0.45">
      <c r="E74" s="1">
        <v>132</v>
      </c>
      <c r="F74" s="2" t="s">
        <v>14</v>
      </c>
      <c r="G74" s="2">
        <v>41</v>
      </c>
      <c r="H74" s="2">
        <v>4</v>
      </c>
      <c r="I74" s="2">
        <v>4</v>
      </c>
    </row>
    <row r="75" spans="5:9" x14ac:dyDescent="0.45">
      <c r="E75" s="1">
        <v>146</v>
      </c>
      <c r="F75" s="2" t="s">
        <v>14</v>
      </c>
      <c r="G75" s="2">
        <v>41</v>
      </c>
      <c r="H75" s="2">
        <v>4</v>
      </c>
      <c r="I75" s="2">
        <v>4</v>
      </c>
    </row>
    <row r="76" spans="5:9" x14ac:dyDescent="0.45">
      <c r="E76" s="1">
        <v>164</v>
      </c>
      <c r="F76" s="2" t="s">
        <v>14</v>
      </c>
      <c r="G76" s="2">
        <v>42</v>
      </c>
      <c r="H76" s="2">
        <v>4</v>
      </c>
      <c r="I76" s="2">
        <v>4</v>
      </c>
    </row>
    <row r="77" spans="5:9" x14ac:dyDescent="0.45">
      <c r="E77" s="1">
        <v>174</v>
      </c>
      <c r="F77" s="2" t="s">
        <v>14</v>
      </c>
      <c r="G77" s="2">
        <v>45</v>
      </c>
      <c r="H77" s="2">
        <v>5</v>
      </c>
      <c r="I77" s="2">
        <v>4</v>
      </c>
    </row>
    <row r="79" spans="5:9" x14ac:dyDescent="0.45">
      <c r="E79" s="1" t="s">
        <v>0</v>
      </c>
      <c r="F79" s="1" t="s">
        <v>1</v>
      </c>
      <c r="G79" s="1" t="s">
        <v>435</v>
      </c>
      <c r="H79" s="1" t="s">
        <v>436</v>
      </c>
      <c r="I79" s="1" t="s">
        <v>437</v>
      </c>
    </row>
    <row r="80" spans="5:9" x14ac:dyDescent="0.45">
      <c r="E80" s="1">
        <v>123</v>
      </c>
      <c r="F80" s="2" t="s">
        <v>22</v>
      </c>
      <c r="G80" s="2">
        <v>48</v>
      </c>
      <c r="H80" s="2">
        <v>9</v>
      </c>
      <c r="I80" s="2">
        <v>7</v>
      </c>
    </row>
    <row r="81" spans="5:9" x14ac:dyDescent="0.45">
      <c r="E81" s="1">
        <v>135</v>
      </c>
      <c r="F81" s="2" t="s">
        <v>22</v>
      </c>
      <c r="G81" s="2">
        <v>51</v>
      </c>
      <c r="H81" s="2">
        <v>11</v>
      </c>
      <c r="I81" s="2">
        <v>5</v>
      </c>
    </row>
    <row r="82" spans="5:9" x14ac:dyDescent="0.45">
      <c r="E82" s="1">
        <v>141</v>
      </c>
      <c r="F82" s="2" t="s">
        <v>22</v>
      </c>
      <c r="G82" s="2">
        <v>85</v>
      </c>
      <c r="H82" s="2">
        <v>11</v>
      </c>
      <c r="I82" s="2">
        <v>5</v>
      </c>
    </row>
    <row r="83" spans="5:9" x14ac:dyDescent="0.45">
      <c r="E83" s="1">
        <v>169</v>
      </c>
      <c r="F83" s="2" t="s">
        <v>22</v>
      </c>
      <c r="G83" s="2">
        <v>86</v>
      </c>
      <c r="H83" s="2">
        <v>14</v>
      </c>
      <c r="I83" s="2">
        <v>6</v>
      </c>
    </row>
    <row r="84" spans="5:9" x14ac:dyDescent="0.45">
      <c r="E84" s="1">
        <v>142</v>
      </c>
      <c r="F84" s="2" t="s">
        <v>22</v>
      </c>
      <c r="G84" s="2">
        <v>94</v>
      </c>
      <c r="H84" s="2">
        <v>15</v>
      </c>
      <c r="I84" s="2">
        <v>6</v>
      </c>
    </row>
    <row r="85" spans="5:9" x14ac:dyDescent="0.45">
      <c r="E85" s="1">
        <v>143</v>
      </c>
      <c r="F85" s="2" t="s">
        <v>22</v>
      </c>
      <c r="G85" s="2">
        <v>99</v>
      </c>
      <c r="H85" s="2">
        <v>15</v>
      </c>
      <c r="I85" s="2">
        <v>7</v>
      </c>
    </row>
    <row r="86" spans="5:9" x14ac:dyDescent="0.45">
      <c r="E86" s="1">
        <v>168</v>
      </c>
      <c r="F86" s="2" t="s">
        <v>22</v>
      </c>
      <c r="G86" s="2">
        <v>100</v>
      </c>
      <c r="H86" s="2">
        <v>15</v>
      </c>
      <c r="I86" s="2">
        <v>6</v>
      </c>
    </row>
    <row r="87" spans="5:9" x14ac:dyDescent="0.45">
      <c r="E87" s="1">
        <v>12</v>
      </c>
      <c r="F87" s="2" t="s">
        <v>22</v>
      </c>
      <c r="G87" s="2">
        <v>102</v>
      </c>
      <c r="H87" s="2">
        <v>16</v>
      </c>
      <c r="I87" s="2">
        <v>11</v>
      </c>
    </row>
    <row r="88" spans="5:9" x14ac:dyDescent="0.45">
      <c r="E88" s="1">
        <v>26</v>
      </c>
      <c r="F88" s="2" t="s">
        <v>22</v>
      </c>
      <c r="G88" s="2">
        <v>107</v>
      </c>
      <c r="H88" s="2">
        <v>16</v>
      </c>
      <c r="I88" s="2">
        <v>7</v>
      </c>
    </row>
    <row r="89" spans="5:9" x14ac:dyDescent="0.45">
      <c r="E89" s="1">
        <v>116</v>
      </c>
      <c r="F89" s="2" t="s">
        <v>22</v>
      </c>
      <c r="G89" s="2">
        <v>108</v>
      </c>
      <c r="H89" s="2">
        <v>16</v>
      </c>
      <c r="I89" s="2">
        <v>12</v>
      </c>
    </row>
    <row r="90" spans="5:9" x14ac:dyDescent="0.45">
      <c r="E90" s="1">
        <v>120</v>
      </c>
      <c r="F90" s="2" t="s">
        <v>22</v>
      </c>
      <c r="G90" s="2">
        <v>112</v>
      </c>
      <c r="H90" s="2">
        <v>16</v>
      </c>
      <c r="I90" s="2">
        <v>9</v>
      </c>
    </row>
    <row r="91" spans="5:9" x14ac:dyDescent="0.45">
      <c r="E91" s="1">
        <v>138</v>
      </c>
      <c r="F91" s="2" t="s">
        <v>22</v>
      </c>
      <c r="G91" s="2">
        <v>115</v>
      </c>
      <c r="H91" s="2">
        <v>16</v>
      </c>
      <c r="I91" s="2">
        <v>8</v>
      </c>
    </row>
    <row r="92" spans="5:9" x14ac:dyDescent="0.45">
      <c r="E92" s="1">
        <v>140</v>
      </c>
      <c r="F92" s="2" t="s">
        <v>22</v>
      </c>
      <c r="G92" s="2">
        <v>115</v>
      </c>
      <c r="H92" s="2">
        <v>16</v>
      </c>
      <c r="I92" s="2">
        <v>8</v>
      </c>
    </row>
    <row r="93" spans="5:9" x14ac:dyDescent="0.45">
      <c r="E93" s="1">
        <v>144</v>
      </c>
      <c r="F93" s="2" t="s">
        <v>22</v>
      </c>
      <c r="G93" s="2">
        <v>115</v>
      </c>
      <c r="H93" s="2">
        <v>16</v>
      </c>
      <c r="I93" s="2">
        <v>6</v>
      </c>
    </row>
    <row r="94" spans="5:9" x14ac:dyDescent="0.45">
      <c r="E94" s="1">
        <v>165</v>
      </c>
      <c r="F94" s="2" t="s">
        <v>22</v>
      </c>
      <c r="G94" s="2">
        <v>118</v>
      </c>
      <c r="H94" s="2">
        <v>16</v>
      </c>
      <c r="I94" s="2">
        <v>5</v>
      </c>
    </row>
    <row r="95" spans="5:9" x14ac:dyDescent="0.45">
      <c r="E95" s="1">
        <v>171</v>
      </c>
      <c r="F95" s="2" t="s">
        <v>22</v>
      </c>
      <c r="G95" s="2">
        <v>118</v>
      </c>
      <c r="H95" s="2">
        <v>16</v>
      </c>
      <c r="I95" s="2">
        <v>6</v>
      </c>
    </row>
    <row r="96" spans="5:9" x14ac:dyDescent="0.45">
      <c r="E96" s="1">
        <v>14</v>
      </c>
      <c r="F96" s="2" t="s">
        <v>22</v>
      </c>
      <c r="G96" s="2">
        <v>120</v>
      </c>
      <c r="H96" s="2">
        <v>17</v>
      </c>
      <c r="I96" s="2">
        <v>7</v>
      </c>
    </row>
    <row r="97" spans="5:9" x14ac:dyDescent="0.45">
      <c r="E97" s="1">
        <v>15</v>
      </c>
      <c r="F97" s="2" t="s">
        <v>22</v>
      </c>
      <c r="G97" s="2">
        <v>122</v>
      </c>
      <c r="H97" s="2">
        <v>17</v>
      </c>
      <c r="I97" s="2">
        <v>6</v>
      </c>
    </row>
    <row r="98" spans="5:9" x14ac:dyDescent="0.45">
      <c r="E98" s="1">
        <v>16</v>
      </c>
      <c r="F98" s="2" t="s">
        <v>22</v>
      </c>
      <c r="G98" s="2">
        <v>123</v>
      </c>
      <c r="H98" s="2">
        <v>17</v>
      </c>
      <c r="I98" s="2">
        <v>7</v>
      </c>
    </row>
    <row r="99" spans="5:9" x14ac:dyDescent="0.45">
      <c r="E99" s="1">
        <v>18</v>
      </c>
      <c r="F99" s="2" t="s">
        <v>22</v>
      </c>
      <c r="G99" s="2">
        <v>124</v>
      </c>
      <c r="H99" s="2">
        <v>17</v>
      </c>
      <c r="I99" s="2">
        <v>15</v>
      </c>
    </row>
    <row r="100" spans="5:9" x14ac:dyDescent="0.45">
      <c r="E100" s="1">
        <v>46</v>
      </c>
      <c r="F100" s="2" t="s">
        <v>22</v>
      </c>
      <c r="G100" s="2">
        <v>124</v>
      </c>
      <c r="H100" s="2">
        <v>17</v>
      </c>
      <c r="I100" s="2">
        <v>5</v>
      </c>
    </row>
    <row r="101" spans="5:9" x14ac:dyDescent="0.45">
      <c r="E101" s="1">
        <v>130</v>
      </c>
      <c r="F101" s="2" t="s">
        <v>22</v>
      </c>
      <c r="G101" s="2">
        <v>130</v>
      </c>
      <c r="H101" s="2">
        <v>17</v>
      </c>
      <c r="I101" s="2">
        <v>7</v>
      </c>
    </row>
    <row r="102" spans="5:9" x14ac:dyDescent="0.45">
      <c r="E102" s="1">
        <v>131</v>
      </c>
      <c r="F102" s="2" t="s">
        <v>22</v>
      </c>
      <c r="G102" s="2">
        <v>131</v>
      </c>
      <c r="H102" s="2">
        <v>17</v>
      </c>
      <c r="I102" s="2">
        <v>7</v>
      </c>
    </row>
    <row r="103" spans="5:9" x14ac:dyDescent="0.45">
      <c r="E103" s="1">
        <v>134</v>
      </c>
      <c r="F103" s="2" t="s">
        <v>22</v>
      </c>
      <c r="G103" s="2">
        <v>133</v>
      </c>
      <c r="H103" s="2">
        <v>17</v>
      </c>
      <c r="I103" s="2">
        <v>8</v>
      </c>
    </row>
    <row r="104" spans="5:9" x14ac:dyDescent="0.45">
      <c r="E104" s="1">
        <v>136</v>
      </c>
      <c r="F104" s="2" t="s">
        <v>22</v>
      </c>
      <c r="G104" s="2">
        <v>133</v>
      </c>
      <c r="H104" s="2">
        <v>17</v>
      </c>
      <c r="I104" s="2">
        <v>7</v>
      </c>
    </row>
    <row r="105" spans="5:9" x14ac:dyDescent="0.45">
      <c r="E105" s="1">
        <v>148</v>
      </c>
      <c r="F105" s="2" t="s">
        <v>22</v>
      </c>
      <c r="G105" s="2">
        <v>135</v>
      </c>
      <c r="H105" s="2">
        <v>17</v>
      </c>
      <c r="I105" s="2">
        <v>8</v>
      </c>
    </row>
    <row r="106" spans="5:9" x14ac:dyDescent="0.45">
      <c r="E106" s="1">
        <v>152</v>
      </c>
      <c r="F106" s="2" t="s">
        <v>22</v>
      </c>
      <c r="G106" s="2">
        <v>135</v>
      </c>
      <c r="H106" s="2">
        <v>17</v>
      </c>
      <c r="I106" s="2">
        <v>7</v>
      </c>
    </row>
    <row r="107" spans="5:9" x14ac:dyDescent="0.45">
      <c r="E107" s="1">
        <v>160</v>
      </c>
      <c r="F107" s="2" t="s">
        <v>22</v>
      </c>
      <c r="G107" s="2">
        <v>135</v>
      </c>
      <c r="H107" s="2">
        <v>17</v>
      </c>
      <c r="I107" s="2">
        <v>13</v>
      </c>
    </row>
    <row r="108" spans="5:9" x14ac:dyDescent="0.45">
      <c r="E108" s="1">
        <v>162</v>
      </c>
      <c r="F108" s="2" t="s">
        <v>22</v>
      </c>
      <c r="G108" s="2">
        <v>136</v>
      </c>
      <c r="H108" s="2">
        <v>17</v>
      </c>
      <c r="I108" s="2">
        <v>8</v>
      </c>
    </row>
    <row r="109" spans="5:9" x14ac:dyDescent="0.45">
      <c r="E109" s="1">
        <v>166</v>
      </c>
      <c r="F109" s="2" t="s">
        <v>22</v>
      </c>
      <c r="G109" s="2">
        <v>137</v>
      </c>
      <c r="H109" s="2">
        <v>17</v>
      </c>
      <c r="I109" s="2">
        <v>8</v>
      </c>
    </row>
    <row r="110" spans="5:9" x14ac:dyDescent="0.45">
      <c r="E110" s="1">
        <v>170</v>
      </c>
      <c r="F110" s="2" t="s">
        <v>22</v>
      </c>
      <c r="G110" s="2">
        <v>140</v>
      </c>
      <c r="H110" s="2">
        <v>17</v>
      </c>
      <c r="I110" s="2">
        <v>10</v>
      </c>
    </row>
    <row r="111" spans="5:9" x14ac:dyDescent="0.45">
      <c r="E111" s="1">
        <v>44</v>
      </c>
      <c r="F111" s="2" t="s">
        <v>22</v>
      </c>
      <c r="G111" s="2">
        <v>141</v>
      </c>
      <c r="H111" s="2">
        <v>18</v>
      </c>
      <c r="I111" s="2">
        <v>9</v>
      </c>
    </row>
    <row r="112" spans="5:9" x14ac:dyDescent="0.45">
      <c r="E112" s="1">
        <v>47</v>
      </c>
      <c r="F112" s="2" t="s">
        <v>22</v>
      </c>
      <c r="G112" s="2">
        <v>142</v>
      </c>
      <c r="H112" s="2">
        <v>18</v>
      </c>
      <c r="I112" s="2">
        <v>12</v>
      </c>
    </row>
    <row r="113" spans="5:9" x14ac:dyDescent="0.45">
      <c r="E113" s="1">
        <v>137</v>
      </c>
      <c r="F113" s="2" t="s">
        <v>22</v>
      </c>
      <c r="G113" s="2">
        <v>144</v>
      </c>
      <c r="H113" s="2">
        <v>18</v>
      </c>
      <c r="I113" s="2">
        <v>8</v>
      </c>
    </row>
    <row r="114" spans="5:9" x14ac:dyDescent="0.45">
      <c r="E114" s="1">
        <v>147</v>
      </c>
      <c r="F114" s="2" t="s">
        <v>22</v>
      </c>
      <c r="G114" s="2">
        <v>144</v>
      </c>
      <c r="H114" s="2">
        <v>18</v>
      </c>
      <c r="I114" s="2">
        <v>8</v>
      </c>
    </row>
    <row r="115" spans="5:9" x14ac:dyDescent="0.45">
      <c r="E115" s="1">
        <v>151</v>
      </c>
      <c r="F115" s="2" t="s">
        <v>22</v>
      </c>
      <c r="G115" s="2">
        <v>144</v>
      </c>
      <c r="H115" s="2">
        <v>18</v>
      </c>
      <c r="I115" s="2">
        <v>11</v>
      </c>
    </row>
    <row r="116" spans="5:9" x14ac:dyDescent="0.45">
      <c r="E116" s="1">
        <v>155</v>
      </c>
      <c r="F116" s="2" t="s">
        <v>22</v>
      </c>
      <c r="G116" s="2">
        <v>149</v>
      </c>
      <c r="H116" s="2">
        <v>18</v>
      </c>
      <c r="I116" s="2">
        <v>10</v>
      </c>
    </row>
    <row r="117" spans="5:9" x14ac:dyDescent="0.45">
      <c r="E117" s="1">
        <v>156</v>
      </c>
      <c r="F117" s="2" t="s">
        <v>22</v>
      </c>
      <c r="G117" s="2">
        <v>152</v>
      </c>
      <c r="H117" s="2">
        <v>18</v>
      </c>
      <c r="I117" s="2">
        <v>9</v>
      </c>
    </row>
    <row r="118" spans="5:9" x14ac:dyDescent="0.45">
      <c r="E118" s="1">
        <v>4</v>
      </c>
      <c r="F118" s="2" t="s">
        <v>22</v>
      </c>
      <c r="G118" s="2">
        <v>163</v>
      </c>
      <c r="H118" s="2">
        <v>19</v>
      </c>
      <c r="I118" s="2">
        <v>10</v>
      </c>
    </row>
    <row r="119" spans="5:9" x14ac:dyDescent="0.45">
      <c r="E119" s="1">
        <v>8</v>
      </c>
      <c r="F119" s="2" t="s">
        <v>22</v>
      </c>
      <c r="G119" s="2">
        <v>175</v>
      </c>
      <c r="H119" s="2">
        <v>19</v>
      </c>
      <c r="I119" s="2">
        <v>5</v>
      </c>
    </row>
    <row r="120" spans="5:9" x14ac:dyDescent="0.45">
      <c r="E120" s="1">
        <v>11</v>
      </c>
      <c r="F120" s="2" t="s">
        <v>22</v>
      </c>
      <c r="G120" s="2">
        <v>175</v>
      </c>
      <c r="H120" s="2">
        <v>19</v>
      </c>
      <c r="I120" s="2">
        <v>7</v>
      </c>
    </row>
    <row r="121" spans="5:9" x14ac:dyDescent="0.45">
      <c r="E121" s="1">
        <v>50</v>
      </c>
      <c r="F121" s="2" t="s">
        <v>22</v>
      </c>
      <c r="G121" s="2">
        <v>176</v>
      </c>
      <c r="H121" s="2">
        <v>19</v>
      </c>
      <c r="I121" s="2">
        <v>10</v>
      </c>
    </row>
    <row r="122" spans="5:9" x14ac:dyDescent="0.45">
      <c r="E122" s="1">
        <v>119</v>
      </c>
      <c r="F122" s="2" t="s">
        <v>22</v>
      </c>
      <c r="G122" s="2">
        <v>180</v>
      </c>
      <c r="H122" s="2">
        <v>19</v>
      </c>
      <c r="I122" s="2">
        <v>13</v>
      </c>
    </row>
    <row r="123" spans="5:9" x14ac:dyDescent="0.45">
      <c r="E123" s="1">
        <v>149</v>
      </c>
      <c r="F123" s="2" t="s">
        <v>22</v>
      </c>
      <c r="G123" s="2">
        <v>192</v>
      </c>
      <c r="H123" s="2">
        <v>19</v>
      </c>
      <c r="I123" s="2">
        <v>10</v>
      </c>
    </row>
    <row r="124" spans="5:9" x14ac:dyDescent="0.45">
      <c r="E124" s="1">
        <v>7</v>
      </c>
      <c r="F124" s="2" t="s">
        <v>22</v>
      </c>
      <c r="G124" s="2">
        <v>215</v>
      </c>
      <c r="H124" s="2">
        <v>21</v>
      </c>
      <c r="I124" s="2">
        <v>15</v>
      </c>
    </row>
    <row r="125" spans="5:9" x14ac:dyDescent="0.45">
      <c r="E125" s="1">
        <v>36</v>
      </c>
      <c r="F125" s="2" t="s">
        <v>22</v>
      </c>
      <c r="G125" s="2">
        <v>232</v>
      </c>
      <c r="H125" s="2">
        <v>21</v>
      </c>
      <c r="I125" s="2">
        <v>12</v>
      </c>
    </row>
    <row r="126" spans="5:9" x14ac:dyDescent="0.45">
      <c r="E126" s="4">
        <v>177</v>
      </c>
      <c r="F126" s="2" t="s">
        <v>22</v>
      </c>
      <c r="G126" s="2">
        <v>240</v>
      </c>
      <c r="H126" s="2">
        <v>21</v>
      </c>
      <c r="I126" s="2">
        <v>13</v>
      </c>
    </row>
    <row r="128" spans="5:9" x14ac:dyDescent="0.45">
      <c r="E128" s="1" t="s">
        <v>0</v>
      </c>
      <c r="F128" s="1" t="s">
        <v>1</v>
      </c>
      <c r="G128" s="1" t="s">
        <v>435</v>
      </c>
      <c r="H128" s="1" t="s">
        <v>436</v>
      </c>
      <c r="I128" s="1" t="s">
        <v>437</v>
      </c>
    </row>
    <row r="129" spans="5:9" x14ac:dyDescent="0.45">
      <c r="E129" s="1">
        <v>22</v>
      </c>
      <c r="F129" s="2" t="s">
        <v>31</v>
      </c>
      <c r="G129" s="2">
        <v>19</v>
      </c>
      <c r="H129" s="2">
        <v>2</v>
      </c>
      <c r="I129" s="2">
        <v>2</v>
      </c>
    </row>
    <row r="130" spans="5:9" x14ac:dyDescent="0.45">
      <c r="E130" s="1">
        <v>121</v>
      </c>
      <c r="F130" s="2" t="s">
        <v>31</v>
      </c>
      <c r="G130" s="2">
        <v>19</v>
      </c>
      <c r="H130" s="2">
        <v>3</v>
      </c>
      <c r="I130" s="2">
        <v>2</v>
      </c>
    </row>
    <row r="131" spans="5:9" x14ac:dyDescent="0.45">
      <c r="E131" s="1">
        <v>122</v>
      </c>
      <c r="F131" s="2" t="s">
        <v>31</v>
      </c>
      <c r="G131" s="2">
        <v>28</v>
      </c>
      <c r="H131" s="2">
        <v>3</v>
      </c>
      <c r="I131" s="2">
        <v>2</v>
      </c>
    </row>
    <row r="132" spans="5:9" x14ac:dyDescent="0.45">
      <c r="E132" s="1">
        <v>176</v>
      </c>
      <c r="F132" s="2" t="s">
        <v>31</v>
      </c>
      <c r="G132" s="2">
        <v>34</v>
      </c>
      <c r="H132" s="2">
        <v>7</v>
      </c>
      <c r="I132" s="2">
        <v>6</v>
      </c>
    </row>
    <row r="133" spans="5:9" x14ac:dyDescent="0.45">
      <c r="E133" s="1">
        <v>37</v>
      </c>
      <c r="F133" s="2" t="s">
        <v>31</v>
      </c>
      <c r="G133" s="2">
        <v>53</v>
      </c>
      <c r="H133" s="2">
        <v>9</v>
      </c>
      <c r="I133" s="2">
        <v>11</v>
      </c>
    </row>
    <row r="134" spans="5:9" x14ac:dyDescent="0.45">
      <c r="E134" s="1">
        <v>175</v>
      </c>
      <c r="F134" s="2" t="s">
        <v>31</v>
      </c>
      <c r="G134" s="2">
        <v>56</v>
      </c>
      <c r="H134" s="2">
        <v>9</v>
      </c>
      <c r="I134" s="2">
        <v>9</v>
      </c>
    </row>
    <row r="135" spans="5:9" x14ac:dyDescent="0.45">
      <c r="E135" s="1">
        <v>115</v>
      </c>
      <c r="F135" s="2" t="s">
        <v>31</v>
      </c>
      <c r="G135" s="2">
        <v>72</v>
      </c>
      <c r="H135" s="2">
        <v>11</v>
      </c>
      <c r="I135" s="2">
        <v>4</v>
      </c>
    </row>
    <row r="136" spans="5:9" x14ac:dyDescent="0.45">
      <c r="E136" s="1">
        <v>114</v>
      </c>
      <c r="F136" s="2" t="s">
        <v>31</v>
      </c>
      <c r="G136" s="2">
        <v>72</v>
      </c>
      <c r="H136" s="2">
        <v>12</v>
      </c>
      <c r="I136" s="2">
        <v>6</v>
      </c>
    </row>
    <row r="137" spans="5:9" x14ac:dyDescent="0.45">
      <c r="E137" s="4">
        <v>113</v>
      </c>
      <c r="F137" s="2" t="s">
        <v>31</v>
      </c>
      <c r="G137" s="2">
        <v>73</v>
      </c>
      <c r="H137" s="2">
        <v>13</v>
      </c>
      <c r="I137" s="2">
        <v>10</v>
      </c>
    </row>
    <row r="138" spans="5:9" x14ac:dyDescent="0.45">
      <c r="E138" s="1">
        <v>41</v>
      </c>
      <c r="F138" s="2" t="s">
        <v>31</v>
      </c>
      <c r="G138" s="2">
        <v>75</v>
      </c>
      <c r="H138" s="2">
        <v>16</v>
      </c>
      <c r="I138" s="2">
        <v>13</v>
      </c>
    </row>
    <row r="139" spans="5:9" x14ac:dyDescent="0.45">
      <c r="E139" s="1">
        <v>54</v>
      </c>
      <c r="F139" s="2" t="s">
        <v>31</v>
      </c>
      <c r="G139" s="2">
        <v>155</v>
      </c>
      <c r="H139" s="2">
        <v>16</v>
      </c>
      <c r="I139" s="2">
        <v>20</v>
      </c>
    </row>
    <row r="140" spans="5:9" x14ac:dyDescent="0.45">
      <c r="E140" s="1">
        <v>127</v>
      </c>
      <c r="F140" s="2" t="s">
        <v>31</v>
      </c>
      <c r="G140" s="2">
        <v>166</v>
      </c>
      <c r="H140" s="2">
        <v>17</v>
      </c>
      <c r="I140" s="2">
        <v>13</v>
      </c>
    </row>
    <row r="141" spans="5:9" ht="13.5" customHeight="1" x14ac:dyDescent="0.45">
      <c r="E141" s="1">
        <v>51</v>
      </c>
      <c r="F141" s="2" t="s">
        <v>31</v>
      </c>
      <c r="G141" s="2">
        <v>181</v>
      </c>
      <c r="H141" s="2">
        <v>18</v>
      </c>
      <c r="I141" s="2">
        <v>16</v>
      </c>
    </row>
    <row r="142" spans="5:9" x14ac:dyDescent="0.45">
      <c r="E142" s="1">
        <v>125</v>
      </c>
      <c r="F142" s="2" t="s">
        <v>31</v>
      </c>
      <c r="G142" s="2">
        <v>181</v>
      </c>
      <c r="H142" s="2">
        <v>18</v>
      </c>
      <c r="I142" s="2">
        <v>16</v>
      </c>
    </row>
    <row r="143" spans="5:9" x14ac:dyDescent="0.45">
      <c r="E143" s="1">
        <v>167</v>
      </c>
      <c r="F143" s="2" t="s">
        <v>31</v>
      </c>
      <c r="G143" s="2">
        <v>184</v>
      </c>
      <c r="H143" s="2">
        <v>18</v>
      </c>
      <c r="I143" s="2">
        <v>16</v>
      </c>
    </row>
    <row r="144" spans="5:9" x14ac:dyDescent="0.45">
      <c r="E144" s="1">
        <v>40</v>
      </c>
      <c r="F144" s="2" t="s">
        <v>31</v>
      </c>
      <c r="G144" s="2">
        <v>190</v>
      </c>
      <c r="H144" s="2">
        <v>19</v>
      </c>
      <c r="I144" s="2">
        <v>17</v>
      </c>
    </row>
    <row r="145" spans="5:9" x14ac:dyDescent="0.45">
      <c r="E145" s="1">
        <v>52</v>
      </c>
      <c r="F145" s="2" t="s">
        <v>31</v>
      </c>
      <c r="G145" s="2">
        <v>192</v>
      </c>
      <c r="H145" s="2">
        <v>19</v>
      </c>
      <c r="I145" s="2">
        <v>22</v>
      </c>
    </row>
    <row r="146" spans="5:9" x14ac:dyDescent="0.45">
      <c r="E146" s="1">
        <v>55</v>
      </c>
      <c r="F146" s="2" t="s">
        <v>31</v>
      </c>
      <c r="G146" s="2">
        <v>194</v>
      </c>
      <c r="H146" s="2">
        <v>19</v>
      </c>
      <c r="I146" s="2">
        <v>15</v>
      </c>
    </row>
    <row r="147" spans="5:9" x14ac:dyDescent="0.45">
      <c r="E147" s="1">
        <v>48</v>
      </c>
      <c r="F147" s="2" t="s">
        <v>31</v>
      </c>
      <c r="G147" s="2">
        <v>210</v>
      </c>
      <c r="H147" s="2">
        <v>20</v>
      </c>
      <c r="I147" s="2">
        <v>13</v>
      </c>
    </row>
    <row r="148" spans="5:9" x14ac:dyDescent="0.45">
      <c r="E148" s="1">
        <v>49</v>
      </c>
      <c r="F148" s="2" t="s">
        <v>31</v>
      </c>
      <c r="G148" s="2">
        <v>215</v>
      </c>
      <c r="H148" s="2">
        <v>20</v>
      </c>
      <c r="I148" s="2">
        <v>14</v>
      </c>
    </row>
    <row r="149" spans="5:9" x14ac:dyDescent="0.45">
      <c r="E149" s="1">
        <v>153</v>
      </c>
      <c r="F149" s="2" t="s">
        <v>31</v>
      </c>
      <c r="G149" s="2">
        <v>222</v>
      </c>
      <c r="H149" s="2">
        <v>20</v>
      </c>
      <c r="I149" s="2">
        <v>14</v>
      </c>
    </row>
    <row r="150" spans="5:9" x14ac:dyDescent="0.45">
      <c r="E150" s="1">
        <v>150</v>
      </c>
      <c r="F150" s="2" t="s">
        <v>31</v>
      </c>
      <c r="G150" s="2">
        <v>251</v>
      </c>
      <c r="H150" s="2">
        <v>21</v>
      </c>
      <c r="I150" s="2">
        <v>17</v>
      </c>
    </row>
    <row r="151" spans="5:9" x14ac:dyDescent="0.45">
      <c r="E151" s="1">
        <v>157</v>
      </c>
      <c r="F151" s="2" t="s">
        <v>31</v>
      </c>
      <c r="G151" s="2">
        <v>470</v>
      </c>
      <c r="H151" s="2">
        <v>21</v>
      </c>
      <c r="I151" s="2">
        <v>18</v>
      </c>
    </row>
    <row r="152" spans="5:9" x14ac:dyDescent="0.45">
      <c r="E152" s="1">
        <v>6</v>
      </c>
      <c r="F152" s="3" t="s">
        <v>31</v>
      </c>
      <c r="G152" s="2">
        <v>570</v>
      </c>
      <c r="H152" s="2">
        <v>22</v>
      </c>
      <c r="I152" s="2">
        <v>23</v>
      </c>
    </row>
    <row r="161" spans="1:22" x14ac:dyDescent="0.45">
      <c r="Q161" s="1" t="s">
        <v>449</v>
      </c>
      <c r="R161" s="1" t="s">
        <v>561</v>
      </c>
      <c r="S161" s="1" t="s">
        <v>562</v>
      </c>
    </row>
    <row r="162" spans="1:22" x14ac:dyDescent="0.45">
      <c r="Q162" s="1" t="s">
        <v>31</v>
      </c>
      <c r="R162" s="2">
        <v>4</v>
      </c>
      <c r="S162" s="2">
        <v>9</v>
      </c>
    </row>
    <row r="163" spans="1:22" x14ac:dyDescent="0.45">
      <c r="Q163" s="1" t="s">
        <v>22</v>
      </c>
      <c r="R163" s="2">
        <v>6</v>
      </c>
      <c r="S163" s="2">
        <v>15</v>
      </c>
    </row>
    <row r="164" spans="1:22" x14ac:dyDescent="0.45">
      <c r="Q164" s="1"/>
      <c r="R164" s="2"/>
      <c r="S164" s="2"/>
      <c r="V164">
        <f>43/177*100</f>
        <v>24.293785310734464</v>
      </c>
    </row>
    <row r="165" spans="1:22" x14ac:dyDescent="0.45">
      <c r="Q165" s="1" t="s">
        <v>450</v>
      </c>
      <c r="R165" s="2" t="s">
        <v>561</v>
      </c>
      <c r="S165" s="2" t="s">
        <v>562</v>
      </c>
    </row>
    <row r="166" spans="1:22" x14ac:dyDescent="0.45">
      <c r="Q166" s="1" t="s">
        <v>31</v>
      </c>
      <c r="R166" s="2">
        <v>15</v>
      </c>
      <c r="S166" s="2">
        <v>24</v>
      </c>
    </row>
    <row r="167" spans="1:22" x14ac:dyDescent="0.45">
      <c r="Q167" s="1" t="s">
        <v>22</v>
      </c>
      <c r="R167" s="2">
        <v>17</v>
      </c>
      <c r="S167" s="2">
        <v>47</v>
      </c>
    </row>
    <row r="168" spans="1:22" x14ac:dyDescent="0.45">
      <c r="Q168" s="1" t="s">
        <v>95</v>
      </c>
      <c r="R168" s="2">
        <v>1</v>
      </c>
      <c r="S168" s="2">
        <v>2</v>
      </c>
    </row>
    <row r="169" spans="1:22" x14ac:dyDescent="0.45">
      <c r="Q169" s="2"/>
      <c r="R169" s="2"/>
      <c r="S169" s="2"/>
    </row>
    <row r="170" spans="1:22" x14ac:dyDescent="0.45">
      <c r="Q170" s="31" t="s">
        <v>516</v>
      </c>
      <c r="R170" s="2">
        <f>'zdravotní stav a vitalita'!R162+'zdravotní stav a vitalita'!R163+'zdravotní stav a vitalita'!R166+'zdravotní stav a vitalita'!R167+'zdravotní stav a vitalita'!R168</f>
        <v>43</v>
      </c>
      <c r="S170" s="2">
        <f>'zdravotní stav a vitalita'!S162+'zdravotní stav a vitalita'!S163+'zdravotní stav a vitalita'!S166+'zdravotní stav a vitalita'!S167+'zdravotní stav a vitalita'!S168</f>
        <v>97</v>
      </c>
    </row>
    <row r="174" spans="1:22" ht="30.75" x14ac:dyDescent="0.9">
      <c r="A174" s="11" t="s">
        <v>164</v>
      </c>
    </row>
    <row r="175" spans="1:22" x14ac:dyDescent="0.45">
      <c r="A175" s="1" t="s">
        <v>550</v>
      </c>
      <c r="B175" s="1" t="s">
        <v>538</v>
      </c>
      <c r="C175" s="1" t="s">
        <v>539</v>
      </c>
    </row>
    <row r="176" spans="1:22" x14ac:dyDescent="0.45">
      <c r="A176" s="19" t="s">
        <v>22</v>
      </c>
      <c r="B176" s="2">
        <v>15</v>
      </c>
      <c r="C176" s="14">
        <f t="shared" ref="C176:C187" si="4">100/$B$188*B176</f>
        <v>25.862068965517238</v>
      </c>
    </row>
    <row r="177" spans="1:3" x14ac:dyDescent="0.45">
      <c r="A177" s="2" t="s">
        <v>534</v>
      </c>
      <c r="B177" s="2">
        <v>1</v>
      </c>
      <c r="C177" s="14">
        <f t="shared" si="4"/>
        <v>1.7241379310344827</v>
      </c>
    </row>
    <row r="178" spans="1:3" x14ac:dyDescent="0.45">
      <c r="A178" s="19" t="s">
        <v>31</v>
      </c>
      <c r="B178" s="2">
        <v>9</v>
      </c>
      <c r="C178" s="14">
        <f t="shared" si="4"/>
        <v>15.517241379310343</v>
      </c>
    </row>
    <row r="179" spans="1:3" x14ac:dyDescent="0.45">
      <c r="A179" s="19" t="s">
        <v>103</v>
      </c>
      <c r="B179" s="2">
        <v>1</v>
      </c>
      <c r="C179" s="14">
        <f t="shared" si="4"/>
        <v>1.7241379310344827</v>
      </c>
    </row>
    <row r="180" spans="1:3" x14ac:dyDescent="0.45">
      <c r="A180" s="19" t="s">
        <v>134</v>
      </c>
      <c r="B180" s="2">
        <v>6</v>
      </c>
      <c r="C180" s="14">
        <f t="shared" si="4"/>
        <v>10.344827586206897</v>
      </c>
    </row>
    <row r="181" spans="1:3" x14ac:dyDescent="0.45">
      <c r="A181" s="2" t="s">
        <v>95</v>
      </c>
      <c r="B181" s="2">
        <v>10</v>
      </c>
      <c r="C181" s="14">
        <f t="shared" si="4"/>
        <v>17.241379310344826</v>
      </c>
    </row>
    <row r="182" spans="1:3" x14ac:dyDescent="0.45">
      <c r="A182" s="2" t="s">
        <v>342</v>
      </c>
      <c r="B182" s="2">
        <v>8</v>
      </c>
      <c r="C182" s="14">
        <f t="shared" si="4"/>
        <v>13.793103448275861</v>
      </c>
    </row>
    <row r="183" spans="1:3" x14ac:dyDescent="0.45">
      <c r="A183" s="2" t="s">
        <v>346</v>
      </c>
      <c r="B183" s="2">
        <v>1</v>
      </c>
      <c r="C183" s="14">
        <f t="shared" si="4"/>
        <v>1.7241379310344827</v>
      </c>
    </row>
    <row r="184" spans="1:3" x14ac:dyDescent="0.45">
      <c r="A184" s="2" t="s">
        <v>355</v>
      </c>
      <c r="B184" s="2">
        <v>2</v>
      </c>
      <c r="C184" s="14">
        <f t="shared" si="4"/>
        <v>3.4482758620689653</v>
      </c>
    </row>
    <row r="185" spans="1:3" x14ac:dyDescent="0.45">
      <c r="A185" s="19" t="s">
        <v>375</v>
      </c>
      <c r="B185" s="2">
        <v>2</v>
      </c>
      <c r="C185" s="14">
        <f t="shared" si="4"/>
        <v>3.4482758620689653</v>
      </c>
    </row>
    <row r="186" spans="1:3" x14ac:dyDescent="0.45">
      <c r="A186" s="19" t="s">
        <v>533</v>
      </c>
      <c r="B186" s="2">
        <v>2</v>
      </c>
      <c r="C186" s="14">
        <f t="shared" si="4"/>
        <v>3.4482758620689653</v>
      </c>
    </row>
    <row r="187" spans="1:3" x14ac:dyDescent="0.45">
      <c r="A187" s="19" t="s">
        <v>535</v>
      </c>
      <c r="B187" s="2">
        <v>1</v>
      </c>
      <c r="C187" s="14">
        <f t="shared" si="4"/>
        <v>1.7241379310344827</v>
      </c>
    </row>
    <row r="188" spans="1:3" x14ac:dyDescent="0.45">
      <c r="A188" s="1" t="s">
        <v>549</v>
      </c>
      <c r="B188" s="1">
        <f>SUM(B176:B187)</f>
        <v>58</v>
      </c>
      <c r="C188" s="15">
        <f>SUM(C176:C187)</f>
        <v>99.999999999999986</v>
      </c>
    </row>
    <row r="189" spans="1:3" x14ac:dyDescent="0.45">
      <c r="C189" s="12"/>
    </row>
    <row r="190" spans="1:3" x14ac:dyDescent="0.45">
      <c r="A190" t="s">
        <v>12</v>
      </c>
      <c r="B190">
        <v>45</v>
      </c>
      <c r="C190" s="12">
        <f>100/$B$195*B190</f>
        <v>77.586206896551715</v>
      </c>
    </row>
    <row r="191" spans="1:3" x14ac:dyDescent="0.45">
      <c r="A191" t="s">
        <v>18</v>
      </c>
      <c r="B191">
        <v>6</v>
      </c>
      <c r="C191" s="12">
        <f t="shared" ref="C191:C195" si="5">100/$B$195*B191</f>
        <v>10.344827586206897</v>
      </c>
    </row>
    <row r="192" spans="1:3" x14ac:dyDescent="0.45">
      <c r="A192" t="s">
        <v>37</v>
      </c>
      <c r="B192">
        <v>5</v>
      </c>
      <c r="C192" s="12">
        <f t="shared" si="5"/>
        <v>8.6206896551724128</v>
      </c>
    </row>
    <row r="193" spans="1:9" x14ac:dyDescent="0.45">
      <c r="A193" t="s">
        <v>536</v>
      </c>
      <c r="B193">
        <v>2</v>
      </c>
      <c r="C193" s="12">
        <f t="shared" si="5"/>
        <v>3.4482758620689653</v>
      </c>
    </row>
    <row r="194" spans="1:9" x14ac:dyDescent="0.45">
      <c r="A194" t="s">
        <v>537</v>
      </c>
      <c r="B194">
        <v>0</v>
      </c>
      <c r="C194" s="12">
        <f t="shared" si="5"/>
        <v>0</v>
      </c>
    </row>
    <row r="195" spans="1:9" x14ac:dyDescent="0.45">
      <c r="B195">
        <f>SUM(B190:B194)</f>
        <v>58</v>
      </c>
      <c r="C195" s="12">
        <f t="shared" si="5"/>
        <v>100</v>
      </c>
    </row>
    <row r="196" spans="1:9" x14ac:dyDescent="0.45">
      <c r="C196" s="12"/>
    </row>
    <row r="197" spans="1:9" x14ac:dyDescent="0.45">
      <c r="A197" t="s">
        <v>13</v>
      </c>
      <c r="B197">
        <v>45</v>
      </c>
      <c r="C197" s="12">
        <f>100/$B$202*B197</f>
        <v>77.586206896551715</v>
      </c>
    </row>
    <row r="198" spans="1:9" x14ac:dyDescent="0.45">
      <c r="A198" t="s">
        <v>26</v>
      </c>
      <c r="B198">
        <v>11</v>
      </c>
      <c r="C198" s="12">
        <f t="shared" ref="C198:C202" si="6">100/$B$202*B198</f>
        <v>18.96551724137931</v>
      </c>
    </row>
    <row r="199" spans="1:9" x14ac:dyDescent="0.45">
      <c r="A199" t="s">
        <v>38</v>
      </c>
      <c r="B199">
        <v>1</v>
      </c>
      <c r="C199" s="12">
        <f t="shared" si="6"/>
        <v>1.7241379310344827</v>
      </c>
    </row>
    <row r="200" spans="1:9" x14ac:dyDescent="0.45">
      <c r="A200" t="s">
        <v>58</v>
      </c>
      <c r="B200">
        <v>1</v>
      </c>
      <c r="C200" s="12">
        <f t="shared" si="6"/>
        <v>1.7241379310344827</v>
      </c>
    </row>
    <row r="201" spans="1:9" x14ac:dyDescent="0.45">
      <c r="A201" t="s">
        <v>43</v>
      </c>
      <c r="B201">
        <v>0</v>
      </c>
      <c r="C201" s="12">
        <f t="shared" si="6"/>
        <v>0</v>
      </c>
    </row>
    <row r="202" spans="1:9" x14ac:dyDescent="0.45">
      <c r="B202">
        <f>SUM(B197:B201)</f>
        <v>58</v>
      </c>
      <c r="C202" s="12">
        <f t="shared" si="6"/>
        <v>100</v>
      </c>
    </row>
    <row r="208" spans="1:9" x14ac:dyDescent="0.45">
      <c r="E208" s="1" t="s">
        <v>0</v>
      </c>
      <c r="F208" s="1" t="s">
        <v>1</v>
      </c>
      <c r="G208" s="1" t="s">
        <v>435</v>
      </c>
      <c r="H208" s="1" t="s">
        <v>436</v>
      </c>
      <c r="I208" s="1" t="s">
        <v>437</v>
      </c>
    </row>
    <row r="209" spans="5:9" x14ac:dyDescent="0.45">
      <c r="E209" s="1">
        <v>67</v>
      </c>
      <c r="F209" s="2" t="s">
        <v>22</v>
      </c>
      <c r="G209" s="2">
        <v>43</v>
      </c>
      <c r="H209" s="2">
        <v>5</v>
      </c>
      <c r="I209" s="2">
        <v>5</v>
      </c>
    </row>
    <row r="210" spans="5:9" x14ac:dyDescent="0.45">
      <c r="E210" s="1">
        <v>71</v>
      </c>
      <c r="F210" s="2" t="s">
        <v>22</v>
      </c>
      <c r="G210" s="2">
        <v>48</v>
      </c>
      <c r="H210" s="2">
        <v>8</v>
      </c>
      <c r="I210" s="2">
        <v>5</v>
      </c>
    </row>
    <row r="211" spans="5:9" x14ac:dyDescent="0.45">
      <c r="E211" s="1">
        <v>107</v>
      </c>
      <c r="F211" s="2" t="s">
        <v>22</v>
      </c>
      <c r="G211" s="2">
        <v>96</v>
      </c>
      <c r="H211" s="2">
        <v>10</v>
      </c>
      <c r="I211" s="2">
        <v>6</v>
      </c>
    </row>
    <row r="212" spans="5:9" x14ac:dyDescent="0.45">
      <c r="E212" s="1">
        <v>76</v>
      </c>
      <c r="F212" s="2" t="s">
        <v>22</v>
      </c>
      <c r="G212" s="2">
        <v>102</v>
      </c>
      <c r="H212" s="2">
        <v>12</v>
      </c>
      <c r="I212" s="2">
        <v>8</v>
      </c>
    </row>
    <row r="213" spans="5:9" x14ac:dyDescent="0.45">
      <c r="E213" s="8">
        <v>56</v>
      </c>
      <c r="F213" s="2" t="s">
        <v>22</v>
      </c>
      <c r="G213" s="2">
        <v>106</v>
      </c>
      <c r="H213" s="2">
        <v>14</v>
      </c>
      <c r="I213" s="2">
        <v>10</v>
      </c>
    </row>
    <row r="214" spans="5:9" x14ac:dyDescent="0.45">
      <c r="E214" s="1">
        <v>59</v>
      </c>
      <c r="F214" s="2" t="s">
        <v>22</v>
      </c>
      <c r="G214" s="2">
        <v>115</v>
      </c>
      <c r="H214" s="2">
        <v>14</v>
      </c>
      <c r="I214" s="2">
        <v>13</v>
      </c>
    </row>
    <row r="215" spans="5:9" x14ac:dyDescent="0.45">
      <c r="E215" s="1">
        <v>70</v>
      </c>
      <c r="F215" s="2" t="s">
        <v>22</v>
      </c>
      <c r="G215" s="2">
        <v>116</v>
      </c>
      <c r="H215" s="2">
        <v>14</v>
      </c>
      <c r="I215" s="2">
        <v>8</v>
      </c>
    </row>
    <row r="216" spans="5:9" x14ac:dyDescent="0.45">
      <c r="E216" s="1">
        <v>95</v>
      </c>
      <c r="F216" s="2" t="s">
        <v>22</v>
      </c>
      <c r="G216" s="2">
        <v>128</v>
      </c>
      <c r="H216" s="2">
        <v>14</v>
      </c>
      <c r="I216" s="2">
        <v>10</v>
      </c>
    </row>
    <row r="217" spans="5:9" x14ac:dyDescent="0.45">
      <c r="E217" s="1">
        <v>111</v>
      </c>
      <c r="F217" s="2" t="s">
        <v>22</v>
      </c>
      <c r="G217" s="2">
        <v>129</v>
      </c>
      <c r="H217" s="2">
        <v>14</v>
      </c>
      <c r="I217" s="2">
        <v>9</v>
      </c>
    </row>
    <row r="218" spans="5:9" x14ac:dyDescent="0.45">
      <c r="E218" s="1">
        <v>57</v>
      </c>
      <c r="F218" s="2" t="s">
        <v>22</v>
      </c>
      <c r="G218" s="2">
        <v>130</v>
      </c>
      <c r="H218" s="2">
        <v>16</v>
      </c>
      <c r="I218" s="2">
        <v>11</v>
      </c>
    </row>
    <row r="219" spans="5:9" x14ac:dyDescent="0.45">
      <c r="E219" s="1">
        <v>58</v>
      </c>
      <c r="F219" s="2" t="s">
        <v>22</v>
      </c>
      <c r="G219" s="2">
        <v>143</v>
      </c>
      <c r="H219" s="2">
        <v>16</v>
      </c>
      <c r="I219" s="2">
        <v>14</v>
      </c>
    </row>
    <row r="220" spans="5:9" x14ac:dyDescent="0.45">
      <c r="E220" s="1">
        <v>61</v>
      </c>
      <c r="F220" s="2" t="s">
        <v>22</v>
      </c>
      <c r="G220" s="2">
        <v>145</v>
      </c>
      <c r="H220" s="2">
        <v>17</v>
      </c>
      <c r="I220" s="2">
        <v>8</v>
      </c>
    </row>
    <row r="221" spans="5:9" x14ac:dyDescent="0.45">
      <c r="E221" s="1">
        <v>65</v>
      </c>
      <c r="F221" s="2" t="s">
        <v>22</v>
      </c>
      <c r="G221" s="2">
        <v>154</v>
      </c>
      <c r="H221" s="2">
        <v>17</v>
      </c>
      <c r="I221" s="2">
        <v>8</v>
      </c>
    </row>
    <row r="222" spans="5:9" x14ac:dyDescent="0.45">
      <c r="E222" s="1">
        <v>62</v>
      </c>
      <c r="F222" s="2" t="s">
        <v>22</v>
      </c>
      <c r="G222" s="2">
        <v>166</v>
      </c>
      <c r="H222" s="2">
        <v>18</v>
      </c>
      <c r="I222" s="2">
        <v>8</v>
      </c>
    </row>
    <row r="223" spans="5:9" x14ac:dyDescent="0.45">
      <c r="E223" s="1">
        <v>63</v>
      </c>
      <c r="F223" s="2" t="s">
        <v>22</v>
      </c>
      <c r="G223" s="2">
        <v>188</v>
      </c>
      <c r="H223" s="2">
        <v>18</v>
      </c>
      <c r="I223" s="2">
        <v>11</v>
      </c>
    </row>
    <row r="225" spans="5:9" x14ac:dyDescent="0.45">
      <c r="E225" s="1" t="s">
        <v>0</v>
      </c>
      <c r="F225" s="1" t="s">
        <v>1</v>
      </c>
      <c r="G225" s="1" t="s">
        <v>435</v>
      </c>
      <c r="H225" s="1" t="s">
        <v>436</v>
      </c>
      <c r="I225" s="1" t="s">
        <v>437</v>
      </c>
    </row>
    <row r="226" spans="5:9" x14ac:dyDescent="0.45">
      <c r="E226" s="1">
        <v>101</v>
      </c>
      <c r="F226" s="2" t="s">
        <v>95</v>
      </c>
      <c r="G226" s="2">
        <v>24</v>
      </c>
      <c r="H226" s="2">
        <v>3</v>
      </c>
      <c r="I226" s="2">
        <v>3</v>
      </c>
    </row>
    <row r="227" spans="5:9" x14ac:dyDescent="0.45">
      <c r="E227" s="1">
        <v>98</v>
      </c>
      <c r="F227" s="2" t="s">
        <v>95</v>
      </c>
      <c r="G227" s="2">
        <v>35</v>
      </c>
      <c r="H227" s="2">
        <v>5</v>
      </c>
      <c r="I227" s="2">
        <v>3</v>
      </c>
    </row>
    <row r="228" spans="5:9" x14ac:dyDescent="0.45">
      <c r="E228" s="1">
        <v>100</v>
      </c>
      <c r="F228" s="2" t="s">
        <v>95</v>
      </c>
      <c r="G228" s="2">
        <v>36</v>
      </c>
      <c r="H228" s="2">
        <v>5</v>
      </c>
      <c r="I228" s="2">
        <v>2</v>
      </c>
    </row>
    <row r="229" spans="5:9" x14ac:dyDescent="0.45">
      <c r="E229" s="1">
        <v>90</v>
      </c>
      <c r="F229" s="2" t="s">
        <v>95</v>
      </c>
      <c r="G229" s="2">
        <v>66</v>
      </c>
      <c r="H229" s="2">
        <v>9</v>
      </c>
      <c r="I229" s="2">
        <v>7</v>
      </c>
    </row>
    <row r="230" spans="5:9" x14ac:dyDescent="0.45">
      <c r="E230" s="1">
        <v>66</v>
      </c>
      <c r="F230" s="2" t="s">
        <v>95</v>
      </c>
      <c r="G230" s="2">
        <v>67</v>
      </c>
      <c r="H230" s="2">
        <v>10</v>
      </c>
      <c r="I230" s="2">
        <v>4</v>
      </c>
    </row>
    <row r="231" spans="5:9" x14ac:dyDescent="0.45">
      <c r="E231" s="1">
        <v>84</v>
      </c>
      <c r="F231" s="2" t="s">
        <v>95</v>
      </c>
      <c r="G231" s="2">
        <v>69</v>
      </c>
      <c r="H231" s="2">
        <v>10</v>
      </c>
      <c r="I231" s="2">
        <v>5</v>
      </c>
    </row>
    <row r="232" spans="5:9" x14ac:dyDescent="0.45">
      <c r="E232" s="1">
        <v>72</v>
      </c>
      <c r="F232" s="2" t="s">
        <v>95</v>
      </c>
      <c r="G232" s="2">
        <v>91</v>
      </c>
      <c r="H232" s="2">
        <v>12</v>
      </c>
      <c r="I232" s="2">
        <v>5</v>
      </c>
    </row>
    <row r="233" spans="5:9" x14ac:dyDescent="0.45">
      <c r="E233" s="1">
        <v>87</v>
      </c>
      <c r="F233" s="2" t="s">
        <v>95</v>
      </c>
      <c r="G233" s="2">
        <v>100</v>
      </c>
      <c r="H233" s="2">
        <v>13</v>
      </c>
      <c r="I233" s="2">
        <v>9</v>
      </c>
    </row>
    <row r="234" spans="5:9" x14ac:dyDescent="0.45">
      <c r="E234" s="1">
        <v>82</v>
      </c>
      <c r="F234" s="2" t="s">
        <v>95</v>
      </c>
      <c r="G234" s="2">
        <v>115</v>
      </c>
      <c r="H234" s="2">
        <v>15</v>
      </c>
      <c r="I234" s="2">
        <v>6</v>
      </c>
    </row>
    <row r="235" spans="5:9" x14ac:dyDescent="0.45">
      <c r="E235" s="1">
        <v>78</v>
      </c>
      <c r="F235" s="2" t="s">
        <v>95</v>
      </c>
      <c r="G235" s="2">
        <v>120</v>
      </c>
      <c r="H235" s="2">
        <v>16</v>
      </c>
      <c r="I235" s="2">
        <v>8</v>
      </c>
    </row>
    <row r="236" spans="5:9" x14ac:dyDescent="0.45">
      <c r="E236" s="5"/>
      <c r="F236" s="5"/>
      <c r="G236" s="5"/>
      <c r="H236" s="5"/>
      <c r="I236" s="5"/>
    </row>
    <row r="237" spans="5:9" x14ac:dyDescent="0.45">
      <c r="E237" s="1" t="s">
        <v>0</v>
      </c>
      <c r="F237" s="1" t="s">
        <v>1</v>
      </c>
      <c r="G237" s="1" t="s">
        <v>435</v>
      </c>
      <c r="H237" s="1" t="s">
        <v>436</v>
      </c>
      <c r="I237" s="1" t="s">
        <v>437</v>
      </c>
    </row>
    <row r="238" spans="5:9" x14ac:dyDescent="0.45">
      <c r="E238" s="1">
        <v>68</v>
      </c>
      <c r="F238" s="2" t="s">
        <v>31</v>
      </c>
      <c r="G238" s="2">
        <v>30</v>
      </c>
      <c r="H238" s="2">
        <v>3</v>
      </c>
      <c r="I238" s="2">
        <v>4</v>
      </c>
    </row>
    <row r="239" spans="5:9" x14ac:dyDescent="0.45">
      <c r="E239" s="1">
        <v>88</v>
      </c>
      <c r="F239" s="2" t="s">
        <v>31</v>
      </c>
      <c r="G239" s="2">
        <v>32</v>
      </c>
      <c r="H239" s="2">
        <v>3</v>
      </c>
      <c r="I239" s="2">
        <v>4</v>
      </c>
    </row>
    <row r="240" spans="5:9" x14ac:dyDescent="0.45">
      <c r="E240" s="1">
        <v>89</v>
      </c>
      <c r="F240" s="2" t="s">
        <v>31</v>
      </c>
      <c r="G240" s="2">
        <v>56</v>
      </c>
      <c r="H240" s="2">
        <v>5</v>
      </c>
      <c r="I240" s="2">
        <v>5</v>
      </c>
    </row>
    <row r="241" spans="5:9" x14ac:dyDescent="0.45">
      <c r="E241" s="1">
        <v>92</v>
      </c>
      <c r="F241" s="2" t="s">
        <v>31</v>
      </c>
      <c r="G241" s="2">
        <v>104</v>
      </c>
      <c r="H241" s="2">
        <v>9</v>
      </c>
      <c r="I241" s="2">
        <v>8</v>
      </c>
    </row>
    <row r="242" spans="5:9" x14ac:dyDescent="0.45">
      <c r="E242" s="1">
        <v>93</v>
      </c>
      <c r="F242" s="2" t="s">
        <v>31</v>
      </c>
      <c r="G242" s="2">
        <v>122</v>
      </c>
      <c r="H242" s="2">
        <v>14</v>
      </c>
      <c r="I242" s="2">
        <v>11</v>
      </c>
    </row>
    <row r="243" spans="5:9" x14ac:dyDescent="0.45">
      <c r="E243" s="1">
        <v>104</v>
      </c>
      <c r="F243" s="2" t="s">
        <v>31</v>
      </c>
      <c r="G243" s="2">
        <v>170</v>
      </c>
      <c r="H243" s="2">
        <v>14</v>
      </c>
      <c r="I243" s="2">
        <v>12</v>
      </c>
    </row>
    <row r="244" spans="5:9" x14ac:dyDescent="0.45">
      <c r="E244" s="1">
        <v>105</v>
      </c>
      <c r="F244" s="2" t="s">
        <v>31</v>
      </c>
      <c r="G244" s="2">
        <v>188</v>
      </c>
      <c r="H244" s="2">
        <v>14</v>
      </c>
      <c r="I244" s="2">
        <v>11</v>
      </c>
    </row>
    <row r="245" spans="5:9" x14ac:dyDescent="0.45">
      <c r="E245" s="1">
        <v>112</v>
      </c>
      <c r="F245" s="2" t="s">
        <v>31</v>
      </c>
      <c r="G245" s="2">
        <v>238</v>
      </c>
      <c r="H245" s="2">
        <v>17</v>
      </c>
      <c r="I245" s="2">
        <v>25</v>
      </c>
    </row>
    <row r="246" spans="5:9" x14ac:dyDescent="0.45">
      <c r="E246" s="1"/>
      <c r="F246" s="2"/>
      <c r="G246" s="2"/>
      <c r="H246" s="2"/>
      <c r="I246" s="2"/>
    </row>
  </sheetData>
  <sortState xmlns:xlrd2="http://schemas.microsoft.com/office/spreadsheetml/2017/richdata2" ref="E226:I235">
    <sortCondition ref="G226:G235"/>
  </sortState>
  <mergeCells count="2">
    <mergeCell ref="N32:P32"/>
    <mergeCell ref="Q32:S32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E438A-51F9-4D41-8BFF-9A2762178EAF}">
  <dimension ref="A1:L146"/>
  <sheetViews>
    <sheetView tabSelected="1" zoomScaleNormal="100" workbookViewId="0">
      <selection activeCell="D7" activeCellId="13" sqref="D5 C5 D43 C6 C7 C60 D60 C43 C72 D72 C80 D80 D6 D7"/>
    </sheetView>
  </sheetViews>
  <sheetFormatPr defaultRowHeight="14.25" x14ac:dyDescent="0.45"/>
  <cols>
    <col min="2" max="2" width="13.73046875" customWidth="1"/>
    <col min="3" max="3" width="22.9296875" customWidth="1"/>
    <col min="4" max="4" width="22.53125" customWidth="1"/>
    <col min="6" max="6" width="17.33203125" customWidth="1"/>
    <col min="8" max="8" width="21.59765625" customWidth="1"/>
    <col min="9" max="9" width="21.73046875" customWidth="1"/>
    <col min="11" max="11" width="18.1328125" customWidth="1"/>
  </cols>
  <sheetData>
    <row r="1" spans="1:12" ht="33.4" x14ac:dyDescent="1">
      <c r="A1" s="6" t="s">
        <v>450</v>
      </c>
    </row>
    <row r="2" spans="1:12" x14ac:dyDescent="0.45">
      <c r="A2" s="1" t="s">
        <v>0</v>
      </c>
      <c r="B2" s="1" t="s">
        <v>1</v>
      </c>
      <c r="C2" s="1" t="s">
        <v>5</v>
      </c>
      <c r="D2" s="1" t="s">
        <v>6</v>
      </c>
      <c r="F2" s="5" t="s">
        <v>5</v>
      </c>
      <c r="H2" s="5"/>
    </row>
    <row r="3" spans="1:12" x14ac:dyDescent="0.45">
      <c r="A3" s="1">
        <v>4</v>
      </c>
      <c r="B3" s="2" t="s">
        <v>22</v>
      </c>
      <c r="C3" s="2" t="s">
        <v>18</v>
      </c>
      <c r="D3" s="2" t="s">
        <v>26</v>
      </c>
      <c r="F3" t="s">
        <v>12</v>
      </c>
      <c r="G3">
        <v>24</v>
      </c>
    </row>
    <row r="4" spans="1:12" x14ac:dyDescent="0.45">
      <c r="A4" s="1">
        <v>7</v>
      </c>
      <c r="B4" s="2" t="s">
        <v>22</v>
      </c>
      <c r="C4" s="2" t="s">
        <v>37</v>
      </c>
      <c r="D4" s="2" t="s">
        <v>38</v>
      </c>
      <c r="F4" t="s">
        <v>18</v>
      </c>
      <c r="G4">
        <v>14</v>
      </c>
    </row>
    <row r="5" spans="1:12" x14ac:dyDescent="0.45">
      <c r="A5" s="1">
        <v>8</v>
      </c>
      <c r="B5" s="2" t="s">
        <v>22</v>
      </c>
      <c r="C5" s="2" t="s">
        <v>42</v>
      </c>
      <c r="D5" s="2" t="s">
        <v>43</v>
      </c>
      <c r="F5" t="s">
        <v>37</v>
      </c>
      <c r="G5">
        <v>4</v>
      </c>
    </row>
    <row r="6" spans="1:12" x14ac:dyDescent="0.45">
      <c r="A6" s="1">
        <v>11</v>
      </c>
      <c r="B6" s="2" t="s">
        <v>22</v>
      </c>
      <c r="C6" s="2" t="s">
        <v>48</v>
      </c>
      <c r="D6" s="2" t="s">
        <v>38</v>
      </c>
      <c r="F6" t="s">
        <v>536</v>
      </c>
      <c r="G6">
        <v>4</v>
      </c>
    </row>
    <row r="7" spans="1:12" x14ac:dyDescent="0.45">
      <c r="A7" s="1">
        <v>12</v>
      </c>
      <c r="B7" s="2" t="s">
        <v>22</v>
      </c>
      <c r="C7" s="2" t="s">
        <v>48</v>
      </c>
      <c r="D7" s="2" t="s">
        <v>38</v>
      </c>
      <c r="F7" t="s">
        <v>537</v>
      </c>
      <c r="G7">
        <v>1</v>
      </c>
    </row>
    <row r="8" spans="1:12" x14ac:dyDescent="0.45">
      <c r="A8" s="1">
        <v>14</v>
      </c>
      <c r="B8" s="2" t="s">
        <v>22</v>
      </c>
      <c r="C8" s="2" t="s">
        <v>37</v>
      </c>
      <c r="D8" s="2" t="s">
        <v>26</v>
      </c>
    </row>
    <row r="9" spans="1:12" x14ac:dyDescent="0.45">
      <c r="A9" s="1">
        <v>15</v>
      </c>
      <c r="B9" s="2" t="s">
        <v>22</v>
      </c>
      <c r="C9" s="2" t="s">
        <v>12</v>
      </c>
      <c r="D9" s="2" t="s">
        <v>13</v>
      </c>
    </row>
    <row r="10" spans="1:12" x14ac:dyDescent="0.45">
      <c r="A10" s="1">
        <v>16</v>
      </c>
      <c r="B10" s="2" t="s">
        <v>22</v>
      </c>
      <c r="C10" s="2" t="s">
        <v>18</v>
      </c>
      <c r="D10" s="2" t="s">
        <v>26</v>
      </c>
      <c r="I10" s="30" t="s">
        <v>553</v>
      </c>
      <c r="J10" s="30"/>
      <c r="K10" s="30" t="s">
        <v>5</v>
      </c>
      <c r="L10" s="30"/>
    </row>
    <row r="11" spans="1:12" x14ac:dyDescent="0.45">
      <c r="A11" s="1">
        <v>18</v>
      </c>
      <c r="B11" s="2" t="s">
        <v>22</v>
      </c>
      <c r="C11" s="2" t="s">
        <v>12</v>
      </c>
      <c r="D11" s="2" t="s">
        <v>13</v>
      </c>
      <c r="H11" s="28" t="s">
        <v>22</v>
      </c>
      <c r="I11" t="s">
        <v>13</v>
      </c>
      <c r="J11">
        <v>27</v>
      </c>
      <c r="K11" t="s">
        <v>12</v>
      </c>
      <c r="L11">
        <v>24</v>
      </c>
    </row>
    <row r="12" spans="1:12" x14ac:dyDescent="0.45">
      <c r="A12" s="1">
        <v>26</v>
      </c>
      <c r="B12" s="2" t="s">
        <v>22</v>
      </c>
      <c r="C12" s="2" t="s">
        <v>18</v>
      </c>
      <c r="D12" s="2" t="s">
        <v>26</v>
      </c>
      <c r="H12" s="27"/>
      <c r="I12" t="s">
        <v>26</v>
      </c>
      <c r="J12">
        <v>13</v>
      </c>
      <c r="K12" t="s">
        <v>18</v>
      </c>
      <c r="L12">
        <v>14</v>
      </c>
    </row>
    <row r="13" spans="1:12" x14ac:dyDescent="0.45">
      <c r="A13" s="1">
        <v>36</v>
      </c>
      <c r="B13" s="2" t="s">
        <v>22</v>
      </c>
      <c r="C13" s="2" t="s">
        <v>12</v>
      </c>
      <c r="D13" s="2" t="s">
        <v>26</v>
      </c>
      <c r="H13" s="27"/>
      <c r="I13" t="s">
        <v>38</v>
      </c>
      <c r="J13">
        <v>5</v>
      </c>
      <c r="K13" t="s">
        <v>37</v>
      </c>
      <c r="L13">
        <v>4</v>
      </c>
    </row>
    <row r="14" spans="1:12" x14ac:dyDescent="0.45">
      <c r="A14" s="1">
        <v>44</v>
      </c>
      <c r="B14" s="2" t="s">
        <v>22</v>
      </c>
      <c r="C14" s="2" t="s">
        <v>12</v>
      </c>
      <c r="D14" s="2" t="s">
        <v>13</v>
      </c>
      <c r="H14" s="27"/>
      <c r="I14" t="s">
        <v>58</v>
      </c>
      <c r="J14">
        <v>1</v>
      </c>
      <c r="K14" t="s">
        <v>536</v>
      </c>
      <c r="L14">
        <v>4</v>
      </c>
    </row>
    <row r="15" spans="1:12" x14ac:dyDescent="0.45">
      <c r="A15" s="1">
        <v>46</v>
      </c>
      <c r="B15" s="2" t="s">
        <v>22</v>
      </c>
      <c r="C15" s="2" t="s">
        <v>18</v>
      </c>
      <c r="D15" s="2" t="s">
        <v>13</v>
      </c>
      <c r="H15" s="27"/>
      <c r="I15" t="s">
        <v>43</v>
      </c>
      <c r="J15">
        <v>1</v>
      </c>
      <c r="K15" t="s">
        <v>537</v>
      </c>
      <c r="L15">
        <v>1</v>
      </c>
    </row>
    <row r="16" spans="1:12" x14ac:dyDescent="0.45">
      <c r="A16" s="1">
        <v>47</v>
      </c>
      <c r="B16" s="2" t="s">
        <v>22</v>
      </c>
      <c r="C16" s="2" t="s">
        <v>12</v>
      </c>
      <c r="D16" s="2" t="s">
        <v>13</v>
      </c>
    </row>
    <row r="17" spans="1:12" x14ac:dyDescent="0.45">
      <c r="A17" s="1">
        <v>50</v>
      </c>
      <c r="B17" s="2" t="s">
        <v>22</v>
      </c>
      <c r="C17" s="2" t="s">
        <v>12</v>
      </c>
      <c r="D17" s="2" t="s">
        <v>13</v>
      </c>
      <c r="I17" s="5"/>
    </row>
    <row r="18" spans="1:12" x14ac:dyDescent="0.45">
      <c r="A18" s="1">
        <v>116</v>
      </c>
      <c r="B18" s="2" t="s">
        <v>22</v>
      </c>
      <c r="C18" s="2" t="s">
        <v>12</v>
      </c>
      <c r="D18" s="2" t="s">
        <v>13</v>
      </c>
      <c r="H18" s="28" t="s">
        <v>31</v>
      </c>
      <c r="I18" t="s">
        <v>13</v>
      </c>
      <c r="J18">
        <v>11</v>
      </c>
      <c r="K18" t="s">
        <v>12</v>
      </c>
      <c r="L18">
        <v>11</v>
      </c>
    </row>
    <row r="19" spans="1:12" x14ac:dyDescent="0.45">
      <c r="A19" s="1">
        <v>119</v>
      </c>
      <c r="B19" s="2" t="s">
        <v>22</v>
      </c>
      <c r="C19" s="2" t="s">
        <v>18</v>
      </c>
      <c r="D19" s="2" t="s">
        <v>26</v>
      </c>
      <c r="H19" s="27"/>
      <c r="I19" t="s">
        <v>26</v>
      </c>
      <c r="J19">
        <v>9</v>
      </c>
      <c r="K19" t="s">
        <v>18</v>
      </c>
      <c r="L19">
        <v>8</v>
      </c>
    </row>
    <row r="20" spans="1:12" x14ac:dyDescent="0.45">
      <c r="A20" s="1">
        <v>120</v>
      </c>
      <c r="B20" s="2" t="s">
        <v>22</v>
      </c>
      <c r="C20" s="2" t="s">
        <v>18</v>
      </c>
      <c r="D20" s="2" t="s">
        <v>13</v>
      </c>
      <c r="H20" s="27"/>
      <c r="I20" t="s">
        <v>38</v>
      </c>
      <c r="J20">
        <v>4</v>
      </c>
      <c r="K20" t="s">
        <v>37</v>
      </c>
      <c r="L20">
        <v>3</v>
      </c>
    </row>
    <row r="21" spans="1:12" x14ac:dyDescent="0.45">
      <c r="A21" s="1">
        <v>123</v>
      </c>
      <c r="B21" s="2" t="s">
        <v>22</v>
      </c>
      <c r="C21" s="2" t="s">
        <v>12</v>
      </c>
      <c r="D21" s="2" t="s">
        <v>13</v>
      </c>
      <c r="H21" s="27"/>
      <c r="I21" t="s">
        <v>58</v>
      </c>
      <c r="J21">
        <v>0</v>
      </c>
      <c r="K21" t="s">
        <v>536</v>
      </c>
      <c r="L21">
        <v>2</v>
      </c>
    </row>
    <row r="22" spans="1:12" x14ac:dyDescent="0.45">
      <c r="A22" s="1">
        <v>130</v>
      </c>
      <c r="B22" s="2" t="s">
        <v>22</v>
      </c>
      <c r="C22" s="2" t="s">
        <v>48</v>
      </c>
      <c r="D22" s="2" t="s">
        <v>26</v>
      </c>
      <c r="H22" s="27"/>
      <c r="I22" t="s">
        <v>43</v>
      </c>
      <c r="J22">
        <v>0</v>
      </c>
      <c r="K22" t="s">
        <v>537</v>
      </c>
      <c r="L22">
        <v>0</v>
      </c>
    </row>
    <row r="23" spans="1:12" x14ac:dyDescent="0.45">
      <c r="A23" s="1">
        <v>131</v>
      </c>
      <c r="B23" s="2" t="s">
        <v>22</v>
      </c>
      <c r="C23" s="2" t="s">
        <v>12</v>
      </c>
      <c r="D23" s="2" t="s">
        <v>13</v>
      </c>
    </row>
    <row r="24" spans="1:12" x14ac:dyDescent="0.45">
      <c r="A24" s="1">
        <v>134</v>
      </c>
      <c r="B24" s="2" t="s">
        <v>22</v>
      </c>
      <c r="C24" s="2" t="s">
        <v>12</v>
      </c>
      <c r="D24" s="2" t="s">
        <v>13</v>
      </c>
      <c r="I24" s="5"/>
    </row>
    <row r="25" spans="1:12" x14ac:dyDescent="0.45">
      <c r="A25" s="1">
        <v>135</v>
      </c>
      <c r="B25" s="2" t="s">
        <v>22</v>
      </c>
      <c r="C25" s="2" t="s">
        <v>12</v>
      </c>
      <c r="D25" s="2" t="s">
        <v>13</v>
      </c>
      <c r="H25" s="28" t="s">
        <v>14</v>
      </c>
      <c r="I25" t="s">
        <v>13</v>
      </c>
      <c r="J25">
        <v>23</v>
      </c>
      <c r="K25" t="s">
        <v>12</v>
      </c>
      <c r="L25">
        <v>23</v>
      </c>
    </row>
    <row r="26" spans="1:12" x14ac:dyDescent="0.45">
      <c r="A26" s="1">
        <v>136</v>
      </c>
      <c r="B26" s="2" t="s">
        <v>22</v>
      </c>
      <c r="C26" s="2" t="s">
        <v>12</v>
      </c>
      <c r="D26" s="2" t="s">
        <v>13</v>
      </c>
      <c r="H26" s="28"/>
      <c r="I26" t="s">
        <v>26</v>
      </c>
      <c r="J26">
        <v>3</v>
      </c>
      <c r="K26" t="s">
        <v>18</v>
      </c>
      <c r="L26">
        <v>3</v>
      </c>
    </row>
    <row r="27" spans="1:12" x14ac:dyDescent="0.45">
      <c r="A27" s="1">
        <v>137</v>
      </c>
      <c r="B27" s="2" t="s">
        <v>22</v>
      </c>
      <c r="C27" s="2" t="s">
        <v>18</v>
      </c>
      <c r="D27" s="2" t="s">
        <v>13</v>
      </c>
      <c r="H27" s="28"/>
      <c r="I27" t="s">
        <v>38</v>
      </c>
      <c r="J27">
        <v>1</v>
      </c>
      <c r="K27" t="s">
        <v>37</v>
      </c>
      <c r="L27">
        <v>0</v>
      </c>
    </row>
    <row r="28" spans="1:12" x14ac:dyDescent="0.45">
      <c r="A28" s="1">
        <v>138</v>
      </c>
      <c r="B28" s="2" t="s">
        <v>22</v>
      </c>
      <c r="C28" s="2" t="s">
        <v>12</v>
      </c>
      <c r="D28" s="2" t="s">
        <v>13</v>
      </c>
      <c r="H28" s="28"/>
      <c r="I28" t="s">
        <v>58</v>
      </c>
      <c r="J28">
        <v>0</v>
      </c>
      <c r="K28" t="s">
        <v>536</v>
      </c>
      <c r="L28">
        <v>1</v>
      </c>
    </row>
    <row r="29" spans="1:12" x14ac:dyDescent="0.45">
      <c r="A29" s="1">
        <v>140</v>
      </c>
      <c r="B29" s="2" t="s">
        <v>22</v>
      </c>
      <c r="C29" s="2" t="s">
        <v>18</v>
      </c>
      <c r="D29" s="2" t="s">
        <v>13</v>
      </c>
      <c r="H29" s="28"/>
      <c r="I29" t="s">
        <v>43</v>
      </c>
      <c r="J29">
        <v>0</v>
      </c>
      <c r="K29" t="s">
        <v>537</v>
      </c>
      <c r="L29">
        <v>0</v>
      </c>
    </row>
    <row r="30" spans="1:12" x14ac:dyDescent="0.45">
      <c r="A30" s="1">
        <v>141</v>
      </c>
      <c r="B30" s="2" t="s">
        <v>22</v>
      </c>
      <c r="C30" s="2" t="s">
        <v>12</v>
      </c>
      <c r="D30" s="2" t="s">
        <v>13</v>
      </c>
    </row>
    <row r="31" spans="1:12" x14ac:dyDescent="0.45">
      <c r="A31" s="1">
        <v>142</v>
      </c>
      <c r="B31" s="2" t="s">
        <v>22</v>
      </c>
      <c r="C31" s="2" t="s">
        <v>18</v>
      </c>
      <c r="D31" s="2" t="s">
        <v>38</v>
      </c>
    </row>
    <row r="32" spans="1:12" x14ac:dyDescent="0.45">
      <c r="A32" s="1">
        <v>143</v>
      </c>
      <c r="B32" s="2" t="s">
        <v>22</v>
      </c>
      <c r="C32" s="2" t="s">
        <v>12</v>
      </c>
      <c r="D32" s="2" t="s">
        <v>13</v>
      </c>
    </row>
    <row r="33" spans="1:4" x14ac:dyDescent="0.45">
      <c r="A33" s="1">
        <v>144</v>
      </c>
      <c r="B33" s="2" t="s">
        <v>22</v>
      </c>
      <c r="C33" s="2" t="s">
        <v>12</v>
      </c>
      <c r="D33" s="2" t="s">
        <v>13</v>
      </c>
    </row>
    <row r="34" spans="1:4" x14ac:dyDescent="0.45">
      <c r="A34" s="1">
        <v>147</v>
      </c>
      <c r="B34" s="2" t="s">
        <v>22</v>
      </c>
      <c r="C34" s="2" t="s">
        <v>12</v>
      </c>
      <c r="D34" s="2" t="s">
        <v>26</v>
      </c>
    </row>
    <row r="35" spans="1:4" x14ac:dyDescent="0.45">
      <c r="A35" s="1">
        <v>148</v>
      </c>
      <c r="B35" s="2" t="s">
        <v>22</v>
      </c>
      <c r="C35" s="2" t="s">
        <v>37</v>
      </c>
      <c r="D35" s="2" t="s">
        <v>26</v>
      </c>
    </row>
    <row r="36" spans="1:4" x14ac:dyDescent="0.45">
      <c r="A36" s="1">
        <v>149</v>
      </c>
      <c r="B36" s="2" t="s">
        <v>22</v>
      </c>
      <c r="C36" s="2" t="s">
        <v>18</v>
      </c>
      <c r="D36" s="2" t="s">
        <v>26</v>
      </c>
    </row>
    <row r="37" spans="1:4" x14ac:dyDescent="0.45">
      <c r="A37" s="1">
        <v>151</v>
      </c>
      <c r="B37" s="2" t="s">
        <v>22</v>
      </c>
      <c r="C37" s="2" t="s">
        <v>18</v>
      </c>
      <c r="D37" s="2" t="s">
        <v>26</v>
      </c>
    </row>
    <row r="38" spans="1:4" x14ac:dyDescent="0.45">
      <c r="A38" s="1">
        <v>152</v>
      </c>
      <c r="B38" s="2" t="s">
        <v>22</v>
      </c>
      <c r="C38" s="2" t="s">
        <v>12</v>
      </c>
      <c r="D38" s="2" t="s">
        <v>13</v>
      </c>
    </row>
    <row r="39" spans="1:4" x14ac:dyDescent="0.45">
      <c r="A39" s="1">
        <v>155</v>
      </c>
      <c r="B39" s="2" t="s">
        <v>22</v>
      </c>
      <c r="C39" s="2" t="s">
        <v>12</v>
      </c>
      <c r="D39" s="2" t="s">
        <v>13</v>
      </c>
    </row>
    <row r="40" spans="1:4" x14ac:dyDescent="0.45">
      <c r="A40" s="1">
        <v>156</v>
      </c>
      <c r="B40" s="2" t="s">
        <v>22</v>
      </c>
      <c r="C40" s="2" t="s">
        <v>12</v>
      </c>
      <c r="D40" s="2" t="s">
        <v>13</v>
      </c>
    </row>
    <row r="41" spans="1:4" x14ac:dyDescent="0.45">
      <c r="A41" s="1">
        <v>160</v>
      </c>
      <c r="B41" s="2" t="s">
        <v>22</v>
      </c>
      <c r="C41" s="2" t="s">
        <v>48</v>
      </c>
      <c r="D41" s="2" t="s">
        <v>38</v>
      </c>
    </row>
    <row r="42" spans="1:4" x14ac:dyDescent="0.45">
      <c r="A42" s="1">
        <v>162</v>
      </c>
      <c r="B42" s="2" t="s">
        <v>22</v>
      </c>
      <c r="C42" s="2" t="s">
        <v>12</v>
      </c>
      <c r="D42" s="2" t="s">
        <v>13</v>
      </c>
    </row>
    <row r="43" spans="1:4" x14ac:dyDescent="0.45">
      <c r="A43" s="1">
        <v>165</v>
      </c>
      <c r="B43" s="2" t="s">
        <v>22</v>
      </c>
      <c r="C43" s="2" t="s">
        <v>37</v>
      </c>
      <c r="D43" s="2" t="s">
        <v>58</v>
      </c>
    </row>
    <row r="44" spans="1:4" x14ac:dyDescent="0.45">
      <c r="A44" s="1">
        <v>166</v>
      </c>
      <c r="B44" s="2" t="s">
        <v>22</v>
      </c>
      <c r="C44" s="2" t="s">
        <v>12</v>
      </c>
      <c r="D44" s="2" t="s">
        <v>13</v>
      </c>
    </row>
    <row r="45" spans="1:4" x14ac:dyDescent="0.45">
      <c r="A45" s="1">
        <v>168</v>
      </c>
      <c r="B45" s="2" t="s">
        <v>22</v>
      </c>
      <c r="C45" s="2" t="s">
        <v>18</v>
      </c>
      <c r="D45" s="2" t="s">
        <v>26</v>
      </c>
    </row>
    <row r="46" spans="1:4" x14ac:dyDescent="0.45">
      <c r="A46" s="1">
        <v>169</v>
      </c>
      <c r="B46" s="2" t="s">
        <v>22</v>
      </c>
      <c r="C46" s="2" t="s">
        <v>12</v>
      </c>
      <c r="D46" s="2" t="s">
        <v>13</v>
      </c>
    </row>
    <row r="47" spans="1:4" x14ac:dyDescent="0.45">
      <c r="A47" s="1">
        <v>170</v>
      </c>
      <c r="B47" s="2" t="s">
        <v>22</v>
      </c>
      <c r="C47" s="2" t="s">
        <v>12</v>
      </c>
      <c r="D47" s="2" t="s">
        <v>13</v>
      </c>
    </row>
    <row r="48" spans="1:4" x14ac:dyDescent="0.45">
      <c r="A48" s="1">
        <v>171</v>
      </c>
      <c r="B48" s="2" t="s">
        <v>22</v>
      </c>
      <c r="C48" s="2" t="s">
        <v>18</v>
      </c>
      <c r="D48" s="2" t="s">
        <v>26</v>
      </c>
    </row>
    <row r="49" spans="1:9" x14ac:dyDescent="0.45">
      <c r="A49" s="4">
        <v>177</v>
      </c>
      <c r="B49" s="2" t="s">
        <v>22</v>
      </c>
      <c r="C49" s="2" t="s">
        <v>18</v>
      </c>
      <c r="D49" s="2" t="s">
        <v>13</v>
      </c>
    </row>
    <row r="51" spans="1:9" x14ac:dyDescent="0.45">
      <c r="A51" s="1" t="s">
        <v>0</v>
      </c>
      <c r="B51" s="1" t="s">
        <v>1</v>
      </c>
      <c r="C51" s="1" t="s">
        <v>5</v>
      </c>
      <c r="D51" s="1" t="s">
        <v>6</v>
      </c>
      <c r="F51" s="5" t="s">
        <v>5</v>
      </c>
      <c r="H51" s="5" t="s">
        <v>553</v>
      </c>
    </row>
    <row r="52" spans="1:9" x14ac:dyDescent="0.45">
      <c r="A52" s="1">
        <v>6</v>
      </c>
      <c r="B52" s="3" t="s">
        <v>31</v>
      </c>
      <c r="C52" s="2" t="s">
        <v>439</v>
      </c>
      <c r="D52" s="2" t="s">
        <v>26</v>
      </c>
      <c r="F52" t="s">
        <v>12</v>
      </c>
      <c r="G52">
        <v>11</v>
      </c>
      <c r="H52" t="s">
        <v>13</v>
      </c>
      <c r="I52">
        <v>11</v>
      </c>
    </row>
    <row r="53" spans="1:9" x14ac:dyDescent="0.45">
      <c r="A53" s="1">
        <v>22</v>
      </c>
      <c r="B53" s="2" t="s">
        <v>31</v>
      </c>
      <c r="C53" s="2" t="s">
        <v>12</v>
      </c>
      <c r="D53" s="2" t="s">
        <v>13</v>
      </c>
      <c r="F53" t="s">
        <v>18</v>
      </c>
      <c r="G53">
        <v>8</v>
      </c>
      <c r="H53" t="s">
        <v>26</v>
      </c>
      <c r="I53">
        <v>9</v>
      </c>
    </row>
    <row r="54" spans="1:9" x14ac:dyDescent="0.45">
      <c r="A54" s="1">
        <v>37</v>
      </c>
      <c r="B54" s="2" t="s">
        <v>31</v>
      </c>
      <c r="C54" s="2" t="s">
        <v>12</v>
      </c>
      <c r="D54" s="2" t="s">
        <v>13</v>
      </c>
      <c r="F54" t="s">
        <v>37</v>
      </c>
      <c r="G54">
        <v>3</v>
      </c>
      <c r="H54" t="s">
        <v>38</v>
      </c>
      <c r="I54">
        <v>4</v>
      </c>
    </row>
    <row r="55" spans="1:9" x14ac:dyDescent="0.45">
      <c r="A55" s="1">
        <v>40</v>
      </c>
      <c r="B55" s="2" t="s">
        <v>31</v>
      </c>
      <c r="C55" s="2" t="s">
        <v>18</v>
      </c>
      <c r="D55" s="2" t="s">
        <v>38</v>
      </c>
      <c r="F55" t="s">
        <v>536</v>
      </c>
      <c r="G55">
        <v>2</v>
      </c>
      <c r="H55" t="s">
        <v>58</v>
      </c>
      <c r="I55">
        <v>0</v>
      </c>
    </row>
    <row r="56" spans="1:9" x14ac:dyDescent="0.45">
      <c r="A56" s="1">
        <v>41</v>
      </c>
      <c r="B56" s="2" t="s">
        <v>31</v>
      </c>
      <c r="C56" s="2" t="s">
        <v>37</v>
      </c>
      <c r="D56" s="2" t="s">
        <v>38</v>
      </c>
      <c r="F56" t="s">
        <v>537</v>
      </c>
      <c r="G56">
        <v>0</v>
      </c>
      <c r="H56" t="s">
        <v>43</v>
      </c>
      <c r="I56">
        <v>0</v>
      </c>
    </row>
    <row r="57" spans="1:9" x14ac:dyDescent="0.45">
      <c r="A57" s="1">
        <v>48</v>
      </c>
      <c r="B57" s="2" t="s">
        <v>31</v>
      </c>
      <c r="C57" s="2" t="s">
        <v>18</v>
      </c>
      <c r="D57" s="2" t="s">
        <v>26</v>
      </c>
      <c r="G57">
        <v>24</v>
      </c>
    </row>
    <row r="58" spans="1:9" x14ac:dyDescent="0.45">
      <c r="A58" s="1">
        <v>49</v>
      </c>
      <c r="B58" s="2" t="s">
        <v>31</v>
      </c>
      <c r="C58" s="2" t="s">
        <v>18</v>
      </c>
      <c r="D58" s="2" t="s">
        <v>26</v>
      </c>
    </row>
    <row r="59" spans="1:9" x14ac:dyDescent="0.45">
      <c r="A59" s="1">
        <v>51</v>
      </c>
      <c r="B59" s="2" t="s">
        <v>31</v>
      </c>
      <c r="C59" s="2" t="s">
        <v>12</v>
      </c>
      <c r="D59" s="2" t="s">
        <v>13</v>
      </c>
    </row>
    <row r="60" spans="1:9" x14ac:dyDescent="0.45">
      <c r="A60" s="1">
        <v>52</v>
      </c>
      <c r="B60" s="2" t="s">
        <v>31</v>
      </c>
      <c r="C60" s="2" t="s">
        <v>48</v>
      </c>
      <c r="D60" s="2" t="s">
        <v>26</v>
      </c>
    </row>
    <row r="61" spans="1:9" x14ac:dyDescent="0.45">
      <c r="A61" s="1">
        <v>54</v>
      </c>
      <c r="B61" s="2" t="s">
        <v>31</v>
      </c>
      <c r="C61" s="2" t="s">
        <v>18</v>
      </c>
      <c r="D61" s="2" t="s">
        <v>26</v>
      </c>
    </row>
    <row r="62" spans="1:9" x14ac:dyDescent="0.45">
      <c r="A62" s="1">
        <v>55</v>
      </c>
      <c r="B62" s="2" t="s">
        <v>31</v>
      </c>
      <c r="C62" s="2" t="s">
        <v>37</v>
      </c>
      <c r="D62" s="2" t="s">
        <v>38</v>
      </c>
    </row>
    <row r="63" spans="1:9" x14ac:dyDescent="0.45">
      <c r="A63" s="4">
        <v>113</v>
      </c>
      <c r="B63" s="2" t="s">
        <v>31</v>
      </c>
      <c r="C63" s="2" t="s">
        <v>12</v>
      </c>
      <c r="D63" s="2" t="s">
        <v>13</v>
      </c>
    </row>
    <row r="64" spans="1:9" x14ac:dyDescent="0.45">
      <c r="A64" s="1">
        <v>114</v>
      </c>
      <c r="B64" s="2" t="s">
        <v>31</v>
      </c>
      <c r="C64" s="2" t="s">
        <v>12</v>
      </c>
      <c r="D64" s="2" t="s">
        <v>13</v>
      </c>
    </row>
    <row r="65" spans="1:9" x14ac:dyDescent="0.45">
      <c r="A65" s="1">
        <v>115</v>
      </c>
      <c r="B65" s="2" t="s">
        <v>31</v>
      </c>
      <c r="C65" s="2" t="s">
        <v>12</v>
      </c>
      <c r="D65" s="2" t="s">
        <v>13</v>
      </c>
    </row>
    <row r="66" spans="1:9" x14ac:dyDescent="0.45">
      <c r="A66" s="1">
        <v>121</v>
      </c>
      <c r="B66" s="2" t="s">
        <v>31</v>
      </c>
      <c r="C66" s="2" t="s">
        <v>12</v>
      </c>
      <c r="D66" s="2" t="s">
        <v>13</v>
      </c>
    </row>
    <row r="67" spans="1:9" x14ac:dyDescent="0.45">
      <c r="A67" s="1">
        <v>122</v>
      </c>
      <c r="B67" s="2" t="s">
        <v>31</v>
      </c>
      <c r="C67" s="2" t="s">
        <v>12</v>
      </c>
      <c r="D67" s="2" t="s">
        <v>13</v>
      </c>
    </row>
    <row r="68" spans="1:9" x14ac:dyDescent="0.45">
      <c r="A68" s="1">
        <v>125</v>
      </c>
      <c r="B68" s="2" t="s">
        <v>31</v>
      </c>
      <c r="C68" s="2" t="s">
        <v>18</v>
      </c>
      <c r="D68" s="2" t="s">
        <v>26</v>
      </c>
    </row>
    <row r="69" spans="1:9" x14ac:dyDescent="0.45">
      <c r="A69" s="1">
        <v>127</v>
      </c>
      <c r="B69" s="2" t="s">
        <v>31</v>
      </c>
      <c r="C69" s="2" t="s">
        <v>37</v>
      </c>
      <c r="D69" s="2" t="s">
        <v>26</v>
      </c>
    </row>
    <row r="70" spans="1:9" x14ac:dyDescent="0.45">
      <c r="A70" s="1">
        <v>150</v>
      </c>
      <c r="B70" s="2" t="s">
        <v>31</v>
      </c>
      <c r="C70" s="2" t="s">
        <v>18</v>
      </c>
      <c r="D70" s="2" t="s">
        <v>26</v>
      </c>
    </row>
    <row r="71" spans="1:9" x14ac:dyDescent="0.45">
      <c r="A71" s="1">
        <v>153</v>
      </c>
      <c r="B71" s="2" t="s">
        <v>31</v>
      </c>
      <c r="C71" s="2" t="s">
        <v>18</v>
      </c>
      <c r="D71" s="2" t="s">
        <v>38</v>
      </c>
    </row>
    <row r="72" spans="1:9" x14ac:dyDescent="0.45">
      <c r="A72" s="1">
        <v>157</v>
      </c>
      <c r="B72" s="2" t="s">
        <v>31</v>
      </c>
      <c r="C72" s="2" t="s">
        <v>48</v>
      </c>
      <c r="D72" s="2" t="s">
        <v>26</v>
      </c>
    </row>
    <row r="73" spans="1:9" x14ac:dyDescent="0.45">
      <c r="A73" s="1">
        <v>167</v>
      </c>
      <c r="B73" s="2" t="s">
        <v>31</v>
      </c>
      <c r="C73" s="2" t="s">
        <v>12</v>
      </c>
      <c r="D73" s="2" t="s">
        <v>13</v>
      </c>
    </row>
    <row r="74" spans="1:9" x14ac:dyDescent="0.45">
      <c r="A74" s="1">
        <v>175</v>
      </c>
      <c r="B74" s="2" t="s">
        <v>31</v>
      </c>
      <c r="C74" s="2" t="s">
        <v>12</v>
      </c>
      <c r="D74" s="2" t="s">
        <v>13</v>
      </c>
    </row>
    <row r="75" spans="1:9" x14ac:dyDescent="0.45">
      <c r="A75" s="1">
        <v>176</v>
      </c>
      <c r="B75" s="2" t="s">
        <v>31</v>
      </c>
      <c r="C75" s="2" t="s">
        <v>12</v>
      </c>
      <c r="D75" s="2" t="s">
        <v>13</v>
      </c>
    </row>
    <row r="77" spans="1:9" x14ac:dyDescent="0.45">
      <c r="A77" s="1" t="s">
        <v>0</v>
      </c>
      <c r="B77" s="1" t="s">
        <v>1</v>
      </c>
      <c r="C77" s="1" t="s">
        <v>5</v>
      </c>
      <c r="D77" s="1" t="s">
        <v>6</v>
      </c>
      <c r="F77" s="5" t="s">
        <v>5</v>
      </c>
      <c r="H77" s="5" t="s">
        <v>553</v>
      </c>
    </row>
    <row r="78" spans="1:9" x14ac:dyDescent="0.45">
      <c r="A78" s="1">
        <v>2</v>
      </c>
      <c r="B78" s="2" t="s">
        <v>14</v>
      </c>
      <c r="C78" s="2" t="s">
        <v>18</v>
      </c>
      <c r="D78" s="2" t="s">
        <v>13</v>
      </c>
      <c r="F78" t="s">
        <v>12</v>
      </c>
      <c r="G78">
        <v>23</v>
      </c>
      <c r="H78" t="s">
        <v>13</v>
      </c>
      <c r="I78">
        <v>23</v>
      </c>
    </row>
    <row r="79" spans="1:9" x14ac:dyDescent="0.45">
      <c r="A79" s="1">
        <v>3</v>
      </c>
      <c r="B79" s="2" t="s">
        <v>14</v>
      </c>
      <c r="C79" s="2" t="s">
        <v>12</v>
      </c>
      <c r="D79" s="2" t="s">
        <v>13</v>
      </c>
      <c r="F79" t="s">
        <v>18</v>
      </c>
      <c r="G79">
        <v>3</v>
      </c>
      <c r="H79" t="s">
        <v>26</v>
      </c>
      <c r="I79">
        <v>3</v>
      </c>
    </row>
    <row r="80" spans="1:9" x14ac:dyDescent="0.45">
      <c r="A80" s="1">
        <v>10</v>
      </c>
      <c r="B80" s="2" t="s">
        <v>14</v>
      </c>
      <c r="C80" s="2" t="s">
        <v>48</v>
      </c>
      <c r="D80" s="2" t="s">
        <v>26</v>
      </c>
      <c r="F80" t="s">
        <v>37</v>
      </c>
      <c r="G80">
        <v>0</v>
      </c>
      <c r="H80" t="s">
        <v>38</v>
      </c>
      <c r="I80">
        <v>1</v>
      </c>
    </row>
    <row r="81" spans="1:9" x14ac:dyDescent="0.45">
      <c r="A81" s="1">
        <v>17</v>
      </c>
      <c r="B81" s="2" t="s">
        <v>14</v>
      </c>
      <c r="C81" s="2" t="s">
        <v>12</v>
      </c>
      <c r="D81" s="2" t="s">
        <v>13</v>
      </c>
      <c r="F81" t="s">
        <v>536</v>
      </c>
      <c r="G81">
        <v>1</v>
      </c>
      <c r="H81" t="s">
        <v>58</v>
      </c>
      <c r="I81">
        <v>0</v>
      </c>
    </row>
    <row r="82" spans="1:9" x14ac:dyDescent="0.45">
      <c r="A82" s="1">
        <v>19</v>
      </c>
      <c r="B82" s="2" t="s">
        <v>14</v>
      </c>
      <c r="C82" s="2" t="s">
        <v>12</v>
      </c>
      <c r="D82" s="2" t="s">
        <v>13</v>
      </c>
      <c r="F82" t="s">
        <v>537</v>
      </c>
      <c r="G82">
        <v>0</v>
      </c>
      <c r="H82" t="s">
        <v>43</v>
      </c>
      <c r="I82">
        <v>0</v>
      </c>
    </row>
    <row r="83" spans="1:9" x14ac:dyDescent="0.45">
      <c r="A83" s="1">
        <v>21</v>
      </c>
      <c r="B83" s="2" t="s">
        <v>14</v>
      </c>
      <c r="C83" s="2" t="s">
        <v>12</v>
      </c>
      <c r="D83" s="2" t="s">
        <v>13</v>
      </c>
      <c r="G83">
        <v>27</v>
      </c>
    </row>
    <row r="84" spans="1:9" x14ac:dyDescent="0.45">
      <c r="A84" s="1">
        <v>23</v>
      </c>
      <c r="B84" s="2" t="s">
        <v>14</v>
      </c>
      <c r="C84" s="2" t="s">
        <v>12</v>
      </c>
      <c r="D84" s="2" t="s">
        <v>26</v>
      </c>
    </row>
    <row r="85" spans="1:9" x14ac:dyDescent="0.45">
      <c r="A85" s="1">
        <v>24</v>
      </c>
      <c r="B85" s="2" t="s">
        <v>14</v>
      </c>
      <c r="C85" s="2" t="s">
        <v>12</v>
      </c>
      <c r="D85" s="2" t="s">
        <v>13</v>
      </c>
    </row>
    <row r="86" spans="1:9" x14ac:dyDescent="0.45">
      <c r="A86" s="1">
        <v>25</v>
      </c>
      <c r="B86" s="2" t="s">
        <v>14</v>
      </c>
      <c r="C86" s="2" t="s">
        <v>18</v>
      </c>
      <c r="D86" s="2" t="s">
        <v>26</v>
      </c>
    </row>
    <row r="87" spans="1:9" x14ac:dyDescent="0.45">
      <c r="A87" s="1">
        <v>27</v>
      </c>
      <c r="B87" s="2" t="s">
        <v>14</v>
      </c>
      <c r="C87" s="2" t="s">
        <v>12</v>
      </c>
      <c r="D87" s="2" t="s">
        <v>13</v>
      </c>
    </row>
    <row r="88" spans="1:9" x14ac:dyDescent="0.45">
      <c r="A88" s="1">
        <v>28</v>
      </c>
      <c r="B88" s="2" t="s">
        <v>14</v>
      </c>
      <c r="C88" s="2" t="s">
        <v>18</v>
      </c>
      <c r="D88" s="2" t="s">
        <v>38</v>
      </c>
    </row>
    <row r="89" spans="1:9" x14ac:dyDescent="0.45">
      <c r="A89" s="1">
        <v>38</v>
      </c>
      <c r="B89" s="2" t="s">
        <v>14</v>
      </c>
      <c r="C89" s="2" t="s">
        <v>12</v>
      </c>
      <c r="D89" s="2" t="s">
        <v>13</v>
      </c>
    </row>
    <row r="90" spans="1:9" x14ac:dyDescent="0.45">
      <c r="A90" s="1">
        <v>39</v>
      </c>
      <c r="B90" s="2" t="s">
        <v>14</v>
      </c>
      <c r="C90" s="2" t="s">
        <v>12</v>
      </c>
      <c r="D90" s="2" t="s">
        <v>13</v>
      </c>
    </row>
    <row r="91" spans="1:9" x14ac:dyDescent="0.45">
      <c r="A91" s="1">
        <v>42</v>
      </c>
      <c r="B91" s="2" t="s">
        <v>14</v>
      </c>
      <c r="C91" s="2" t="s">
        <v>12</v>
      </c>
      <c r="D91" s="2" t="s">
        <v>13</v>
      </c>
    </row>
    <row r="92" spans="1:9" x14ac:dyDescent="0.45">
      <c r="A92" s="1">
        <v>43</v>
      </c>
      <c r="B92" s="2" t="s">
        <v>14</v>
      </c>
      <c r="C92" s="2" t="s">
        <v>12</v>
      </c>
      <c r="D92" s="2" t="s">
        <v>13</v>
      </c>
    </row>
    <row r="93" spans="1:9" x14ac:dyDescent="0.45">
      <c r="A93" s="1">
        <v>117</v>
      </c>
      <c r="B93" s="2" t="s">
        <v>14</v>
      </c>
      <c r="C93" s="2" t="s">
        <v>12</v>
      </c>
      <c r="D93" s="2" t="s">
        <v>13</v>
      </c>
    </row>
    <row r="94" spans="1:9" x14ac:dyDescent="0.45">
      <c r="A94" s="1">
        <v>118</v>
      </c>
      <c r="B94" s="2" t="s">
        <v>14</v>
      </c>
      <c r="C94" s="2" t="s">
        <v>12</v>
      </c>
      <c r="D94" s="2" t="s">
        <v>13</v>
      </c>
    </row>
    <row r="95" spans="1:9" x14ac:dyDescent="0.45">
      <c r="A95" s="1">
        <v>126</v>
      </c>
      <c r="B95" s="2" t="s">
        <v>14</v>
      </c>
      <c r="C95" s="2" t="s">
        <v>12</v>
      </c>
      <c r="D95" s="2" t="s">
        <v>13</v>
      </c>
    </row>
    <row r="96" spans="1:9" x14ac:dyDescent="0.45">
      <c r="A96" s="1">
        <v>128</v>
      </c>
      <c r="B96" s="2" t="s">
        <v>14</v>
      </c>
      <c r="C96" s="2" t="s">
        <v>12</v>
      </c>
      <c r="D96" s="2" t="s">
        <v>13</v>
      </c>
    </row>
    <row r="97" spans="1:12" x14ac:dyDescent="0.45">
      <c r="A97" s="1">
        <v>132</v>
      </c>
      <c r="B97" s="2" t="s">
        <v>14</v>
      </c>
      <c r="C97" s="2" t="s">
        <v>12</v>
      </c>
      <c r="D97" s="2" t="s">
        <v>13</v>
      </c>
    </row>
    <row r="98" spans="1:12" x14ac:dyDescent="0.45">
      <c r="A98" s="1">
        <v>133</v>
      </c>
      <c r="B98" s="2" t="s">
        <v>14</v>
      </c>
      <c r="C98" s="2" t="s">
        <v>12</v>
      </c>
      <c r="D98" s="2" t="s">
        <v>13</v>
      </c>
    </row>
    <row r="99" spans="1:12" x14ac:dyDescent="0.45">
      <c r="A99" s="1">
        <v>145</v>
      </c>
      <c r="B99" s="2" t="s">
        <v>14</v>
      </c>
      <c r="C99" s="2" t="s">
        <v>12</v>
      </c>
      <c r="D99" s="2" t="s">
        <v>13</v>
      </c>
    </row>
    <row r="100" spans="1:12" x14ac:dyDescent="0.45">
      <c r="A100" s="1">
        <v>146</v>
      </c>
      <c r="B100" s="2" t="s">
        <v>14</v>
      </c>
      <c r="C100" s="2" t="s">
        <v>12</v>
      </c>
      <c r="D100" s="2" t="s">
        <v>13</v>
      </c>
    </row>
    <row r="101" spans="1:12" x14ac:dyDescent="0.45">
      <c r="A101" s="1">
        <v>163</v>
      </c>
      <c r="B101" s="2" t="s">
        <v>14</v>
      </c>
      <c r="C101" s="2" t="s">
        <v>12</v>
      </c>
      <c r="D101" s="2" t="s">
        <v>13</v>
      </c>
    </row>
    <row r="102" spans="1:12" x14ac:dyDescent="0.45">
      <c r="A102" s="1">
        <v>164</v>
      </c>
      <c r="B102" s="2" t="s">
        <v>14</v>
      </c>
      <c r="C102" s="2" t="s">
        <v>12</v>
      </c>
      <c r="D102" s="2" t="s">
        <v>13</v>
      </c>
    </row>
    <row r="103" spans="1:12" x14ac:dyDescent="0.45">
      <c r="A103" s="1">
        <v>173</v>
      </c>
      <c r="B103" s="2" t="s">
        <v>14</v>
      </c>
      <c r="C103" s="2" t="s">
        <v>12</v>
      </c>
      <c r="D103" s="2" t="s">
        <v>13</v>
      </c>
    </row>
    <row r="104" spans="1:12" x14ac:dyDescent="0.45">
      <c r="A104" s="1">
        <v>174</v>
      </c>
      <c r="B104" s="2" t="s">
        <v>14</v>
      </c>
      <c r="C104" s="2" t="s">
        <v>12</v>
      </c>
      <c r="D104" s="2" t="s">
        <v>13</v>
      </c>
    </row>
    <row r="108" spans="1:12" ht="30.75" x14ac:dyDescent="0.9">
      <c r="A108" s="11" t="s">
        <v>554</v>
      </c>
    </row>
    <row r="109" spans="1:12" x14ac:dyDescent="0.45">
      <c r="A109" s="1" t="s">
        <v>0</v>
      </c>
      <c r="B109" s="1" t="s">
        <v>1</v>
      </c>
      <c r="C109" s="1" t="s">
        <v>5</v>
      </c>
      <c r="D109" s="1" t="s">
        <v>6</v>
      </c>
      <c r="I109" s="5" t="s">
        <v>553</v>
      </c>
      <c r="K109" s="29" t="s">
        <v>5</v>
      </c>
      <c r="L109" s="29"/>
    </row>
    <row r="110" spans="1:12" x14ac:dyDescent="0.45">
      <c r="A110" s="1">
        <v>66</v>
      </c>
      <c r="B110" s="2" t="s">
        <v>95</v>
      </c>
      <c r="C110" s="2" t="s">
        <v>12</v>
      </c>
      <c r="D110" s="2" t="s">
        <v>13</v>
      </c>
      <c r="H110" t="s">
        <v>529</v>
      </c>
      <c r="I110" t="s">
        <v>13</v>
      </c>
      <c r="J110">
        <v>10</v>
      </c>
      <c r="K110" t="s">
        <v>12</v>
      </c>
      <c r="L110">
        <v>10</v>
      </c>
    </row>
    <row r="111" spans="1:12" x14ac:dyDescent="0.45">
      <c r="A111" s="1">
        <v>72</v>
      </c>
      <c r="B111" s="2" t="s">
        <v>95</v>
      </c>
      <c r="C111" s="2" t="s">
        <v>12</v>
      </c>
      <c r="D111" s="2" t="s">
        <v>13</v>
      </c>
      <c r="I111" t="s">
        <v>26</v>
      </c>
      <c r="J111">
        <v>0</v>
      </c>
      <c r="K111" t="s">
        <v>18</v>
      </c>
      <c r="L111">
        <v>0</v>
      </c>
    </row>
    <row r="112" spans="1:12" x14ac:dyDescent="0.45">
      <c r="A112" s="1">
        <v>78</v>
      </c>
      <c r="B112" s="2" t="s">
        <v>95</v>
      </c>
      <c r="C112" s="2" t="s">
        <v>12</v>
      </c>
      <c r="D112" s="2" t="s">
        <v>13</v>
      </c>
      <c r="I112" t="s">
        <v>38</v>
      </c>
      <c r="J112">
        <v>0</v>
      </c>
      <c r="K112" t="s">
        <v>37</v>
      </c>
      <c r="L112">
        <v>0</v>
      </c>
    </row>
    <row r="113" spans="1:12" x14ac:dyDescent="0.45">
      <c r="A113" s="1">
        <v>82</v>
      </c>
      <c r="B113" s="2" t="s">
        <v>95</v>
      </c>
      <c r="C113" s="2" t="s">
        <v>12</v>
      </c>
      <c r="D113" s="2" t="s">
        <v>13</v>
      </c>
      <c r="I113" t="s">
        <v>58</v>
      </c>
      <c r="J113">
        <v>0</v>
      </c>
      <c r="K113" t="s">
        <v>536</v>
      </c>
      <c r="L113">
        <v>0</v>
      </c>
    </row>
    <row r="114" spans="1:12" x14ac:dyDescent="0.45">
      <c r="A114" s="1">
        <v>84</v>
      </c>
      <c r="B114" s="2" t="s">
        <v>95</v>
      </c>
      <c r="C114" s="2" t="s">
        <v>12</v>
      </c>
      <c r="D114" s="2" t="s">
        <v>13</v>
      </c>
      <c r="I114" t="s">
        <v>43</v>
      </c>
      <c r="J114">
        <v>0</v>
      </c>
      <c r="K114" t="s">
        <v>537</v>
      </c>
      <c r="L114">
        <v>0</v>
      </c>
    </row>
    <row r="115" spans="1:12" x14ac:dyDescent="0.45">
      <c r="A115" s="1">
        <v>87</v>
      </c>
      <c r="B115" s="2" t="s">
        <v>95</v>
      </c>
      <c r="C115" s="2" t="s">
        <v>12</v>
      </c>
      <c r="D115" s="2" t="s">
        <v>13</v>
      </c>
    </row>
    <row r="116" spans="1:12" x14ac:dyDescent="0.45">
      <c r="A116" s="1">
        <v>90</v>
      </c>
      <c r="B116" s="2" t="s">
        <v>95</v>
      </c>
      <c r="C116" s="2" t="s">
        <v>12</v>
      </c>
      <c r="D116" s="2" t="s">
        <v>13</v>
      </c>
      <c r="H116" t="s">
        <v>22</v>
      </c>
      <c r="I116" t="s">
        <v>13</v>
      </c>
      <c r="J116">
        <v>9</v>
      </c>
      <c r="K116" t="s">
        <v>12</v>
      </c>
      <c r="L116">
        <v>10</v>
      </c>
    </row>
    <row r="117" spans="1:12" x14ac:dyDescent="0.45">
      <c r="A117" s="1">
        <v>98</v>
      </c>
      <c r="B117" s="2" t="s">
        <v>95</v>
      </c>
      <c r="C117" s="2" t="s">
        <v>12</v>
      </c>
      <c r="D117" s="2" t="s">
        <v>13</v>
      </c>
      <c r="I117" t="s">
        <v>26</v>
      </c>
      <c r="J117">
        <v>4</v>
      </c>
      <c r="K117" t="s">
        <v>18</v>
      </c>
      <c r="L117">
        <v>2</v>
      </c>
    </row>
    <row r="118" spans="1:12" x14ac:dyDescent="0.45">
      <c r="A118" s="1">
        <v>100</v>
      </c>
      <c r="B118" s="2" t="s">
        <v>95</v>
      </c>
      <c r="C118" s="2" t="s">
        <v>12</v>
      </c>
      <c r="D118" s="2" t="s">
        <v>13</v>
      </c>
      <c r="I118" t="s">
        <v>38</v>
      </c>
      <c r="J118">
        <v>1</v>
      </c>
      <c r="K118" t="s">
        <v>37</v>
      </c>
      <c r="L118">
        <v>1</v>
      </c>
    </row>
    <row r="119" spans="1:12" x14ac:dyDescent="0.45">
      <c r="A119" s="1">
        <v>101</v>
      </c>
      <c r="B119" s="2" t="s">
        <v>95</v>
      </c>
      <c r="C119" s="2" t="s">
        <v>12</v>
      </c>
      <c r="D119" s="2" t="s">
        <v>13</v>
      </c>
      <c r="I119" t="s">
        <v>58</v>
      </c>
      <c r="J119">
        <v>1</v>
      </c>
      <c r="K119" t="s">
        <v>536</v>
      </c>
      <c r="L119">
        <v>2</v>
      </c>
    </row>
    <row r="120" spans="1:12" x14ac:dyDescent="0.45">
      <c r="I120" t="s">
        <v>43</v>
      </c>
      <c r="J120">
        <v>0</v>
      </c>
      <c r="K120" t="s">
        <v>537</v>
      </c>
      <c r="L120">
        <v>0</v>
      </c>
    </row>
    <row r="121" spans="1:12" x14ac:dyDescent="0.45">
      <c r="A121" s="1" t="s">
        <v>0</v>
      </c>
      <c r="B121" s="1" t="s">
        <v>1</v>
      </c>
      <c r="C121" s="1" t="s">
        <v>5</v>
      </c>
      <c r="D121" s="1" t="s">
        <v>6</v>
      </c>
    </row>
    <row r="122" spans="1:12" x14ac:dyDescent="0.45">
      <c r="A122" s="8">
        <v>56</v>
      </c>
      <c r="B122" s="2" t="s">
        <v>22</v>
      </c>
      <c r="C122" s="2" t="s">
        <v>12</v>
      </c>
      <c r="D122" s="2" t="s">
        <v>13</v>
      </c>
      <c r="H122" t="s">
        <v>31</v>
      </c>
      <c r="I122" t="s">
        <v>13</v>
      </c>
      <c r="J122">
        <v>5</v>
      </c>
      <c r="K122" t="s">
        <v>12</v>
      </c>
      <c r="L122">
        <v>4</v>
      </c>
    </row>
    <row r="123" spans="1:12" x14ac:dyDescent="0.45">
      <c r="A123" s="1">
        <v>57</v>
      </c>
      <c r="B123" s="2" t="s">
        <v>22</v>
      </c>
      <c r="C123" s="2" t="s">
        <v>12</v>
      </c>
      <c r="D123" s="2" t="s">
        <v>13</v>
      </c>
      <c r="I123" t="s">
        <v>26</v>
      </c>
      <c r="J123">
        <v>4</v>
      </c>
      <c r="K123" t="s">
        <v>18</v>
      </c>
      <c r="L123">
        <v>3</v>
      </c>
    </row>
    <row r="124" spans="1:12" x14ac:dyDescent="0.45">
      <c r="A124" s="1">
        <v>58</v>
      </c>
      <c r="B124" s="2" t="s">
        <v>22</v>
      </c>
      <c r="C124" s="2" t="s">
        <v>12</v>
      </c>
      <c r="D124" s="2" t="s">
        <v>13</v>
      </c>
      <c r="I124" t="s">
        <v>38</v>
      </c>
      <c r="J124">
        <v>0</v>
      </c>
      <c r="K124" t="s">
        <v>37</v>
      </c>
      <c r="L124">
        <v>2</v>
      </c>
    </row>
    <row r="125" spans="1:12" x14ac:dyDescent="0.45">
      <c r="A125" s="1">
        <v>59</v>
      </c>
      <c r="B125" s="2" t="s">
        <v>22</v>
      </c>
      <c r="C125" s="2" t="s">
        <v>12</v>
      </c>
      <c r="D125" s="2" t="s">
        <v>13</v>
      </c>
      <c r="I125" t="s">
        <v>58</v>
      </c>
      <c r="J125">
        <v>0</v>
      </c>
      <c r="K125" t="s">
        <v>536</v>
      </c>
      <c r="L125">
        <v>0</v>
      </c>
    </row>
    <row r="126" spans="1:12" x14ac:dyDescent="0.45">
      <c r="A126" s="1">
        <v>61</v>
      </c>
      <c r="B126" s="2" t="s">
        <v>22</v>
      </c>
      <c r="C126" s="2" t="s">
        <v>12</v>
      </c>
      <c r="D126" s="2" t="s">
        <v>13</v>
      </c>
      <c r="I126" t="s">
        <v>43</v>
      </c>
      <c r="J126">
        <v>0</v>
      </c>
      <c r="K126" t="s">
        <v>537</v>
      </c>
      <c r="L126">
        <v>0</v>
      </c>
    </row>
    <row r="127" spans="1:12" x14ac:dyDescent="0.45">
      <c r="A127" s="1">
        <v>62</v>
      </c>
      <c r="B127" s="2" t="s">
        <v>22</v>
      </c>
      <c r="C127" s="2" t="s">
        <v>12</v>
      </c>
      <c r="D127" s="2" t="s">
        <v>13</v>
      </c>
    </row>
    <row r="128" spans="1:12" x14ac:dyDescent="0.45">
      <c r="A128" s="1">
        <v>63</v>
      </c>
      <c r="B128" s="2" t="s">
        <v>22</v>
      </c>
      <c r="C128" s="2" t="s">
        <v>12</v>
      </c>
      <c r="D128" s="2" t="s">
        <v>26</v>
      </c>
    </row>
    <row r="129" spans="1:4" x14ac:dyDescent="0.45">
      <c r="A129" s="1">
        <v>65</v>
      </c>
      <c r="B129" s="2" t="s">
        <v>22</v>
      </c>
      <c r="C129" s="2" t="s">
        <v>12</v>
      </c>
      <c r="D129" s="2" t="s">
        <v>26</v>
      </c>
    </row>
    <row r="130" spans="1:4" x14ac:dyDescent="0.45">
      <c r="A130" s="1">
        <v>67</v>
      </c>
      <c r="B130" s="2" t="s">
        <v>22</v>
      </c>
      <c r="C130" s="2" t="s">
        <v>12</v>
      </c>
      <c r="D130" s="2" t="s">
        <v>13</v>
      </c>
    </row>
    <row r="131" spans="1:4" x14ac:dyDescent="0.45">
      <c r="A131" s="1">
        <v>70</v>
      </c>
      <c r="B131" s="2" t="s">
        <v>22</v>
      </c>
      <c r="C131" s="2" t="s">
        <v>48</v>
      </c>
      <c r="D131" s="2" t="s">
        <v>58</v>
      </c>
    </row>
    <row r="132" spans="1:4" x14ac:dyDescent="0.45">
      <c r="A132" s="1">
        <v>71</v>
      </c>
      <c r="B132" s="2" t="s">
        <v>22</v>
      </c>
      <c r="C132" s="2" t="s">
        <v>37</v>
      </c>
      <c r="D132" s="2" t="s">
        <v>38</v>
      </c>
    </row>
    <row r="133" spans="1:4" x14ac:dyDescent="0.45">
      <c r="A133" s="1">
        <v>76</v>
      </c>
      <c r="B133" s="2" t="s">
        <v>22</v>
      </c>
      <c r="C133" s="2" t="s">
        <v>18</v>
      </c>
      <c r="D133" s="2" t="s">
        <v>26</v>
      </c>
    </row>
    <row r="134" spans="1:4" x14ac:dyDescent="0.45">
      <c r="A134" s="1">
        <v>95</v>
      </c>
      <c r="B134" s="2" t="s">
        <v>22</v>
      </c>
      <c r="C134" s="2" t="s">
        <v>18</v>
      </c>
      <c r="D134" s="2" t="s">
        <v>13</v>
      </c>
    </row>
    <row r="135" spans="1:4" x14ac:dyDescent="0.45">
      <c r="A135" s="1">
        <v>107</v>
      </c>
      <c r="B135" s="2" t="s">
        <v>22</v>
      </c>
      <c r="C135" s="2" t="s">
        <v>48</v>
      </c>
      <c r="D135" s="2" t="s">
        <v>26</v>
      </c>
    </row>
    <row r="136" spans="1:4" x14ac:dyDescent="0.45">
      <c r="A136" s="1">
        <v>111</v>
      </c>
      <c r="B136" s="2" t="s">
        <v>22</v>
      </c>
      <c r="C136" s="2" t="s">
        <v>12</v>
      </c>
      <c r="D136" s="2" t="s">
        <v>13</v>
      </c>
    </row>
    <row r="138" spans="1:4" x14ac:dyDescent="0.45">
      <c r="A138" s="1" t="s">
        <v>0</v>
      </c>
      <c r="B138" s="1" t="s">
        <v>1</v>
      </c>
      <c r="C138" s="1" t="s">
        <v>5</v>
      </c>
      <c r="D138" s="1" t="s">
        <v>6</v>
      </c>
    </row>
    <row r="139" spans="1:4" x14ac:dyDescent="0.45">
      <c r="A139" s="1">
        <v>68</v>
      </c>
      <c r="B139" s="2" t="s">
        <v>31</v>
      </c>
      <c r="C139" s="2" t="s">
        <v>37</v>
      </c>
      <c r="D139" s="2" t="s">
        <v>26</v>
      </c>
    </row>
    <row r="140" spans="1:4" x14ac:dyDescent="0.45">
      <c r="A140" s="1">
        <v>88</v>
      </c>
      <c r="B140" s="2" t="s">
        <v>31</v>
      </c>
      <c r="C140" s="2" t="s">
        <v>18</v>
      </c>
      <c r="D140" s="2" t="s">
        <v>13</v>
      </c>
    </row>
    <row r="141" spans="1:4" x14ac:dyDescent="0.45">
      <c r="A141" s="1">
        <v>89</v>
      </c>
      <c r="B141" s="2" t="s">
        <v>31</v>
      </c>
      <c r="C141" s="2" t="s">
        <v>18</v>
      </c>
      <c r="D141" s="2" t="s">
        <v>26</v>
      </c>
    </row>
    <row r="142" spans="1:4" x14ac:dyDescent="0.45">
      <c r="A142" s="1">
        <v>92</v>
      </c>
      <c r="B142" s="2" t="s">
        <v>31</v>
      </c>
      <c r="C142" s="2" t="s">
        <v>12</v>
      </c>
      <c r="D142" s="2" t="s">
        <v>13</v>
      </c>
    </row>
    <row r="143" spans="1:4" x14ac:dyDescent="0.45">
      <c r="A143" s="1">
        <v>93</v>
      </c>
      <c r="B143" s="2" t="s">
        <v>31</v>
      </c>
      <c r="C143" s="2" t="s">
        <v>37</v>
      </c>
      <c r="D143" s="2" t="s">
        <v>26</v>
      </c>
    </row>
    <row r="144" spans="1:4" x14ac:dyDescent="0.45">
      <c r="A144" s="1">
        <v>104</v>
      </c>
      <c r="B144" s="2" t="s">
        <v>31</v>
      </c>
      <c r="C144" s="2" t="s">
        <v>12</v>
      </c>
      <c r="D144" s="2" t="s">
        <v>13</v>
      </c>
    </row>
    <row r="145" spans="1:4" x14ac:dyDescent="0.45">
      <c r="A145" s="1">
        <v>105</v>
      </c>
      <c r="B145" s="2" t="s">
        <v>31</v>
      </c>
      <c r="C145" s="2" t="s">
        <v>12</v>
      </c>
      <c r="D145" s="2" t="s">
        <v>13</v>
      </c>
    </row>
    <row r="146" spans="1:4" x14ac:dyDescent="0.45">
      <c r="A146" s="1">
        <v>112</v>
      </c>
      <c r="B146" s="2" t="s">
        <v>31</v>
      </c>
      <c r="C146" s="2" t="s">
        <v>18</v>
      </c>
      <c r="D146" s="2" t="s">
        <v>26</v>
      </c>
    </row>
  </sheetData>
  <autoFilter ref="A51:D75" xr:uid="{300E438A-51F9-4D41-8BFF-9A2762178EAF}"/>
  <mergeCells count="5">
    <mergeCell ref="H11:H15"/>
    <mergeCell ref="H18:H22"/>
    <mergeCell ref="H25:H29"/>
    <mergeCell ref="I10:J10"/>
    <mergeCell ref="K10:L10"/>
  </mergeCells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biodiverzita</vt:lpstr>
      <vt:lpstr>základní data</vt:lpstr>
      <vt:lpstr>zdravotní stav a vitalita</vt:lpstr>
      <vt:lpstr>zdravotní stav nej dřevin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Toužimský</dc:creator>
  <cp:lastModifiedBy>Jakub Toužimský</cp:lastModifiedBy>
  <dcterms:created xsi:type="dcterms:W3CDTF">2023-03-27T16:16:15Z</dcterms:created>
  <dcterms:modified xsi:type="dcterms:W3CDTF">2023-03-31T04:07:52Z</dcterms:modified>
</cp:coreProperties>
</file>