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živatel\Desktop\"/>
    </mc:Choice>
  </mc:AlternateContent>
  <bookViews>
    <workbookView xWindow="0" yWindow="0" windowWidth="28800" windowHeight="12300"/>
  </bookViews>
  <sheets>
    <sheet name="Pokyny" sheetId="10" r:id="rId1"/>
    <sheet name="Analýza" sheetId="1" r:id="rId2"/>
    <sheet name="Vyhodnocení" sheetId="11" r:id="rId3"/>
    <sheet name="Doporučení pro zabezpečení" sheetId="13" r:id="rId4"/>
    <sheet name="Záznamy o činnostech zpracování" sheetId="17" r:id="rId5"/>
    <sheet name="Posouzení vlivu" sheetId="18" r:id="rId6"/>
  </sheets>
  <definedNames>
    <definedName name="_xlnm.Print_Area" localSheetId="1">Analýza!$C$2:$N$48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7" i="1" l="1"/>
  <c r="I5" i="1"/>
  <c r="L6" i="1"/>
  <c r="B12" i="1" l="1"/>
  <c r="B11" i="1"/>
  <c r="B46" i="1"/>
  <c r="B44" i="1"/>
  <c r="B43" i="1"/>
  <c r="B39" i="1"/>
  <c r="B37" i="1"/>
  <c r="B34" i="1"/>
  <c r="B31" i="1"/>
  <c r="B29" i="1"/>
  <c r="B33" i="1"/>
  <c r="B26" i="1"/>
  <c r="B24" i="1"/>
  <c r="B17" i="1"/>
  <c r="B15" i="1"/>
  <c r="B47" i="1"/>
  <c r="B48" i="1"/>
  <c r="B35" i="1"/>
  <c r="B21" i="1"/>
  <c r="B20" i="1"/>
  <c r="B19" i="1"/>
  <c r="E3" i="11" l="1"/>
  <c r="E11" i="11"/>
  <c r="E50" i="11"/>
  <c r="E41" i="11"/>
  <c r="E37" i="11"/>
  <c r="E98" i="11"/>
  <c r="E88" i="11"/>
  <c r="E82" i="11"/>
  <c r="E76" i="11"/>
  <c r="E56" i="11"/>
  <c r="E34" i="11"/>
  <c r="E32" i="11"/>
  <c r="E19" i="11"/>
  <c r="E87" i="11" l="1"/>
  <c r="E2" i="11"/>
  <c r="K44" i="1"/>
  <c r="K43" i="1"/>
  <c r="K39" i="1"/>
  <c r="K37" i="1"/>
  <c r="K31" i="1"/>
  <c r="K29" i="1"/>
  <c r="K33" i="1"/>
  <c r="K26" i="1"/>
  <c r="K21" i="1"/>
  <c r="K17" i="1"/>
  <c r="L20" i="1"/>
  <c r="L19" i="1"/>
  <c r="M4" i="1" s="1"/>
  <c r="I15" i="1"/>
  <c r="I19" i="1"/>
  <c r="I20" i="1"/>
  <c r="I24" i="1"/>
  <c r="I26" i="1"/>
  <c r="J4" i="1" l="1"/>
  <c r="I4" i="1"/>
  <c r="I3" i="1" s="1"/>
  <c r="C58" i="11" s="1"/>
  <c r="L4" i="1"/>
  <c r="K4" i="1"/>
  <c r="J3" i="1" l="1"/>
  <c r="C67" i="11" s="1"/>
  <c r="L3" i="1"/>
  <c r="C47" i="11" s="1"/>
</calcChain>
</file>

<file path=xl/sharedStrings.xml><?xml version="1.0" encoding="utf-8"?>
<sst xmlns="http://schemas.openxmlformats.org/spreadsheetml/2006/main" count="384" uniqueCount="356">
  <si>
    <t>Problematika</t>
  </si>
  <si>
    <t>Počet zaměstnanců</t>
  </si>
  <si>
    <t>1-249</t>
  </si>
  <si>
    <t>250+</t>
  </si>
  <si>
    <t>ne</t>
  </si>
  <si>
    <t>malý</t>
  </si>
  <si>
    <t>střední</t>
  </si>
  <si>
    <t>velký</t>
  </si>
  <si>
    <t>omezenému počtu subjektů - dostupné pouze předem vymezené skupině</t>
  </si>
  <si>
    <t>neomezenému počtu subjektů - např. na základě právních předpisů</t>
  </si>
  <si>
    <t>již nasazené řešení známého zpracování</t>
  </si>
  <si>
    <t>nové řešení již známého zpracování</t>
  </si>
  <si>
    <t>zcela nové řešení, doposud nerealizované zpracování</t>
  </si>
  <si>
    <t>příležitostné</t>
  </si>
  <si>
    <t>DPIA</t>
  </si>
  <si>
    <t>DPO</t>
  </si>
  <si>
    <t>listinné</t>
  </si>
  <si>
    <t>elektronické</t>
  </si>
  <si>
    <t>orgán veřejné moci či veřejný subjekt</t>
  </si>
  <si>
    <t>Specifikace subjektů údajů a osobních údajů</t>
  </si>
  <si>
    <t>Specifikace zpracování</t>
  </si>
  <si>
    <t>Kategorie subjektu údajů</t>
  </si>
  <si>
    <t>Zdroj osobních údajů</t>
  </si>
  <si>
    <t>Odpověď</t>
  </si>
  <si>
    <t>Zpracování je:</t>
  </si>
  <si>
    <t xml:space="preserve">Rozsah zpracování </t>
  </si>
  <si>
    <t>běžné údaje</t>
  </si>
  <si>
    <t>významné údaje</t>
  </si>
  <si>
    <t>kritické údaje</t>
  </si>
  <si>
    <t>od 10 001 / 1,0% populace
více než 20 přistupujících osob
více než 20 míst zpracování
státní</t>
  </si>
  <si>
    <t>5 001-10 000/0,5-1% populace
2-20 přistupujících
5-20 míst zpracování
region, kraj</t>
  </si>
  <si>
    <t>méně než 5000 / 0,5% populace
do 2 přistupujících
1-4 míst zpracování
obec</t>
  </si>
  <si>
    <t>systematické a pravidelné</t>
  </si>
  <si>
    <t>Zvláštní kategorie osobních údajů - čl. 9</t>
  </si>
  <si>
    <t>Údaje o trestních věcech - čl. 10</t>
  </si>
  <si>
    <t>zpracovány</t>
  </si>
  <si>
    <t>nezpracovány</t>
  </si>
  <si>
    <t>rozsáhle zpracovány</t>
  </si>
  <si>
    <t>Předávání osobních údajů</t>
  </si>
  <si>
    <t>Monitorování veřejně přístupných prostor</t>
  </si>
  <si>
    <t>Monitorování subjektu údajů</t>
  </si>
  <si>
    <t>rozpoznatelné</t>
  </si>
  <si>
    <t>lokalizovatelné</t>
  </si>
  <si>
    <t>monitorované</t>
  </si>
  <si>
    <t>Využití nových technologických nebo organizačních řešení</t>
  </si>
  <si>
    <t>nejsou veřejně přístupné - přístupné pouze správci nebo zpracovateli (a orgánům veřejné moci na základě právních předpisů)</t>
  </si>
  <si>
    <t>Použitý systém pro zpracování</t>
  </si>
  <si>
    <t>zřetězení operací s proměnlivými nebo vícenásobnými vazbami</t>
  </si>
  <si>
    <t>ano, do ostatních zemí</t>
  </si>
  <si>
    <t>ano, do zemí zajišťující institucionální bezpečnost</t>
  </si>
  <si>
    <t>ano, subjekt údajů je informován</t>
  </si>
  <si>
    <t>ano, subjekt údajů není informován</t>
  </si>
  <si>
    <t>Využití marketingu</t>
  </si>
  <si>
    <t>neprobíhá</t>
  </si>
  <si>
    <t>Využití webových stránek</t>
  </si>
  <si>
    <t>Využití e-shopu</t>
  </si>
  <si>
    <t>ano, historie - předchozí nákupy, návštěvy, remarketing</t>
  </si>
  <si>
    <t>Podmínky vyjádření souhlasu</t>
  </si>
  <si>
    <t>SÚ, které nejsou identifikované</t>
  </si>
  <si>
    <t>Pověřenec pro ochranu osobních údajů (DPO)</t>
  </si>
  <si>
    <t>Posouzení vlivu na ochranu osobních údajů (DPIA)</t>
  </si>
  <si>
    <t>Podmínky pro předávání do třetích zemí bez institucionální ochrany</t>
  </si>
  <si>
    <t>Automatizované rozhodování</t>
  </si>
  <si>
    <t>Zpracování rizikových údajů či subjektů údajů</t>
  </si>
  <si>
    <t>Povinnost DPO &gt;1</t>
  </si>
  <si>
    <t>Povinnost DPIA</t>
  </si>
  <si>
    <t>Povinnost záznamů</t>
  </si>
  <si>
    <t>Jméno a kontaktní údaj organizace</t>
  </si>
  <si>
    <t>Jméno a kontaktní údaj DPO</t>
  </si>
  <si>
    <t>Informace o předání údajů do třetí země či mezinárodní organizace</t>
  </si>
  <si>
    <t>Obecný popis opatření</t>
  </si>
  <si>
    <t>Účely zpracování</t>
  </si>
  <si>
    <t>Popis kategorií subjektů údajů</t>
  </si>
  <si>
    <t>Popis kategorií osobních údajů</t>
  </si>
  <si>
    <t>Plánované lhůty pro likvidaci jednotlivých kategorií osobních údajů</t>
  </si>
  <si>
    <t>Kategorie zpracování pro každého správce</t>
  </si>
  <si>
    <t>nezpracovává osobní údaje</t>
  </si>
  <si>
    <t xml:space="preserve">Musí obsahovat: </t>
  </si>
  <si>
    <t>Úloha pomocníka a konzultanta ochrany osobních údajů</t>
  </si>
  <si>
    <t>zaštiťování komunikace s ÚOOÚ (popř. ostatními dozorovými úřady)</t>
  </si>
  <si>
    <t>Kontaktní místo pro záležitosti spojené s GDPR</t>
  </si>
  <si>
    <t>Poskytování informací správci a zpracovateli</t>
  </si>
  <si>
    <t>Monitorování souladu s GDPR</t>
  </si>
  <si>
    <t>DPO má za úkol:</t>
  </si>
  <si>
    <t>Správce sdělí:</t>
  </si>
  <si>
    <t>Jméno, příjmění a kontaktní údaje pověřence veřejně (např. na webových stránkách nebo úřední desce</t>
  </si>
  <si>
    <t>Systematický popis zamýšlených operací zpracování, účely zpracování, popř. zájmy správce</t>
  </si>
  <si>
    <t xml:space="preserve">Posouzení nezbytnosti a přiměřenosti operací zpracování </t>
  </si>
  <si>
    <t>Posouzení rizik pro práva a svobody subjektu údajů</t>
  </si>
  <si>
    <t>Plánovaná opatření pro prevenci či zmírnění rizik</t>
  </si>
  <si>
    <t xml:space="preserve">V minimálním rozsahu musí obsahovat: </t>
  </si>
  <si>
    <t>Posudek DPO</t>
  </si>
  <si>
    <t>Vyžaduje:</t>
  </si>
  <si>
    <t>Výslovný souhlas subjektu údajů</t>
  </si>
  <si>
    <t>Nezbytnost pro smluvní plnění</t>
  </si>
  <si>
    <t>Nezbytnost z důležitých důvodů veřejného zájmu, právních nároků, k ochraně životně důležitých důvodů</t>
  </si>
  <si>
    <t>Informování subjektu údajů o možných rizicích</t>
  </si>
  <si>
    <t xml:space="preserve">Pouze pokud jsou splněny tyto podmínky: </t>
  </si>
  <si>
    <t>Nezbytnost k uzavření nebo smlouvy</t>
  </si>
  <si>
    <t>Povoleno právem</t>
  </si>
  <si>
    <t>Založené na výslovném souhlasu subjektu údajů</t>
  </si>
  <si>
    <t xml:space="preserve">Pro subjekt údajů neplatí právo nebýt předmětem automatizovaného rozhodování, pokud je zpracování: </t>
  </si>
  <si>
    <t>V případě, že by správce musel vyvinout nepřiměřené úsilí, nařízení neukládá správci povinnost získávat další údaje o subjektech pro jejich identifikaci a následné plnění ostatních povinností GDPR</t>
  </si>
  <si>
    <t>bez ohledu na zdroj</t>
  </si>
  <si>
    <t>od subjektu údajů</t>
  </si>
  <si>
    <t>jiný zdroj</t>
  </si>
  <si>
    <t>Identifikační a kontaktní údaje na správce (a DPO)</t>
  </si>
  <si>
    <t>Účely zpracování a zákonné tituly</t>
  </si>
  <si>
    <t>Každý příjemce nebo kategorie příjemců</t>
  </si>
  <si>
    <t>Přesun dat do třetích zemí a poskytnuté záruky</t>
  </si>
  <si>
    <t>Doba uchování</t>
  </si>
  <si>
    <t>Právo na odstoupení od smlouvy kdykoli je to relevantní</t>
  </si>
  <si>
    <t>Právo na podání stížnosti dozorovému orgánu</t>
  </si>
  <si>
    <t>Informace o existenci automatizovaného rozhodování včetně možných důsledků</t>
  </si>
  <si>
    <t>zákonný nebo smluvní závazek, důsledek neposkytnutí osobních údajů</t>
  </si>
  <si>
    <t>oprávněné zájmy správce nebo případné třetí strany</t>
  </si>
  <si>
    <t>kategorie osobních údajů</t>
  </si>
  <si>
    <t>zdroj (veřejně přístupný?)</t>
  </si>
  <si>
    <t>Zpracovatel</t>
  </si>
  <si>
    <t>Využívá organizace zpracovatele?</t>
  </si>
  <si>
    <t>předmět, doba trvání, povaha a účel zpracování a kategorie subjektů údajů a osobních údajů, povinnosti a práva správce</t>
  </si>
  <si>
    <t>jiný</t>
  </si>
  <si>
    <t>ano, pasivní</t>
  </si>
  <si>
    <t>ano, aktivní, profilovaný (na míru)</t>
  </si>
  <si>
    <t>pod dozorem orgánu veřejné moci</t>
  </si>
  <si>
    <t>pokud je oprávněné dle práva EU nebo členského státu EU</t>
  </si>
  <si>
    <t>Zpracování OÚ o trestních věcech lze pouze:</t>
  </si>
  <si>
    <t>Je odvolatelný.</t>
  </si>
  <si>
    <t>Odvolání souhlasu musí být stejně snadné jako jeho poskytnutí.</t>
  </si>
  <si>
    <t>Souhlas musí být jasně odlišitelný, srozumitelný a snadno přístupný.</t>
  </si>
  <si>
    <t>Souhlas je vždy přiřazený k určitému účelu.</t>
  </si>
  <si>
    <t>Odvoláním souhlasu není dotčeno zpracování před jeho odvoláním, o čemž musí být subjekt údajů informován.</t>
  </si>
  <si>
    <t>Pokud jsou povinnosti a náležitosti souhlasu porušeny či nedodrženy, není platný.</t>
  </si>
  <si>
    <t>Informace, které musí společnost sdělit subjektu údajů</t>
  </si>
  <si>
    <t>Zpracovatelská smlouva musí obsahovat</t>
  </si>
  <si>
    <t>Nezbytné pro účely plnění povinností a výkon zvláštních práv, pokud to není v rozporu s právem EU či členského státu, v němž se stanoví vhodné záruky týkající se základních práv a zájmů subjektu.</t>
  </si>
  <si>
    <t>Nutné pro ochranu životně důležitých zájmů daného subjektu nebo jiné FO</t>
  </si>
  <si>
    <t>Zpracování provádí nadace, sdružení nebo jiný neziskový subjekt, který sleduje dané kategorie údajů, zpracování vztahuje pouze na členy takového subjektu (jak současné, tak bývalé) nebo na osoby, které s nimi udržují pravidelné styky, osobní údaje mohou být zpřístupňovány mimo tento subjekt pouze se souhlasem subjektu údajů.</t>
  </si>
  <si>
    <t>Osobní údaje zjevně zveřejněné subjektem údajů.</t>
  </si>
  <si>
    <t>Nezbytné pro určení, výkon či obhajobu právních nároků, či pokud soudy jednají v rámci svých pravomocí.</t>
  </si>
  <si>
    <t>Zpracování je nezbytné pro významný veřejný zájem ovšem musí být přiměřené ke sledovanému cíli.</t>
  </si>
  <si>
    <t>Účely preventivního nebo pracovního lékařství, pro posouzení pracovní schopnosti zaměstnance, lékařské diagnostiky či poskytování zdravotní či sociální péče, řízení systémů a služeb zdravotní či sociální péče, povinnost mlčenlivosti.</t>
  </si>
  <si>
    <t>Veřejné zdraví</t>
  </si>
  <si>
    <t xml:space="preserve">Zpracování zvláštní kategorie osobních údajů je povoleno jen pokud se jedná o zpracování: </t>
  </si>
  <si>
    <t>S výslovným souhlasem subjektu pokud zpracování není v přímém rozporu s právem</t>
  </si>
  <si>
    <t>Nezbytné pro archivaci ve veřejném zájmu, vědeckého či historického výzkumu nebo statistické účely</t>
  </si>
  <si>
    <t>zákonnost, korektnost a transparentnost</t>
  </si>
  <si>
    <t>účelové omezení</t>
  </si>
  <si>
    <t>minimalizace údajů</t>
  </si>
  <si>
    <t>přesnost</t>
  </si>
  <si>
    <t>omezení uložení</t>
  </si>
  <si>
    <t>integrita a důvěrnost</t>
  </si>
  <si>
    <t>odpovědnost</t>
  </si>
  <si>
    <t>Obecné zásady pro zpracování osobních údajů</t>
  </si>
  <si>
    <t>Úložiště</t>
  </si>
  <si>
    <t>on-line - služba (externí systém), cloud</t>
  </si>
  <si>
    <t>lokální - PC, mobil, tablet, papírové dokumenty</t>
  </si>
  <si>
    <t>server organizace</t>
  </si>
  <si>
    <t>Jméno, příjmění a kontaktní údaje pověřence Úřadu pro ochranu osobních údajů - prostřednictvím datové schránky, písemně, e-mailem (posta@uoou.cz)</t>
  </si>
  <si>
    <t>Je vhodné zkontrolovat, jestli dané zpracování, v jehož souvislosti je vyžadován posudek DPIA, nezpadá do výjimek stanovených ÚOOÚ. Seznam takových výjimek je dostupný na webových stránkách Úřadu.</t>
  </si>
  <si>
    <t>DPIA, DPO</t>
  </si>
  <si>
    <t>Má vliv na:</t>
  </si>
  <si>
    <t>Záznamy činností zpracování (ZČZ)</t>
  </si>
  <si>
    <t>ZČZ</t>
  </si>
  <si>
    <t>DPIA, DPO, ZČZ</t>
  </si>
  <si>
    <t>Udává povinnost vést záznamy o činnostech zpracování, jelikož je spojena s rizikem pro práva a svobody SÚ</t>
  </si>
  <si>
    <t>Používané IT systémy jsou vyvinuté a spravované:</t>
  </si>
  <si>
    <t>přímo společností</t>
  </si>
  <si>
    <t>externím dodavatelem</t>
  </si>
  <si>
    <t>Forma osobních údajů</t>
  </si>
  <si>
    <t>obě varianty</t>
  </si>
  <si>
    <t>Technická opatření</t>
  </si>
  <si>
    <t>Organizační opatření</t>
  </si>
  <si>
    <t>Zabezpečení vstupu</t>
  </si>
  <si>
    <t>Zabezpečení přístupu</t>
  </si>
  <si>
    <t>Zabezpečení přístupových oprávnění</t>
  </si>
  <si>
    <t>Oddělené zpracování</t>
  </si>
  <si>
    <t>Pseudonymizace</t>
  </si>
  <si>
    <t>Důvěrnost</t>
  </si>
  <si>
    <t>Integrita</t>
  </si>
  <si>
    <t>Zabezpečení zpřístupňování údajů</t>
  </si>
  <si>
    <t>Možnost zpětného ověření</t>
  </si>
  <si>
    <t>Dosputnost a odolnost systémů</t>
  </si>
  <si>
    <t>Ochrana před zničením či ztrátou</t>
  </si>
  <si>
    <t>Obnovení dostupnosti údajů</t>
  </si>
  <si>
    <t>Šifrování</t>
  </si>
  <si>
    <t>Řízení a dokumentace přístupů k údajům</t>
  </si>
  <si>
    <t>Školení zaměstnanců</t>
  </si>
  <si>
    <t>Mlčenlivost</t>
  </si>
  <si>
    <t>Řízení rizik</t>
  </si>
  <si>
    <t>Bezpečnost lidských zdrojů</t>
  </si>
  <si>
    <t>Fyzická bezpečnost</t>
  </si>
  <si>
    <t xml:space="preserve">Využití nástrojů pro ochranu integrity </t>
  </si>
  <si>
    <t>Využití nástrojů pro ověřování identity</t>
  </si>
  <si>
    <t>Využití nástrojů na ochranu před škodlivým kódem</t>
  </si>
  <si>
    <t>Zabezpečení před přístupem neoprávněných osob do vyhraněných prostor - vstupní karty, klíče, bezpečnostní služby, vrátnice, alarm</t>
  </si>
  <si>
    <t>Zabezpečení systému před použitím neoprávněnými osobami - hesla, automatické zamykání, dvoufaktorové ověřování, šifrování médií</t>
  </si>
  <si>
    <t>Autorizační komponenty, přístupové práva dle pracovního zasazení</t>
  </si>
  <si>
    <t>Omezení přístupu k datům v průbehů přenosu nebo přepravy</t>
  </si>
  <si>
    <t>Přiřazení osob k jednotlivým operacím s daty a údaji (založení, mazání, úpravy)</t>
  </si>
  <si>
    <t>Zálohování, využití vhodných nástrojů (antivirová ochrana, firewall) či zařízení (nepřerušitelné zdroje napájení)</t>
  </si>
  <si>
    <t>Schopnost obnovit dostupnost údajů v co nejkratším času</t>
  </si>
  <si>
    <t>Aplikační bezpečnost</t>
  </si>
  <si>
    <t>Anonymizace</t>
  </si>
  <si>
    <t>Bezpečnost systémů od externích dodavatelů</t>
  </si>
  <si>
    <t>Bezpečnost systémů na interním serveru</t>
  </si>
  <si>
    <t>Bezpečnost listinných dokumentů</t>
  </si>
  <si>
    <t>Ochrana osobních údajů se týká:</t>
  </si>
  <si>
    <t>pouze evidence FO</t>
  </si>
  <si>
    <t>Fyzické zabezpečení</t>
  </si>
  <si>
    <t>uzamykatelný prostor s omezeným přístupem</t>
  </si>
  <si>
    <t>Jako právní důvod by neměl být využíván souhlas</t>
  </si>
  <si>
    <t>Pouze v situaci, kdy souhlas je dle pravidel nařízení - především souhlasu - zaměstnanec musí mít skutečnou volbu rozhodnutí</t>
  </si>
  <si>
    <t>Zpracování během přijímacího řízení</t>
  </si>
  <si>
    <t>Zpracovávání osobních údajů pouze v potřebném rozsahu po nezbytně nutnou dobu</t>
  </si>
  <si>
    <t>Zpracování při prověřování v průběhu zaměstnání</t>
  </si>
  <si>
    <t>Zaměstnavatel má omezené možnosti zpracování údajů ze sociálních sítí - nemá legitimní důvod požadovat přístup k informacím sdílených na sociálních sítí</t>
  </si>
  <si>
    <t>Nutnost zvážit proporcionalitu opatření - zájmy organizace nemohou převažovat nad zásadami ochrany soukromí</t>
  </si>
  <si>
    <t>Dohled nad užíváním ICT</t>
  </si>
  <si>
    <t>Předávání zaměstnaneckých údajů třetím stranám</t>
  </si>
  <si>
    <t>Důraz na zásadu přiměřenosti zpracovávaných kategorií osobních údajů</t>
  </si>
  <si>
    <t>Všeobecné zásady zpracování osobních údajů zaměstnanců</t>
  </si>
  <si>
    <t>Jedná se o</t>
  </si>
  <si>
    <t>Organizace</t>
  </si>
  <si>
    <t>Předání do třetích zemí a mezinárodním organizacím</t>
  </si>
  <si>
    <t>pouze informativní webové stránky, bez formulářů či sledování uživatele resp. bez identifikace</t>
  </si>
  <si>
    <t>jednoduché formuláře pro kontaktování pomocí e-mailu, žádné statistiky či cizí scripty, pokud cookies, tak pouze výkonnostní či relační</t>
  </si>
  <si>
    <t>lze se zaregistrovat, použití analytik anebo cizích skriptů, cookies i reklamní a trvalá</t>
  </si>
  <si>
    <t>přímo od dané osoby (subjektu údajů)</t>
  </si>
  <si>
    <t>Přístupy v rámci organizace</t>
  </si>
  <si>
    <t>pouze pro osoby pověřené zpracováním</t>
  </si>
  <si>
    <t>omezenému počtu osob</t>
  </si>
  <si>
    <t>neomezenému počtu osob</t>
  </si>
  <si>
    <t>osobními údaji shromážděné jinou organizací provádí operace na základě pokynů</t>
  </si>
  <si>
    <t>zpracovává osobní údaje jiných organizací (zpracovatel)</t>
  </si>
  <si>
    <t>určuje účely a prostředky zpracování (správce)</t>
  </si>
  <si>
    <t>A</t>
  </si>
  <si>
    <t>B</t>
  </si>
  <si>
    <t>C</t>
  </si>
  <si>
    <t>D</t>
  </si>
  <si>
    <t>souhlas, plnění úkolu prováděného ve veřejném zájmu</t>
  </si>
  <si>
    <t>účast na běžných akcích, úroveň vzdělání, popis praxe, ostatní obecné vzhledové a osobnostní charakteristiky, prosté obrazové záznamy, nejedinečné údaje apod.</t>
  </si>
  <si>
    <t xml:space="preserve"> údaje znamenající poškození cti či pověsti v případě úniku, přístupové údaje, pseudonym, zaznamenané přestupky/pokuty, účast na některých specifických akcích, jedinečné identifikační údaje např. jméno, příjmení, RČ, číslo OP apod.</t>
  </si>
  <si>
    <t xml:space="preserve"> údaje spadající do čl 9, 10, vysoce osobní povahy, historie navštívených stránek, finanční údaje, údaje o zařízení, o uskutečněných voláních </t>
  </si>
  <si>
    <t>Kategorie subjektu údajů z pohledu zařazení do vymezené skupiny a možné ohrožení z okolního prostředí</t>
  </si>
  <si>
    <t>Možnost subjektu údajů ovlivnit specifikace zpracování a uplatňování svých práv (právo na výmaz, právo vznést námitku apod.)</t>
  </si>
  <si>
    <t>vysoká</t>
  </si>
  <si>
    <t>omezená</t>
  </si>
  <si>
    <t>minimální či žádná</t>
  </si>
  <si>
    <t>subjekt bez problému prosazuje svá práva daná nařízením</t>
  </si>
  <si>
    <t>svá práva může uplatňovat jen částečně, v omezeném časovém úseku nebo za vymezených podmínek – zpracování k uplatnění práv a povinností vyplývající ze zákona – uzavírání smluvních vztahů</t>
  </si>
  <si>
    <t xml:space="preserve">svá práva může uplatňovat jen dílčím způsobem či vůbec nelze ovlivnit prosazení práv daná nařízením </t>
  </si>
  <si>
    <t>probíhá na pozemcích majitele, bytových domech, průmyslových objektech, prodejnách, 1-1,5m veřejného prostranství, čí těsně přilehlé k monitorovanému objektu</t>
  </si>
  <si>
    <t>monitorování prostřednictvím jedinečných identifikačních údajů – záznam životních funkcí pacientů, docházkové systémy, zvukové záznamy, záznamy z činnosti subjektů na síti</t>
  </si>
  <si>
    <t>monitorování ve formě obrazových záznamů za účelem ochrany majetku a zvýšení bezpečnosti jako běžný kamerový systém</t>
  </si>
  <si>
    <t>monitorování fyzického pohybu nebo pobytu identifikovatelných SÚ, lokalizace subjektu, nepatří sem zvukové záznamy pro smluvní účely</t>
  </si>
  <si>
    <t>Dobrý den, do rukou se Vám dostala praktická část diplomové práce, která má za cíl poskytnout základní předhled toho, jaké povinnosti se daného subjektu týkají, na co byste se měli zaměřit, co pro Vás či vaši firmu může být rizikové a základní přehled povinností.</t>
  </si>
  <si>
    <t xml:space="preserve">Jedná se o základní příručku, to znamená, že pro určité subjekty, v závislosti na náležitostech zpracování či kategorii osobních údajů, které jsou více či méně specifické, tato příručka nebude kompletní a bude sloužit jako základní přehled a návod na to, na co se v implementaci GDPR zaměřit. V případě, že máte pochybnosti či otázky, doporučuji projít danou část v diplomové práci či přímo v nařízení nebo materiálech vydané Úřadem pro ochranu osobních údajů či Evropským sborem pro ochranu osobních údajů. Ve specifických případech konzultovat problematiku s odborníkem či právníkem. </t>
  </si>
  <si>
    <t xml:space="preserve">V hlavičce listu je také označení sloupců - A, B, C, D, které označují identifikátor odpovědi. Odpověď "A" se vyskytuje jen u vybraných otázek, která vždy identifikuje, že daná problematika se v organizaci nevyskytuje - tyto odpovědi jsou podbarvené šedivou barvou. Odpověď "B" označuje ve většině případů nízké hodnoty dané problematiky. Takové jsou podbarvené zelenou barvou. Pokud je pole podbarvené šedou, opět se jedná o v organizaci nepoužitou problematiku. Odpověď "C" označuje ve většině případů významné hodnoty pro danou problematiku, takové jsou podbarvené žlutě. Odpověď "D" ve většině případů označuje kritické hodnoty, sloupec je podbarven červeně. Přesto odpovědi v daných sloupcích mají různou úroveň těchto hodnot. </t>
  </si>
  <si>
    <t xml:space="preserve">V případech, kdy otázka není rozlišena významností jsou odpovědi podbarvené stupni šedi. V případech, kdy naopak daná odpověd je značně významná a dané problematice by měla být zvýšená poroznost, zobrazí se na levé straně u specifikace problematiky barevný symbol. Červený v případě opravdu kritického způsobu zpracování či jiné specifikace, žlutý v případě významného problému. U takové problematiky by mělo být zváženo, jestli je takový druh zpracování opravdu nutný, případně problematiku řešit s odborníkem či právníkem. </t>
  </si>
  <si>
    <t>Listy Vyhodnocení a Doporučení pro zabezpečení pak obsahují přehled povinností, které je organizace nutna plnit spolu s jejich základním vysvětlením. Povinnosti a doporučení, které se organizace netýkají, jsou podbarvené šedě.</t>
  </si>
  <si>
    <t xml:space="preserve">Pro odpověď lze dané písmeno napsat či vybrat ze seznamu v sloupci "Odpověď". Tento sloupec je jedinou oblastí, která je v tomto listu editovatelná, aby nedošlo k jeho porušení. V případě, kdy odpovědí dochází k automatickému vyloučení některých odpovědí, změní se barva daných řádku na šedivou. </t>
  </si>
  <si>
    <t>Sloupec "Má vliv:" ukazuje, jestli má daná odpověď vliv na rozhodnutí o tom, jestli má organizace povinnost vést záznamy o činnostech zpracování (ZČZ), provést posouzení vlivu na ochranu osobních údajů (DPIA) či jmenovat pověřence pro ochranu osobních údajů (DPO).</t>
  </si>
  <si>
    <t>Monitorování</t>
  </si>
  <si>
    <t>jednoduchý nebo složitý systém bez propojení na jiná zpracování</t>
  </si>
  <si>
    <t>s propojením na jiná zpracování stejným správcem</t>
  </si>
  <si>
    <t>automatizované expertní systémy</t>
  </si>
  <si>
    <t>Využívaná řešení</t>
  </si>
  <si>
    <t>Kategorie osobních údajů</t>
  </si>
  <si>
    <t>běžné osoby</t>
  </si>
  <si>
    <t>zranitelné osoby</t>
  </si>
  <si>
    <t>osoba není identifikována</t>
  </si>
  <si>
    <t>osoby, které mohou být zpracováním více poškozené - děti, pacienti, zdravotně postižení, žadatelé o azyl, sociálně slabí apod.</t>
  </si>
  <si>
    <t>organizace nemá dostatek osobních údajů k jednoznačené identifikaci subjektu údajů</t>
  </si>
  <si>
    <t>subjekty nejsou součástí vymezené skupiny</t>
  </si>
  <si>
    <t>subjekty jsou součástí vymezené skupiny s omezenou zranitelností</t>
  </si>
  <si>
    <t>subjekty jsou součástí vymezené skupiny se stálou zranitelností</t>
  </si>
  <si>
    <t>osoby bez zvláštní zranitelnosti</t>
  </si>
  <si>
    <t>zranitelnost se není omezená časem či danou situací, subjekty, které jsou vymezné dle údajů spadajících do čl.9 - sexuální orientace, národnost apod.) či odsouzení pro trestný čin</t>
  </si>
  <si>
    <t>FO</t>
  </si>
  <si>
    <t>nekomerční sdružení (zájmové spolky, kluby či ostatní nevýdělečné organizace)</t>
  </si>
  <si>
    <t>Specifikace ekonomického subjektu</t>
  </si>
  <si>
    <t>podnikající FO nebo PO</t>
  </si>
  <si>
    <t>přijímá osobní údaje (příjemce)</t>
  </si>
  <si>
    <t>osobní údaje jsou organizaci poskytnuty, ta ovšem zpracování ani neurčuje, ani neprovádí</t>
  </si>
  <si>
    <t>organizace nakládá s osobními údaji bez nutnosti souhlasu jiné organizace, osobní údaje využívá pro své potřeby, určuje jaké operace s osobními údaji budou prováděné, na základě jakého právního titulu zpracování probíhá a pro jaký účel</t>
  </si>
  <si>
    <t>ano, vazby nejsou jednoznačně vymezené</t>
  </si>
  <si>
    <t>ano, rozsáhlé</t>
  </si>
  <si>
    <t>ano</t>
  </si>
  <si>
    <t>vyskytující se v souladu se systémem, předem naplánované, organizované nebo metodické, odehrávající se jako součást obecného plánu, provedené jako součást strategie, po určité období v určitých intervalech, opakované, nepřetržité</t>
  </si>
  <si>
    <t>v žádné části jakéhokoli procesu organizace nepřijde do styku s osobními údaji, neuchovává je, nenahlíží do nich, ani s nimi nijak nemanipuluje</t>
  </si>
  <si>
    <t>Předání třetím stranám</t>
  </si>
  <si>
    <t>kamerové systémy monitorující ve velkém rozsahu veřejná prostranství, např. letiště</t>
  </si>
  <si>
    <t>Uchovávání osobních údajů</t>
  </si>
  <si>
    <t>zejména zpracování se slučováním/sdružováním údajů získaných za různými účely</t>
  </si>
  <si>
    <t>analýza, profilování, veškeré automatizované zpracování</t>
  </si>
  <si>
    <t>ano, vazby jsou jednoznačně vymezené</t>
  </si>
  <si>
    <t>plnění smluvních povinností, oprávněný zájem správce, ochrana životně důležitých zájmů</t>
  </si>
  <si>
    <t>časově omezená nebo situačně daná - subjekty jsou např. nemocní či staří lidé, děti, mladiství, studenti, či žadatelé vůči veřejné správě, příjemci zdravotních a sociálních služeb, odběratelé specifického zboží</t>
  </si>
  <si>
    <t>Účel zpracování</t>
  </si>
  <si>
    <t>ano, bez historie, bez registrace</t>
  </si>
  <si>
    <t>Zpracování probíhá na základě</t>
  </si>
  <si>
    <t>plnění právní povinnosti</t>
  </si>
  <si>
    <t>Existence práv subjektu údajů</t>
  </si>
  <si>
    <t>Přístupnost osobních údajů mimo hranice organizace</t>
  </si>
  <si>
    <t>Pokud je to v silách organizace, mělo by zpracování jednotlivých účelů probíhat odděleně</t>
  </si>
  <si>
    <t>Využití s ohledem na technické možnosti a specifikace zpracování (např. citlivost údajů)</t>
  </si>
  <si>
    <t>Blokace účtu při neúspěšných pokusech o přihlášení</t>
  </si>
  <si>
    <t>Logování úspěšných přihlášení</t>
  </si>
  <si>
    <t>Logování neúspěšných pokusů o přihlášení</t>
  </si>
  <si>
    <t>Logování činností s OÚ</t>
  </si>
  <si>
    <t>Zálohování systému</t>
  </si>
  <si>
    <t>Šifrování záloh</t>
  </si>
  <si>
    <t>Šifrování hesel uživatelů (ideálně SHA-2 o délce min 8 znaků)</t>
  </si>
  <si>
    <t>Instrukce pro případ napadení systému</t>
  </si>
  <si>
    <t>Řešení problémů v přiměřené reakční době</t>
  </si>
  <si>
    <t>Umístění serveru v odděleném uzamykatelném prostoru s omezeným přístupem</t>
  </si>
  <si>
    <t>Šifrování dat uložených na serveru</t>
  </si>
  <si>
    <t>Pravidelná aktualizace operačního systému</t>
  </si>
  <si>
    <t>Antivirový software, firewall</t>
  </si>
  <si>
    <t>Administrátorské účty jsou oddělené</t>
  </si>
  <si>
    <t>Přístup k datům přes SFTP či jiný šifrovaný kanál</t>
  </si>
  <si>
    <t>Administrátory jsou zodpovědné osoby (správce IT, majitel, …)</t>
  </si>
  <si>
    <t xml:space="preserve">List analýza slouží k vyplnění specifikace organizace, zpracování, osobních údajů a subjektů údajů, použitých technologií a zabezpečení. Jednotlivé sekce jsou vizuálně označené a dané otázce jsou přiřazené dvě až čtyři odpovědi. Organizace by měla tento dokument vyplnit pro každý účel zpracování. K identifikaci jednotlivých účelů zpracování a lepší přehlednost, lze napsat název řešené oblasti do hlavičky dokumentu. </t>
  </si>
  <si>
    <t>Osobní údaj</t>
  </si>
  <si>
    <t>Kdo OÚ zpracovává</t>
  </si>
  <si>
    <t>Bezpečnostní opatření</t>
  </si>
  <si>
    <t>Způsob zpracování</t>
  </si>
  <si>
    <t>Řešená oblast</t>
  </si>
  <si>
    <t>shromáždění, uložení, nahlížení, oprava</t>
  </si>
  <si>
    <t>Zaměstnanci</t>
  </si>
  <si>
    <t>Riziko úniku</t>
  </si>
  <si>
    <t>1. Informovat jednatele, 
2. Do 72 hodin informovat dozorový úřad, 
3. Je-li to potřeba informovat i subjekt údajů (zákazníka / zaměstnance)</t>
  </si>
  <si>
    <t>Kategorie osobního údaje</t>
  </si>
  <si>
    <t>Příjemce ve třetích zemích nebo mezinárodní organizace</t>
  </si>
  <si>
    <t>Riziko zpracování údajů</t>
  </si>
  <si>
    <t>Přístupová práva</t>
  </si>
  <si>
    <t>Pravděpodobnost úniku</t>
  </si>
  <si>
    <t>Prevence rizika</t>
  </si>
  <si>
    <t>Postup při zjištění porušení zabezpečení</t>
  </si>
  <si>
    <t>Databáze, listinné faktury</t>
  </si>
  <si>
    <t>Osobní údaje</t>
  </si>
  <si>
    <t>osoby, které mají k údajům přístup</t>
  </si>
  <si>
    <t>fyzické narušení, hackerský útok, únik hesla</t>
  </si>
  <si>
    <t>minimální, malé, střední, velké</t>
  </si>
  <si>
    <t xml:space="preserve">politika hesel, fyzické zabezpečení </t>
  </si>
  <si>
    <t>jméno, příjmení, kamerový záznam</t>
  </si>
  <si>
    <t>pro každý zpracovávaný osobní údaj zvlášť</t>
  </si>
  <si>
    <t>běžné, významné, kritické</t>
  </si>
  <si>
    <t>souhlas, plnění právních povinností, …</t>
  </si>
  <si>
    <t xml:space="preserve">zpracovatel, správce, </t>
  </si>
  <si>
    <t>ano/ne</t>
  </si>
  <si>
    <t>nejčastěji dle zákona, popř. po dobu platnosti účelu zpracování</t>
  </si>
  <si>
    <t>technická a organizační opatření</t>
  </si>
  <si>
    <t>Poslední dva listy obsahují ukázku toho, jak lze vést záznamy o činnostech zpracování a posouzení vlivu na ochranu osobních údajů. První řádek v těchto ukázkových tabulkách obsahuje doplňkové informace.</t>
  </si>
  <si>
    <t>Na tomto listě najdete pokyny, jak tento nástroj použít. Nástin celé problematiky můžete naleznout v diplomové práci, která obsahuje jak obecný přehled obsahu nařízení, srovnání s předchozí legislativou, tak i vysvětlení klíčových náležitostí a souvislostí, a naleznete v ní i celý návodný popis pro implementaci.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</si>
</sst>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2"/>
      <color theme="1"/>
      <name val="Calibri"/>
      <family val="2"/>
      <charset val="238"/>
      <scheme val="minor"/>
    </font>
    <font>
      <b/>
      <sz val="12"/>
      <color theme="1"/>
      <name val="Calibri"/>
      <family val="2"/>
      <scheme val="minor"/>
    </font>
    <font>
      <b/>
      <sz val="14"/>
      <color theme="1"/>
      <name val="Calibri"/>
      <family val="2"/>
      <scheme val="minor"/>
    </font>
    <font>
      <sz val="6"/>
      <color theme="1"/>
      <name val="Times New Roman"/>
      <family val="1"/>
    </font>
    <font>
      <sz val="14"/>
      <color theme="1"/>
      <name val="Calibri"/>
      <family val="2"/>
      <charset val="238"/>
      <scheme val="minor"/>
    </font>
    <font>
      <sz val="14"/>
      <color theme="1"/>
      <name val="Calibri"/>
      <family val="2"/>
      <scheme val="minor"/>
    </font>
    <font>
      <sz val="16"/>
      <color rgb="FF000000"/>
      <name val="Arial"/>
      <family val="2"/>
    </font>
    <font>
      <sz val="16"/>
      <color rgb="FF000000"/>
      <name val="Arial"/>
      <family val="2"/>
    </font>
    <font>
      <sz val="14"/>
      <color rgb="FF000000"/>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D6D6"/>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7"/>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39997558519241921"/>
        <bgColor indexed="64"/>
      </patternFill>
    </fill>
  </fills>
  <borders count="6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medium">
        <color indexed="64"/>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medium">
        <color indexed="64"/>
      </bottom>
      <diagonal/>
    </border>
    <border>
      <left style="thin">
        <color theme="2" tint="-0.499984740745262"/>
      </left>
      <right style="medium">
        <color indexed="64"/>
      </right>
      <top style="thin">
        <color theme="2" tint="-0.499984740745262"/>
      </top>
      <bottom style="medium">
        <color indexed="64"/>
      </bottom>
      <diagonal/>
    </border>
    <border>
      <left style="medium">
        <color indexed="64"/>
      </left>
      <right style="thin">
        <color theme="2" tint="-0.499984740745262"/>
      </right>
      <top style="medium">
        <color indexed="64"/>
      </top>
      <bottom/>
      <diagonal/>
    </border>
    <border>
      <left style="thin">
        <color theme="2" tint="-0.499984740745262"/>
      </left>
      <right style="thin">
        <color theme="2" tint="-0.499984740745262"/>
      </right>
      <top style="medium">
        <color indexed="64"/>
      </top>
      <bottom/>
      <diagonal/>
    </border>
    <border>
      <left style="thin">
        <color theme="2" tint="-0.499984740745262"/>
      </left>
      <right style="medium">
        <color indexed="64"/>
      </right>
      <top style="medium">
        <color indexed="64"/>
      </top>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medium">
        <color indexed="64"/>
      </right>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medium">
        <color indexed="64"/>
      </right>
      <top style="thin">
        <color theme="2" tint="-0.499984740745262"/>
      </top>
      <bottom/>
      <diagonal/>
    </border>
    <border>
      <left/>
      <right style="thin">
        <color theme="2" tint="-0.499984740745262"/>
      </right>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style="thin">
        <color theme="2" tint="-0.499984740745262"/>
      </right>
      <top style="thin">
        <color theme="2" tint="-0.499984740745262"/>
      </top>
      <bottom/>
      <diagonal/>
    </border>
    <border>
      <left/>
      <right style="thin">
        <color theme="2" tint="-0.499984740745262"/>
      </right>
      <top style="thin">
        <color theme="2" tint="-0.499984740745262"/>
      </top>
      <bottom style="medium">
        <color indexed="64"/>
      </bottom>
      <diagonal/>
    </border>
    <border>
      <left style="thin">
        <color theme="2" tint="-0.499984740745262"/>
      </left>
      <right style="thin">
        <color theme="2" tint="-0.499984740745262"/>
      </right>
      <top/>
      <bottom style="medium">
        <color indexed="64"/>
      </bottom>
      <diagonal/>
    </border>
    <border>
      <left/>
      <right style="thin">
        <color theme="2" tint="-0.499984740745262"/>
      </right>
      <top style="medium">
        <color indexed="64"/>
      </top>
      <bottom/>
      <diagonal/>
    </border>
    <border>
      <left/>
      <right style="thin">
        <color theme="2" tint="-0.499984740745262"/>
      </right>
      <top/>
      <bottom style="medium">
        <color indexed="64"/>
      </bottom>
      <diagonal/>
    </border>
    <border>
      <left style="thin">
        <color theme="2" tint="-0.499984740745262"/>
      </left>
      <right style="medium">
        <color indexed="64"/>
      </right>
      <top/>
      <bottom style="medium">
        <color indexed="64"/>
      </bottom>
      <diagonal/>
    </border>
    <border>
      <left style="thin">
        <color theme="2" tint="-0.499984740745262"/>
      </left>
      <right style="thin">
        <color theme="2" tint="-0.499984740745262"/>
      </right>
      <top/>
      <bottom/>
      <diagonal/>
    </border>
    <border>
      <left/>
      <right style="medium">
        <color indexed="64"/>
      </right>
      <top/>
      <bottom style="thin">
        <color theme="2" tint="-0.499984740745262"/>
      </bottom>
      <diagonal/>
    </border>
    <border>
      <left/>
      <right style="medium">
        <color indexed="64"/>
      </right>
      <top style="thin">
        <color theme="2" tint="-0.499984740745262"/>
      </top>
      <bottom style="thin">
        <color theme="2" tint="-0.499984740745262"/>
      </bottom>
      <diagonal/>
    </border>
    <border>
      <left/>
      <right style="medium">
        <color indexed="64"/>
      </right>
      <top style="thin">
        <color theme="2" tint="-0.499984740745262"/>
      </top>
      <bottom/>
      <diagonal/>
    </border>
    <border>
      <left/>
      <right style="medium">
        <color indexed="64"/>
      </right>
      <top style="thin">
        <color theme="2" tint="-0.499984740745262"/>
      </top>
      <bottom style="medium">
        <color indexed="64"/>
      </bottom>
      <diagonal/>
    </border>
    <border>
      <left/>
      <right/>
      <top/>
      <bottom style="thin">
        <color theme="2" tint="-0.499984740745262"/>
      </bottom>
      <diagonal/>
    </border>
    <border diagonalUp="1">
      <left style="thin">
        <color theme="2" tint="-0.499984740745262"/>
      </left>
      <right style="thin">
        <color theme="2" tint="-0.499984740745262"/>
      </right>
      <top style="thin">
        <color theme="2" tint="-0.499984740745262"/>
      </top>
      <bottom style="thin">
        <color theme="2" tint="-0.499984740745262"/>
      </bottom>
      <diagonal style="thin">
        <color theme="2" tint="-0.24994659260841701"/>
      </diagonal>
    </border>
    <border diagonalUp="1">
      <left style="thin">
        <color theme="2" tint="-0.499984740745262"/>
      </left>
      <right style="thin">
        <color theme="2" tint="-0.499984740745262"/>
      </right>
      <top style="thin">
        <color theme="2" tint="-0.499984740745262"/>
      </top>
      <bottom/>
      <diagonal style="thin">
        <color theme="2" tint="-0.24994659260841701"/>
      </diagonal>
    </border>
    <border diagonalUp="1">
      <left style="thin">
        <color theme="2" tint="-0.499984740745262"/>
      </left>
      <right style="thin">
        <color theme="2" tint="-0.499984740745262"/>
      </right>
      <top/>
      <bottom style="medium">
        <color indexed="64"/>
      </bottom>
      <diagonal style="thin">
        <color theme="2" tint="-0.24994659260841701"/>
      </diagonal>
    </border>
    <border diagonalUp="1">
      <left style="thin">
        <color theme="2" tint="-0.499984740745262"/>
      </left>
      <right style="thin">
        <color theme="2" tint="-0.499984740745262"/>
      </right>
      <top/>
      <bottom style="thin">
        <color theme="2" tint="-0.499984740745262"/>
      </bottom>
      <diagonal style="thin">
        <color theme="2" tint="-0.24994659260841701"/>
      </diagonal>
    </border>
    <border diagonalUp="1">
      <left style="thin">
        <color theme="2" tint="-0.499984740745262"/>
      </left>
      <right style="thin">
        <color theme="2" tint="-0.499984740745262"/>
      </right>
      <top style="medium">
        <color indexed="64"/>
      </top>
      <bottom/>
      <diagonal style="thin">
        <color theme="2" tint="-0.24994659260841701"/>
      </diagonal>
    </border>
    <border diagonalUp="1">
      <left style="thin">
        <color theme="2" tint="-0.499984740745262"/>
      </left>
      <right style="thin">
        <color theme="2" tint="-0.499984740745262"/>
      </right>
      <top style="thin">
        <color theme="2" tint="-0.499984740745262"/>
      </top>
      <bottom style="medium">
        <color indexed="64"/>
      </bottom>
      <diagonal style="thin">
        <color theme="2" tint="-0.24994659260841701"/>
      </diagonal>
    </border>
    <border>
      <left style="thin">
        <color indexed="64"/>
      </left>
      <right style="medium">
        <color indexed="64"/>
      </right>
      <top/>
      <bottom/>
      <diagonal/>
    </border>
  </borders>
  <cellStyleXfs count="1">
    <xf numFmtId="0" fontId="0" fillId="0" borderId="0"/>
  </cellStyleXfs>
  <cellXfs count="217">
    <xf numFmtId="0" fontId="0" fillId="0" borderId="0" xfId="0"/>
    <xf numFmtId="0" fontId="1" fillId="0" borderId="0" xfId="0" applyFont="1"/>
    <xf numFmtId="0" fontId="0" fillId="0" borderId="0" xfId="0" applyFill="1"/>
    <xf numFmtId="0" fontId="3" fillId="0" borderId="0" xfId="0" applyFont="1"/>
    <xf numFmtId="0" fontId="0" fillId="7" borderId="0" xfId="0" applyFill="1"/>
    <xf numFmtId="0" fontId="0" fillId="0" borderId="0" xfId="0" applyAlignment="1">
      <alignment wrapText="1"/>
    </xf>
    <xf numFmtId="0" fontId="4" fillId="0" borderId="0" xfId="0" applyFont="1" applyAlignment="1">
      <alignment wrapText="1"/>
    </xf>
    <xf numFmtId="0" fontId="2" fillId="8" borderId="1" xfId="0" applyFont="1" applyFill="1" applyBorder="1" applyAlignment="1">
      <alignment wrapText="1"/>
    </xf>
    <xf numFmtId="0" fontId="1" fillId="2" borderId="31"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5" borderId="31"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5" borderId="33"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1" fillId="5" borderId="38"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3" borderId="40" xfId="0" applyFont="1" applyFill="1" applyBorder="1" applyAlignment="1">
      <alignment horizontal="center" vertical="center" wrapText="1"/>
    </xf>
    <xf numFmtId="0" fontId="1" fillId="5" borderId="40" xfId="0" applyFont="1" applyFill="1" applyBorder="1" applyAlignment="1">
      <alignment horizontal="center" vertical="center" wrapText="1"/>
    </xf>
    <xf numFmtId="0" fontId="1" fillId="6" borderId="33" xfId="0" applyFont="1" applyFill="1" applyBorder="1" applyAlignment="1">
      <alignment horizontal="center" vertical="center" wrapText="1"/>
    </xf>
    <xf numFmtId="0" fontId="1" fillId="6" borderId="31" xfId="0" applyFont="1" applyFill="1" applyBorder="1" applyAlignment="1">
      <alignment horizontal="center" vertical="center" wrapText="1"/>
    </xf>
    <xf numFmtId="0" fontId="5" fillId="0" borderId="0" xfId="0" applyFont="1" applyAlignment="1">
      <alignment wrapText="1"/>
    </xf>
    <xf numFmtId="0" fontId="5" fillId="0" borderId="0" xfId="0" applyFont="1"/>
    <xf numFmtId="0" fontId="5" fillId="0" borderId="0" xfId="0" applyFont="1" applyFill="1" applyBorder="1" applyAlignment="1">
      <alignment horizontal="justify" vertical="center" wrapText="1"/>
    </xf>
    <xf numFmtId="0" fontId="5" fillId="0" borderId="0" xfId="0" applyFont="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4" fillId="0" borderId="0" xfId="0" applyFont="1" applyAlignment="1">
      <alignment horizontal="left" vertical="center" wrapText="1"/>
    </xf>
    <xf numFmtId="0" fontId="0" fillId="0" borderId="0" xfId="0" applyBorder="1"/>
    <xf numFmtId="0" fontId="0" fillId="0" borderId="0" xfId="0" applyFont="1"/>
    <xf numFmtId="0" fontId="1" fillId="0" borderId="7" xfId="0" applyFont="1" applyBorder="1"/>
    <xf numFmtId="0" fontId="1" fillId="0" borderId="0" xfId="0" applyFont="1" applyBorder="1"/>
    <xf numFmtId="0" fontId="1" fillId="0" borderId="0" xfId="0" applyFont="1" applyFill="1" applyBorder="1"/>
    <xf numFmtId="0" fontId="5" fillId="0" borderId="0" xfId="0" applyFont="1" applyAlignment="1">
      <alignment horizontal="left"/>
    </xf>
    <xf numFmtId="0" fontId="5" fillId="0" borderId="0" xfId="0" applyFont="1" applyFill="1" applyBorder="1" applyAlignment="1">
      <alignment horizontal="left"/>
    </xf>
    <xf numFmtId="0" fontId="5" fillId="0" borderId="0" xfId="0" applyFont="1" applyFill="1" applyBorder="1" applyAlignment="1">
      <alignment horizontal="justify" vertical="center"/>
    </xf>
    <xf numFmtId="0" fontId="1" fillId="5" borderId="50"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9" fillId="5" borderId="38"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1" fillId="9" borderId="38" xfId="0" applyFont="1" applyFill="1" applyBorder="1" applyAlignment="1">
      <alignment horizontal="center" vertical="center" wrapText="1"/>
    </xf>
    <xf numFmtId="0" fontId="1" fillId="4" borderId="38" xfId="0" applyFont="1" applyFill="1" applyBorder="1" applyAlignment="1">
      <alignment horizontal="center" vertical="center" wrapText="1"/>
    </xf>
    <xf numFmtId="0" fontId="1" fillId="4" borderId="31" xfId="0" applyFont="1" applyFill="1" applyBorder="1" applyAlignment="1">
      <alignment horizontal="center" vertical="center" wrapText="1"/>
    </xf>
    <xf numFmtId="0" fontId="1" fillId="4" borderId="40" xfId="0" applyFont="1" applyFill="1" applyBorder="1" applyAlignment="1">
      <alignment horizontal="center" vertical="center" wrapText="1"/>
    </xf>
    <xf numFmtId="0" fontId="1" fillId="9" borderId="31" xfId="0" applyFont="1" applyFill="1" applyBorder="1" applyAlignment="1">
      <alignment horizontal="center" vertical="center" wrapText="1"/>
    </xf>
    <xf numFmtId="0" fontId="1" fillId="9" borderId="40" xfId="0" applyFont="1" applyFill="1" applyBorder="1" applyAlignment="1">
      <alignment horizontal="center" vertical="center" wrapText="1"/>
    </xf>
    <xf numFmtId="0" fontId="0" fillId="0" borderId="0" xfId="0" applyAlignment="1">
      <alignment vertical="top" wrapText="1"/>
    </xf>
    <xf numFmtId="0" fontId="7" fillId="0" borderId="0" xfId="0" applyFont="1" applyAlignment="1">
      <alignment vertical="top" wrapText="1"/>
    </xf>
    <xf numFmtId="0" fontId="6" fillId="0" borderId="0" xfId="0" applyFont="1" applyAlignment="1">
      <alignment vertical="top" wrapText="1"/>
    </xf>
    <xf numFmtId="0" fontId="1" fillId="6" borderId="31" xfId="0" applyFont="1" applyFill="1" applyBorder="1" applyAlignment="1">
      <alignment horizontal="center" vertical="center"/>
    </xf>
    <xf numFmtId="0" fontId="1" fillId="6" borderId="40"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6" borderId="38"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vertical="center" wrapText="1"/>
    </xf>
    <xf numFmtId="0" fontId="1" fillId="4" borderId="11" xfId="0" applyFont="1" applyFill="1" applyBorder="1" applyAlignment="1">
      <alignment horizontal="center" vertical="center"/>
    </xf>
    <xf numFmtId="0" fontId="1" fillId="6" borderId="36" xfId="0" applyFont="1" applyFill="1" applyBorder="1" applyAlignment="1">
      <alignment horizontal="center" vertical="center"/>
    </xf>
    <xf numFmtId="0" fontId="1" fillId="3" borderId="36" xfId="0" applyFont="1" applyFill="1" applyBorder="1" applyAlignment="1">
      <alignment horizontal="center" vertical="center" wrapText="1"/>
    </xf>
    <xf numFmtId="0" fontId="1" fillId="5" borderId="36" xfId="0" applyFont="1" applyFill="1" applyBorder="1" applyAlignment="1">
      <alignment horizontal="center" vertical="center" wrapText="1"/>
    </xf>
    <xf numFmtId="0" fontId="1" fillId="0" borderId="37" xfId="0" applyFont="1" applyBorder="1" applyAlignment="1">
      <alignment horizontal="center" vertical="center"/>
    </xf>
    <xf numFmtId="0" fontId="9" fillId="7" borderId="7" xfId="0" applyFont="1" applyFill="1" applyBorder="1"/>
    <xf numFmtId="0" fontId="9" fillId="0" borderId="7" xfId="0" applyFont="1" applyFill="1" applyBorder="1"/>
    <xf numFmtId="0" fontId="9" fillId="0" borderId="8" xfId="0" applyFont="1" applyFill="1" applyBorder="1" applyAlignment="1">
      <alignment horizontal="center" vertical="center"/>
    </xf>
    <xf numFmtId="0" fontId="9" fillId="0" borderId="43" xfId="0" applyFont="1" applyFill="1" applyBorder="1" applyAlignment="1">
      <alignment vertical="top"/>
    </xf>
    <xf numFmtId="0" fontId="9" fillId="0" borderId="0" xfId="0" applyFont="1" applyBorder="1"/>
    <xf numFmtId="0" fontId="9" fillId="0" borderId="52" xfId="0" applyFont="1" applyBorder="1" applyAlignment="1">
      <alignment horizontal="center" vertical="center" wrapText="1"/>
    </xf>
    <xf numFmtId="0" fontId="9" fillId="0" borderId="8" xfId="0" applyFont="1" applyBorder="1" applyAlignment="1">
      <alignment horizontal="center" vertical="center"/>
    </xf>
    <xf numFmtId="0" fontId="9" fillId="0" borderId="44" xfId="0" applyFont="1" applyFill="1" applyBorder="1" applyAlignment="1">
      <alignment horizontal="left" vertical="top"/>
    </xf>
    <xf numFmtId="0" fontId="9" fillId="0" borderId="56" xfId="0" applyFont="1" applyBorder="1"/>
    <xf numFmtId="0" fontId="9" fillId="0" borderId="51" xfId="0" applyFont="1" applyBorder="1" applyAlignment="1">
      <alignment horizontal="center" vertical="center" wrapText="1"/>
    </xf>
    <xf numFmtId="0" fontId="9" fillId="2" borderId="38" xfId="0" applyFont="1" applyFill="1" applyBorder="1" applyAlignment="1">
      <alignment horizontal="center" vertical="center" wrapText="1"/>
    </xf>
    <xf numFmtId="0" fontId="9" fillId="0" borderId="6" xfId="0" applyFont="1" applyBorder="1" applyAlignment="1">
      <alignment horizontal="center" vertical="center"/>
    </xf>
    <xf numFmtId="0" fontId="9" fillId="0" borderId="42" xfId="0" applyFont="1" applyFill="1" applyBorder="1" applyAlignment="1">
      <alignment horizontal="left" vertical="top"/>
    </xf>
    <xf numFmtId="0" fontId="9" fillId="0" borderId="51" xfId="0" applyFont="1" applyBorder="1" applyAlignment="1">
      <alignment vertical="center" wrapText="1"/>
    </xf>
    <xf numFmtId="0" fontId="9" fillId="0" borderId="43" xfId="0" applyFont="1" applyFill="1" applyBorder="1" applyAlignment="1">
      <alignment horizontal="left" vertical="top"/>
    </xf>
    <xf numFmtId="0" fontId="9" fillId="0" borderId="52" xfId="0" applyFont="1" applyBorder="1" applyAlignment="1">
      <alignment vertical="center" wrapText="1"/>
    </xf>
    <xf numFmtId="0" fontId="9" fillId="0" borderId="9" xfId="0" applyFont="1" applyBorder="1" applyAlignment="1">
      <alignment horizontal="center" vertical="center"/>
    </xf>
    <xf numFmtId="0" fontId="9" fillId="0" borderId="45" xfId="0" applyFont="1" applyFill="1" applyBorder="1" applyAlignment="1">
      <alignment horizontal="left" vertical="top"/>
    </xf>
    <xf numFmtId="0" fontId="9" fillId="0" borderId="10" xfId="0" applyFont="1" applyBorder="1"/>
    <xf numFmtId="0" fontId="9" fillId="0" borderId="54" xfId="0" applyFont="1" applyBorder="1" applyAlignment="1">
      <alignment vertical="center" wrapText="1"/>
    </xf>
    <xf numFmtId="0" fontId="9" fillId="3" borderId="50" xfId="0" applyFont="1" applyFill="1" applyBorder="1" applyAlignment="1">
      <alignment horizontal="center" vertical="center" wrapText="1"/>
    </xf>
    <xf numFmtId="0" fontId="9" fillId="5" borderId="50" xfId="0" applyFont="1" applyFill="1" applyBorder="1" applyAlignment="1">
      <alignment horizontal="center" vertical="center" wrapText="1"/>
    </xf>
    <xf numFmtId="0" fontId="9" fillId="0" borderId="0" xfId="0" applyFont="1" applyBorder="1" applyAlignment="1">
      <alignment horizontal="center"/>
    </xf>
    <xf numFmtId="0" fontId="9" fillId="0" borderId="43" xfId="0" applyFont="1" applyFill="1" applyBorder="1" applyAlignment="1">
      <alignment horizontal="left" vertical="top" wrapText="1"/>
    </xf>
    <xf numFmtId="0" fontId="9" fillId="0" borderId="44" xfId="0" applyFont="1" applyFill="1" applyBorder="1" applyAlignment="1">
      <alignment vertical="top"/>
    </xf>
    <xf numFmtId="0" fontId="9" fillId="0" borderId="53" xfId="0" applyFont="1" applyBorder="1" applyAlignment="1">
      <alignment horizontal="center" vertical="center" wrapText="1"/>
    </xf>
    <xf numFmtId="0" fontId="9" fillId="0" borderId="42" xfId="0" applyFont="1" applyFill="1" applyBorder="1" applyAlignment="1">
      <alignment vertical="top"/>
    </xf>
    <xf numFmtId="0" fontId="9" fillId="0" borderId="43" xfId="0" applyFont="1" applyFill="1" applyBorder="1" applyAlignment="1">
      <alignment vertical="top" wrapText="1"/>
    </xf>
    <xf numFmtId="0" fontId="9" fillId="0" borderId="55" xfId="0" applyFont="1" applyBorder="1" applyAlignment="1">
      <alignment horizontal="center"/>
    </xf>
    <xf numFmtId="0" fontId="9" fillId="0" borderId="45" xfId="0" applyFont="1" applyFill="1" applyBorder="1" applyAlignment="1">
      <alignment vertical="top"/>
    </xf>
    <xf numFmtId="0" fontId="9" fillId="0" borderId="61" xfId="0" applyFont="1" applyBorder="1"/>
    <xf numFmtId="0" fontId="10" fillId="0" borderId="0" xfId="0" applyFont="1" applyFill="1" applyAlignment="1">
      <alignment horizontal="center" vertical="center"/>
    </xf>
    <xf numFmtId="0" fontId="10" fillId="0" borderId="0" xfId="0" applyFont="1" applyFill="1" applyAlignment="1">
      <alignment horizontal="left" vertical="top"/>
    </xf>
    <xf numFmtId="0" fontId="10" fillId="0" borderId="0" xfId="0" applyFont="1" applyFill="1"/>
    <xf numFmtId="0" fontId="10" fillId="0" borderId="0" xfId="0" applyFont="1" applyFill="1" applyAlignment="1">
      <alignment horizontal="center" vertical="center" wrapText="1"/>
    </xf>
    <xf numFmtId="0" fontId="11" fillId="0" borderId="0" xfId="0" applyFont="1"/>
    <xf numFmtId="0" fontId="10" fillId="0" borderId="0" xfId="0" applyFont="1" applyAlignment="1">
      <alignment horizontal="center" vertical="center"/>
    </xf>
    <xf numFmtId="0" fontId="10" fillId="0" borderId="0" xfId="0" applyFont="1"/>
    <xf numFmtId="0" fontId="10" fillId="0" borderId="0" xfId="0" applyFont="1" applyAlignment="1">
      <alignment horizontal="center" vertical="center" wrapText="1"/>
    </xf>
    <xf numFmtId="0" fontId="9" fillId="0" borderId="32" xfId="0" applyFont="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0" fillId="0" borderId="0" xfId="0" applyFont="1" applyAlignment="1">
      <alignment wrapText="1"/>
    </xf>
    <xf numFmtId="0" fontId="2" fillId="11" borderId="11" xfId="0" applyFont="1" applyFill="1" applyBorder="1" applyAlignment="1">
      <alignment horizontal="left"/>
    </xf>
    <xf numFmtId="0" fontId="2" fillId="11" borderId="1" xfId="0" applyFont="1" applyFill="1" applyBorder="1" applyAlignment="1">
      <alignment wrapText="1"/>
    </xf>
    <xf numFmtId="0" fontId="5" fillId="11" borderId="1" xfId="0" applyFont="1" applyFill="1" applyBorder="1" applyAlignment="1">
      <alignment wrapText="1"/>
    </xf>
    <xf numFmtId="0" fontId="2" fillId="11" borderId="11" xfId="0" applyFont="1" applyFill="1" applyBorder="1" applyAlignment="1">
      <alignment horizontal="left" vertical="center" wrapText="1"/>
    </xf>
    <xf numFmtId="0" fontId="2" fillId="11" borderId="6" xfId="0" applyFont="1" applyFill="1" applyBorder="1" applyAlignment="1">
      <alignment horizontal="left"/>
    </xf>
    <xf numFmtId="0" fontId="2" fillId="11" borderId="3" xfId="0" applyFont="1" applyFill="1" applyBorder="1" applyAlignment="1">
      <alignment horizontal="right" wrapText="1"/>
    </xf>
    <xf numFmtId="0" fontId="2" fillId="11" borderId="3" xfId="0" applyFont="1" applyFill="1" applyBorder="1" applyAlignment="1">
      <alignment wrapText="1"/>
    </xf>
    <xf numFmtId="0" fontId="5" fillId="10" borderId="13" xfId="0" applyFont="1" applyFill="1" applyBorder="1" applyAlignment="1">
      <alignment horizontal="justify" vertical="center"/>
    </xf>
    <xf numFmtId="0" fontId="5" fillId="10" borderId="15" xfId="0" applyFont="1" applyFill="1" applyBorder="1" applyAlignment="1">
      <alignment horizontal="justify" vertical="center"/>
    </xf>
    <xf numFmtId="0" fontId="5" fillId="10" borderId="17" xfId="0" applyFont="1" applyFill="1" applyBorder="1" applyAlignment="1">
      <alignment horizontal="justify" vertical="center"/>
    </xf>
    <xf numFmtId="0" fontId="5" fillId="10" borderId="19" xfId="0" applyFont="1" applyFill="1" applyBorder="1" applyAlignment="1">
      <alignment wrapText="1"/>
    </xf>
    <xf numFmtId="0" fontId="5" fillId="10" borderId="15" xfId="0" applyFont="1" applyFill="1" applyBorder="1" applyAlignment="1">
      <alignment wrapText="1"/>
    </xf>
    <xf numFmtId="0" fontId="5" fillId="10" borderId="14" xfId="0" applyFont="1" applyFill="1" applyBorder="1" applyAlignment="1">
      <alignment horizontal="center"/>
    </xf>
    <xf numFmtId="0" fontId="5" fillId="10" borderId="17" xfId="0" applyFont="1" applyFill="1" applyBorder="1" applyAlignment="1">
      <alignment wrapText="1"/>
    </xf>
    <xf numFmtId="0" fontId="5" fillId="10" borderId="22" xfId="0" applyFont="1" applyFill="1" applyBorder="1" applyAlignment="1">
      <alignment horizontal="left" vertical="center"/>
    </xf>
    <xf numFmtId="0" fontId="5" fillId="10" borderId="23" xfId="0" applyFont="1" applyFill="1" applyBorder="1" applyAlignment="1">
      <alignment wrapText="1"/>
    </xf>
    <xf numFmtId="0" fontId="5" fillId="10" borderId="14" xfId="0" applyFont="1" applyFill="1" applyBorder="1" applyAlignment="1">
      <alignment vertical="center" wrapText="1"/>
    </xf>
    <xf numFmtId="0" fontId="5" fillId="10" borderId="15" xfId="0" applyFont="1" applyFill="1" applyBorder="1" applyAlignment="1">
      <alignment horizontal="justify" vertical="center" wrapText="1"/>
    </xf>
    <xf numFmtId="0" fontId="5" fillId="10" borderId="16" xfId="0" applyFont="1" applyFill="1" applyBorder="1" applyAlignment="1">
      <alignment vertical="center" wrapText="1"/>
    </xf>
    <xf numFmtId="0" fontId="5" fillId="10" borderId="17" xfId="0" applyFont="1" applyFill="1" applyBorder="1" applyAlignment="1">
      <alignment horizontal="justify" vertical="center" wrapText="1"/>
    </xf>
    <xf numFmtId="0" fontId="5" fillId="10" borderId="13" xfId="0" applyFont="1" applyFill="1" applyBorder="1" applyAlignment="1">
      <alignment wrapText="1"/>
    </xf>
    <xf numFmtId="0" fontId="5" fillId="10" borderId="12" xfId="0" applyFont="1" applyFill="1" applyBorder="1" applyAlignment="1">
      <alignment horizontal="left"/>
    </xf>
    <xf numFmtId="0" fontId="5" fillId="10" borderId="21" xfId="0" applyFont="1" applyFill="1" applyBorder="1" applyAlignment="1">
      <alignment wrapText="1"/>
    </xf>
    <xf numFmtId="0" fontId="5" fillId="10" borderId="16" xfId="0" applyFont="1" applyFill="1" applyBorder="1" applyAlignment="1">
      <alignment horizontal="left" vertical="top"/>
    </xf>
    <xf numFmtId="0" fontId="5" fillId="10" borderId="21" xfId="0" applyFont="1" applyFill="1" applyBorder="1" applyAlignment="1">
      <alignment horizontal="justify" vertical="center"/>
    </xf>
    <xf numFmtId="49" fontId="0" fillId="0" borderId="0" xfId="0" applyNumberFormat="1" applyFont="1" applyAlignment="1">
      <alignment wrapText="1"/>
    </xf>
    <xf numFmtId="49" fontId="0" fillId="0" borderId="0" xfId="0" applyNumberFormat="1" applyAlignment="1">
      <alignment wrapText="1"/>
    </xf>
    <xf numFmtId="0" fontId="2" fillId="11" borderId="24" xfId="0" applyFont="1" applyFill="1" applyBorder="1" applyAlignment="1">
      <alignment wrapText="1"/>
    </xf>
    <xf numFmtId="0" fontId="5" fillId="10" borderId="12" xfId="0" applyFont="1" applyFill="1" applyBorder="1" applyAlignment="1">
      <alignment vertical="center" wrapText="1"/>
    </xf>
    <xf numFmtId="0" fontId="5" fillId="10" borderId="13" xfId="0" applyFont="1" applyFill="1" applyBorder="1" applyAlignment="1">
      <alignment horizontal="justify" vertical="center" wrapText="1"/>
    </xf>
    <xf numFmtId="0" fontId="9" fillId="0" borderId="60" xfId="0" applyFont="1" applyBorder="1" applyAlignment="1">
      <alignment horizontal="center"/>
    </xf>
    <xf numFmtId="0" fontId="9" fillId="0" borderId="59" xfId="0" applyFont="1" applyBorder="1" applyAlignment="1">
      <alignment horizontal="center"/>
    </xf>
    <xf numFmtId="0" fontId="9" fillId="0" borderId="47" xfId="0" applyFont="1" applyFill="1" applyBorder="1" applyAlignment="1">
      <alignment horizontal="left" vertical="top"/>
    </xf>
    <xf numFmtId="0" fontId="9" fillId="0" borderId="42" xfId="0" applyFont="1" applyFill="1" applyBorder="1" applyAlignment="1">
      <alignment horizontal="left" vertical="top"/>
    </xf>
    <xf numFmtId="0" fontId="1" fillId="6" borderId="36" xfId="0" applyFont="1" applyFill="1" applyBorder="1" applyAlignment="1">
      <alignment horizontal="center" vertical="center" wrapText="1"/>
    </xf>
    <xf numFmtId="0" fontId="1" fillId="6" borderId="38" xfId="0" applyFont="1" applyFill="1" applyBorder="1" applyAlignment="1">
      <alignment horizontal="center" vertical="center" wrapText="1"/>
    </xf>
    <xf numFmtId="0" fontId="9" fillId="0" borderId="37" xfId="0" applyFont="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8" xfId="0" applyFont="1" applyBorder="1" applyAlignment="1">
      <alignment horizontal="center" vertical="center"/>
    </xf>
    <xf numFmtId="0" fontId="1" fillId="2" borderId="36"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9" fillId="0" borderId="32" xfId="0" applyFont="1" applyBorder="1" applyAlignment="1" applyProtection="1">
      <alignment horizontal="center" vertical="center"/>
      <protection locked="0"/>
    </xf>
    <xf numFmtId="0" fontId="1" fillId="4" borderId="11" xfId="0" applyFont="1" applyFill="1" applyBorder="1" applyAlignment="1">
      <alignment horizontal="left" vertical="center"/>
    </xf>
    <xf numFmtId="0" fontId="1" fillId="4" borderId="2" xfId="0" applyFont="1" applyFill="1" applyBorder="1" applyAlignment="1">
      <alignment horizontal="left" vertical="center"/>
    </xf>
    <xf numFmtId="0" fontId="1" fillId="4" borderId="1" xfId="0" applyFont="1" applyFill="1" applyBorder="1" applyAlignment="1">
      <alignment horizontal="left" vertical="center"/>
    </xf>
    <xf numFmtId="0" fontId="9" fillId="0" borderId="44" xfId="0" applyFont="1" applyFill="1" applyBorder="1" applyAlignment="1">
      <alignment horizontal="left" vertical="top"/>
    </xf>
    <xf numFmtId="0" fontId="9" fillId="0" borderId="57" xfId="0" applyFont="1" applyBorder="1" applyAlignment="1">
      <alignment horizontal="center"/>
    </xf>
    <xf numFmtId="0" fontId="9" fillId="6" borderId="36"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9" fillId="0" borderId="53"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0" xfId="0" applyFont="1" applyBorder="1" applyAlignment="1">
      <alignment horizontal="center"/>
    </xf>
    <xf numFmtId="0" fontId="9" fillId="0" borderId="55" xfId="0" applyFont="1" applyBorder="1" applyAlignment="1">
      <alignment horizontal="center"/>
    </xf>
    <xf numFmtId="0" fontId="9" fillId="0" borderId="44" xfId="0" applyFont="1" applyFill="1" applyBorder="1" applyAlignment="1">
      <alignment vertical="top"/>
    </xf>
    <xf numFmtId="0" fontId="9" fillId="0" borderId="42" xfId="0" applyFont="1" applyFill="1" applyBorder="1" applyAlignment="1">
      <alignment vertical="top"/>
    </xf>
    <xf numFmtId="0" fontId="1" fillId="6" borderId="31" xfId="0" applyFont="1" applyFill="1" applyBorder="1" applyAlignment="1">
      <alignment horizontal="center" vertical="center"/>
    </xf>
    <xf numFmtId="0" fontId="1" fillId="10" borderId="11"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9" fillId="0" borderId="41" xfId="0" applyFont="1" applyBorder="1" applyAlignment="1" applyProtection="1">
      <alignment horizontal="center" vertical="center"/>
      <protection locked="0"/>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0" fontId="9" fillId="0" borderId="4" xfId="0" applyFont="1" applyBorder="1" applyAlignment="1">
      <alignment horizontal="center" vertical="center" wrapText="1"/>
    </xf>
    <xf numFmtId="0" fontId="9" fillId="0" borderId="48" xfId="0" applyFont="1" applyFill="1" applyBorder="1" applyAlignment="1">
      <alignment horizontal="left" vertical="top"/>
    </xf>
    <xf numFmtId="0" fontId="9" fillId="0" borderId="49" xfId="0" applyFont="1" applyBorder="1" applyAlignment="1" applyProtection="1">
      <alignment horizontal="center" vertical="center"/>
      <protection locked="0"/>
    </xf>
    <xf numFmtId="0" fontId="9" fillId="0" borderId="44" xfId="0" applyFont="1" applyFill="1" applyBorder="1" applyAlignment="1">
      <alignment horizontal="left" vertical="top" wrapText="1"/>
    </xf>
    <xf numFmtId="0" fontId="9" fillId="0" borderId="48" xfId="0" applyFont="1" applyFill="1" applyBorder="1" applyAlignment="1">
      <alignment horizontal="left" vertical="top" wrapText="1"/>
    </xf>
    <xf numFmtId="0" fontId="9" fillId="0" borderId="58" xfId="0" applyFont="1" applyBorder="1" applyAlignment="1">
      <alignment horizontal="center"/>
    </xf>
    <xf numFmtId="0" fontId="9" fillId="0" borderId="5" xfId="0" applyFont="1" applyBorder="1" applyAlignment="1">
      <alignment horizontal="center" vertical="center" wrapText="1"/>
    </xf>
    <xf numFmtId="0" fontId="1" fillId="6" borderId="40" xfId="0" applyFont="1" applyFill="1" applyBorder="1" applyAlignment="1">
      <alignment horizontal="center" vertical="center" wrapText="1"/>
    </xf>
    <xf numFmtId="0" fontId="1" fillId="4" borderId="46"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Fill="1" applyBorder="1" applyAlignment="1">
      <alignment vertical="top" wrapText="1"/>
    </xf>
    <xf numFmtId="0" fontId="9" fillId="0" borderId="42" xfId="0" applyFont="1" applyFill="1" applyBorder="1" applyAlignment="1">
      <alignment vertical="top" wrapText="1"/>
    </xf>
    <xf numFmtId="0" fontId="5" fillId="10" borderId="20" xfId="0" applyFont="1" applyFill="1" applyBorder="1" applyAlignment="1">
      <alignment horizontal="left" vertical="top"/>
    </xf>
    <xf numFmtId="0" fontId="5" fillId="10" borderId="22" xfId="0" applyFont="1" applyFill="1" applyBorder="1" applyAlignment="1">
      <alignment horizontal="left" vertical="top"/>
    </xf>
    <xf numFmtId="0" fontId="5" fillId="10" borderId="25" xfId="0" applyFont="1" applyFill="1" applyBorder="1" applyAlignment="1">
      <alignment horizontal="left" vertical="center"/>
    </xf>
    <xf numFmtId="0" fontId="5" fillId="10" borderId="26" xfId="0" applyFont="1" applyFill="1" applyBorder="1" applyAlignment="1">
      <alignment horizontal="left" vertical="center"/>
    </xf>
    <xf numFmtId="0" fontId="5" fillId="10" borderId="27" xfId="0" applyFont="1" applyFill="1" applyBorder="1" applyAlignment="1">
      <alignment horizontal="left" vertical="center"/>
    </xf>
    <xf numFmtId="0" fontId="5" fillId="10" borderId="28" xfId="0" applyFont="1" applyFill="1" applyBorder="1" applyAlignment="1">
      <alignment horizontal="left" vertical="center"/>
    </xf>
    <xf numFmtId="0" fontId="5" fillId="10" borderId="29" xfId="0" applyFont="1" applyFill="1" applyBorder="1" applyAlignment="1">
      <alignment horizontal="left" vertical="center"/>
    </xf>
    <xf numFmtId="0" fontId="5" fillId="10" borderId="30" xfId="0" applyFont="1" applyFill="1" applyBorder="1" applyAlignment="1">
      <alignment horizontal="left" vertical="center"/>
    </xf>
    <xf numFmtId="0" fontId="5" fillId="10" borderId="11" xfId="0" applyFont="1" applyFill="1" applyBorder="1" applyAlignment="1">
      <alignment horizontal="left" wrapText="1"/>
    </xf>
    <xf numFmtId="0" fontId="5" fillId="10" borderId="1" xfId="0" applyFont="1" applyFill="1" applyBorder="1" applyAlignment="1">
      <alignment horizontal="left" wrapText="1"/>
    </xf>
    <xf numFmtId="0" fontId="2" fillId="11" borderId="1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5" fillId="10" borderId="12" xfId="0" applyFont="1" applyFill="1" applyBorder="1" applyAlignment="1">
      <alignment horizontal="left" vertical="top" wrapText="1"/>
    </xf>
    <xf numFmtId="0" fontId="5" fillId="10" borderId="14" xfId="0" applyFont="1" applyFill="1" applyBorder="1" applyAlignment="1">
      <alignment horizontal="left" vertical="top" wrapText="1"/>
    </xf>
    <xf numFmtId="0" fontId="5" fillId="10" borderId="20" xfId="0" applyFont="1" applyFill="1" applyBorder="1" applyAlignment="1">
      <alignment horizontal="left" vertical="top" wrapText="1"/>
    </xf>
    <xf numFmtId="0" fontId="5" fillId="10" borderId="14" xfId="0" applyFont="1" applyFill="1" applyBorder="1" applyAlignment="1">
      <alignment horizontal="left" vertical="top"/>
    </xf>
    <xf numFmtId="0" fontId="5" fillId="10" borderId="16" xfId="0" applyFont="1" applyFill="1" applyBorder="1" applyAlignment="1">
      <alignment horizontal="left" vertical="top"/>
    </xf>
    <xf numFmtId="0" fontId="5" fillId="10" borderId="12" xfId="0" applyFont="1" applyFill="1" applyBorder="1" applyAlignment="1">
      <alignment horizontal="left" vertical="top"/>
    </xf>
    <xf numFmtId="0" fontId="5" fillId="10" borderId="18" xfId="0" applyFont="1" applyFill="1" applyBorder="1" applyAlignment="1">
      <alignment horizontal="left" vertical="top" wrapText="1"/>
    </xf>
    <xf numFmtId="0" fontId="5" fillId="10" borderId="16" xfId="0" applyFont="1" applyFill="1" applyBorder="1" applyAlignment="1">
      <alignment horizontal="left" vertical="top" wrapText="1"/>
    </xf>
    <xf numFmtId="0" fontId="5" fillId="10" borderId="12" xfId="0" applyFont="1" applyFill="1" applyBorder="1" applyAlignment="1">
      <alignment horizontal="left"/>
    </xf>
    <xf numFmtId="0" fontId="5" fillId="10" borderId="14" xfId="0" applyFont="1" applyFill="1" applyBorder="1" applyAlignment="1">
      <alignment horizontal="left"/>
    </xf>
    <xf numFmtId="0" fontId="5" fillId="10" borderId="16" xfId="0" applyFont="1" applyFill="1" applyBorder="1" applyAlignment="1">
      <alignment horizontal="left"/>
    </xf>
    <xf numFmtId="0" fontId="5" fillId="10" borderId="18" xfId="0" applyFont="1" applyFill="1" applyBorder="1" applyAlignment="1">
      <alignment horizontal="center" vertical="center"/>
    </xf>
    <xf numFmtId="0" fontId="5" fillId="10" borderId="14" xfId="0" applyFont="1" applyFill="1" applyBorder="1" applyAlignment="1">
      <alignment horizontal="center" vertical="center"/>
    </xf>
    <xf numFmtId="0" fontId="5" fillId="10" borderId="16" xfId="0" applyFont="1" applyFill="1" applyBorder="1" applyAlignment="1">
      <alignment horizontal="center" vertical="center"/>
    </xf>
    <xf numFmtId="0" fontId="2" fillId="11" borderId="11" xfId="0" applyFont="1" applyFill="1" applyBorder="1" applyAlignment="1">
      <alignment horizontal="left" vertical="center" wrapText="1"/>
    </xf>
    <xf numFmtId="0" fontId="2" fillId="11" borderId="1" xfId="0" applyFont="1" applyFill="1" applyBorder="1" applyAlignment="1">
      <alignment horizontal="left" vertical="center" wrapText="1"/>
    </xf>
    <xf numFmtId="0" fontId="5" fillId="10" borderId="21" xfId="0" applyFont="1" applyFill="1" applyBorder="1" applyAlignment="1">
      <alignment horizontal="left" vertical="center" wrapText="1"/>
    </xf>
    <xf numFmtId="0" fontId="5" fillId="10" borderId="62" xfId="0" applyFont="1" applyFill="1" applyBorder="1" applyAlignment="1">
      <alignment horizontal="left" vertical="center" wrapText="1"/>
    </xf>
    <xf numFmtId="0" fontId="5" fillId="10" borderId="23" xfId="0" applyFont="1" applyFill="1" applyBorder="1" applyAlignment="1">
      <alignment horizontal="left" vertical="center" wrapText="1"/>
    </xf>
  </cellXfs>
  <cellStyles count="1">
    <cellStyle name="Normální" xfId="0" builtinId="0"/>
  </cellStyles>
  <dxfs count="47">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color theme="1"/>
        <name val="Calibri"/>
        <scheme val="minor"/>
      </font>
      <alignment horizontal="general" vertical="bottom" textRotation="0" wrapText="1" indent="0" justifyLastLine="0" shrinkToFit="0" readingOrder="0"/>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s>
  <tableStyles count="0" defaultTableStyle="TableStyleMedium2" defaultPivotStyle="PivotStyleLight16"/>
  <colors>
    <mruColors>
      <color rgb="FFFFD6D6"/>
      <color rgb="FFFCCC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5" name="Tabulka5" displayName="Tabulka5" ref="B2:K21" totalsRowShown="0" headerRowDxfId="19" dataDxfId="18">
  <autoFilter ref="B2:K21"/>
  <tableColumns count="10">
    <tableColumn id="1" name="Řešená oblast" dataDxfId="17"/>
    <tableColumn id="2" name="Osobní údaj" dataDxfId="16"/>
    <tableColumn id="3" name="Kategorie osobního údaje" dataDxfId="15"/>
    <tableColumn id="4" name="Účel zpracování" dataDxfId="14"/>
    <tableColumn id="5" name="Kdo OÚ zpracovává" dataDxfId="13"/>
    <tableColumn id="6" name="Příjemce ve třetích zemích nebo mezinárodní organizace" dataDxfId="12"/>
    <tableColumn id="7" name="Doba uchování" dataDxfId="11"/>
    <tableColumn id="8" name="Riziko zpracování údajů" dataDxfId="10"/>
    <tableColumn id="9" name="Bezpečnostní opatření" dataDxfId="9"/>
    <tableColumn id="10" name="Způsob zpracování" dataDxfId="8"/>
  </tableColumns>
  <tableStyleInfo name="TableStyleLight4" showFirstColumn="0" showLastColumn="0" showRowStripes="1" showColumnStripes="0"/>
</table>
</file>

<file path=xl/tables/table2.xml><?xml version="1.0" encoding="utf-8"?>
<table xmlns="http://schemas.openxmlformats.org/spreadsheetml/2006/main" id="6" name="Tabulka6" displayName="Tabulka6" ref="B2:H23" totalsRowShown="0" dataDxfId="7">
  <autoFilter ref="B2:H23"/>
  <tableColumns count="7">
    <tableColumn id="1" name="Úložiště" dataDxfId="6"/>
    <tableColumn id="2" name="Osobní údaje" dataDxfId="5"/>
    <tableColumn id="3" name="Přístupová práva" dataDxfId="4"/>
    <tableColumn id="4" name="Riziko úniku" dataDxfId="3"/>
    <tableColumn id="5" name="Pravděpodobnost úniku" dataDxfId="2"/>
    <tableColumn id="6" name="Prevence rizika" dataDxfId="1"/>
    <tableColumn id="7" name="Postup při zjištění porušení zabezpečení" dataDxfId="0"/>
  </tableColumns>
  <tableStyleInfo name="TableStyleLight4" showFirstColumn="0" showLastColumn="0" showRowStripes="1" showColumnStripes="0"/>
</table>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1"/>
  <sheetViews>
    <sheetView tabSelected="1" zoomScaleNormal="100" workbookViewId="0">
      <selection activeCell="B4" sqref="B4"/>
    </sheetView>
  </sheetViews>
  <sheetFormatPr defaultColWidth="11" defaultRowHeight="15.75" x14ac:dyDescent="0.25"/>
  <cols>
    <col min="1" max="1" width="3.375" customWidth="1"/>
    <col min="2" max="2" width="116.375" style="48" customWidth="1"/>
    <col min="3" max="3" width="3" customWidth="1"/>
  </cols>
  <sheetData>
    <row r="2" spans="2:2" ht="31.5" x14ac:dyDescent="0.25">
      <c r="B2" s="48" t="s">
        <v>256</v>
      </c>
    </row>
    <row r="3" spans="2:2" ht="78.75" x14ac:dyDescent="0.25">
      <c r="B3" s="48" t="s">
        <v>257</v>
      </c>
    </row>
    <row r="4" spans="2:2" ht="47.25" x14ac:dyDescent="0.25">
      <c r="B4" s="48" t="s">
        <v>355</v>
      </c>
    </row>
    <row r="5" spans="2:2" ht="63" x14ac:dyDescent="0.25">
      <c r="B5" s="48" t="s">
        <v>323</v>
      </c>
    </row>
    <row r="6" spans="2:2" ht="94.5" x14ac:dyDescent="0.25">
      <c r="B6" s="48" t="s">
        <v>258</v>
      </c>
    </row>
    <row r="7" spans="2:2" ht="63" x14ac:dyDescent="0.25">
      <c r="B7" s="48" t="s">
        <v>259</v>
      </c>
    </row>
    <row r="8" spans="2:2" ht="47.25" x14ac:dyDescent="0.25">
      <c r="B8" s="48" t="s">
        <v>261</v>
      </c>
    </row>
    <row r="9" spans="2:2" ht="31.5" x14ac:dyDescent="0.25">
      <c r="B9" s="48" t="s">
        <v>262</v>
      </c>
    </row>
    <row r="10" spans="2:2" ht="31.5" x14ac:dyDescent="0.25">
      <c r="B10" s="48" t="s">
        <v>260</v>
      </c>
    </row>
    <row r="11" spans="2:2" ht="31.5" x14ac:dyDescent="0.25">
      <c r="B11" s="48" t="s">
        <v>354</v>
      </c>
    </row>
    <row r="17" spans="2:2" ht="20.25" x14ac:dyDescent="0.25">
      <c r="B17" s="49"/>
    </row>
    <row r="18" spans="2:2" ht="20.25" x14ac:dyDescent="0.25">
      <c r="B18" s="50"/>
    </row>
    <row r="19" spans="2:2" ht="20.25" x14ac:dyDescent="0.25">
      <c r="B19" s="50"/>
    </row>
    <row r="20" spans="2:2" ht="20.25" x14ac:dyDescent="0.25">
      <c r="B20" s="50"/>
    </row>
    <row r="21" spans="2:2" ht="20.25" x14ac:dyDescent="0.25">
      <c r="B21" s="50"/>
    </row>
  </sheetData>
  <sheetProtection sheet="1" objects="1" scenarios="1"/>
  <pageMargins left="0.7" right="0.7" top="0.78740157499999996" bottom="0.78740157499999996" header="0.3" footer="0.3"/>
  <pageSetup paperSize="8"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8"/>
  <sheetViews>
    <sheetView topLeftCell="A2" zoomScale="70" zoomScaleNormal="70" workbookViewId="0">
      <pane ySplit="2" topLeftCell="A4" activePane="bottomLeft" state="frozen"/>
      <selection activeCell="A2" sqref="A2"/>
      <selection pane="bottomLeft" activeCell="B9" sqref="B9:H9"/>
    </sheetView>
  </sheetViews>
  <sheetFormatPr defaultColWidth="11" defaultRowHeight="15.75" x14ac:dyDescent="0.25"/>
  <cols>
    <col min="1" max="1" width="3.375" customWidth="1"/>
    <col min="2" max="2" width="3.5" style="100" customWidth="1"/>
    <col min="3" max="3" width="56" style="96" customWidth="1"/>
    <col min="4" max="4" width="45.875" style="101" customWidth="1"/>
    <col min="5" max="7" width="45.875" style="98" customWidth="1"/>
    <col min="8" max="8" width="18.625" style="100" customWidth="1"/>
    <col min="9" max="11" width="10.875" style="101" hidden="1" customWidth="1"/>
    <col min="12" max="12" width="11.375" style="101" hidden="1" customWidth="1"/>
    <col min="13" max="13" width="4.375" style="101" hidden="1" customWidth="1"/>
    <col min="14" max="14" width="11.375" style="102" customWidth="1"/>
    <col min="15" max="15" width="3.5" customWidth="1"/>
    <col min="16" max="16" width="10.875" hidden="1" customWidth="1"/>
    <col min="17" max="17" width="0" hidden="1" customWidth="1"/>
    <col min="18" max="19" width="10.875" hidden="1" customWidth="1"/>
    <col min="20" max="20" width="0" hidden="1" customWidth="1"/>
  </cols>
  <sheetData>
    <row r="1" spans="2:16" s="2" customFormat="1" ht="16.5" hidden="1" thickBot="1" x14ac:dyDescent="0.3">
      <c r="B1" s="95"/>
      <c r="C1" s="96"/>
      <c r="D1" s="97"/>
      <c r="E1" s="98"/>
      <c r="F1" s="98"/>
      <c r="G1" s="98"/>
      <c r="H1" s="95"/>
      <c r="I1" s="99" t="s">
        <v>64</v>
      </c>
      <c r="J1" s="99" t="s">
        <v>65</v>
      </c>
      <c r="K1" s="97"/>
      <c r="L1" s="99" t="s">
        <v>66</v>
      </c>
      <c r="M1" s="97"/>
      <c r="N1" s="98"/>
    </row>
    <row r="2" spans="2:16" ht="32.1" customHeight="1" thickBot="1" x14ac:dyDescent="0.3">
      <c r="B2" s="59"/>
      <c r="C2" s="153" t="s">
        <v>299</v>
      </c>
      <c r="D2" s="154"/>
      <c r="E2" s="166"/>
      <c r="F2" s="167"/>
      <c r="G2" s="167"/>
      <c r="H2" s="167"/>
      <c r="I2" s="167"/>
      <c r="J2" s="167"/>
      <c r="K2" s="167"/>
      <c r="L2" s="167"/>
      <c r="M2" s="167"/>
      <c r="N2" s="168"/>
      <c r="O2" s="1"/>
      <c r="P2" s="1"/>
    </row>
    <row r="3" spans="2:16" ht="32.1" customHeight="1" thickBot="1" x14ac:dyDescent="0.3">
      <c r="B3" s="170" t="s">
        <v>0</v>
      </c>
      <c r="C3" s="171"/>
      <c r="D3" s="60" t="s">
        <v>236</v>
      </c>
      <c r="E3" s="53" t="s">
        <v>237</v>
      </c>
      <c r="F3" s="61" t="s">
        <v>238</v>
      </c>
      <c r="G3" s="62" t="s">
        <v>239</v>
      </c>
      <c r="H3" s="63" t="s">
        <v>23</v>
      </c>
      <c r="I3" s="64">
        <f>IF(I4=0, 0,1)</f>
        <v>0</v>
      </c>
      <c r="J3" s="64">
        <f>IF(K4&lt;1,0,IF(K4&lt;2,IF(J4&gt;4,1,0),1))</f>
        <v>0</v>
      </c>
      <c r="K3" s="65"/>
      <c r="L3" s="64">
        <f>IF(L4+M4+K3=0, 0,1)</f>
        <v>0</v>
      </c>
      <c r="M3" s="32"/>
      <c r="N3" s="56" t="s">
        <v>161</v>
      </c>
      <c r="O3" s="1"/>
      <c r="P3" s="1"/>
    </row>
    <row r="4" spans="2:16" s="1" customFormat="1" ht="30" customHeight="1" thickBot="1" x14ac:dyDescent="0.3">
      <c r="B4" s="152" t="s">
        <v>281</v>
      </c>
      <c r="C4" s="153"/>
      <c r="D4" s="153"/>
      <c r="E4" s="153"/>
      <c r="F4" s="153"/>
      <c r="G4" s="153"/>
      <c r="H4" s="154"/>
      <c r="I4" s="33">
        <f>COUNTIF(I6:I48,G3)</f>
        <v>0</v>
      </c>
      <c r="J4" s="33">
        <f>SUM(COUNTIF(K$17:K32,F3),COUNTIF(K39:K45,F3))</f>
        <v>0</v>
      </c>
      <c r="K4" s="33">
        <f>COUNTIF(K17:K48,G3)</f>
        <v>0</v>
      </c>
      <c r="L4" s="34">
        <f>COUNTIF(L6:L48,G3)</f>
        <v>0</v>
      </c>
      <c r="M4" s="34">
        <f>COUNTIF(L19:L48,F3)</f>
        <v>0</v>
      </c>
      <c r="N4" s="57"/>
    </row>
    <row r="5" spans="2:16" ht="50.1" customHeight="1" x14ac:dyDescent="0.25">
      <c r="B5" s="66"/>
      <c r="C5" s="67" t="s">
        <v>222</v>
      </c>
      <c r="D5" s="55" t="s">
        <v>279</v>
      </c>
      <c r="E5" s="8" t="s">
        <v>280</v>
      </c>
      <c r="F5" s="9" t="s">
        <v>282</v>
      </c>
      <c r="G5" s="10" t="s">
        <v>18</v>
      </c>
      <c r="H5" s="103"/>
      <c r="I5" s="68">
        <f>H5</f>
        <v>0</v>
      </c>
      <c r="J5" s="68"/>
      <c r="K5" s="68"/>
      <c r="L5" s="68"/>
      <c r="M5" s="68"/>
      <c r="N5" s="69" t="s">
        <v>15</v>
      </c>
    </row>
    <row r="6" spans="2:16" ht="50.1" customHeight="1" x14ac:dyDescent="0.25">
      <c r="B6" s="70"/>
      <c r="C6" s="71" t="s">
        <v>1</v>
      </c>
      <c r="D6" s="72"/>
      <c r="E6" s="55">
        <v>0</v>
      </c>
      <c r="F6" s="14" t="s">
        <v>2</v>
      </c>
      <c r="G6" s="15" t="s">
        <v>3</v>
      </c>
      <c r="H6" s="104"/>
      <c r="I6" s="68"/>
      <c r="J6" s="68"/>
      <c r="K6" s="68"/>
      <c r="L6" s="68">
        <f>H6</f>
        <v>0</v>
      </c>
      <c r="M6" s="68"/>
      <c r="N6" s="73" t="s">
        <v>163</v>
      </c>
    </row>
    <row r="7" spans="2:16" ht="33.950000000000003" customHeight="1" x14ac:dyDescent="0.25">
      <c r="B7" s="146"/>
      <c r="C7" s="155" t="s">
        <v>223</v>
      </c>
      <c r="D7" s="52" t="s">
        <v>76</v>
      </c>
      <c r="E7" s="16" t="s">
        <v>283</v>
      </c>
      <c r="F7" s="17" t="s">
        <v>234</v>
      </c>
      <c r="G7" s="18" t="s">
        <v>235</v>
      </c>
      <c r="H7" s="169"/>
      <c r="I7" s="68"/>
      <c r="J7" s="68"/>
      <c r="K7" s="68"/>
      <c r="L7" s="68"/>
      <c r="M7" s="68"/>
      <c r="N7" s="159"/>
      <c r="P7">
        <f>IF(H7=D3,IF(H6=E3,0,1),1)</f>
        <v>1</v>
      </c>
    </row>
    <row r="8" spans="2:16" ht="90" customHeight="1" thickBot="1" x14ac:dyDescent="0.3">
      <c r="B8" s="147"/>
      <c r="C8" s="173"/>
      <c r="D8" s="39" t="s">
        <v>290</v>
      </c>
      <c r="E8" s="74" t="s">
        <v>284</v>
      </c>
      <c r="F8" s="41" t="s">
        <v>233</v>
      </c>
      <c r="G8" s="40" t="s">
        <v>285</v>
      </c>
      <c r="H8" s="174"/>
      <c r="I8" s="68"/>
      <c r="J8" s="68"/>
      <c r="K8" s="68"/>
      <c r="L8" s="68"/>
      <c r="M8" s="68"/>
      <c r="N8" s="172"/>
    </row>
    <row r="9" spans="2:16" s="1" customFormat="1" ht="30" customHeight="1" thickBot="1" x14ac:dyDescent="0.3">
      <c r="B9" s="152" t="s">
        <v>293</v>
      </c>
      <c r="C9" s="153"/>
      <c r="D9" s="153"/>
      <c r="E9" s="153"/>
      <c r="F9" s="153"/>
      <c r="G9" s="153"/>
      <c r="H9" s="154"/>
      <c r="I9" s="33"/>
      <c r="J9" s="33"/>
      <c r="K9" s="33"/>
      <c r="L9" s="33"/>
      <c r="M9" s="33"/>
      <c r="N9" s="58"/>
    </row>
    <row r="10" spans="2:16" ht="50.1" customHeight="1" x14ac:dyDescent="0.25">
      <c r="B10" s="75"/>
      <c r="C10" s="76" t="s">
        <v>169</v>
      </c>
      <c r="D10" s="72"/>
      <c r="E10" s="55" t="s">
        <v>16</v>
      </c>
      <c r="F10" s="43" t="s">
        <v>17</v>
      </c>
      <c r="G10" s="42" t="s">
        <v>170</v>
      </c>
      <c r="H10" s="104"/>
      <c r="I10" s="68"/>
      <c r="J10" s="68"/>
      <c r="K10" s="68"/>
      <c r="L10" s="68"/>
      <c r="M10" s="68"/>
      <c r="N10" s="77"/>
    </row>
    <row r="11" spans="2:16" ht="50.1" customHeight="1" x14ac:dyDescent="0.25">
      <c r="B11" s="70" t="str">
        <f>IF(H11=G3,3," ")</f>
        <v xml:space="preserve"> </v>
      </c>
      <c r="C11" s="78" t="s">
        <v>154</v>
      </c>
      <c r="D11" s="72"/>
      <c r="E11" s="20" t="s">
        <v>156</v>
      </c>
      <c r="F11" s="44" t="s">
        <v>157</v>
      </c>
      <c r="G11" s="46" t="s">
        <v>155</v>
      </c>
      <c r="H11" s="103"/>
      <c r="I11" s="68"/>
      <c r="J11" s="68"/>
      <c r="K11" s="68"/>
      <c r="L11" s="68"/>
      <c r="M11" s="68"/>
      <c r="N11" s="79"/>
    </row>
    <row r="12" spans="2:16" ht="50.1" customHeight="1" thickBot="1" x14ac:dyDescent="0.3">
      <c r="B12" s="80" t="str">
        <f>IF(H12=G3,3," ")</f>
        <v xml:space="preserve"> </v>
      </c>
      <c r="C12" s="81" t="s">
        <v>229</v>
      </c>
      <c r="D12" s="72"/>
      <c r="E12" s="11" t="s">
        <v>230</v>
      </c>
      <c r="F12" s="12" t="s">
        <v>231</v>
      </c>
      <c r="G12" s="13" t="s">
        <v>232</v>
      </c>
      <c r="H12" s="105"/>
      <c r="I12" s="82"/>
      <c r="J12" s="82"/>
      <c r="K12" s="82"/>
      <c r="L12" s="82"/>
      <c r="M12" s="82"/>
      <c r="N12" s="83"/>
    </row>
    <row r="13" spans="2:16" s="1" customFormat="1" ht="30" customHeight="1" thickBot="1" x14ac:dyDescent="0.3">
      <c r="B13" s="152" t="s">
        <v>19</v>
      </c>
      <c r="C13" s="153"/>
      <c r="D13" s="153"/>
      <c r="E13" s="153"/>
      <c r="F13" s="153"/>
      <c r="G13" s="153"/>
      <c r="H13" s="154"/>
      <c r="I13" s="33"/>
      <c r="J13" s="33"/>
      <c r="K13" s="33"/>
      <c r="L13" s="33"/>
      <c r="M13" s="33"/>
      <c r="N13" s="57"/>
    </row>
    <row r="14" spans="2:16" ht="50.1" customHeight="1" x14ac:dyDescent="0.25">
      <c r="B14" s="75"/>
      <c r="C14" s="76" t="s">
        <v>22</v>
      </c>
      <c r="D14" s="72"/>
      <c r="E14" s="54" t="s">
        <v>228</v>
      </c>
      <c r="F14" s="14" t="s">
        <v>121</v>
      </c>
      <c r="G14" s="15" t="s">
        <v>170</v>
      </c>
      <c r="H14" s="104"/>
      <c r="I14" s="68"/>
      <c r="J14" s="68"/>
      <c r="K14" s="68"/>
      <c r="L14" s="68"/>
      <c r="M14" s="68"/>
      <c r="N14" s="73"/>
    </row>
    <row r="15" spans="2:16" ht="45" customHeight="1" x14ac:dyDescent="0.25">
      <c r="B15" s="148" t="str">
        <f>IF(H15=G3,3," ")</f>
        <v xml:space="preserve"> </v>
      </c>
      <c r="C15" s="155" t="s">
        <v>21</v>
      </c>
      <c r="D15" s="156"/>
      <c r="E15" s="16" t="s">
        <v>269</v>
      </c>
      <c r="F15" s="17" t="s">
        <v>271</v>
      </c>
      <c r="G15" s="18" t="s">
        <v>270</v>
      </c>
      <c r="H15" s="169"/>
      <c r="I15" s="68">
        <f t="shared" ref="I15:I26" si="0">H15</f>
        <v>0</v>
      </c>
      <c r="J15" s="68"/>
      <c r="K15" s="68"/>
      <c r="L15" s="68"/>
      <c r="M15" s="68"/>
      <c r="N15" s="159" t="s">
        <v>15</v>
      </c>
    </row>
    <row r="16" spans="2:16" ht="54.95" customHeight="1" x14ac:dyDescent="0.25">
      <c r="B16" s="148"/>
      <c r="C16" s="141"/>
      <c r="D16" s="139"/>
      <c r="E16" s="74" t="s">
        <v>277</v>
      </c>
      <c r="F16" s="41" t="s">
        <v>273</v>
      </c>
      <c r="G16" s="40" t="s">
        <v>272</v>
      </c>
      <c r="H16" s="145"/>
      <c r="I16" s="68"/>
      <c r="J16" s="68"/>
      <c r="K16" s="68"/>
      <c r="L16" s="68"/>
      <c r="M16" s="68"/>
      <c r="N16" s="160"/>
    </row>
    <row r="17" spans="2:19" ht="24.95" customHeight="1" x14ac:dyDescent="0.25">
      <c r="B17" s="148" t="str">
        <f>IF(H17=G3,3," ")</f>
        <v xml:space="preserve"> </v>
      </c>
      <c r="C17" s="155" t="s">
        <v>268</v>
      </c>
      <c r="D17" s="156"/>
      <c r="E17" s="16" t="s">
        <v>26</v>
      </c>
      <c r="F17" s="17" t="s">
        <v>27</v>
      </c>
      <c r="G17" s="18" t="s">
        <v>28</v>
      </c>
      <c r="H17" s="151"/>
      <c r="I17" s="68"/>
      <c r="J17" s="68"/>
      <c r="K17" s="161">
        <f>H17</f>
        <v>0</v>
      </c>
      <c r="L17" s="68"/>
      <c r="M17" s="68"/>
      <c r="N17" s="159" t="s">
        <v>14</v>
      </c>
    </row>
    <row r="18" spans="2:19" ht="81" customHeight="1" x14ac:dyDescent="0.25">
      <c r="B18" s="148"/>
      <c r="C18" s="141"/>
      <c r="D18" s="139"/>
      <c r="E18" s="74" t="s">
        <v>241</v>
      </c>
      <c r="F18" s="41" t="s">
        <v>242</v>
      </c>
      <c r="G18" s="40" t="s">
        <v>243</v>
      </c>
      <c r="H18" s="151"/>
      <c r="I18" s="68"/>
      <c r="J18" s="68"/>
      <c r="K18" s="161"/>
      <c r="L18" s="68"/>
      <c r="M18" s="68"/>
      <c r="N18" s="160"/>
    </row>
    <row r="19" spans="2:19" ht="50.1" customHeight="1" x14ac:dyDescent="0.25">
      <c r="B19" s="70" t="str">
        <f>IF(H19=F3,2,IF(H19=G3,3," "))</f>
        <v xml:space="preserve"> </v>
      </c>
      <c r="C19" s="67" t="s">
        <v>33</v>
      </c>
      <c r="D19" s="72"/>
      <c r="E19" s="20" t="s">
        <v>36</v>
      </c>
      <c r="F19" s="9" t="s">
        <v>35</v>
      </c>
      <c r="G19" s="10" t="s">
        <v>37</v>
      </c>
      <c r="H19" s="103"/>
      <c r="I19" s="68">
        <f t="shared" si="0"/>
        <v>0</v>
      </c>
      <c r="J19" s="68"/>
      <c r="K19" s="68"/>
      <c r="L19" s="68">
        <f>H19</f>
        <v>0</v>
      </c>
      <c r="M19" s="68"/>
      <c r="N19" s="69" t="s">
        <v>164</v>
      </c>
    </row>
    <row r="20" spans="2:19" ht="50.1" customHeight="1" x14ac:dyDescent="0.25">
      <c r="B20" s="70" t="str">
        <f>IF(H20=F3,2,IF(H20=G3,3," "))</f>
        <v xml:space="preserve"> </v>
      </c>
      <c r="C20" s="67" t="s">
        <v>34</v>
      </c>
      <c r="D20" s="72"/>
      <c r="E20" s="20" t="s">
        <v>36</v>
      </c>
      <c r="F20" s="9" t="s">
        <v>35</v>
      </c>
      <c r="G20" s="10" t="s">
        <v>37</v>
      </c>
      <c r="H20" s="103"/>
      <c r="I20" s="68">
        <f t="shared" si="0"/>
        <v>0</v>
      </c>
      <c r="J20" s="68"/>
      <c r="K20" s="68"/>
      <c r="L20" s="68">
        <f>H20</f>
        <v>0</v>
      </c>
      <c r="M20" s="68"/>
      <c r="N20" s="69" t="s">
        <v>164</v>
      </c>
    </row>
    <row r="21" spans="2:19" ht="33.950000000000003" customHeight="1" x14ac:dyDescent="0.25">
      <c r="B21" s="148" t="str">
        <f>IF(H21=F3,2,IF(H21=G3,3," "))</f>
        <v xml:space="preserve"> </v>
      </c>
      <c r="C21" s="175" t="s">
        <v>244</v>
      </c>
      <c r="D21" s="156"/>
      <c r="E21" s="179" t="s">
        <v>274</v>
      </c>
      <c r="F21" s="17" t="s">
        <v>275</v>
      </c>
      <c r="G21" s="18" t="s">
        <v>276</v>
      </c>
      <c r="H21" s="151"/>
      <c r="I21" s="68"/>
      <c r="J21" s="68"/>
      <c r="K21" s="161">
        <f>H21</f>
        <v>0</v>
      </c>
      <c r="L21" s="68"/>
      <c r="M21" s="68"/>
      <c r="N21" s="159" t="s">
        <v>14</v>
      </c>
    </row>
    <row r="22" spans="2:19" ht="75" customHeight="1" thickBot="1" x14ac:dyDescent="0.3">
      <c r="B22" s="183"/>
      <c r="C22" s="176"/>
      <c r="D22" s="177"/>
      <c r="E22" s="180"/>
      <c r="F22" s="84" t="s">
        <v>298</v>
      </c>
      <c r="G22" s="85" t="s">
        <v>278</v>
      </c>
      <c r="H22" s="169"/>
      <c r="I22" s="68"/>
      <c r="J22" s="68"/>
      <c r="K22" s="161"/>
      <c r="L22" s="68"/>
      <c r="M22" s="68"/>
      <c r="N22" s="178"/>
    </row>
    <row r="23" spans="2:19" s="1" customFormat="1" ht="30" customHeight="1" thickBot="1" x14ac:dyDescent="0.3">
      <c r="B23" s="152" t="s">
        <v>20</v>
      </c>
      <c r="C23" s="153"/>
      <c r="D23" s="153"/>
      <c r="E23" s="153"/>
      <c r="F23" s="153"/>
      <c r="G23" s="153"/>
      <c r="H23" s="154"/>
      <c r="I23" s="33"/>
      <c r="J23" s="33"/>
      <c r="K23" s="33"/>
      <c r="L23" s="33"/>
      <c r="M23" s="33"/>
      <c r="N23" s="57"/>
    </row>
    <row r="24" spans="2:19" ht="24.95" customHeight="1" x14ac:dyDescent="0.25">
      <c r="B24" s="182" t="str">
        <f>IF(H25=G3,3," ")</f>
        <v xml:space="preserve"> </v>
      </c>
      <c r="C24" s="140" t="s">
        <v>24</v>
      </c>
      <c r="D24" s="138"/>
      <c r="E24" s="149" t="s">
        <v>13</v>
      </c>
      <c r="F24" s="157"/>
      <c r="G24" s="38" t="s">
        <v>32</v>
      </c>
      <c r="H24" s="145"/>
      <c r="I24" s="161">
        <f t="shared" si="0"/>
        <v>0</v>
      </c>
      <c r="J24" s="86"/>
      <c r="K24" s="86"/>
      <c r="L24" s="161"/>
      <c r="M24" s="86"/>
      <c r="N24" s="178" t="s">
        <v>15</v>
      </c>
      <c r="R24" s="3"/>
    </row>
    <row r="25" spans="2:19" ht="84.95" customHeight="1" x14ac:dyDescent="0.25">
      <c r="B25" s="148"/>
      <c r="C25" s="141"/>
      <c r="D25" s="139"/>
      <c r="E25" s="150"/>
      <c r="F25" s="158"/>
      <c r="G25" s="40" t="s">
        <v>289</v>
      </c>
      <c r="H25" s="151"/>
      <c r="I25" s="161"/>
      <c r="J25" s="86"/>
      <c r="K25" s="86"/>
      <c r="L25" s="161"/>
      <c r="M25" s="86"/>
      <c r="N25" s="160"/>
      <c r="R25" s="30" t="s">
        <v>237</v>
      </c>
      <c r="S25" t="s">
        <v>239</v>
      </c>
    </row>
    <row r="26" spans="2:19" ht="24.95" customHeight="1" x14ac:dyDescent="0.25">
      <c r="B26" s="148" t="str">
        <f>IF(H26=G3,3," ")</f>
        <v xml:space="preserve"> </v>
      </c>
      <c r="C26" s="155" t="s">
        <v>25</v>
      </c>
      <c r="D26" s="156"/>
      <c r="E26" s="16" t="s">
        <v>5</v>
      </c>
      <c r="F26" s="17" t="s">
        <v>6</v>
      </c>
      <c r="G26" s="18" t="s">
        <v>7</v>
      </c>
      <c r="H26" s="151"/>
      <c r="I26" s="161">
        <f t="shared" si="0"/>
        <v>0</v>
      </c>
      <c r="J26" s="86"/>
      <c r="K26" s="161">
        <f>H26</f>
        <v>0</v>
      </c>
      <c r="L26" s="86"/>
      <c r="M26" s="86"/>
      <c r="N26" s="159" t="s">
        <v>160</v>
      </c>
    </row>
    <row r="27" spans="2:19" ht="75" customHeight="1" x14ac:dyDescent="0.25">
      <c r="B27" s="148"/>
      <c r="C27" s="141"/>
      <c r="D27" s="139"/>
      <c r="E27" s="74" t="s">
        <v>31</v>
      </c>
      <c r="F27" s="41" t="s">
        <v>30</v>
      </c>
      <c r="G27" s="40" t="s">
        <v>29</v>
      </c>
      <c r="H27" s="151"/>
      <c r="I27" s="161"/>
      <c r="J27" s="86"/>
      <c r="K27" s="161"/>
      <c r="L27" s="86"/>
      <c r="M27" s="86"/>
      <c r="N27" s="160"/>
    </row>
    <row r="28" spans="2:19" ht="50.1" customHeight="1" x14ac:dyDescent="0.25">
      <c r="B28" s="70"/>
      <c r="C28" s="87" t="s">
        <v>301</v>
      </c>
      <c r="D28" s="72"/>
      <c r="E28" s="8" t="s">
        <v>302</v>
      </c>
      <c r="F28" s="9" t="s">
        <v>297</v>
      </c>
      <c r="G28" s="10" t="s">
        <v>240</v>
      </c>
      <c r="H28" s="103"/>
      <c r="I28" s="68"/>
      <c r="J28" s="68"/>
      <c r="K28" s="68"/>
      <c r="L28" s="68"/>
      <c r="M28" s="68"/>
      <c r="N28" s="69"/>
    </row>
    <row r="29" spans="2:19" ht="24.95" customHeight="1" x14ac:dyDescent="0.25">
      <c r="B29" s="148" t="str">
        <f>IF(H29=G3,3," ")</f>
        <v xml:space="preserve"> </v>
      </c>
      <c r="C29" s="184" t="s">
        <v>245</v>
      </c>
      <c r="D29" s="156"/>
      <c r="E29" s="16" t="s">
        <v>246</v>
      </c>
      <c r="F29" s="17" t="s">
        <v>247</v>
      </c>
      <c r="G29" s="18" t="s">
        <v>248</v>
      </c>
      <c r="H29" s="151"/>
      <c r="I29" s="161"/>
      <c r="J29" s="86"/>
      <c r="K29" s="161">
        <f>H29</f>
        <v>0</v>
      </c>
      <c r="L29" s="86"/>
      <c r="M29" s="86"/>
      <c r="N29" s="159" t="s">
        <v>14</v>
      </c>
    </row>
    <row r="30" spans="2:19" ht="75" customHeight="1" x14ac:dyDescent="0.25">
      <c r="B30" s="148"/>
      <c r="C30" s="185"/>
      <c r="D30" s="139"/>
      <c r="E30" s="74" t="s">
        <v>249</v>
      </c>
      <c r="F30" s="41" t="s">
        <v>250</v>
      </c>
      <c r="G30" s="40" t="s">
        <v>251</v>
      </c>
      <c r="H30" s="151"/>
      <c r="I30" s="161"/>
      <c r="J30" s="86"/>
      <c r="K30" s="161"/>
      <c r="L30" s="86"/>
      <c r="M30" s="86"/>
      <c r="N30" s="160"/>
    </row>
    <row r="31" spans="2:19" ht="50.1" customHeight="1" thickBot="1" x14ac:dyDescent="0.3">
      <c r="B31" s="80" t="str">
        <f>IF(H31=G3,3," ")</f>
        <v xml:space="preserve"> </v>
      </c>
      <c r="C31" s="88" t="s">
        <v>304</v>
      </c>
      <c r="D31" s="72"/>
      <c r="E31" s="16" t="s">
        <v>45</v>
      </c>
      <c r="F31" s="17" t="s">
        <v>8</v>
      </c>
      <c r="G31" s="18" t="s">
        <v>9</v>
      </c>
      <c r="H31" s="106"/>
      <c r="I31" s="68"/>
      <c r="J31" s="68"/>
      <c r="K31" s="68">
        <f>H31</f>
        <v>0</v>
      </c>
      <c r="L31" s="68"/>
      <c r="M31" s="68"/>
      <c r="N31" s="89" t="s">
        <v>14</v>
      </c>
    </row>
    <row r="32" spans="2:19" s="1" customFormat="1" ht="30" customHeight="1" thickBot="1" x14ac:dyDescent="0.3">
      <c r="B32" s="152" t="s">
        <v>38</v>
      </c>
      <c r="C32" s="153"/>
      <c r="D32" s="153"/>
      <c r="E32" s="153"/>
      <c r="F32" s="153"/>
      <c r="G32" s="153"/>
      <c r="H32" s="154"/>
      <c r="I32" s="33"/>
      <c r="J32" s="33"/>
      <c r="K32" s="33"/>
      <c r="L32" s="33"/>
      <c r="M32" s="33"/>
      <c r="N32" s="57"/>
    </row>
    <row r="33" spans="2:14" ht="50.1" customHeight="1" x14ac:dyDescent="0.25">
      <c r="B33" s="75" t="str">
        <f>IF(H33=G3,3," ")</f>
        <v xml:space="preserve"> </v>
      </c>
      <c r="C33" s="78" t="s">
        <v>119</v>
      </c>
      <c r="D33" s="72"/>
      <c r="E33" s="20" t="s">
        <v>4</v>
      </c>
      <c r="F33" s="9" t="s">
        <v>296</v>
      </c>
      <c r="G33" s="10" t="s">
        <v>286</v>
      </c>
      <c r="H33" s="103"/>
      <c r="I33" s="68"/>
      <c r="J33" s="68"/>
      <c r="K33" s="68">
        <f>H33</f>
        <v>0</v>
      </c>
      <c r="L33" s="68"/>
      <c r="M33" s="68"/>
      <c r="N33" s="69" t="s">
        <v>14</v>
      </c>
    </row>
    <row r="34" spans="2:14" ht="50.1" customHeight="1" x14ac:dyDescent="0.25">
      <c r="B34" s="70" t="str">
        <f>IF(H34=G3,3," ")</f>
        <v xml:space="preserve"> </v>
      </c>
      <c r="C34" s="90" t="s">
        <v>291</v>
      </c>
      <c r="D34" s="72"/>
      <c r="E34" s="55" t="s">
        <v>4</v>
      </c>
      <c r="F34" s="14" t="s">
        <v>50</v>
      </c>
      <c r="G34" s="15" t="s">
        <v>51</v>
      </c>
      <c r="H34" s="104"/>
      <c r="I34" s="68"/>
      <c r="J34" s="68"/>
      <c r="K34" s="68"/>
      <c r="L34" s="68"/>
      <c r="M34" s="68"/>
      <c r="N34" s="73"/>
    </row>
    <row r="35" spans="2:14" ht="50.1" customHeight="1" thickBot="1" x14ac:dyDescent="0.3">
      <c r="B35" s="80" t="str">
        <f>IF(H35=F3,2,IF(H35=G3,3," "))</f>
        <v xml:space="preserve"> </v>
      </c>
      <c r="C35" s="88" t="s">
        <v>224</v>
      </c>
      <c r="D35" s="72"/>
      <c r="E35" s="52" t="s">
        <v>4</v>
      </c>
      <c r="F35" s="17" t="s">
        <v>49</v>
      </c>
      <c r="G35" s="18" t="s">
        <v>48</v>
      </c>
      <c r="H35" s="106"/>
      <c r="I35" s="68"/>
      <c r="J35" s="68"/>
      <c r="K35" s="68"/>
      <c r="L35" s="68"/>
      <c r="M35" s="68"/>
      <c r="N35" s="89"/>
    </row>
    <row r="36" spans="2:14" s="1" customFormat="1" ht="30" customHeight="1" thickBot="1" x14ac:dyDescent="0.3">
      <c r="B36" s="152" t="s">
        <v>263</v>
      </c>
      <c r="C36" s="153"/>
      <c r="D36" s="153"/>
      <c r="E36" s="153"/>
      <c r="F36" s="153"/>
      <c r="G36" s="153"/>
      <c r="H36" s="154"/>
      <c r="I36" s="33"/>
      <c r="J36" s="33"/>
      <c r="K36" s="33"/>
      <c r="L36" s="33"/>
      <c r="M36" s="33"/>
      <c r="N36" s="57"/>
    </row>
    <row r="37" spans="2:14" ht="24.95" customHeight="1" x14ac:dyDescent="0.25">
      <c r="B37" s="182" t="str">
        <f>IF(H37=G3,3," ")</f>
        <v xml:space="preserve"> </v>
      </c>
      <c r="C37" s="140" t="s">
        <v>39</v>
      </c>
      <c r="D37" s="138"/>
      <c r="E37" s="142" t="s">
        <v>53</v>
      </c>
      <c r="F37" s="17" t="s">
        <v>288</v>
      </c>
      <c r="G37" s="18" t="s">
        <v>287</v>
      </c>
      <c r="H37" s="144"/>
      <c r="I37" s="68"/>
      <c r="J37" s="68"/>
      <c r="K37" s="68">
        <f>H37</f>
        <v>0</v>
      </c>
      <c r="L37" s="68"/>
      <c r="M37" s="68"/>
      <c r="N37" s="181" t="s">
        <v>14</v>
      </c>
    </row>
    <row r="38" spans="2:14" ht="75" customHeight="1" x14ac:dyDescent="0.25">
      <c r="B38" s="148"/>
      <c r="C38" s="141"/>
      <c r="D38" s="139"/>
      <c r="E38" s="143"/>
      <c r="F38" s="41" t="s">
        <v>252</v>
      </c>
      <c r="G38" s="40" t="s">
        <v>292</v>
      </c>
      <c r="H38" s="145"/>
      <c r="I38" s="68"/>
      <c r="J38" s="68"/>
      <c r="K38" s="68"/>
      <c r="L38" s="68"/>
      <c r="M38" s="68"/>
      <c r="N38" s="160"/>
    </row>
    <row r="39" spans="2:14" ht="24.95" customHeight="1" x14ac:dyDescent="0.25">
      <c r="B39" s="148" t="str">
        <f>IF(H39=G3,3," ")</f>
        <v xml:space="preserve"> </v>
      </c>
      <c r="C39" s="163" t="s">
        <v>40</v>
      </c>
      <c r="D39" s="165" t="s">
        <v>53</v>
      </c>
      <c r="E39" s="16" t="s">
        <v>43</v>
      </c>
      <c r="F39" s="17" t="s">
        <v>41</v>
      </c>
      <c r="G39" s="18" t="s">
        <v>42</v>
      </c>
      <c r="H39" s="151"/>
      <c r="I39" s="68"/>
      <c r="J39" s="68"/>
      <c r="K39" s="161">
        <f>H39</f>
        <v>0</v>
      </c>
      <c r="L39" s="68"/>
      <c r="M39" s="68"/>
      <c r="N39" s="159" t="s">
        <v>14</v>
      </c>
    </row>
    <row r="40" spans="2:14" ht="75" customHeight="1" thickBot="1" x14ac:dyDescent="0.3">
      <c r="B40" s="148"/>
      <c r="C40" s="164"/>
      <c r="D40" s="165"/>
      <c r="E40" s="74" t="s">
        <v>253</v>
      </c>
      <c r="F40" s="41" t="s">
        <v>254</v>
      </c>
      <c r="G40" s="40" t="s">
        <v>255</v>
      </c>
      <c r="H40" s="151"/>
      <c r="I40" s="68"/>
      <c r="J40" s="68"/>
      <c r="K40" s="161"/>
      <c r="L40" s="68"/>
      <c r="M40" s="68"/>
      <c r="N40" s="160"/>
    </row>
    <row r="41" spans="2:14" s="1" customFormat="1" ht="30" customHeight="1" thickBot="1" x14ac:dyDescent="0.3">
      <c r="B41" s="152" t="s">
        <v>267</v>
      </c>
      <c r="C41" s="153"/>
      <c r="D41" s="153"/>
      <c r="E41" s="153"/>
      <c r="F41" s="153"/>
      <c r="G41" s="153"/>
      <c r="H41" s="154"/>
      <c r="I41" s="32"/>
      <c r="J41" s="32"/>
      <c r="K41" s="32"/>
      <c r="L41" s="32"/>
      <c r="M41" s="32"/>
      <c r="N41" s="57"/>
    </row>
    <row r="42" spans="2:14" ht="50.1" customHeight="1" x14ac:dyDescent="0.25">
      <c r="B42" s="70"/>
      <c r="C42" s="71" t="s">
        <v>166</v>
      </c>
      <c r="D42" s="72"/>
      <c r="E42" s="52" t="s">
        <v>167</v>
      </c>
      <c r="F42" s="45" t="s">
        <v>168</v>
      </c>
      <c r="G42" s="47" t="s">
        <v>170</v>
      </c>
      <c r="H42" s="106"/>
      <c r="I42" s="68"/>
      <c r="J42" s="68"/>
      <c r="K42" s="68"/>
      <c r="L42" s="68"/>
      <c r="M42" s="68"/>
      <c r="N42" s="79"/>
    </row>
    <row r="43" spans="2:14" ht="50.1" customHeight="1" x14ac:dyDescent="0.25">
      <c r="B43" s="70" t="str">
        <f>IF(H43=G3,3," ")</f>
        <v xml:space="preserve"> </v>
      </c>
      <c r="C43" s="91" t="s">
        <v>44</v>
      </c>
      <c r="D43" s="72"/>
      <c r="E43" s="8" t="s">
        <v>10</v>
      </c>
      <c r="F43" s="9" t="s">
        <v>11</v>
      </c>
      <c r="G43" s="10" t="s">
        <v>12</v>
      </c>
      <c r="H43" s="103"/>
      <c r="I43" s="68"/>
      <c r="J43" s="68"/>
      <c r="K43" s="68">
        <f>H43</f>
        <v>0</v>
      </c>
      <c r="L43" s="68"/>
      <c r="M43" s="68"/>
      <c r="N43" s="69" t="s">
        <v>14</v>
      </c>
    </row>
    <row r="44" spans="2:14" ht="44.1" customHeight="1" x14ac:dyDescent="0.25">
      <c r="B44" s="148" t="str">
        <f>IF(H44=G3,3," ")</f>
        <v xml:space="preserve"> </v>
      </c>
      <c r="C44" s="163" t="s">
        <v>46</v>
      </c>
      <c r="D44" s="156"/>
      <c r="E44" s="16" t="s">
        <v>264</v>
      </c>
      <c r="F44" s="17" t="s">
        <v>265</v>
      </c>
      <c r="G44" s="18" t="s">
        <v>266</v>
      </c>
      <c r="H44" s="151"/>
      <c r="I44" s="161"/>
      <c r="J44" s="86"/>
      <c r="K44" s="161">
        <f>H44</f>
        <v>0</v>
      </c>
      <c r="L44" s="86"/>
      <c r="M44" s="86"/>
      <c r="N44" s="159" t="s">
        <v>14</v>
      </c>
    </row>
    <row r="45" spans="2:14" ht="50.1" customHeight="1" x14ac:dyDescent="0.25">
      <c r="B45" s="148"/>
      <c r="C45" s="164"/>
      <c r="D45" s="139"/>
      <c r="E45" s="74" t="s">
        <v>47</v>
      </c>
      <c r="F45" s="41" t="s">
        <v>294</v>
      </c>
      <c r="G45" s="40" t="s">
        <v>295</v>
      </c>
      <c r="H45" s="151"/>
      <c r="I45" s="162"/>
      <c r="J45" s="92"/>
      <c r="K45" s="162"/>
      <c r="L45" s="92"/>
      <c r="M45" s="92"/>
      <c r="N45" s="160"/>
    </row>
    <row r="46" spans="2:14" ht="50.1" customHeight="1" x14ac:dyDescent="0.25">
      <c r="B46" s="70" t="str">
        <f>IF(H46=G3,3," ")</f>
        <v xml:space="preserve"> </v>
      </c>
      <c r="C46" s="90" t="s">
        <v>52</v>
      </c>
      <c r="D46" s="72"/>
      <c r="E46" s="55" t="s">
        <v>4</v>
      </c>
      <c r="F46" s="14" t="s">
        <v>122</v>
      </c>
      <c r="G46" s="15" t="s">
        <v>123</v>
      </c>
      <c r="H46" s="104"/>
      <c r="I46" s="68"/>
      <c r="J46" s="68"/>
      <c r="K46" s="68"/>
      <c r="L46" s="68"/>
      <c r="M46" s="68"/>
      <c r="N46" s="77"/>
    </row>
    <row r="47" spans="2:14" ht="50.1" customHeight="1" x14ac:dyDescent="0.25">
      <c r="B47" s="70" t="str">
        <f>IF(H47=F3,2,IF(H47=G3,3," "))</f>
        <v xml:space="preserve"> </v>
      </c>
      <c r="C47" s="67" t="s">
        <v>54</v>
      </c>
      <c r="D47" s="51" t="s">
        <v>4</v>
      </c>
      <c r="E47" s="8" t="s">
        <v>225</v>
      </c>
      <c r="F47" s="9" t="s">
        <v>226</v>
      </c>
      <c r="G47" s="10" t="s">
        <v>227</v>
      </c>
      <c r="H47" s="103"/>
      <c r="I47" s="68"/>
      <c r="J47" s="68"/>
      <c r="K47" s="68"/>
      <c r="L47" s="68"/>
      <c r="M47" s="68"/>
      <c r="N47" s="79"/>
    </row>
    <row r="48" spans="2:14" ht="50.1" customHeight="1" thickBot="1" x14ac:dyDescent="0.3">
      <c r="B48" s="80" t="str">
        <f>IF(H48=F3,2,IF(H48=G3,3," "))</f>
        <v xml:space="preserve"> </v>
      </c>
      <c r="C48" s="93" t="s">
        <v>55</v>
      </c>
      <c r="D48" s="94"/>
      <c r="E48" s="19" t="s">
        <v>4</v>
      </c>
      <c r="F48" s="12" t="s">
        <v>300</v>
      </c>
      <c r="G48" s="13" t="s">
        <v>56</v>
      </c>
      <c r="H48" s="105"/>
      <c r="I48" s="82"/>
      <c r="J48" s="82"/>
      <c r="K48" s="82"/>
      <c r="L48" s="82"/>
      <c r="M48" s="82"/>
      <c r="N48" s="83"/>
    </row>
  </sheetData>
  <sheetProtection sheet="1" objects="1" scenarios="1"/>
  <mergeCells count="74">
    <mergeCell ref="N37:N38"/>
    <mergeCell ref="B37:B38"/>
    <mergeCell ref="B44:B45"/>
    <mergeCell ref="B17:B18"/>
    <mergeCell ref="B21:B22"/>
    <mergeCell ref="B32:H32"/>
    <mergeCell ref="C24:C25"/>
    <mergeCell ref="D24:D25"/>
    <mergeCell ref="B24:B25"/>
    <mergeCell ref="B26:B27"/>
    <mergeCell ref="B29:B30"/>
    <mergeCell ref="N24:N25"/>
    <mergeCell ref="N26:N27"/>
    <mergeCell ref="C29:C30"/>
    <mergeCell ref="D29:D30"/>
    <mergeCell ref="H29:H30"/>
    <mergeCell ref="N7:N8"/>
    <mergeCell ref="C7:C8"/>
    <mergeCell ref="H7:H8"/>
    <mergeCell ref="C21:C22"/>
    <mergeCell ref="D21:D22"/>
    <mergeCell ref="C15:C16"/>
    <mergeCell ref="D15:D16"/>
    <mergeCell ref="H15:H16"/>
    <mergeCell ref="N15:N16"/>
    <mergeCell ref="N17:N18"/>
    <mergeCell ref="N21:N22"/>
    <mergeCell ref="B9:H9"/>
    <mergeCell ref="E21:E22"/>
    <mergeCell ref="C2:D2"/>
    <mergeCell ref="E2:N2"/>
    <mergeCell ref="I24:I25"/>
    <mergeCell ref="I26:I27"/>
    <mergeCell ref="I29:I30"/>
    <mergeCell ref="H17:H18"/>
    <mergeCell ref="H21:H22"/>
    <mergeCell ref="L24:L25"/>
    <mergeCell ref="K17:K18"/>
    <mergeCell ref="K21:K22"/>
    <mergeCell ref="K26:K27"/>
    <mergeCell ref="K29:K30"/>
    <mergeCell ref="B3:C3"/>
    <mergeCell ref="C26:C27"/>
    <mergeCell ref="D26:D27"/>
    <mergeCell ref="H26:H27"/>
    <mergeCell ref="B41:H41"/>
    <mergeCell ref="F24:F25"/>
    <mergeCell ref="N29:N30"/>
    <mergeCell ref="N39:N40"/>
    <mergeCell ref="N44:N45"/>
    <mergeCell ref="I44:I45"/>
    <mergeCell ref="B36:H36"/>
    <mergeCell ref="C39:C40"/>
    <mergeCell ref="D39:D40"/>
    <mergeCell ref="H39:H40"/>
    <mergeCell ref="C44:C45"/>
    <mergeCell ref="D44:D45"/>
    <mergeCell ref="H44:H45"/>
    <mergeCell ref="K44:K45"/>
    <mergeCell ref="K39:K40"/>
    <mergeCell ref="B39:B40"/>
    <mergeCell ref="B4:H4"/>
    <mergeCell ref="B13:H13"/>
    <mergeCell ref="B23:H23"/>
    <mergeCell ref="C17:C18"/>
    <mergeCell ref="D17:D18"/>
    <mergeCell ref="D37:D38"/>
    <mergeCell ref="C37:C38"/>
    <mergeCell ref="E37:E38"/>
    <mergeCell ref="H37:H38"/>
    <mergeCell ref="B7:B8"/>
    <mergeCell ref="B15:B16"/>
    <mergeCell ref="E24:E25"/>
    <mergeCell ref="H24:H25"/>
  </mergeCells>
  <conditionalFormatting sqref="B19:C20 N19:N20 E19:H20">
    <cfRule type="expression" dxfId="46" priority="19">
      <formula>$H$17=$F$3</formula>
    </cfRule>
  </conditionalFormatting>
  <conditionalFormatting sqref="C19:C20 N19:N20 E19:H20">
    <cfRule type="expression" dxfId="45" priority="18">
      <formula>$H$17=$E$3</formula>
    </cfRule>
  </conditionalFormatting>
  <conditionalFormatting sqref="B9:N45">
    <cfRule type="expression" dxfId="44" priority="1">
      <formula>$P$7=0</formula>
    </cfRule>
  </conditionalFormatting>
  <dataValidations count="3">
    <dataValidation type="list" allowBlank="1" showInputMessage="1" showErrorMessage="1" sqref="H1 H9 H7 H39:H41 H32 H49:H1048576 H47 H36 H13 H3:H5 H23">
      <formula1>$D$3:$G$3</formula1>
    </dataValidation>
    <dataValidation type="list" allowBlank="1" showInputMessage="1" showErrorMessage="1" sqref="H6 H10 H11 H12 H14 H15:H16 H17:H18 H19 H20 H21:H22 H26:H27 H28 H29:H30 H31 H33 H34 H35 H37:H38 H42 H43 H44:H45 H46 H48">
      <formula1>$E$3:$G$3</formula1>
    </dataValidation>
    <dataValidation type="list" allowBlank="1" showInputMessage="1" showErrorMessage="1" sqref="H24:H25">
      <formula1>$R$25:$S$25</formula1>
    </dataValidation>
  </dataValidations>
  <pageMargins left="0.25" right="0.25" top="0.75" bottom="0.75" header="0.3" footer="0.3"/>
  <pageSetup paperSize="8" scale="49" orientation="portrait" horizontalDpi="0" verticalDpi="0"/>
  <extLst>
    <ext xmlns:x14="http://schemas.microsoft.com/office/spreadsheetml/2009/9/main" uri="{78C0D931-6437-407d-A8EE-F0AAD7539E65}">
      <x14:conditionalFormattings>
        <x14:conditionalFormatting xmlns:xm="http://schemas.microsoft.com/office/excel/2006/main">
          <x14:cfRule type="iconSet" priority="10" id="{CDAB0FDC-98C1-2D45-84D1-46F635AF1CFF}">
            <x14:iconSet showValue="0" custom="1">
              <x14:cfvo type="percent">
                <xm:f>0</xm:f>
              </x14:cfvo>
              <x14:cfvo type="num">
                <xm:f>2</xm:f>
              </x14:cfvo>
              <x14:cfvo type="num">
                <xm:f>3</xm:f>
              </x14:cfvo>
              <x14:cfIcon iconSet="3TrafficLights1" iconId="2"/>
              <x14:cfIcon iconSet="3TrafficLights1" iconId="1"/>
              <x14:cfIcon iconSet="3TrafficLights1" iconId="0"/>
            </x14:iconSet>
          </x14:cfRule>
          <xm:sqref>B42:B1048576 B1:B5 B17:B37 B39:B40 B7:B15</xm:sqref>
        </x14:conditionalFormatting>
        <x14:conditionalFormatting xmlns:xm="http://schemas.microsoft.com/office/excel/2006/main">
          <x14:cfRule type="iconSet" priority="8" id="{37567260-2653-EF43-83B5-43B8BFE41F10}">
            <x14:iconSet showValue="0" custom="1">
              <x14:cfvo type="percent">
                <xm:f>0</xm:f>
              </x14:cfvo>
              <x14:cfvo type="num">
                <xm:f>2</xm:f>
              </x14:cfvo>
              <x14:cfvo type="num">
                <xm:f>3</xm:f>
              </x14:cfvo>
              <x14:cfIcon iconSet="3TrafficLights1" iconId="2"/>
              <x14:cfIcon iconSet="3TrafficLights1" iconId="1"/>
              <x14:cfIcon iconSet="3TrafficLights1" iconId="0"/>
            </x14:iconSet>
          </x14:cfRule>
          <xm:sqref>B41</xm:sqref>
        </x14:conditionalFormatting>
        <x14:conditionalFormatting xmlns:xm="http://schemas.microsoft.com/office/excel/2006/main">
          <x14:cfRule type="iconSet" priority="6" id="{5E174E97-9B33-B141-AB12-5928CAFA8F30}">
            <x14:iconSet showValue="0" custom="1">
              <x14:cfvo type="percent">
                <xm:f>0</xm:f>
              </x14:cfvo>
              <x14:cfvo type="num">
                <xm:f>2</xm:f>
              </x14:cfvo>
              <x14:cfvo type="num">
                <xm:f>3</xm:f>
              </x14:cfvo>
              <x14:cfIcon iconSet="3TrafficLights1" iconId="2"/>
              <x14:cfIcon iconSet="3TrafficLights1" iconId="1"/>
              <x14:cfIcon iconSet="3TrafficLights1" iconId="0"/>
            </x14:iconSet>
          </x14:cfRule>
          <xm:sqref>B6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9"/>
  <sheetViews>
    <sheetView zoomScaleNormal="100" workbookViewId="0">
      <selection activeCell="C2" sqref="C2"/>
    </sheetView>
  </sheetViews>
  <sheetFormatPr defaultColWidth="11" defaultRowHeight="18.75" x14ac:dyDescent="0.3"/>
  <cols>
    <col min="1" max="1" width="3.375" customWidth="1"/>
    <col min="2" max="2" width="51.125" style="35" customWidth="1"/>
    <col min="3" max="3" width="68.5" style="21" customWidth="1"/>
    <col min="5" max="5" width="10.875" hidden="1" customWidth="1"/>
  </cols>
  <sheetData>
    <row r="1" spans="2:5" ht="19.5" thickBot="1" x14ac:dyDescent="0.35"/>
    <row r="2" spans="2:5" ht="19.5" thickBot="1" x14ac:dyDescent="0.35">
      <c r="B2" s="108" t="s">
        <v>153</v>
      </c>
      <c r="C2" s="109"/>
      <c r="E2">
        <f>IF(SUM(E3,E41)&gt;0,1,0)</f>
        <v>1</v>
      </c>
    </row>
    <row r="3" spans="2:5" x14ac:dyDescent="0.25">
      <c r="B3" s="206"/>
      <c r="C3" s="115" t="s">
        <v>146</v>
      </c>
      <c r="E3">
        <f>IF(Analýza!H7=Analýza!E3,0,1)</f>
        <v>1</v>
      </c>
    </row>
    <row r="4" spans="2:5" x14ac:dyDescent="0.25">
      <c r="B4" s="207"/>
      <c r="C4" s="116" t="s">
        <v>147</v>
      </c>
    </row>
    <row r="5" spans="2:5" x14ac:dyDescent="0.25">
      <c r="B5" s="207"/>
      <c r="C5" s="116" t="s">
        <v>148</v>
      </c>
    </row>
    <row r="6" spans="2:5" x14ac:dyDescent="0.25">
      <c r="B6" s="207"/>
      <c r="C6" s="116" t="s">
        <v>149</v>
      </c>
    </row>
    <row r="7" spans="2:5" x14ac:dyDescent="0.25">
      <c r="B7" s="207"/>
      <c r="C7" s="116" t="s">
        <v>150</v>
      </c>
    </row>
    <row r="8" spans="2:5" x14ac:dyDescent="0.25">
      <c r="B8" s="207"/>
      <c r="C8" s="116" t="s">
        <v>151</v>
      </c>
    </row>
    <row r="9" spans="2:5" ht="19.5" thickBot="1" x14ac:dyDescent="0.3">
      <c r="B9" s="208"/>
      <c r="C9" s="117" t="s">
        <v>152</v>
      </c>
    </row>
    <row r="10" spans="2:5" ht="19.5" thickBot="1" x14ac:dyDescent="0.35">
      <c r="B10" s="36"/>
      <c r="C10" s="37"/>
    </row>
    <row r="11" spans="2:5" ht="19.5" thickBot="1" x14ac:dyDescent="0.35">
      <c r="B11" s="108" t="s">
        <v>57</v>
      </c>
      <c r="C11" s="110"/>
      <c r="E11" s="4">
        <f>IF(Analýza!H28=Analýza!G3,1,0)</f>
        <v>0</v>
      </c>
    </row>
    <row r="12" spans="2:5" x14ac:dyDescent="0.25">
      <c r="B12" s="188" t="s">
        <v>130</v>
      </c>
      <c r="C12" s="189"/>
    </row>
    <row r="13" spans="2:5" x14ac:dyDescent="0.25">
      <c r="B13" s="190" t="s">
        <v>127</v>
      </c>
      <c r="C13" s="191"/>
    </row>
    <row r="14" spans="2:5" ht="15.95" customHeight="1" x14ac:dyDescent="0.25">
      <c r="B14" s="190" t="s">
        <v>131</v>
      </c>
      <c r="C14" s="191"/>
    </row>
    <row r="15" spans="2:5" ht="15.95" customHeight="1" x14ac:dyDescent="0.25">
      <c r="B15" s="190" t="s">
        <v>128</v>
      </c>
      <c r="C15" s="191"/>
    </row>
    <row r="16" spans="2:5" x14ac:dyDescent="0.25">
      <c r="B16" s="190" t="s">
        <v>129</v>
      </c>
      <c r="C16" s="191"/>
    </row>
    <row r="17" spans="2:5" ht="15.95" customHeight="1" thickBot="1" x14ac:dyDescent="0.3">
      <c r="B17" s="192" t="s">
        <v>132</v>
      </c>
      <c r="C17" s="193"/>
    </row>
    <row r="18" spans="2:5" ht="19.5" thickBot="1" x14ac:dyDescent="0.35"/>
    <row r="19" spans="2:5" ht="19.5" thickBot="1" x14ac:dyDescent="0.35">
      <c r="B19" s="108" t="s">
        <v>58</v>
      </c>
      <c r="C19" s="7"/>
      <c r="E19" s="4">
        <f>IF(Analýza!H15=Analýza!F3,1,0)</f>
        <v>0</v>
      </c>
    </row>
    <row r="20" spans="2:5" ht="38.1" customHeight="1" thickBot="1" x14ac:dyDescent="0.35">
      <c r="B20" s="194" t="s">
        <v>102</v>
      </c>
      <c r="C20" s="195"/>
    </row>
    <row r="21" spans="2:5" ht="19.5" thickBot="1" x14ac:dyDescent="0.35"/>
    <row r="22" spans="2:5" ht="19.5" thickBot="1" x14ac:dyDescent="0.35">
      <c r="B22" s="108" t="s">
        <v>133</v>
      </c>
      <c r="C22" s="109"/>
    </row>
    <row r="23" spans="2:5" x14ac:dyDescent="0.3">
      <c r="B23" s="209" t="s">
        <v>103</v>
      </c>
      <c r="C23" s="118" t="s">
        <v>106</v>
      </c>
    </row>
    <row r="24" spans="2:5" x14ac:dyDescent="0.3">
      <c r="B24" s="210"/>
      <c r="C24" s="119" t="s">
        <v>107</v>
      </c>
    </row>
    <row r="25" spans="2:5" x14ac:dyDescent="0.3">
      <c r="B25" s="210"/>
      <c r="C25" s="119" t="s">
        <v>108</v>
      </c>
    </row>
    <row r="26" spans="2:5" x14ac:dyDescent="0.3">
      <c r="B26" s="210"/>
      <c r="C26" s="119" t="s">
        <v>109</v>
      </c>
    </row>
    <row r="27" spans="2:5" x14ac:dyDescent="0.3">
      <c r="B27" s="210"/>
      <c r="C27" s="119" t="s">
        <v>110</v>
      </c>
    </row>
    <row r="28" spans="2:5" ht="21" customHeight="1" x14ac:dyDescent="0.3">
      <c r="B28" s="210"/>
      <c r="C28" s="119" t="s">
        <v>303</v>
      </c>
    </row>
    <row r="29" spans="2:5" x14ac:dyDescent="0.3">
      <c r="B29" s="210"/>
      <c r="C29" s="119" t="s">
        <v>111</v>
      </c>
    </row>
    <row r="30" spans="2:5" x14ac:dyDescent="0.3">
      <c r="B30" s="210"/>
      <c r="C30" s="119" t="s">
        <v>112</v>
      </c>
    </row>
    <row r="31" spans="2:5" ht="37.5" x14ac:dyDescent="0.3">
      <c r="B31" s="210"/>
      <c r="C31" s="119" t="s">
        <v>113</v>
      </c>
    </row>
    <row r="32" spans="2:5" ht="37.5" x14ac:dyDescent="0.3">
      <c r="B32" s="120" t="s">
        <v>104</v>
      </c>
      <c r="C32" s="119" t="s">
        <v>114</v>
      </c>
      <c r="E32" s="4">
        <f>IF(Analýza!H14=Analýza!E3,1,IF(Analýza!H14=Analýza!G3,1,0))</f>
        <v>0</v>
      </c>
    </row>
    <row r="33" spans="2:5" x14ac:dyDescent="0.3">
      <c r="B33" s="210" t="s">
        <v>105</v>
      </c>
      <c r="C33" s="119" t="s">
        <v>115</v>
      </c>
    </row>
    <row r="34" spans="2:5" x14ac:dyDescent="0.3">
      <c r="B34" s="210"/>
      <c r="C34" s="119" t="s">
        <v>116</v>
      </c>
      <c r="E34" s="4">
        <f>IF(Analýza!H14=Analýza!F3,1,IF(Analýza!H14=Analýza!G3,1,0))</f>
        <v>0</v>
      </c>
    </row>
    <row r="35" spans="2:5" ht="19.5" thickBot="1" x14ac:dyDescent="0.35">
      <c r="B35" s="211"/>
      <c r="C35" s="121" t="s">
        <v>117</v>
      </c>
    </row>
    <row r="36" spans="2:5" ht="19.5" thickBot="1" x14ac:dyDescent="0.35"/>
    <row r="37" spans="2:5" ht="19.5" thickBot="1" x14ac:dyDescent="0.35">
      <c r="B37" s="108" t="s">
        <v>118</v>
      </c>
      <c r="C37" s="109"/>
      <c r="E37" s="4">
        <f>IF(Analýza!H19=Analýza!G3,1,IF(Analýza!H19=Analýza!F3,1,0))</f>
        <v>0</v>
      </c>
    </row>
    <row r="38" spans="2:5" ht="38.25" thickBot="1" x14ac:dyDescent="0.35">
      <c r="B38" s="122" t="s">
        <v>134</v>
      </c>
      <c r="C38" s="123" t="s">
        <v>120</v>
      </c>
    </row>
    <row r="39" spans="2:5" ht="19.5" thickBot="1" x14ac:dyDescent="0.35"/>
    <row r="40" spans="2:5" ht="19.5" thickBot="1" x14ac:dyDescent="0.3">
      <c r="B40" s="212" t="s">
        <v>221</v>
      </c>
      <c r="C40" s="213"/>
    </row>
    <row r="41" spans="2:5" ht="37.5" x14ac:dyDescent="0.25">
      <c r="B41" s="124" t="s">
        <v>211</v>
      </c>
      <c r="C41" s="125" t="s">
        <v>212</v>
      </c>
      <c r="E41">
        <f>IF(Analýza!H6=Analýza!E3,0,1)</f>
        <v>1</v>
      </c>
    </row>
    <row r="42" spans="2:5" ht="37.5" x14ac:dyDescent="0.25">
      <c r="B42" s="124" t="s">
        <v>213</v>
      </c>
      <c r="C42" s="125" t="s">
        <v>214</v>
      </c>
    </row>
    <row r="43" spans="2:5" ht="56.25" x14ac:dyDescent="0.25">
      <c r="B43" s="124" t="s">
        <v>215</v>
      </c>
      <c r="C43" s="125" t="s">
        <v>216</v>
      </c>
    </row>
    <row r="44" spans="2:5" ht="37.5" x14ac:dyDescent="0.25">
      <c r="B44" s="124" t="s">
        <v>218</v>
      </c>
      <c r="C44" s="125" t="s">
        <v>217</v>
      </c>
    </row>
    <row r="45" spans="2:5" ht="24" customHeight="1" thickBot="1" x14ac:dyDescent="0.3">
      <c r="B45" s="126" t="s">
        <v>219</v>
      </c>
      <c r="C45" s="127" t="s">
        <v>220</v>
      </c>
    </row>
    <row r="46" spans="2:5" ht="19.5" thickBot="1" x14ac:dyDescent="0.35"/>
    <row r="47" spans="2:5" ht="19.5" thickBot="1" x14ac:dyDescent="0.35">
      <c r="B47" s="112" t="s">
        <v>162</v>
      </c>
      <c r="C47" s="113" t="str">
        <f>IF(Analýza!L3=0,"Nepovinné","Povinné")</f>
        <v>Nepovinné</v>
      </c>
    </row>
    <row r="48" spans="2:5" x14ac:dyDescent="0.3">
      <c r="B48" s="203" t="s">
        <v>77</v>
      </c>
      <c r="C48" s="128" t="s">
        <v>67</v>
      </c>
    </row>
    <row r="49" spans="2:5" x14ac:dyDescent="0.3">
      <c r="B49" s="201"/>
      <c r="C49" s="119" t="s">
        <v>68</v>
      </c>
      <c r="E49" s="4"/>
    </row>
    <row r="50" spans="2:5" x14ac:dyDescent="0.3">
      <c r="B50" s="201"/>
      <c r="C50" s="119" t="s">
        <v>69</v>
      </c>
      <c r="E50" s="4">
        <f>IF(Analýza!H35=Analýza!G3,1,IF(Analýza!H19=Analýza!F3,1,0))</f>
        <v>0</v>
      </c>
    </row>
    <row r="51" spans="2:5" x14ac:dyDescent="0.3">
      <c r="B51" s="201"/>
      <c r="C51" s="119" t="s">
        <v>70</v>
      </c>
    </row>
    <row r="52" spans="2:5" x14ac:dyDescent="0.3">
      <c r="B52" s="201"/>
      <c r="C52" s="119" t="s">
        <v>71</v>
      </c>
    </row>
    <row r="53" spans="2:5" x14ac:dyDescent="0.3">
      <c r="B53" s="201"/>
      <c r="C53" s="119" t="s">
        <v>72</v>
      </c>
    </row>
    <row r="54" spans="2:5" x14ac:dyDescent="0.3">
      <c r="B54" s="201"/>
      <c r="C54" s="119" t="s">
        <v>73</v>
      </c>
    </row>
    <row r="55" spans="2:5" x14ac:dyDescent="0.3">
      <c r="B55" s="201"/>
      <c r="C55" s="119" t="s">
        <v>74</v>
      </c>
    </row>
    <row r="56" spans="2:5" ht="19.5" thickBot="1" x14ac:dyDescent="0.35">
      <c r="B56" s="202"/>
      <c r="C56" s="121" t="s">
        <v>75</v>
      </c>
      <c r="E56" s="4">
        <f>IF(Analýza!H7=Analýza!F3,1,0)</f>
        <v>0</v>
      </c>
    </row>
    <row r="57" spans="2:5" ht="19.5" thickBot="1" x14ac:dyDescent="0.35"/>
    <row r="58" spans="2:5" ht="19.5" thickBot="1" x14ac:dyDescent="0.35">
      <c r="B58" s="112" t="s">
        <v>59</v>
      </c>
      <c r="C58" s="113" t="str">
        <f>IF(Analýza!I3=0,"Nepovinné","Povinné")</f>
        <v>Nepovinné</v>
      </c>
    </row>
    <row r="59" spans="2:5" ht="37.5" x14ac:dyDescent="0.3">
      <c r="B59" s="203" t="s">
        <v>84</v>
      </c>
      <c r="C59" s="128" t="s">
        <v>85</v>
      </c>
    </row>
    <row r="60" spans="2:5" ht="56.25" x14ac:dyDescent="0.3">
      <c r="B60" s="201"/>
      <c r="C60" s="119" t="s">
        <v>158</v>
      </c>
    </row>
    <row r="61" spans="2:5" x14ac:dyDescent="0.3">
      <c r="B61" s="201" t="s">
        <v>83</v>
      </c>
      <c r="C61" s="119" t="s">
        <v>78</v>
      </c>
    </row>
    <row r="62" spans="2:5" ht="37.5" x14ac:dyDescent="0.3">
      <c r="B62" s="201"/>
      <c r="C62" s="119" t="s">
        <v>79</v>
      </c>
    </row>
    <row r="63" spans="2:5" x14ac:dyDescent="0.3">
      <c r="B63" s="201"/>
      <c r="C63" s="119" t="s">
        <v>80</v>
      </c>
    </row>
    <row r="64" spans="2:5" x14ac:dyDescent="0.3">
      <c r="B64" s="201"/>
      <c r="C64" s="119" t="s">
        <v>81</v>
      </c>
    </row>
    <row r="65" spans="2:5" ht="19.5" thickBot="1" x14ac:dyDescent="0.35">
      <c r="B65" s="202"/>
      <c r="C65" s="121" t="s">
        <v>82</v>
      </c>
    </row>
    <row r="66" spans="2:5" ht="19.5" thickBot="1" x14ac:dyDescent="0.35"/>
    <row r="67" spans="2:5" ht="19.5" thickBot="1" x14ac:dyDescent="0.35">
      <c r="B67" s="112" t="s">
        <v>60</v>
      </c>
      <c r="C67" s="113" t="str">
        <f>IF(Analýza!J3=0,"Nepovinné","Povinné")</f>
        <v>Nepovinné</v>
      </c>
    </row>
    <row r="68" spans="2:5" s="5" customFormat="1" ht="47.1" customHeight="1" thickBot="1" x14ac:dyDescent="0.3">
      <c r="B68" s="196" t="s">
        <v>159</v>
      </c>
      <c r="C68" s="197"/>
    </row>
    <row r="69" spans="2:5" x14ac:dyDescent="0.3">
      <c r="B69" s="129" t="s">
        <v>92</v>
      </c>
      <c r="C69" s="128" t="s">
        <v>91</v>
      </c>
      <c r="E69" s="4"/>
    </row>
    <row r="70" spans="2:5" ht="37.5" x14ac:dyDescent="0.3">
      <c r="B70" s="201" t="s">
        <v>90</v>
      </c>
      <c r="C70" s="119" t="s">
        <v>86</v>
      </c>
    </row>
    <row r="71" spans="2:5" x14ac:dyDescent="0.3">
      <c r="B71" s="201"/>
      <c r="C71" s="119" t="s">
        <v>87</v>
      </c>
    </row>
    <row r="72" spans="2:5" x14ac:dyDescent="0.3">
      <c r="B72" s="201"/>
      <c r="C72" s="119" t="s">
        <v>88</v>
      </c>
    </row>
    <row r="73" spans="2:5" x14ac:dyDescent="0.3">
      <c r="B73" s="186"/>
      <c r="C73" s="130" t="s">
        <v>89</v>
      </c>
    </row>
    <row r="74" spans="2:5" ht="19.5" thickBot="1" x14ac:dyDescent="0.35">
      <c r="B74" s="131" t="s">
        <v>165</v>
      </c>
      <c r="C74" s="121"/>
    </row>
    <row r="75" spans="2:5" ht="19.5" thickBot="1" x14ac:dyDescent="0.35"/>
    <row r="76" spans="2:5" ht="19.5" thickBot="1" x14ac:dyDescent="0.35">
      <c r="B76" s="112" t="s">
        <v>61</v>
      </c>
      <c r="C76" s="114"/>
      <c r="E76" s="4">
        <f>IF(Analýza!H35=Analýza!G3,1,0)</f>
        <v>0</v>
      </c>
    </row>
    <row r="77" spans="2:5" x14ac:dyDescent="0.3">
      <c r="B77" s="203" t="s">
        <v>97</v>
      </c>
      <c r="C77" s="128" t="s">
        <v>96</v>
      </c>
    </row>
    <row r="78" spans="2:5" x14ac:dyDescent="0.3">
      <c r="B78" s="201"/>
      <c r="C78" s="119" t="s">
        <v>93</v>
      </c>
    </row>
    <row r="79" spans="2:5" x14ac:dyDescent="0.3">
      <c r="B79" s="201"/>
      <c r="C79" s="119" t="s">
        <v>94</v>
      </c>
    </row>
    <row r="80" spans="2:5" ht="38.25" thickBot="1" x14ac:dyDescent="0.35">
      <c r="B80" s="202"/>
      <c r="C80" s="121" t="s">
        <v>95</v>
      </c>
    </row>
    <row r="81" spans="2:5" ht="19.5" thickBot="1" x14ac:dyDescent="0.35"/>
    <row r="82" spans="2:5" ht="19.5" thickBot="1" x14ac:dyDescent="0.35">
      <c r="B82" s="108" t="s">
        <v>62</v>
      </c>
      <c r="C82" s="109"/>
      <c r="E82" s="4">
        <f>IF(Analýza!H44=Analýza!G3,1,0)</f>
        <v>0</v>
      </c>
    </row>
    <row r="83" spans="2:5" x14ac:dyDescent="0.3">
      <c r="B83" s="204" t="s">
        <v>101</v>
      </c>
      <c r="C83" s="118" t="s">
        <v>98</v>
      </c>
    </row>
    <row r="84" spans="2:5" x14ac:dyDescent="0.3">
      <c r="B84" s="199"/>
      <c r="C84" s="119" t="s">
        <v>99</v>
      </c>
    </row>
    <row r="85" spans="2:5" ht="19.5" thickBot="1" x14ac:dyDescent="0.35">
      <c r="B85" s="205"/>
      <c r="C85" s="121" t="s">
        <v>100</v>
      </c>
    </row>
    <row r="86" spans="2:5" ht="19.5" thickBot="1" x14ac:dyDescent="0.35"/>
    <row r="87" spans="2:5" ht="19.5" thickBot="1" x14ac:dyDescent="0.35">
      <c r="B87" s="108" t="s">
        <v>63</v>
      </c>
      <c r="C87" s="109"/>
      <c r="E87">
        <f>SUM(E88,E98)</f>
        <v>0</v>
      </c>
    </row>
    <row r="88" spans="2:5" ht="37.5" x14ac:dyDescent="0.25">
      <c r="B88" s="198" t="s">
        <v>143</v>
      </c>
      <c r="C88" s="115" t="s">
        <v>144</v>
      </c>
      <c r="E88" s="4">
        <f>IF(Analýza!H19=Analýza!G3,1,IF(Analýza!H19=Analýza!F3,1,0))</f>
        <v>0</v>
      </c>
    </row>
    <row r="89" spans="2:5" ht="56.25" x14ac:dyDescent="0.25">
      <c r="B89" s="199"/>
      <c r="C89" s="116" t="s">
        <v>135</v>
      </c>
    </row>
    <row r="90" spans="2:5" ht="37.5" x14ac:dyDescent="0.25">
      <c r="B90" s="199"/>
      <c r="C90" s="116" t="s">
        <v>136</v>
      </c>
    </row>
    <row r="91" spans="2:5" ht="112.5" x14ac:dyDescent="0.25">
      <c r="B91" s="199"/>
      <c r="C91" s="116" t="s">
        <v>137</v>
      </c>
    </row>
    <row r="92" spans="2:5" x14ac:dyDescent="0.25">
      <c r="B92" s="199"/>
      <c r="C92" s="116" t="s">
        <v>138</v>
      </c>
    </row>
    <row r="93" spans="2:5" ht="37.5" x14ac:dyDescent="0.25">
      <c r="B93" s="199"/>
      <c r="C93" s="116" t="s">
        <v>139</v>
      </c>
    </row>
    <row r="94" spans="2:5" ht="37.5" x14ac:dyDescent="0.25">
      <c r="B94" s="199"/>
      <c r="C94" s="116" t="s">
        <v>140</v>
      </c>
    </row>
    <row r="95" spans="2:5" ht="75" x14ac:dyDescent="0.25">
      <c r="B95" s="199"/>
      <c r="C95" s="116" t="s">
        <v>141</v>
      </c>
    </row>
    <row r="96" spans="2:5" x14ac:dyDescent="0.25">
      <c r="B96" s="199"/>
      <c r="C96" s="116" t="s">
        <v>142</v>
      </c>
    </row>
    <row r="97" spans="2:5" ht="37.5" x14ac:dyDescent="0.25">
      <c r="B97" s="200"/>
      <c r="C97" s="132" t="s">
        <v>145</v>
      </c>
    </row>
    <row r="98" spans="2:5" x14ac:dyDescent="0.3">
      <c r="B98" s="186" t="s">
        <v>126</v>
      </c>
      <c r="C98" s="130" t="s">
        <v>124</v>
      </c>
      <c r="E98" s="4">
        <f>IF(Analýza!H20=Analýza!G3,1,IF(Analýza!H20=Analýza!F3,1,0))</f>
        <v>0</v>
      </c>
    </row>
    <row r="99" spans="2:5" ht="19.5" thickBot="1" x14ac:dyDescent="0.35">
      <c r="B99" s="187"/>
      <c r="C99" s="121" t="s">
        <v>125</v>
      </c>
      <c r="E99" s="4"/>
    </row>
  </sheetData>
  <sheetProtection sheet="1" objects="1" scenarios="1"/>
  <mergeCells count="20">
    <mergeCell ref="B3:B9"/>
    <mergeCell ref="B23:B31"/>
    <mergeCell ref="B33:B35"/>
    <mergeCell ref="B48:B56"/>
    <mergeCell ref="B59:B60"/>
    <mergeCell ref="B40:C40"/>
    <mergeCell ref="B98:B99"/>
    <mergeCell ref="B12:C12"/>
    <mergeCell ref="B13:C13"/>
    <mergeCell ref="B14:C14"/>
    <mergeCell ref="B15:C15"/>
    <mergeCell ref="B16:C16"/>
    <mergeCell ref="B17:C17"/>
    <mergeCell ref="B20:C20"/>
    <mergeCell ref="B68:C68"/>
    <mergeCell ref="B88:B97"/>
    <mergeCell ref="B61:B65"/>
    <mergeCell ref="B70:B73"/>
    <mergeCell ref="B77:B80"/>
    <mergeCell ref="B83:B85"/>
  </mergeCells>
  <conditionalFormatting sqref="B58:C65">
    <cfRule type="expression" dxfId="43" priority="21">
      <formula>$C$58="Nepovinné"</formula>
    </cfRule>
  </conditionalFormatting>
  <conditionalFormatting sqref="B47:C56">
    <cfRule type="expression" dxfId="42" priority="20">
      <formula>$C$47="Nepovinné"</formula>
    </cfRule>
  </conditionalFormatting>
  <conditionalFormatting sqref="B67:C67 B68 B69:C74">
    <cfRule type="expression" dxfId="41" priority="19">
      <formula>$C$67="Nepovinné"</formula>
    </cfRule>
  </conditionalFormatting>
  <conditionalFormatting sqref="B76:C80">
    <cfRule type="expression" dxfId="40" priority="18">
      <formula>$E$76=0</formula>
    </cfRule>
  </conditionalFormatting>
  <conditionalFormatting sqref="B82:C85">
    <cfRule type="expression" dxfId="39" priority="17">
      <formula>$E$82=0</formula>
    </cfRule>
  </conditionalFormatting>
  <conditionalFormatting sqref="B37:C38">
    <cfRule type="expression" dxfId="38" priority="16">
      <formula>$E$37=0</formula>
    </cfRule>
  </conditionalFormatting>
  <conditionalFormatting sqref="B19:C19 B20">
    <cfRule type="expression" dxfId="37" priority="15">
      <formula>$E$19=0</formula>
    </cfRule>
  </conditionalFormatting>
  <conditionalFormatting sqref="B32:C32">
    <cfRule type="expression" dxfId="36" priority="14">
      <formula>$E$32=0</formula>
    </cfRule>
  </conditionalFormatting>
  <conditionalFormatting sqref="B33:C35">
    <cfRule type="expression" dxfId="35" priority="13">
      <formula>$E$34=0</formula>
    </cfRule>
  </conditionalFormatting>
  <conditionalFormatting sqref="B11:C11 B12:B17">
    <cfRule type="expression" dxfId="34" priority="12">
      <formula>$E$11=0</formula>
    </cfRule>
  </conditionalFormatting>
  <conditionalFormatting sqref="B88:C97">
    <cfRule type="expression" dxfId="33" priority="11">
      <formula>$E$88=0</formula>
    </cfRule>
  </conditionalFormatting>
  <conditionalFormatting sqref="B69:C69">
    <cfRule type="expression" dxfId="32" priority="10">
      <formula>$C$58="Nepovinné"</formula>
    </cfRule>
  </conditionalFormatting>
  <conditionalFormatting sqref="C49">
    <cfRule type="expression" dxfId="31" priority="9">
      <formula>$C$58="Nepovinné"</formula>
    </cfRule>
  </conditionalFormatting>
  <conditionalFormatting sqref="C50">
    <cfRule type="expression" dxfId="30" priority="8">
      <formula>$E$50=0</formula>
    </cfRule>
  </conditionalFormatting>
  <conditionalFormatting sqref="C56">
    <cfRule type="expression" dxfId="29" priority="7">
      <formula>$E$56=0</formula>
    </cfRule>
  </conditionalFormatting>
  <conditionalFormatting sqref="C51:C55">
    <cfRule type="expression" dxfId="28" priority="6">
      <formula>$E$56=1</formula>
    </cfRule>
  </conditionalFormatting>
  <conditionalFormatting sqref="B87:C87">
    <cfRule type="expression" dxfId="27" priority="5">
      <formula>$E$87=0</formula>
    </cfRule>
  </conditionalFormatting>
  <conditionalFormatting sqref="B98:C99">
    <cfRule type="expression" dxfId="26" priority="4">
      <formula>$E$98=0</formula>
    </cfRule>
  </conditionalFormatting>
  <conditionalFormatting sqref="B40:C45">
    <cfRule type="expression" dxfId="25" priority="2">
      <formula>$E$41=0</formula>
    </cfRule>
  </conditionalFormatting>
  <conditionalFormatting sqref="B2:C9 B22:C31">
    <cfRule type="expression" dxfId="24" priority="1">
      <formula>$E$2=0</formula>
    </cfRule>
  </conditionalFormatting>
  <pageMargins left="0.7" right="0.7" top="0.78740157499999996" bottom="0.78740157499999996" header="0.3" footer="0.3"/>
  <pageSetup paperSize="8" orientation="portrait" horizontalDpi="0" verticalDpi="0"/>
  <extLst>
    <ext xmlns:x14="http://schemas.microsoft.com/office/spreadsheetml/2009/9/main" uri="{78C0D931-6437-407d-A8EE-F0AAD7539E65}">
      <x14:conditionalFormattings>
        <x14:conditionalFormatting xmlns:xm="http://schemas.microsoft.com/office/excel/2006/main">
          <x14:cfRule type="expression" priority="54" id="{9D66BA8D-C81A-994C-ABAB-FD27D63EC7DC}">
            <xm:f>Analýza!$H$6=Analýza!$E$3</xm:f>
            <x14:dxf>
              <font>
                <color theme="2" tint="-0.499984740745262"/>
              </font>
              <fill>
                <patternFill>
                  <bgColor theme="2" tint="-9.9948118533890809E-2"/>
                </patternFill>
              </fill>
            </x14:dxf>
          </x14:cfRule>
          <xm:sqref>B40:C45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6"/>
  <sheetViews>
    <sheetView zoomScaleNormal="100" workbookViewId="0">
      <selection activeCell="C7" sqref="C7:C9"/>
    </sheetView>
  </sheetViews>
  <sheetFormatPr defaultColWidth="11" defaultRowHeight="18.75" x14ac:dyDescent="0.3"/>
  <cols>
    <col min="1" max="1" width="3.375" customWidth="1"/>
    <col min="2" max="2" width="60.5" style="29" customWidth="1"/>
    <col min="3" max="3" width="68.5" style="6" customWidth="1"/>
  </cols>
  <sheetData>
    <row r="1" spans="1:8" ht="19.5" thickBot="1" x14ac:dyDescent="0.35">
      <c r="A1" s="22"/>
      <c r="B1" s="24"/>
      <c r="C1" s="21"/>
      <c r="D1" s="22"/>
      <c r="E1" s="22"/>
      <c r="F1" s="22"/>
      <c r="G1" s="22"/>
      <c r="H1" s="22"/>
    </row>
    <row r="2" spans="1:8" ht="19.5" thickBot="1" x14ac:dyDescent="0.35">
      <c r="A2" s="22"/>
      <c r="B2" s="111" t="s">
        <v>178</v>
      </c>
      <c r="C2" s="109"/>
      <c r="D2" s="22"/>
      <c r="E2" s="22"/>
      <c r="F2" s="22"/>
      <c r="G2" s="22"/>
      <c r="H2" s="22"/>
    </row>
    <row r="3" spans="1:8" ht="37.5" x14ac:dyDescent="0.3">
      <c r="A3" s="22"/>
      <c r="B3" s="136" t="s">
        <v>173</v>
      </c>
      <c r="C3" s="137" t="s">
        <v>195</v>
      </c>
      <c r="D3" s="22"/>
      <c r="E3" s="22"/>
      <c r="F3" s="22"/>
      <c r="G3" s="22"/>
      <c r="H3" s="22"/>
    </row>
    <row r="4" spans="1:8" ht="56.25" x14ac:dyDescent="0.3">
      <c r="A4" s="22"/>
      <c r="B4" s="124" t="s">
        <v>174</v>
      </c>
      <c r="C4" s="125" t="s">
        <v>196</v>
      </c>
      <c r="D4" s="22"/>
      <c r="E4" s="22"/>
      <c r="F4" s="22"/>
      <c r="G4" s="22"/>
      <c r="H4" s="22"/>
    </row>
    <row r="5" spans="1:8" x14ac:dyDescent="0.3">
      <c r="A5" s="22"/>
      <c r="B5" s="124" t="s">
        <v>175</v>
      </c>
      <c r="C5" s="125" t="s">
        <v>197</v>
      </c>
      <c r="D5" s="22"/>
      <c r="E5" s="22"/>
      <c r="F5" s="22"/>
      <c r="G5" s="22"/>
      <c r="H5" s="22"/>
    </row>
    <row r="6" spans="1:8" ht="37.5" x14ac:dyDescent="0.3">
      <c r="A6" s="22"/>
      <c r="B6" s="124" t="s">
        <v>176</v>
      </c>
      <c r="C6" s="125" t="s">
        <v>305</v>
      </c>
      <c r="D6" s="22"/>
      <c r="E6" s="22"/>
      <c r="F6" s="22"/>
      <c r="G6" s="22"/>
      <c r="H6" s="22"/>
    </row>
    <row r="7" spans="1:8" x14ac:dyDescent="0.3">
      <c r="A7" s="22"/>
      <c r="B7" s="124" t="s">
        <v>177</v>
      </c>
      <c r="C7" s="214" t="s">
        <v>306</v>
      </c>
      <c r="D7" s="22"/>
      <c r="E7" s="22"/>
      <c r="F7" s="22"/>
      <c r="G7" s="22"/>
      <c r="H7" s="22"/>
    </row>
    <row r="8" spans="1:8" x14ac:dyDescent="0.3">
      <c r="A8" s="22"/>
      <c r="B8" s="124" t="s">
        <v>203</v>
      </c>
      <c r="C8" s="215"/>
      <c r="D8" s="22"/>
      <c r="E8" s="22"/>
      <c r="F8" s="22"/>
      <c r="G8" s="22"/>
      <c r="H8" s="22"/>
    </row>
    <row r="9" spans="1:8" ht="19.5" thickBot="1" x14ac:dyDescent="0.35">
      <c r="A9" s="22"/>
      <c r="B9" s="126" t="s">
        <v>185</v>
      </c>
      <c r="C9" s="216"/>
      <c r="D9" s="22"/>
      <c r="E9" s="22"/>
      <c r="F9" s="22"/>
      <c r="G9" s="22"/>
      <c r="H9" s="22"/>
    </row>
    <row r="10" spans="1:8" ht="19.5" thickBot="1" x14ac:dyDescent="0.35">
      <c r="A10" s="22"/>
      <c r="B10" s="25"/>
      <c r="C10" s="23"/>
      <c r="D10" s="22"/>
      <c r="E10" s="22"/>
      <c r="F10" s="22"/>
      <c r="G10" s="22"/>
      <c r="H10" s="22"/>
    </row>
    <row r="11" spans="1:8" ht="19.5" thickBot="1" x14ac:dyDescent="0.35">
      <c r="A11" s="22"/>
      <c r="B11" s="111" t="s">
        <v>179</v>
      </c>
      <c r="C11" s="109"/>
      <c r="D11" s="22"/>
      <c r="E11" s="22"/>
      <c r="F11" s="22"/>
      <c r="G11" s="22"/>
      <c r="H11" s="22"/>
    </row>
    <row r="12" spans="1:8" x14ac:dyDescent="0.3">
      <c r="A12" s="22"/>
      <c r="B12" s="136" t="s">
        <v>180</v>
      </c>
      <c r="C12" s="137" t="s">
        <v>198</v>
      </c>
      <c r="D12" s="22"/>
      <c r="E12" s="22"/>
      <c r="F12" s="22"/>
      <c r="G12" s="22"/>
      <c r="H12" s="22"/>
    </row>
    <row r="13" spans="1:8" ht="38.25" thickBot="1" x14ac:dyDescent="0.35">
      <c r="A13" s="22"/>
      <c r="B13" s="126" t="s">
        <v>181</v>
      </c>
      <c r="C13" s="127" t="s">
        <v>199</v>
      </c>
      <c r="D13" s="22"/>
      <c r="E13" s="22"/>
      <c r="F13" s="22"/>
      <c r="G13" s="22"/>
      <c r="H13" s="22"/>
    </row>
    <row r="14" spans="1:8" ht="19.5" thickBot="1" x14ac:dyDescent="0.35">
      <c r="A14" s="22"/>
      <c r="B14" s="26"/>
      <c r="C14" s="21"/>
      <c r="D14" s="22"/>
      <c r="E14" s="22"/>
      <c r="F14" s="22"/>
      <c r="G14" s="22"/>
      <c r="H14" s="22"/>
    </row>
    <row r="15" spans="1:8" ht="19.5" thickBot="1" x14ac:dyDescent="0.35">
      <c r="A15" s="22"/>
      <c r="B15" s="111" t="s">
        <v>182</v>
      </c>
      <c r="C15" s="109"/>
      <c r="D15" s="22"/>
      <c r="E15" s="22"/>
      <c r="F15" s="22"/>
      <c r="G15" s="22"/>
      <c r="H15" s="22"/>
    </row>
    <row r="16" spans="1:8" ht="37.5" x14ac:dyDescent="0.3">
      <c r="A16" s="22"/>
      <c r="B16" s="136" t="s">
        <v>183</v>
      </c>
      <c r="C16" s="137" t="s">
        <v>200</v>
      </c>
      <c r="D16" s="22"/>
      <c r="E16" s="22"/>
      <c r="F16" s="22"/>
      <c r="G16" s="22"/>
      <c r="H16" s="22"/>
    </row>
    <row r="17" spans="1:8" ht="19.5" thickBot="1" x14ac:dyDescent="0.35">
      <c r="A17" s="22"/>
      <c r="B17" s="126" t="s">
        <v>184</v>
      </c>
      <c r="C17" s="127" t="s">
        <v>201</v>
      </c>
      <c r="D17" s="22"/>
      <c r="E17" s="22"/>
      <c r="F17" s="22"/>
      <c r="G17" s="22"/>
      <c r="H17" s="22"/>
    </row>
    <row r="18" spans="1:8" x14ac:dyDescent="0.3">
      <c r="A18" s="22"/>
      <c r="B18" s="25"/>
      <c r="C18" s="23"/>
      <c r="D18" s="22"/>
      <c r="E18" s="22"/>
      <c r="F18" s="22"/>
      <c r="G18" s="22"/>
      <c r="H18" s="22"/>
    </row>
    <row r="19" spans="1:8" ht="19.5" thickBot="1" x14ac:dyDescent="0.35">
      <c r="A19" s="22"/>
      <c r="B19" s="27"/>
      <c r="C19" s="23"/>
      <c r="D19" s="22"/>
      <c r="E19" s="22"/>
      <c r="F19" s="22"/>
      <c r="G19" s="22"/>
      <c r="H19" s="22"/>
    </row>
    <row r="20" spans="1:8" ht="19.5" thickBot="1" x14ac:dyDescent="0.35">
      <c r="A20" s="22"/>
      <c r="B20" s="111" t="s">
        <v>171</v>
      </c>
      <c r="C20" s="135" t="s">
        <v>172</v>
      </c>
      <c r="D20" s="22"/>
      <c r="E20" s="22"/>
      <c r="F20" s="22"/>
      <c r="G20" s="22"/>
      <c r="H20" s="22"/>
    </row>
    <row r="21" spans="1:8" x14ac:dyDescent="0.3">
      <c r="A21" s="22"/>
      <c r="B21" s="136" t="s">
        <v>191</v>
      </c>
      <c r="C21" s="137" t="s">
        <v>186</v>
      </c>
      <c r="D21" s="22"/>
      <c r="E21" s="22"/>
      <c r="F21" s="22"/>
      <c r="G21" s="22"/>
      <c r="H21" s="22"/>
    </row>
    <row r="22" spans="1:8" x14ac:dyDescent="0.3">
      <c r="A22" s="22"/>
      <c r="B22" s="124" t="s">
        <v>192</v>
      </c>
      <c r="C22" s="125" t="s">
        <v>187</v>
      </c>
      <c r="D22" s="22"/>
      <c r="E22" s="22"/>
      <c r="F22" s="22"/>
      <c r="G22" s="22"/>
      <c r="H22" s="22"/>
    </row>
    <row r="23" spans="1:8" x14ac:dyDescent="0.3">
      <c r="A23" s="22"/>
      <c r="B23" s="124" t="s">
        <v>202</v>
      </c>
      <c r="C23" s="125" t="s">
        <v>188</v>
      </c>
      <c r="D23" s="22"/>
      <c r="E23" s="22"/>
      <c r="F23" s="22"/>
      <c r="G23" s="22"/>
      <c r="H23" s="22"/>
    </row>
    <row r="24" spans="1:8" x14ac:dyDescent="0.3">
      <c r="A24" s="22"/>
      <c r="B24" s="124" t="s">
        <v>193</v>
      </c>
      <c r="C24" s="125" t="s">
        <v>190</v>
      </c>
      <c r="D24" s="22"/>
      <c r="E24" s="22"/>
      <c r="F24" s="22"/>
      <c r="G24" s="22"/>
      <c r="H24" s="22"/>
    </row>
    <row r="25" spans="1:8" ht="19.5" thickBot="1" x14ac:dyDescent="0.35">
      <c r="A25" s="22"/>
      <c r="B25" s="126" t="s">
        <v>194</v>
      </c>
      <c r="C25" s="127" t="s">
        <v>189</v>
      </c>
      <c r="D25" s="22"/>
      <c r="E25" s="22"/>
      <c r="F25" s="22"/>
      <c r="G25" s="22"/>
      <c r="H25" s="22"/>
    </row>
    <row r="26" spans="1:8" ht="19.5" thickBot="1" x14ac:dyDescent="0.35">
      <c r="A26" s="22"/>
      <c r="B26" s="27"/>
      <c r="C26" s="21"/>
      <c r="D26" s="22"/>
      <c r="E26" s="22"/>
      <c r="F26" s="22"/>
      <c r="G26" s="22"/>
      <c r="H26" s="22"/>
    </row>
    <row r="27" spans="1:8" ht="19.5" thickBot="1" x14ac:dyDescent="0.35">
      <c r="A27" s="22"/>
      <c r="B27" s="111" t="s">
        <v>204</v>
      </c>
      <c r="C27" s="135" t="s">
        <v>205</v>
      </c>
      <c r="D27" s="22"/>
      <c r="E27" s="22"/>
      <c r="F27" s="22"/>
      <c r="G27" s="22"/>
      <c r="H27" s="22"/>
    </row>
    <row r="28" spans="1:8" ht="18.95" customHeight="1" x14ac:dyDescent="0.3">
      <c r="A28" s="22"/>
      <c r="B28" s="136" t="s">
        <v>307</v>
      </c>
      <c r="C28" s="137" t="s">
        <v>316</v>
      </c>
      <c r="D28" s="22"/>
      <c r="E28" s="22"/>
      <c r="F28" s="22"/>
      <c r="G28" s="22"/>
      <c r="H28" s="22"/>
    </row>
    <row r="29" spans="1:8" x14ac:dyDescent="0.3">
      <c r="A29" s="22"/>
      <c r="B29" s="124" t="s">
        <v>308</v>
      </c>
      <c r="C29" s="125" t="s">
        <v>317</v>
      </c>
      <c r="D29" s="22"/>
      <c r="E29" s="22"/>
      <c r="F29" s="22"/>
      <c r="G29" s="22"/>
      <c r="H29" s="22"/>
    </row>
    <row r="30" spans="1:8" x14ac:dyDescent="0.3">
      <c r="A30" s="22"/>
      <c r="B30" s="124" t="s">
        <v>309</v>
      </c>
      <c r="C30" s="125" t="s">
        <v>318</v>
      </c>
      <c r="D30" s="22"/>
      <c r="E30" s="22"/>
      <c r="F30" s="22"/>
      <c r="G30" s="22"/>
      <c r="H30" s="22"/>
    </row>
    <row r="31" spans="1:8" x14ac:dyDescent="0.3">
      <c r="A31" s="22"/>
      <c r="B31" s="124" t="s">
        <v>310</v>
      </c>
      <c r="C31" s="125" t="s">
        <v>319</v>
      </c>
      <c r="D31" s="22"/>
      <c r="E31" s="22"/>
      <c r="F31" s="22"/>
      <c r="G31" s="22"/>
      <c r="H31" s="22"/>
    </row>
    <row r="32" spans="1:8" x14ac:dyDescent="0.3">
      <c r="A32" s="22"/>
      <c r="B32" s="124" t="s">
        <v>311</v>
      </c>
      <c r="C32" s="125" t="s">
        <v>320</v>
      </c>
      <c r="D32" s="22"/>
      <c r="E32" s="22"/>
      <c r="F32" s="22"/>
      <c r="G32" s="22"/>
      <c r="H32" s="22"/>
    </row>
    <row r="33" spans="1:8" x14ac:dyDescent="0.3">
      <c r="A33" s="22"/>
      <c r="B33" s="124" t="s">
        <v>312</v>
      </c>
      <c r="C33" s="125" t="s">
        <v>321</v>
      </c>
      <c r="D33" s="22"/>
      <c r="E33" s="22"/>
      <c r="F33" s="22"/>
      <c r="G33" s="22"/>
      <c r="H33" s="22"/>
    </row>
    <row r="34" spans="1:8" x14ac:dyDescent="0.3">
      <c r="A34" s="22"/>
      <c r="B34" s="124" t="s">
        <v>313</v>
      </c>
      <c r="C34" s="125" t="s">
        <v>322</v>
      </c>
      <c r="D34" s="22"/>
      <c r="E34" s="22"/>
      <c r="F34" s="22"/>
      <c r="G34" s="22"/>
      <c r="H34" s="22"/>
    </row>
    <row r="35" spans="1:8" x14ac:dyDescent="0.3">
      <c r="A35" s="22"/>
      <c r="B35" s="124" t="s">
        <v>314</v>
      </c>
      <c r="C35" s="125"/>
      <c r="D35" s="22"/>
      <c r="E35" s="22"/>
      <c r="F35" s="22"/>
      <c r="G35" s="22"/>
      <c r="H35" s="22"/>
    </row>
    <row r="36" spans="1:8" ht="19.5" thickBot="1" x14ac:dyDescent="0.35">
      <c r="A36" s="22"/>
      <c r="B36" s="126" t="s">
        <v>315</v>
      </c>
      <c r="C36" s="127"/>
      <c r="D36" s="22"/>
      <c r="E36" s="22"/>
      <c r="F36" s="22"/>
      <c r="G36" s="22"/>
      <c r="H36" s="22"/>
    </row>
    <row r="37" spans="1:8" ht="19.5" thickBot="1" x14ac:dyDescent="0.35">
      <c r="A37" s="22"/>
      <c r="B37" s="27"/>
      <c r="C37" s="21"/>
      <c r="D37" s="22"/>
      <c r="E37" s="22"/>
      <c r="F37" s="22"/>
      <c r="G37" s="22"/>
      <c r="H37" s="22"/>
    </row>
    <row r="38" spans="1:8" ht="19.5" thickBot="1" x14ac:dyDescent="0.35">
      <c r="A38" s="22"/>
      <c r="B38" s="111" t="s">
        <v>206</v>
      </c>
      <c r="C38" s="109"/>
      <c r="D38" s="22"/>
      <c r="E38" s="22"/>
      <c r="F38" s="22"/>
      <c r="G38" s="22"/>
      <c r="H38" s="22"/>
    </row>
    <row r="39" spans="1:8" x14ac:dyDescent="0.3">
      <c r="A39" s="22"/>
      <c r="B39" s="136" t="s">
        <v>207</v>
      </c>
      <c r="C39" s="137" t="s">
        <v>208</v>
      </c>
      <c r="D39" s="22"/>
      <c r="E39" s="22"/>
      <c r="F39" s="22"/>
      <c r="G39" s="22"/>
      <c r="H39" s="22"/>
    </row>
    <row r="40" spans="1:8" ht="19.5" thickBot="1" x14ac:dyDescent="0.35">
      <c r="A40" s="22"/>
      <c r="B40" s="126" t="s">
        <v>209</v>
      </c>
      <c r="C40" s="127" t="s">
        <v>210</v>
      </c>
      <c r="D40" s="22"/>
      <c r="E40" s="22"/>
      <c r="F40" s="22"/>
      <c r="G40" s="22"/>
      <c r="H40" s="22"/>
    </row>
    <row r="41" spans="1:8" x14ac:dyDescent="0.3">
      <c r="A41" s="22"/>
      <c r="B41" s="26"/>
      <c r="C41" s="21"/>
      <c r="D41" s="22"/>
      <c r="E41" s="22"/>
      <c r="F41" s="22"/>
      <c r="G41" s="22"/>
      <c r="H41" s="22"/>
    </row>
    <row r="42" spans="1:8" x14ac:dyDescent="0.3">
      <c r="A42" s="22"/>
      <c r="B42" s="26"/>
      <c r="C42" s="21"/>
      <c r="D42" s="22"/>
      <c r="E42" s="22"/>
      <c r="F42" s="22"/>
      <c r="G42" s="22"/>
      <c r="H42" s="22"/>
    </row>
    <row r="43" spans="1:8" x14ac:dyDescent="0.3">
      <c r="A43" s="22"/>
      <c r="B43" s="26"/>
      <c r="C43" s="21"/>
      <c r="D43" s="22"/>
      <c r="E43" s="22"/>
      <c r="F43" s="22"/>
      <c r="G43" s="22"/>
      <c r="H43" s="22"/>
    </row>
    <row r="44" spans="1:8" x14ac:dyDescent="0.3">
      <c r="A44" s="22"/>
      <c r="B44" s="26"/>
      <c r="C44" s="21"/>
      <c r="D44" s="22"/>
      <c r="E44" s="22"/>
      <c r="F44" s="22"/>
      <c r="G44" s="22"/>
      <c r="H44" s="22"/>
    </row>
    <row r="45" spans="1:8" x14ac:dyDescent="0.3">
      <c r="A45" s="22"/>
      <c r="B45" s="26"/>
      <c r="C45" s="21"/>
      <c r="D45" s="22"/>
      <c r="E45" s="22"/>
      <c r="F45" s="22"/>
      <c r="G45" s="22"/>
      <c r="H45" s="22"/>
    </row>
    <row r="46" spans="1:8" x14ac:dyDescent="0.3">
      <c r="A46" s="22"/>
      <c r="B46" s="26"/>
      <c r="C46" s="21"/>
      <c r="D46" s="22"/>
      <c r="E46" s="22"/>
      <c r="F46" s="22"/>
      <c r="G46" s="22"/>
      <c r="H46" s="22"/>
    </row>
    <row r="47" spans="1:8" x14ac:dyDescent="0.3">
      <c r="A47" s="22"/>
      <c r="B47" s="26"/>
      <c r="C47" s="21"/>
      <c r="D47" s="22"/>
      <c r="E47" s="22"/>
      <c r="F47" s="22"/>
      <c r="G47" s="22"/>
      <c r="H47" s="22"/>
    </row>
    <row r="48" spans="1:8" x14ac:dyDescent="0.3">
      <c r="A48" s="22"/>
      <c r="B48" s="26"/>
      <c r="C48" s="21"/>
      <c r="D48" s="22"/>
      <c r="E48" s="22"/>
      <c r="F48" s="22"/>
      <c r="G48" s="22"/>
      <c r="H48" s="22"/>
    </row>
    <row r="49" spans="1:8" x14ac:dyDescent="0.3">
      <c r="A49" s="22"/>
      <c r="B49" s="26"/>
      <c r="C49" s="21"/>
      <c r="D49" s="22"/>
      <c r="E49" s="22"/>
      <c r="F49" s="22"/>
      <c r="G49" s="22"/>
      <c r="H49" s="22"/>
    </row>
    <row r="50" spans="1:8" x14ac:dyDescent="0.3">
      <c r="A50" s="22"/>
      <c r="B50" s="26"/>
      <c r="C50" s="21"/>
      <c r="D50" s="22"/>
      <c r="E50" s="22"/>
      <c r="F50" s="22"/>
      <c r="G50" s="22"/>
      <c r="H50" s="22"/>
    </row>
    <row r="51" spans="1:8" x14ac:dyDescent="0.3">
      <c r="A51" s="22"/>
      <c r="B51" s="26"/>
      <c r="C51" s="21"/>
      <c r="D51" s="22"/>
      <c r="E51" s="22"/>
      <c r="F51" s="22"/>
      <c r="G51" s="22"/>
      <c r="H51" s="22"/>
    </row>
    <row r="52" spans="1:8" x14ac:dyDescent="0.3">
      <c r="A52" s="22"/>
      <c r="B52" s="26"/>
      <c r="C52" s="21"/>
      <c r="D52" s="22"/>
      <c r="E52" s="22"/>
      <c r="F52" s="22"/>
      <c r="G52" s="22"/>
      <c r="H52" s="22"/>
    </row>
    <row r="53" spans="1:8" x14ac:dyDescent="0.3">
      <c r="A53" s="22"/>
      <c r="B53" s="26"/>
      <c r="C53" s="21"/>
      <c r="D53" s="22"/>
      <c r="E53" s="22"/>
      <c r="F53" s="22"/>
      <c r="G53" s="22"/>
      <c r="H53" s="22"/>
    </row>
    <row r="54" spans="1:8" x14ac:dyDescent="0.3">
      <c r="A54" s="22"/>
      <c r="B54" s="26"/>
      <c r="C54" s="21"/>
      <c r="D54" s="22"/>
      <c r="E54" s="22"/>
      <c r="F54" s="22"/>
      <c r="G54" s="22"/>
      <c r="H54" s="22"/>
    </row>
    <row r="55" spans="1:8" x14ac:dyDescent="0.3">
      <c r="A55" s="22"/>
      <c r="B55" s="26"/>
      <c r="C55" s="21"/>
      <c r="D55" s="22"/>
      <c r="E55" s="22"/>
      <c r="F55" s="22"/>
      <c r="G55" s="22"/>
      <c r="H55" s="22"/>
    </row>
    <row r="56" spans="1:8" x14ac:dyDescent="0.3">
      <c r="A56" s="22"/>
      <c r="B56" s="26"/>
      <c r="C56" s="21"/>
      <c r="D56" s="22"/>
      <c r="E56" s="22"/>
      <c r="F56" s="22"/>
      <c r="G56" s="22"/>
      <c r="H56" s="22"/>
    </row>
    <row r="57" spans="1:8" x14ac:dyDescent="0.3">
      <c r="A57" s="22"/>
      <c r="B57" s="26"/>
      <c r="C57" s="21"/>
      <c r="D57" s="22"/>
      <c r="E57" s="22"/>
      <c r="F57" s="22"/>
      <c r="G57" s="22"/>
      <c r="H57" s="22"/>
    </row>
    <row r="58" spans="1:8" x14ac:dyDescent="0.3">
      <c r="A58" s="22"/>
      <c r="B58" s="26"/>
      <c r="C58" s="21"/>
      <c r="D58" s="22"/>
      <c r="E58" s="22"/>
      <c r="F58" s="22"/>
      <c r="G58" s="22"/>
      <c r="H58" s="22"/>
    </row>
    <row r="59" spans="1:8" x14ac:dyDescent="0.3">
      <c r="A59" s="22"/>
      <c r="B59" s="26"/>
      <c r="C59" s="21"/>
      <c r="D59" s="22"/>
      <c r="E59" s="22"/>
      <c r="F59" s="22"/>
      <c r="G59" s="22"/>
      <c r="H59" s="22"/>
    </row>
    <row r="60" spans="1:8" x14ac:dyDescent="0.3">
      <c r="A60" s="22"/>
      <c r="B60" s="26"/>
      <c r="C60" s="21"/>
      <c r="D60" s="22"/>
      <c r="E60" s="22"/>
      <c r="F60" s="22"/>
      <c r="G60" s="22"/>
      <c r="H60" s="22"/>
    </row>
    <row r="61" spans="1:8" x14ac:dyDescent="0.3">
      <c r="A61" s="22"/>
      <c r="B61" s="26"/>
      <c r="C61" s="21"/>
      <c r="D61" s="22"/>
      <c r="E61" s="22"/>
      <c r="F61" s="22"/>
      <c r="G61" s="22"/>
      <c r="H61" s="22"/>
    </row>
    <row r="62" spans="1:8" x14ac:dyDescent="0.3">
      <c r="A62" s="22"/>
      <c r="B62" s="26"/>
      <c r="C62" s="21"/>
      <c r="D62" s="22"/>
      <c r="E62" s="22"/>
      <c r="F62" s="22"/>
      <c r="G62" s="22"/>
      <c r="H62" s="22"/>
    </row>
    <row r="63" spans="1:8" x14ac:dyDescent="0.3">
      <c r="A63" s="22"/>
      <c r="B63" s="26"/>
      <c r="C63" s="21"/>
      <c r="D63" s="22"/>
      <c r="E63" s="22"/>
      <c r="F63" s="22"/>
      <c r="G63" s="22"/>
      <c r="H63" s="22"/>
    </row>
    <row r="64" spans="1:8" x14ac:dyDescent="0.3">
      <c r="A64" s="22"/>
      <c r="B64" s="26"/>
      <c r="C64" s="21"/>
      <c r="D64" s="22"/>
      <c r="E64" s="22"/>
      <c r="F64" s="22"/>
      <c r="G64" s="22"/>
      <c r="H64" s="22"/>
    </row>
    <row r="65" spans="1:5" ht="15.75" x14ac:dyDescent="0.25">
      <c r="B65" s="28"/>
      <c r="C65" s="5"/>
    </row>
    <row r="66" spans="1:5" ht="15.75" x14ac:dyDescent="0.25">
      <c r="B66" s="28"/>
      <c r="C66" s="5"/>
    </row>
    <row r="67" spans="1:5" ht="15.75" x14ac:dyDescent="0.25">
      <c r="B67" s="28"/>
      <c r="C67" s="5"/>
    </row>
    <row r="68" spans="1:5" s="5" customFormat="1" ht="47.1" customHeight="1" x14ac:dyDescent="0.25">
      <c r="A68"/>
      <c r="B68" s="28"/>
      <c r="D68"/>
      <c r="E68"/>
    </row>
    <row r="69" spans="1:5" ht="15.75" x14ac:dyDescent="0.25">
      <c r="B69" s="28"/>
      <c r="C69" s="5"/>
    </row>
    <row r="70" spans="1:5" ht="15.75" x14ac:dyDescent="0.25">
      <c r="B70" s="28"/>
      <c r="C70" s="5"/>
    </row>
    <row r="71" spans="1:5" ht="15.75" x14ac:dyDescent="0.25">
      <c r="B71" s="28"/>
      <c r="C71" s="5"/>
    </row>
    <row r="72" spans="1:5" ht="15.75" x14ac:dyDescent="0.25">
      <c r="B72" s="28"/>
      <c r="C72" s="5"/>
    </row>
    <row r="73" spans="1:5" ht="15.75" x14ac:dyDescent="0.25">
      <c r="B73" s="28"/>
      <c r="C73" s="5"/>
    </row>
    <row r="74" spans="1:5" ht="15.75" x14ac:dyDescent="0.25">
      <c r="B74" s="28"/>
      <c r="C74" s="5"/>
    </row>
    <row r="75" spans="1:5" ht="15.75" x14ac:dyDescent="0.25">
      <c r="B75" s="28"/>
      <c r="C75" s="5"/>
    </row>
    <row r="76" spans="1:5" ht="15.75" x14ac:dyDescent="0.25">
      <c r="B76" s="28"/>
      <c r="C76" s="5"/>
    </row>
    <row r="77" spans="1:5" ht="15.75" x14ac:dyDescent="0.25">
      <c r="B77" s="28"/>
      <c r="C77" s="5"/>
    </row>
    <row r="78" spans="1:5" ht="15.75" x14ac:dyDescent="0.25">
      <c r="B78" s="28"/>
      <c r="C78" s="5"/>
    </row>
    <row r="79" spans="1:5" ht="15.75" x14ac:dyDescent="0.25">
      <c r="B79" s="28"/>
      <c r="C79" s="5"/>
    </row>
    <row r="80" spans="1:5" ht="15.75" x14ac:dyDescent="0.25">
      <c r="B80" s="28"/>
      <c r="C80" s="5"/>
    </row>
    <row r="81" spans="2:3" ht="15.75" x14ac:dyDescent="0.25">
      <c r="B81" s="28"/>
      <c r="C81" s="5"/>
    </row>
    <row r="82" spans="2:3" ht="15.75" x14ac:dyDescent="0.25">
      <c r="B82" s="28"/>
      <c r="C82" s="5"/>
    </row>
    <row r="83" spans="2:3" ht="15.75" x14ac:dyDescent="0.25">
      <c r="B83" s="28"/>
      <c r="C83" s="5"/>
    </row>
    <row r="84" spans="2:3" ht="15.75" x14ac:dyDescent="0.25">
      <c r="B84" s="28"/>
      <c r="C84" s="5"/>
    </row>
    <row r="85" spans="2:3" ht="15.75" x14ac:dyDescent="0.25">
      <c r="B85" s="28"/>
      <c r="C85" s="5"/>
    </row>
    <row r="86" spans="2:3" ht="15.75" x14ac:dyDescent="0.25">
      <c r="B86" s="28"/>
      <c r="C86" s="5"/>
    </row>
    <row r="87" spans="2:3" ht="15.75" x14ac:dyDescent="0.25">
      <c r="B87" s="28"/>
      <c r="C87" s="5"/>
    </row>
    <row r="88" spans="2:3" ht="15.75" x14ac:dyDescent="0.25">
      <c r="B88" s="28"/>
      <c r="C88" s="5"/>
    </row>
    <row r="89" spans="2:3" ht="15.75" x14ac:dyDescent="0.25">
      <c r="B89" s="28"/>
      <c r="C89" s="5"/>
    </row>
    <row r="90" spans="2:3" ht="15.75" x14ac:dyDescent="0.25">
      <c r="B90" s="28"/>
      <c r="C90" s="5"/>
    </row>
    <row r="91" spans="2:3" ht="15.75" x14ac:dyDescent="0.25">
      <c r="B91" s="28"/>
      <c r="C91" s="5"/>
    </row>
    <row r="92" spans="2:3" ht="15.75" x14ac:dyDescent="0.25">
      <c r="B92" s="28"/>
      <c r="C92" s="5"/>
    </row>
    <row r="93" spans="2:3" ht="15.75" x14ac:dyDescent="0.25">
      <c r="B93" s="28"/>
      <c r="C93" s="5"/>
    </row>
    <row r="94" spans="2:3" ht="15.75" x14ac:dyDescent="0.25">
      <c r="B94" s="28"/>
      <c r="C94" s="5"/>
    </row>
    <row r="95" spans="2:3" ht="15.75" x14ac:dyDescent="0.25">
      <c r="B95" s="28"/>
      <c r="C95" s="5"/>
    </row>
    <row r="96" spans="2:3" ht="15.75" x14ac:dyDescent="0.25">
      <c r="B96" s="28"/>
      <c r="C96" s="5"/>
    </row>
    <row r="97" spans="2:3" ht="15.75" x14ac:dyDescent="0.25">
      <c r="B97" s="28"/>
      <c r="C97" s="5"/>
    </row>
    <row r="98" spans="2:3" ht="15.75" x14ac:dyDescent="0.25">
      <c r="B98" s="28"/>
      <c r="C98" s="5"/>
    </row>
    <row r="99" spans="2:3" ht="15.75" x14ac:dyDescent="0.25">
      <c r="B99" s="28"/>
      <c r="C99" s="5"/>
    </row>
    <row r="100" spans="2:3" ht="15.75" x14ac:dyDescent="0.25">
      <c r="B100" s="28"/>
      <c r="C100" s="5"/>
    </row>
    <row r="101" spans="2:3" ht="15.75" x14ac:dyDescent="0.25">
      <c r="B101" s="28"/>
      <c r="C101" s="5"/>
    </row>
    <row r="102" spans="2:3" ht="15.75" x14ac:dyDescent="0.25">
      <c r="B102" s="28"/>
      <c r="C102" s="5"/>
    </row>
    <row r="103" spans="2:3" ht="15.75" x14ac:dyDescent="0.25">
      <c r="B103" s="28"/>
      <c r="C103" s="5"/>
    </row>
    <row r="104" spans="2:3" ht="15.75" x14ac:dyDescent="0.25">
      <c r="B104" s="28"/>
      <c r="C104" s="5"/>
    </row>
    <row r="105" spans="2:3" ht="15.75" x14ac:dyDescent="0.25">
      <c r="B105" s="28"/>
      <c r="C105" s="5"/>
    </row>
    <row r="106" spans="2:3" ht="15.75" x14ac:dyDescent="0.25">
      <c r="B106" s="28"/>
      <c r="C106" s="5"/>
    </row>
    <row r="107" spans="2:3" ht="15.75" x14ac:dyDescent="0.25">
      <c r="B107" s="28"/>
      <c r="C107" s="5"/>
    </row>
    <row r="108" spans="2:3" ht="15.75" x14ac:dyDescent="0.25">
      <c r="B108" s="28"/>
      <c r="C108" s="5"/>
    </row>
    <row r="109" spans="2:3" ht="15.75" x14ac:dyDescent="0.25">
      <c r="B109" s="28"/>
      <c r="C109" s="5"/>
    </row>
    <row r="110" spans="2:3" ht="15.75" x14ac:dyDescent="0.25">
      <c r="B110" s="28"/>
      <c r="C110" s="5"/>
    </row>
    <row r="111" spans="2:3" ht="15.75" x14ac:dyDescent="0.25">
      <c r="B111" s="28"/>
      <c r="C111" s="5"/>
    </row>
    <row r="112" spans="2:3" ht="15.75" x14ac:dyDescent="0.25">
      <c r="B112" s="28"/>
      <c r="C112" s="5"/>
    </row>
    <row r="113" spans="2:3" ht="15.75" x14ac:dyDescent="0.25">
      <c r="B113" s="28"/>
      <c r="C113" s="5"/>
    </row>
    <row r="114" spans="2:3" ht="15.75" x14ac:dyDescent="0.25">
      <c r="B114" s="28"/>
      <c r="C114" s="5"/>
    </row>
    <row r="115" spans="2:3" ht="15.75" x14ac:dyDescent="0.25">
      <c r="B115" s="28"/>
      <c r="C115" s="5"/>
    </row>
    <row r="116" spans="2:3" ht="15.75" x14ac:dyDescent="0.25">
      <c r="B116" s="28"/>
      <c r="C116" s="5"/>
    </row>
    <row r="117" spans="2:3" ht="15.75" x14ac:dyDescent="0.25">
      <c r="B117" s="28"/>
      <c r="C117" s="5"/>
    </row>
    <row r="118" spans="2:3" ht="15.75" x14ac:dyDescent="0.25">
      <c r="B118" s="28"/>
      <c r="C118" s="5"/>
    </row>
    <row r="119" spans="2:3" ht="15.75" x14ac:dyDescent="0.25">
      <c r="B119" s="28"/>
      <c r="C119" s="5"/>
    </row>
    <row r="120" spans="2:3" ht="15.75" x14ac:dyDescent="0.25">
      <c r="B120" s="28"/>
      <c r="C120" s="5"/>
    </row>
    <row r="121" spans="2:3" ht="15.75" x14ac:dyDescent="0.25">
      <c r="B121" s="28"/>
      <c r="C121" s="5"/>
    </row>
    <row r="122" spans="2:3" ht="15.75" x14ac:dyDescent="0.25">
      <c r="B122" s="28"/>
      <c r="C122" s="5"/>
    </row>
    <row r="123" spans="2:3" ht="15.75" x14ac:dyDescent="0.25">
      <c r="B123" s="28"/>
      <c r="C123" s="5"/>
    </row>
    <row r="124" spans="2:3" ht="15.75" x14ac:dyDescent="0.25">
      <c r="B124" s="28"/>
      <c r="C124" s="5"/>
    </row>
    <row r="125" spans="2:3" ht="15.75" x14ac:dyDescent="0.25">
      <c r="B125" s="28"/>
      <c r="C125" s="5"/>
    </row>
    <row r="126" spans="2:3" ht="15.75" x14ac:dyDescent="0.25">
      <c r="B126" s="28"/>
      <c r="C126" s="5"/>
    </row>
    <row r="127" spans="2:3" ht="15.75" x14ac:dyDescent="0.25">
      <c r="B127" s="28"/>
      <c r="C127" s="5"/>
    </row>
    <row r="128" spans="2:3" ht="15.75" x14ac:dyDescent="0.25">
      <c r="B128" s="28"/>
      <c r="C128" s="5"/>
    </row>
    <row r="129" spans="2:3" ht="15.75" x14ac:dyDescent="0.25">
      <c r="B129" s="28"/>
      <c r="C129" s="5"/>
    </row>
    <row r="130" spans="2:3" ht="15.75" x14ac:dyDescent="0.25">
      <c r="B130" s="28"/>
      <c r="C130" s="5"/>
    </row>
    <row r="131" spans="2:3" ht="15.75" x14ac:dyDescent="0.25">
      <c r="B131" s="28"/>
      <c r="C131" s="5"/>
    </row>
    <row r="132" spans="2:3" ht="15.75" x14ac:dyDescent="0.25">
      <c r="B132" s="28"/>
      <c r="C132" s="5"/>
    </row>
    <row r="133" spans="2:3" ht="15.75" x14ac:dyDescent="0.25">
      <c r="B133" s="28"/>
      <c r="C133" s="5"/>
    </row>
    <row r="134" spans="2:3" ht="15.75" x14ac:dyDescent="0.25">
      <c r="B134" s="28"/>
      <c r="C134" s="5"/>
    </row>
    <row r="135" spans="2:3" ht="15.75" x14ac:dyDescent="0.25">
      <c r="B135" s="28"/>
      <c r="C135" s="5"/>
    </row>
    <row r="136" spans="2:3" ht="15.75" x14ac:dyDescent="0.25">
      <c r="B136" s="28"/>
      <c r="C136" s="5"/>
    </row>
    <row r="137" spans="2:3" ht="15.75" x14ac:dyDescent="0.25">
      <c r="B137" s="28"/>
      <c r="C137" s="5"/>
    </row>
    <row r="138" spans="2:3" ht="15.75" x14ac:dyDescent="0.25">
      <c r="B138" s="28"/>
      <c r="C138" s="5"/>
    </row>
    <row r="139" spans="2:3" ht="15.75" x14ac:dyDescent="0.25">
      <c r="B139" s="28"/>
      <c r="C139" s="5"/>
    </row>
    <row r="140" spans="2:3" ht="15.75" x14ac:dyDescent="0.25">
      <c r="B140" s="28"/>
      <c r="C140" s="5"/>
    </row>
    <row r="141" spans="2:3" ht="15.75" x14ac:dyDescent="0.25">
      <c r="B141" s="28"/>
      <c r="C141" s="5"/>
    </row>
    <row r="142" spans="2:3" ht="15.75" x14ac:dyDescent="0.25">
      <c r="B142" s="28"/>
      <c r="C142" s="5"/>
    </row>
    <row r="143" spans="2:3" ht="15.75" x14ac:dyDescent="0.25">
      <c r="B143" s="28"/>
      <c r="C143" s="5"/>
    </row>
    <row r="144" spans="2:3" ht="15.75" x14ac:dyDescent="0.25">
      <c r="B144" s="28"/>
      <c r="C144" s="5"/>
    </row>
    <row r="145" spans="2:3" ht="15.75" x14ac:dyDescent="0.25">
      <c r="B145" s="28"/>
      <c r="C145" s="5"/>
    </row>
    <row r="146" spans="2:3" ht="15.75" x14ac:dyDescent="0.25">
      <c r="B146" s="28"/>
      <c r="C146" s="5"/>
    </row>
  </sheetData>
  <sheetProtection sheet="1" objects="1" scenarios="1"/>
  <mergeCells count="1">
    <mergeCell ref="C7:C9"/>
  </mergeCells>
  <pageMargins left="0.7" right="0.7" top="0.78740157499999996" bottom="0.78740157499999996" header="0.3" footer="0.3"/>
  <pageSetup paperSize="8" orientation="portrait" horizontalDpi="0" verticalDpi="0"/>
  <extLst>
    <ext xmlns:x14="http://schemas.microsoft.com/office/spreadsheetml/2009/9/main" uri="{78C0D931-6437-407d-A8EE-F0AAD7539E65}">
      <x14:conditionalFormattings>
        <x14:conditionalFormatting xmlns:xm="http://schemas.microsoft.com/office/excel/2006/main">
          <x14:cfRule type="expression" priority="138" id="{E1C85B8E-85CE-BC4F-9894-8CE72925566A}">
            <xm:f>Analýza!$H$10=Analýza!$F$3</xm:f>
            <x14:dxf>
              <font>
                <color theme="2" tint="-0.499984740745262"/>
              </font>
              <fill>
                <patternFill>
                  <bgColor theme="2" tint="-9.9948118533890809E-2"/>
                </patternFill>
              </fill>
            </x14:dxf>
          </x14:cfRule>
          <xm:sqref>B38:C40</xm:sqref>
        </x14:conditionalFormatting>
        <x14:conditionalFormatting xmlns:xm="http://schemas.microsoft.com/office/excel/2006/main">
          <x14:cfRule type="expression" priority="150" id="{4EBE2A15-6540-3345-B5B6-6D1CD1674884}">
            <xm:f>Analýza!$H$42=Analýza!$F$3</xm:f>
            <x14:dxf>
              <font>
                <color theme="2" tint="-0.499984740745262"/>
              </font>
              <fill>
                <patternFill>
                  <bgColor theme="2" tint="-9.9948118533890809E-2"/>
                </patternFill>
              </fill>
            </x14:dxf>
          </x14:cfRule>
          <xm:sqref>C27:C36</xm:sqref>
        </x14:conditionalFormatting>
        <x14:conditionalFormatting xmlns:xm="http://schemas.microsoft.com/office/excel/2006/main">
          <x14:cfRule type="expression" priority="151" id="{CA05B486-34E8-8642-8BE9-7EBF17CDCA0F}">
            <xm:f>Analýza!$H$42=Analýza!$E$3</xm:f>
            <x14:dxf>
              <font>
                <color theme="2" tint="-0.499984740745262"/>
              </font>
              <fill>
                <patternFill>
                  <bgColor theme="2" tint="-9.9948118533890809E-2"/>
                </patternFill>
              </fill>
            </x14:dxf>
          </x14:cfRule>
          <xm:sqref>B27:B36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
  <sheetViews>
    <sheetView workbookViewId="0">
      <selection activeCell="E25" sqref="E25"/>
    </sheetView>
  </sheetViews>
  <sheetFormatPr defaultColWidth="11" defaultRowHeight="15.75" x14ac:dyDescent="0.25"/>
  <cols>
    <col min="1" max="1" width="3.375" customWidth="1"/>
    <col min="2" max="2" width="15.125" style="5" bestFit="1" customWidth="1"/>
    <col min="3" max="3" width="36.125" style="5" bestFit="1" customWidth="1"/>
    <col min="4" max="4" width="25.375" style="5" bestFit="1" customWidth="1"/>
    <col min="5" max="5" width="32.875" style="5" bestFit="1" customWidth="1"/>
    <col min="6" max="6" width="20" style="5" bestFit="1" customWidth="1"/>
    <col min="7" max="7" width="28.125" style="5" customWidth="1"/>
    <col min="8" max="8" width="30.125" style="5" customWidth="1"/>
    <col min="9" max="9" width="23.375" style="134" bestFit="1" customWidth="1"/>
    <col min="10" max="10" width="28" style="5" bestFit="1" customWidth="1"/>
    <col min="11" max="11" width="34" style="5" bestFit="1" customWidth="1"/>
  </cols>
  <sheetData>
    <row r="2" spans="2:11" s="31" customFormat="1" ht="31.5" x14ac:dyDescent="0.25">
      <c r="B2" s="107" t="s">
        <v>328</v>
      </c>
      <c r="C2" s="107" t="s">
        <v>324</v>
      </c>
      <c r="D2" s="107" t="s">
        <v>333</v>
      </c>
      <c r="E2" s="107" t="s">
        <v>299</v>
      </c>
      <c r="F2" s="107" t="s">
        <v>325</v>
      </c>
      <c r="G2" s="107" t="s">
        <v>334</v>
      </c>
      <c r="H2" s="107" t="s">
        <v>110</v>
      </c>
      <c r="I2" s="133" t="s">
        <v>335</v>
      </c>
      <c r="J2" s="107" t="s">
        <v>326</v>
      </c>
      <c r="K2" s="107" t="s">
        <v>327</v>
      </c>
    </row>
    <row r="3" spans="2:11" ht="31.5" x14ac:dyDescent="0.25">
      <c r="B3" s="5" t="s">
        <v>330</v>
      </c>
      <c r="C3" s="5" t="s">
        <v>347</v>
      </c>
      <c r="D3" s="5" t="s">
        <v>348</v>
      </c>
      <c r="E3" s="5" t="s">
        <v>349</v>
      </c>
      <c r="F3" s="5" t="s">
        <v>350</v>
      </c>
      <c r="G3" s="5" t="s">
        <v>351</v>
      </c>
      <c r="H3" s="5" t="s">
        <v>352</v>
      </c>
      <c r="I3" s="134" t="s">
        <v>348</v>
      </c>
      <c r="J3" s="5" t="s">
        <v>353</v>
      </c>
      <c r="K3" s="5" t="s">
        <v>329</v>
      </c>
    </row>
  </sheetData>
  <pageMargins left="0.7" right="0.7" top="0.78740157499999996" bottom="0.78740157499999996"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3"/>
  <sheetViews>
    <sheetView workbookViewId="0">
      <selection activeCell="E22" sqref="E22"/>
    </sheetView>
  </sheetViews>
  <sheetFormatPr defaultColWidth="11" defaultRowHeight="15.75" x14ac:dyDescent="0.25"/>
  <cols>
    <col min="1" max="1" width="3.875" customWidth="1"/>
    <col min="2" max="2" width="22.125" bestFit="1" customWidth="1"/>
    <col min="3" max="3" width="19.375" customWidth="1"/>
    <col min="4" max="4" width="29.875" bestFit="1" customWidth="1"/>
    <col min="5" max="5" width="26.625" bestFit="1" customWidth="1"/>
    <col min="6" max="6" width="37.375" bestFit="1" customWidth="1"/>
    <col min="7" max="7" width="29.875" bestFit="1" customWidth="1"/>
    <col min="8" max="8" width="51.125" customWidth="1"/>
  </cols>
  <sheetData>
    <row r="2" spans="2:8" x14ac:dyDescent="0.25">
      <c r="B2" t="s">
        <v>154</v>
      </c>
      <c r="C2" t="s">
        <v>341</v>
      </c>
      <c r="D2" t="s">
        <v>336</v>
      </c>
      <c r="E2" t="s">
        <v>331</v>
      </c>
      <c r="F2" t="s">
        <v>337</v>
      </c>
      <c r="G2" t="s">
        <v>338</v>
      </c>
      <c r="H2" t="s">
        <v>339</v>
      </c>
    </row>
    <row r="3" spans="2:8" s="28" customFormat="1" ht="63" x14ac:dyDescent="0.25">
      <c r="B3" s="28" t="s">
        <v>340</v>
      </c>
      <c r="C3" s="28" t="s">
        <v>346</v>
      </c>
      <c r="D3" s="28" t="s">
        <v>342</v>
      </c>
      <c r="E3" s="28" t="s">
        <v>344</v>
      </c>
      <c r="F3" s="28" t="s">
        <v>343</v>
      </c>
      <c r="G3" s="28" t="s">
        <v>345</v>
      </c>
      <c r="H3" s="28" t="s">
        <v>332</v>
      </c>
    </row>
    <row r="4" spans="2:8" s="28" customFormat="1" x14ac:dyDescent="0.25"/>
    <row r="5" spans="2:8" s="28" customFormat="1" x14ac:dyDescent="0.25"/>
    <row r="6" spans="2:8" s="28" customFormat="1" x14ac:dyDescent="0.25"/>
    <row r="7" spans="2:8" s="28" customFormat="1" x14ac:dyDescent="0.25"/>
    <row r="8" spans="2:8" s="28" customFormat="1" x14ac:dyDescent="0.25"/>
    <row r="9" spans="2:8" s="28" customFormat="1" x14ac:dyDescent="0.25"/>
    <row r="10" spans="2:8" s="28" customFormat="1" x14ac:dyDescent="0.25"/>
    <row r="11" spans="2:8" s="28" customFormat="1" x14ac:dyDescent="0.25"/>
    <row r="12" spans="2:8" s="28" customFormat="1" x14ac:dyDescent="0.25"/>
    <row r="13" spans="2:8" s="28" customFormat="1" x14ac:dyDescent="0.25"/>
    <row r="14" spans="2:8" s="28" customFormat="1" x14ac:dyDescent="0.25"/>
    <row r="15" spans="2:8" s="28" customFormat="1" x14ac:dyDescent="0.25"/>
    <row r="16" spans="2:8" s="28" customFormat="1" x14ac:dyDescent="0.25"/>
    <row r="17" s="28" customFormat="1" x14ac:dyDescent="0.25"/>
    <row r="18" s="28" customFormat="1" x14ac:dyDescent="0.25"/>
    <row r="19" s="28" customFormat="1" x14ac:dyDescent="0.25"/>
    <row r="20" s="28" customFormat="1" x14ac:dyDescent="0.25"/>
    <row r="21" s="28" customFormat="1" x14ac:dyDescent="0.25"/>
    <row r="22" s="28" customFormat="1" x14ac:dyDescent="0.25"/>
    <row r="23" s="28" customFormat="1" x14ac:dyDescent="0.25"/>
  </sheetData>
  <pageMargins left="0.7" right="0.7" top="0.78740157499999996" bottom="0.78740157499999996"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vt:i4>
      </vt:variant>
    </vt:vector>
  </HeadingPairs>
  <TitlesOfParts>
    <vt:vector size="7" baseType="lpstr">
      <vt:lpstr>Pokyny</vt:lpstr>
      <vt:lpstr>Analýza</vt:lpstr>
      <vt:lpstr>Vyhodnocení</vt:lpstr>
      <vt:lpstr>Doporučení pro zabezpečení</vt:lpstr>
      <vt:lpstr>Záznamy o činnostech zpracování</vt:lpstr>
      <vt:lpstr>Posouzení vlivu</vt:lpstr>
      <vt:lpstr>Analýza!Oblast_tisku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Borkovcová Anna</dc:creator>
  <cp:lastModifiedBy>Uživatel</cp:lastModifiedBy>
  <cp:lastPrinted>2019-04-28T22:14:42Z</cp:lastPrinted>
  <dcterms:created xsi:type="dcterms:W3CDTF">2019-04-16T15:24:00Z</dcterms:created>
  <dcterms:modified xsi:type="dcterms:W3CDTF">2019-04-29T06:47:31Z</dcterms:modified>
</cp:coreProperties>
</file>