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35" yWindow="180" windowWidth="12255" windowHeight="12720"/>
  </bookViews>
  <sheets>
    <sheet name="obor rozložení báze - K TABULKA" sheetId="3" r:id="rId1"/>
    <sheet name="báze indexu SAX 2000 - 2010" sheetId="2" r:id="rId2"/>
  </sheet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O18" i="3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<sst xmlns="http://schemas.openxmlformats.org/spreadsheetml/2006/main" count="199" uniqueCount="44">
  <si>
    <t>rok</t>
  </si>
  <si>
    <t>název</t>
  </si>
  <si>
    <t>podíl na bázi</t>
  </si>
  <si>
    <t>obor</t>
  </si>
  <si>
    <t>Chemický</t>
  </si>
  <si>
    <t>Energetika</t>
  </si>
  <si>
    <t>Farmaceutický</t>
  </si>
  <si>
    <t>Peněžnictví</t>
  </si>
  <si>
    <t>Stavebnictví</t>
  </si>
  <si>
    <t>VÚB</t>
  </si>
  <si>
    <t>BHP</t>
  </si>
  <si>
    <t>TATRY MOUNTAIN RES</t>
  </si>
  <si>
    <t>SLOVNAFT</t>
  </si>
  <si>
    <t>OTP</t>
  </si>
  <si>
    <t>SLOVENSKÉ ENER.</t>
  </si>
  <si>
    <t>BIOTIKA</t>
  </si>
  <si>
    <t>Cestovní ruch</t>
  </si>
  <si>
    <t>Petrochemie</t>
  </si>
  <si>
    <t>DOPRASTAV</t>
  </si>
  <si>
    <t>FIGARO</t>
  </si>
  <si>
    <t>GRAFOBAL</t>
  </si>
  <si>
    <t>CHEMOLAK</t>
  </si>
  <si>
    <t>NAFTA</t>
  </si>
  <si>
    <t>PLASTIKA</t>
  </si>
  <si>
    <t>SES TLMAČE</t>
  </si>
  <si>
    <t>SLOVAKOFARMA</t>
  </si>
  <si>
    <t>SLOVENSKÁ POISť</t>
  </si>
  <si>
    <t>OZETA</t>
  </si>
  <si>
    <t>VSŽ</t>
  </si>
  <si>
    <t>ZÁVOD SNP</t>
  </si>
  <si>
    <t>ŽELEZIARNE PODBREZOVÁ</t>
  </si>
  <si>
    <t>Potravinářský</t>
  </si>
  <si>
    <t>Strojírenský</t>
  </si>
  <si>
    <t>Výroba papíru</t>
  </si>
  <si>
    <t>Výroba oděvů</t>
  </si>
  <si>
    <t>Hutnický</t>
  </si>
  <si>
    <t>IRB</t>
  </si>
  <si>
    <t>NOVITECH</t>
  </si>
  <si>
    <t>Informační technologie</t>
  </si>
  <si>
    <t>Popisky řádků</t>
  </si>
  <si>
    <t>Celkový součet</t>
  </si>
  <si>
    <t>Popisky sloupců</t>
  </si>
  <si>
    <t>Součet z podíl na bázi</t>
  </si>
  <si>
    <t>průměr</t>
  </si>
</sst>
</file>

<file path=xl/styles.xml><?xml version="1.0" encoding="utf-8"?>
<styleSheet xmlns="http://schemas.openxmlformats.org/spreadsheetml/2006/main">
  <fonts count="2"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" fillId="0" borderId="0" xfId="1"/>
    <xf numFmtId="10" fontId="1" fillId="0" borderId="0" xfId="1" applyNumberFormat="1"/>
    <xf numFmtId="0" fontId="1" fillId="0" borderId="0" xfId="1" applyFont="1"/>
    <xf numFmtId="0" fontId="1" fillId="0" borderId="0" xfId="2" applyFont="1"/>
    <xf numFmtId="10" fontId="1" fillId="0" borderId="0" xfId="2" applyNumberFormat="1" applyFont="1"/>
    <xf numFmtId="0" fontId="1" fillId="0" borderId="0" xfId="2"/>
    <xf numFmtId="0" fontId="1" fillId="0" borderId="0" xfId="2" applyFont="1" applyBorder="1"/>
    <xf numFmtId="10" fontId="1" fillId="0" borderId="0" xfId="2" applyNumberFormat="1" applyFont="1" applyBorder="1"/>
    <xf numFmtId="14" fontId="1" fillId="0" borderId="0" xfId="1" applyNumberFormat="1" applyFont="1"/>
    <xf numFmtId="0" fontId="1" fillId="0" borderId="0" xfId="1" applyFont="1" applyBorder="1"/>
    <xf numFmtId="10" fontId="1" fillId="0" borderId="0" xfId="1" applyNumberFormat="1" applyFont="1" applyBorder="1"/>
    <xf numFmtId="10" fontId="1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0" fontId="0" fillId="0" borderId="0" xfId="0" applyNumberFormat="1"/>
    <xf numFmtId="10" fontId="1" fillId="0" borderId="0" xfId="0" applyNumberFormat="1" applyFont="1"/>
  </cellXfs>
  <cellStyles count="4">
    <cellStyle name="normální" xfId="0" builtinId="0"/>
    <cellStyle name="normální 2" xfId="2"/>
    <cellStyle name="normální 2 2" xfId="3"/>
    <cellStyle name="normální_px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re" refreshedDate="40484.39844409722" createdVersion="3" refreshedVersion="3" minRefreshableVersion="3" recordCount="88">
  <cacheSource type="worksheet">
    <worksheetSource ref="A1:D89" sheet="báze indexu SAX 2000 - 2010"/>
  </cacheSource>
  <cacheFields count="4">
    <cacheField name="rok" numFmtId="0">
      <sharedItems containsSemiMixedTypes="0" containsDate="1" containsString="0" containsMixedTypes="1" minDate="2010-09-30T00:00:00" maxDate="1900-01-02T22:40:04" count="11">
        <d v="2010-09-30T00:00:00"/>
        <n v="2000"/>
        <n v="2001"/>
        <n v="2002"/>
        <n v="2003"/>
        <n v="2004"/>
        <n v="2005"/>
        <n v="2006"/>
        <n v="2007"/>
        <n v="2008"/>
        <n v="2009"/>
      </sharedItems>
    </cacheField>
    <cacheField name="název" numFmtId="0">
      <sharedItems/>
    </cacheField>
    <cacheField name="podíl na bázi" numFmtId="10">
      <sharedItems containsSemiMixedTypes="0" containsString="0" containsNumber="1" minValue="1E-3" maxValue="0.52100000000000002"/>
    </cacheField>
    <cacheField name="obor" numFmtId="0">
      <sharedItems count="13">
        <s v="Cestovní ruch"/>
        <s v="Farmaceutický"/>
        <s v="Stavebnictví"/>
        <s v="Potravinářský"/>
        <s v="Výroba papíru"/>
        <s v="Chemický"/>
        <s v="Peněžnictví"/>
        <s v="Energetika"/>
        <s v="Informační technologie"/>
        <s v="Výroba oděvů"/>
        <s v="Petrochemie"/>
        <s v="Strojírenský"/>
        <s v="Hutnický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x v="0"/>
    <s v="BHP"/>
    <n v="0.1948"/>
    <x v="0"/>
  </r>
  <r>
    <x v="1"/>
    <s v="BIOTIKA"/>
    <n v="8.9999999999999993E-3"/>
    <x v="1"/>
  </r>
  <r>
    <x v="2"/>
    <s v="BIOTIKA"/>
    <n v="3.0000000000000001E-3"/>
    <x v="1"/>
  </r>
  <r>
    <x v="3"/>
    <s v="BIOTIKA"/>
    <n v="6.0000000000000001E-3"/>
    <x v="1"/>
  </r>
  <r>
    <x v="4"/>
    <s v="BIOTIKA"/>
    <n v="1.01E-2"/>
    <x v="1"/>
  </r>
  <r>
    <x v="5"/>
    <s v="BIOTIKA"/>
    <n v="9.7699999999999992E-3"/>
    <x v="1"/>
  </r>
  <r>
    <x v="6"/>
    <s v="BIOTIKA"/>
    <n v="2.1000000000000001E-2"/>
    <x v="1"/>
  </r>
  <r>
    <x v="7"/>
    <s v="BIOTIKA"/>
    <n v="4.2000000000000003E-2"/>
    <x v="1"/>
  </r>
  <r>
    <x v="8"/>
    <s v="BIOTIKA"/>
    <n v="4.0399999999999998E-2"/>
    <x v="1"/>
  </r>
  <r>
    <x v="9"/>
    <s v="BIOTIKA"/>
    <n v="5.3999999999999999E-2"/>
    <x v="1"/>
  </r>
  <r>
    <x v="10"/>
    <s v="BIOTIKA"/>
    <n v="4.9000000000000002E-2"/>
    <x v="1"/>
  </r>
  <r>
    <x v="0"/>
    <s v="BIOTIKA"/>
    <n v="3.7699999999999997E-2"/>
    <x v="1"/>
  </r>
  <r>
    <x v="1"/>
    <s v="DOPRASTAV"/>
    <n v="5.0999999999999997E-2"/>
    <x v="2"/>
  </r>
  <r>
    <x v="2"/>
    <s v="DOPRASTAV"/>
    <n v="7.3999999999999996E-2"/>
    <x v="2"/>
  </r>
  <r>
    <x v="1"/>
    <s v="FIGARO"/>
    <n v="2.5999999999999999E-2"/>
    <x v="3"/>
  </r>
  <r>
    <x v="2"/>
    <s v="FIGARO"/>
    <n v="1.2E-2"/>
    <x v="3"/>
  </r>
  <r>
    <x v="1"/>
    <s v="GRAFOBAL"/>
    <n v="7.0000000000000001E-3"/>
    <x v="4"/>
  </r>
  <r>
    <x v="2"/>
    <s v="GRAFOBAL"/>
    <n v="7.0000000000000001E-3"/>
    <x v="4"/>
  </r>
  <r>
    <x v="1"/>
    <s v="CHEMOLAK"/>
    <n v="3.0000000000000001E-3"/>
    <x v="5"/>
  </r>
  <r>
    <x v="2"/>
    <s v="IRB"/>
    <n v="1.2999999999999999E-2"/>
    <x v="6"/>
  </r>
  <r>
    <x v="1"/>
    <s v="NAFTA"/>
    <n v="0.18099999999999999"/>
    <x v="7"/>
  </r>
  <r>
    <x v="2"/>
    <s v="NAFTA"/>
    <n v="8.1000000000000003E-2"/>
    <x v="7"/>
  </r>
  <r>
    <x v="3"/>
    <s v="NAFTA"/>
    <n v="0.111"/>
    <x v="7"/>
  </r>
  <r>
    <x v="4"/>
    <s v="NAFTA"/>
    <n v="0.19109999999999999"/>
    <x v="7"/>
  </r>
  <r>
    <x v="5"/>
    <s v="NAFTA"/>
    <n v="0.14998"/>
    <x v="7"/>
  </r>
  <r>
    <x v="5"/>
    <s v="NOVITECH"/>
    <n v="1.3310000000000001E-2"/>
    <x v="8"/>
  </r>
  <r>
    <x v="3"/>
    <s v="OTP"/>
    <n v="1.9E-2"/>
    <x v="6"/>
  </r>
  <r>
    <x v="4"/>
    <s v="OTP"/>
    <n v="2.86E-2"/>
    <x v="6"/>
  </r>
  <r>
    <x v="5"/>
    <s v="OTP"/>
    <n v="0.10680000000000001"/>
    <x v="6"/>
  </r>
  <r>
    <x v="6"/>
    <s v="OTP"/>
    <n v="0.31"/>
    <x v="6"/>
  </r>
  <r>
    <x v="7"/>
    <s v="OTP"/>
    <n v="0.249"/>
    <x v="6"/>
  </r>
  <r>
    <x v="8"/>
    <s v="OTP"/>
    <n v="0.21460000000000001"/>
    <x v="6"/>
  </r>
  <r>
    <x v="9"/>
    <s v="OTP"/>
    <n v="0.23599999999999999"/>
    <x v="6"/>
  </r>
  <r>
    <x v="10"/>
    <s v="OTP"/>
    <n v="0.29799999999999999"/>
    <x v="6"/>
  </r>
  <r>
    <x v="0"/>
    <s v="OTP"/>
    <n v="0.1205"/>
    <x v="6"/>
  </r>
  <r>
    <x v="1"/>
    <s v="OZETA"/>
    <n v="2E-3"/>
    <x v="9"/>
  </r>
  <r>
    <x v="2"/>
    <s v="OZETA"/>
    <n v="3.0000000000000001E-3"/>
    <x v="9"/>
  </r>
  <r>
    <x v="3"/>
    <s v="OZETA"/>
    <n v="1E-3"/>
    <x v="9"/>
  </r>
  <r>
    <x v="1"/>
    <s v="PLASTIKA"/>
    <n v="3.0000000000000001E-3"/>
    <x v="5"/>
  </r>
  <r>
    <x v="2"/>
    <s v="PLASTIKA"/>
    <n v="3.0000000000000001E-3"/>
    <x v="5"/>
  </r>
  <r>
    <x v="1"/>
    <s v="SES TLMAČE"/>
    <n v="1.2999999999999999E-2"/>
    <x v="7"/>
  </r>
  <r>
    <x v="2"/>
    <s v="SES TLMAČE"/>
    <n v="7.0000000000000001E-3"/>
    <x v="7"/>
  </r>
  <r>
    <x v="3"/>
    <s v="SES TLMAČE"/>
    <n v="4.0000000000000001E-3"/>
    <x v="7"/>
  </r>
  <r>
    <x v="4"/>
    <s v="SES TLMAČE"/>
    <n v="9.7999999999999997E-3"/>
    <x v="7"/>
  </r>
  <r>
    <x v="5"/>
    <s v="SES TLMAČE"/>
    <n v="8.7200000000000003E-3"/>
    <x v="7"/>
  </r>
  <r>
    <x v="6"/>
    <s v="SES TLMAČE"/>
    <n v="7.2999999999999995E-2"/>
    <x v="7"/>
  </r>
  <r>
    <x v="7"/>
    <s v="SES TLMAČE"/>
    <n v="8.1000000000000003E-2"/>
    <x v="7"/>
  </r>
  <r>
    <x v="8"/>
    <s v="SES TLMAČE"/>
    <n v="0.1666"/>
    <x v="7"/>
  </r>
  <r>
    <x v="9"/>
    <s v="SES TLMAČE"/>
    <n v="0.192"/>
    <x v="7"/>
  </r>
  <r>
    <x v="10"/>
    <s v="SES TLMAČE"/>
    <n v="0.16500000000000001"/>
    <x v="7"/>
  </r>
  <r>
    <x v="1"/>
    <s v="SLOVAKOFARMA"/>
    <n v="9.6000000000000002E-2"/>
    <x v="1"/>
  </r>
  <r>
    <x v="2"/>
    <s v="SLOVAKOFARMA"/>
    <n v="6.6000000000000003E-2"/>
    <x v="1"/>
  </r>
  <r>
    <x v="3"/>
    <s v="SLOVAKOFARMA"/>
    <n v="5.8999999999999997E-2"/>
    <x v="1"/>
  </r>
  <r>
    <x v="4"/>
    <s v="SLOVAKOFARMA"/>
    <n v="0.125"/>
    <x v="1"/>
  </r>
  <r>
    <x v="1"/>
    <s v="SLOVENSKÁ POISť"/>
    <n v="5.5E-2"/>
    <x v="6"/>
  </r>
  <r>
    <x v="2"/>
    <s v="SLOVENSKÁ POISť"/>
    <n v="6.3E-2"/>
    <x v="6"/>
  </r>
  <r>
    <x v="3"/>
    <s v="SLOVENSKÁ POISť"/>
    <n v="0.10199999999999999"/>
    <x v="6"/>
  </r>
  <r>
    <x v="0"/>
    <s v="SLOVENSKÉ ENER."/>
    <n v="6.8000000000000005E-2"/>
    <x v="7"/>
  </r>
  <r>
    <x v="1"/>
    <s v="SLOVNAFT"/>
    <n v="0.317"/>
    <x v="10"/>
  </r>
  <r>
    <x v="2"/>
    <s v="SLOVNAFT"/>
    <n v="0.41299999999999998"/>
    <x v="10"/>
  </r>
  <r>
    <x v="3"/>
    <s v="SLOVNAFT"/>
    <n v="0.52100000000000002"/>
    <x v="10"/>
  </r>
  <r>
    <x v="4"/>
    <s v="SLOVNAFT"/>
    <n v="0.36009999999999998"/>
    <x v="10"/>
  </r>
  <r>
    <x v="5"/>
    <s v="SLOVNAFT"/>
    <n v="0.43375000000000002"/>
    <x v="10"/>
  </r>
  <r>
    <x v="6"/>
    <s v="SLOVNAFT"/>
    <n v="0.27600000000000002"/>
    <x v="10"/>
  </r>
  <r>
    <x v="7"/>
    <s v="SLOVNAFT"/>
    <n v="0.32"/>
    <x v="10"/>
  </r>
  <r>
    <x v="8"/>
    <s v="SLOVNAFT"/>
    <n v="0.29549999999999998"/>
    <x v="10"/>
  </r>
  <r>
    <x v="9"/>
    <s v="SLOVNAFT"/>
    <n v="0.26400000000000001"/>
    <x v="10"/>
  </r>
  <r>
    <x v="10"/>
    <s v="SLOVNAFT"/>
    <n v="0.249"/>
    <x v="10"/>
  </r>
  <r>
    <x v="0"/>
    <s v="SLOVNAFT"/>
    <n v="0.16120000000000001"/>
    <x v="10"/>
  </r>
  <r>
    <x v="0"/>
    <s v="TATRY MOUNTAIN RES"/>
    <n v="0.187"/>
    <x v="0"/>
  </r>
  <r>
    <x v="1"/>
    <s v="VSŽ"/>
    <n v="9.2999999999999999E-2"/>
    <x v="11"/>
  </r>
  <r>
    <x v="2"/>
    <s v="VSŽ"/>
    <n v="7.8E-2"/>
    <x v="11"/>
  </r>
  <r>
    <x v="3"/>
    <s v="VSŽ"/>
    <n v="5.7000000000000002E-2"/>
    <x v="11"/>
  </r>
  <r>
    <x v="1"/>
    <s v="VÚB"/>
    <n v="0.115"/>
    <x v="6"/>
  </r>
  <r>
    <x v="2"/>
    <s v="VÚB"/>
    <n v="0.113"/>
    <x v="6"/>
  </r>
  <r>
    <x v="3"/>
    <s v="VÚB"/>
    <n v="0.12"/>
    <x v="6"/>
  </r>
  <r>
    <x v="4"/>
    <s v="VÚB"/>
    <n v="0.27539999999999998"/>
    <x v="6"/>
  </r>
  <r>
    <x v="5"/>
    <s v="VÚB"/>
    <n v="0.27766999999999997"/>
    <x v="6"/>
  </r>
  <r>
    <x v="6"/>
    <s v="VÚB"/>
    <n v="0.32"/>
    <x v="6"/>
  </r>
  <r>
    <x v="7"/>
    <s v="VÚB"/>
    <n v="0.308"/>
    <x v="6"/>
  </r>
  <r>
    <x v="8"/>
    <s v="VÚB"/>
    <n v="0.28299999999999997"/>
    <x v="6"/>
  </r>
  <r>
    <x v="9"/>
    <s v="VÚB"/>
    <n v="0.254"/>
    <x v="6"/>
  </r>
  <r>
    <x v="10"/>
    <s v="VÚB"/>
    <n v="0.23899999999999999"/>
    <x v="6"/>
  </r>
  <r>
    <x v="0"/>
    <s v="VÚB"/>
    <n v="0.23100000000000001"/>
    <x v="6"/>
  </r>
  <r>
    <x v="1"/>
    <s v="ZÁVOD SNP"/>
    <n v="1.4999999999999999E-2"/>
    <x v="12"/>
  </r>
  <r>
    <x v="2"/>
    <s v="ZÁVOD SNP"/>
    <n v="3.7999999999999999E-2"/>
    <x v="12"/>
  </r>
  <r>
    <x v="1"/>
    <s v="ŽELEZIARNE PODBREZOVÁ"/>
    <n v="1.2E-2"/>
    <x v="11"/>
  </r>
  <r>
    <x v="2"/>
    <s v="ŽELEZIARNE PODBREZOVÁ"/>
    <n v="2.5999999999999999E-2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O16" firstHeaderRow="1" firstDataRow="2" firstDataCol="1"/>
  <pivotFields count="4"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showAll="0"/>
    <pivotField dataField="1" numFmtId="10" showAll="0"/>
    <pivotField axis="axisCol" showAll="0">
      <items count="14">
        <item x="0"/>
        <item x="7"/>
        <item x="1"/>
        <item x="12"/>
        <item x="5"/>
        <item x="8"/>
        <item x="6"/>
        <item x="10"/>
        <item x="3"/>
        <item x="2"/>
        <item x="11"/>
        <item x="9"/>
        <item x="4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učet z podíl na bázi" fld="2" baseField="0" baseItem="0" numFmtId="1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O18"/>
  <sheetViews>
    <sheetView tabSelected="1" topLeftCell="H1" workbookViewId="0">
      <selection activeCell="I33" sqref="I33"/>
    </sheetView>
  </sheetViews>
  <sheetFormatPr defaultRowHeight="12.75"/>
  <cols>
    <col min="1" max="1" width="21.7109375" customWidth="1"/>
    <col min="2" max="2" width="18" bestFit="1" customWidth="1"/>
    <col min="3" max="3" width="10.7109375" bestFit="1" customWidth="1"/>
    <col min="4" max="4" width="14.42578125" bestFit="1" customWidth="1"/>
    <col min="5" max="5" width="8.7109375" customWidth="1"/>
    <col min="6" max="6" width="9.85546875" bestFit="1" customWidth="1"/>
    <col min="7" max="7" width="22.42578125" bestFit="1" customWidth="1"/>
    <col min="8" max="8" width="11.5703125" bestFit="1" customWidth="1"/>
    <col min="9" max="9" width="12.5703125" bestFit="1" customWidth="1"/>
    <col min="10" max="10" width="13.42578125" bestFit="1" customWidth="1"/>
    <col min="11" max="11" width="12.140625" bestFit="1" customWidth="1"/>
    <col min="12" max="12" width="11.7109375" bestFit="1" customWidth="1"/>
    <col min="13" max="13" width="13.7109375" bestFit="1" customWidth="1"/>
    <col min="14" max="14" width="14" bestFit="1" customWidth="1"/>
    <col min="15" max="15" width="14.7109375" bestFit="1" customWidth="1"/>
  </cols>
  <sheetData>
    <row r="3" spans="1:15">
      <c r="A3" s="13" t="s">
        <v>42</v>
      </c>
      <c r="B3" s="13" t="s">
        <v>41</v>
      </c>
    </row>
    <row r="4" spans="1:15">
      <c r="A4" s="13" t="s">
        <v>39</v>
      </c>
      <c r="B4" t="s">
        <v>16</v>
      </c>
      <c r="C4" t="s">
        <v>5</v>
      </c>
      <c r="D4" t="s">
        <v>6</v>
      </c>
      <c r="E4" t="s">
        <v>35</v>
      </c>
      <c r="F4" t="s">
        <v>4</v>
      </c>
      <c r="G4" t="s">
        <v>38</v>
      </c>
      <c r="H4" t="s">
        <v>7</v>
      </c>
      <c r="I4" t="s">
        <v>17</v>
      </c>
      <c r="J4" t="s">
        <v>31</v>
      </c>
      <c r="K4" t="s">
        <v>8</v>
      </c>
      <c r="L4" t="s">
        <v>32</v>
      </c>
      <c r="M4" t="s">
        <v>34</v>
      </c>
      <c r="N4" t="s">
        <v>33</v>
      </c>
      <c r="O4" t="s">
        <v>40</v>
      </c>
    </row>
    <row r="5" spans="1:15">
      <c r="A5" s="14">
        <v>2000</v>
      </c>
      <c r="B5" s="16"/>
      <c r="C5" s="16">
        <v>0.19400000000000001</v>
      </c>
      <c r="D5" s="16">
        <v>0.105</v>
      </c>
      <c r="E5" s="16">
        <v>1.4999999999999999E-2</v>
      </c>
      <c r="F5" s="16">
        <v>6.0000000000000001E-3</v>
      </c>
      <c r="G5" s="16"/>
      <c r="H5" s="16">
        <v>0.17</v>
      </c>
      <c r="I5" s="16">
        <v>0.317</v>
      </c>
      <c r="J5" s="16">
        <v>2.5999999999999999E-2</v>
      </c>
      <c r="K5" s="16">
        <v>5.0999999999999997E-2</v>
      </c>
      <c r="L5" s="16">
        <v>0.105</v>
      </c>
      <c r="M5" s="16">
        <v>2E-3</v>
      </c>
      <c r="N5" s="16">
        <v>7.0000000000000001E-3</v>
      </c>
      <c r="O5" s="16">
        <v>0.998</v>
      </c>
    </row>
    <row r="6" spans="1:15">
      <c r="A6" s="14">
        <v>2001</v>
      </c>
      <c r="B6" s="16"/>
      <c r="C6" s="16">
        <v>8.8000000000000009E-2</v>
      </c>
      <c r="D6" s="16">
        <v>6.9000000000000006E-2</v>
      </c>
      <c r="E6" s="16">
        <v>3.7999999999999999E-2</v>
      </c>
      <c r="F6" s="16">
        <v>3.0000000000000001E-3</v>
      </c>
      <c r="G6" s="16"/>
      <c r="H6" s="16">
        <v>0.189</v>
      </c>
      <c r="I6" s="16">
        <v>0.41299999999999998</v>
      </c>
      <c r="J6" s="16">
        <v>1.2E-2</v>
      </c>
      <c r="K6" s="16">
        <v>7.3999999999999996E-2</v>
      </c>
      <c r="L6" s="16">
        <v>0.104</v>
      </c>
      <c r="M6" s="16">
        <v>3.0000000000000001E-3</v>
      </c>
      <c r="N6" s="16">
        <v>7.0000000000000001E-3</v>
      </c>
      <c r="O6" s="16">
        <v>1</v>
      </c>
    </row>
    <row r="7" spans="1:15">
      <c r="A7" s="14">
        <v>2002</v>
      </c>
      <c r="B7" s="16"/>
      <c r="C7" s="16">
        <v>0.115</v>
      </c>
      <c r="D7" s="16">
        <v>6.5000000000000002E-2</v>
      </c>
      <c r="E7" s="16"/>
      <c r="F7" s="16"/>
      <c r="G7" s="16"/>
      <c r="H7" s="16">
        <v>0.24099999999999999</v>
      </c>
      <c r="I7" s="16">
        <v>0.52100000000000002</v>
      </c>
      <c r="J7" s="16"/>
      <c r="K7" s="16"/>
      <c r="L7" s="16">
        <v>5.7000000000000002E-2</v>
      </c>
      <c r="M7" s="16">
        <v>1E-3</v>
      </c>
      <c r="N7" s="16"/>
      <c r="O7" s="16">
        <v>1</v>
      </c>
    </row>
    <row r="8" spans="1:15">
      <c r="A8" s="14">
        <v>2003</v>
      </c>
      <c r="B8" s="16"/>
      <c r="C8" s="16">
        <v>0.2009</v>
      </c>
      <c r="D8" s="16">
        <v>0.1351</v>
      </c>
      <c r="E8" s="16"/>
      <c r="F8" s="16"/>
      <c r="G8" s="16"/>
      <c r="H8" s="16">
        <v>0.30399999999999999</v>
      </c>
      <c r="I8" s="16">
        <v>0.36009999999999998</v>
      </c>
      <c r="J8" s="16"/>
      <c r="K8" s="16"/>
      <c r="L8" s="16"/>
      <c r="M8" s="16"/>
      <c r="N8" s="16"/>
      <c r="O8" s="16">
        <v>1.0000999999999998</v>
      </c>
    </row>
    <row r="9" spans="1:15">
      <c r="A9" s="14">
        <v>2004</v>
      </c>
      <c r="B9" s="16"/>
      <c r="C9" s="16">
        <v>0.15870000000000001</v>
      </c>
      <c r="D9" s="16">
        <v>9.7699999999999992E-3</v>
      </c>
      <c r="E9" s="16"/>
      <c r="F9" s="16"/>
      <c r="G9" s="16">
        <v>1.3310000000000001E-2</v>
      </c>
      <c r="H9" s="16">
        <v>0.38446999999999998</v>
      </c>
      <c r="I9" s="16">
        <v>0.43375000000000002</v>
      </c>
      <c r="J9" s="16"/>
      <c r="K9" s="16"/>
      <c r="L9" s="16"/>
      <c r="M9" s="16"/>
      <c r="N9" s="16"/>
      <c r="O9" s="16">
        <v>1</v>
      </c>
    </row>
    <row r="10" spans="1:15">
      <c r="A10" s="14">
        <v>2005</v>
      </c>
      <c r="B10" s="16"/>
      <c r="C10" s="16">
        <v>7.2999999999999995E-2</v>
      </c>
      <c r="D10" s="16">
        <v>2.1000000000000001E-2</v>
      </c>
      <c r="E10" s="16"/>
      <c r="F10" s="16"/>
      <c r="G10" s="16"/>
      <c r="H10" s="16">
        <v>0.63</v>
      </c>
      <c r="I10" s="16">
        <v>0.27600000000000002</v>
      </c>
      <c r="J10" s="16"/>
      <c r="K10" s="16"/>
      <c r="L10" s="16"/>
      <c r="M10" s="16"/>
      <c r="N10" s="16"/>
      <c r="O10" s="16">
        <v>1</v>
      </c>
    </row>
    <row r="11" spans="1:15">
      <c r="A11" s="14">
        <v>2006</v>
      </c>
      <c r="B11" s="16"/>
      <c r="C11" s="16">
        <v>8.1000000000000003E-2</v>
      </c>
      <c r="D11" s="16">
        <v>4.2000000000000003E-2</v>
      </c>
      <c r="E11" s="16"/>
      <c r="F11" s="16"/>
      <c r="G11" s="16"/>
      <c r="H11" s="16">
        <v>0.55699999999999994</v>
      </c>
      <c r="I11" s="16">
        <v>0.32</v>
      </c>
      <c r="J11" s="16"/>
      <c r="K11" s="16"/>
      <c r="L11" s="16"/>
      <c r="M11" s="16"/>
      <c r="N11" s="16"/>
      <c r="O11" s="16">
        <v>1</v>
      </c>
    </row>
    <row r="12" spans="1:15">
      <c r="A12" s="14">
        <v>2007</v>
      </c>
      <c r="B12" s="16"/>
      <c r="C12" s="16">
        <v>0.1666</v>
      </c>
      <c r="D12" s="16">
        <v>4.0399999999999998E-2</v>
      </c>
      <c r="E12" s="16"/>
      <c r="F12" s="16"/>
      <c r="G12" s="16"/>
      <c r="H12" s="16">
        <v>0.49759999999999999</v>
      </c>
      <c r="I12" s="16">
        <v>0.29549999999999998</v>
      </c>
      <c r="J12" s="16"/>
      <c r="K12" s="16"/>
      <c r="L12" s="16"/>
      <c r="M12" s="16"/>
      <c r="N12" s="16"/>
      <c r="O12" s="16">
        <v>1.0001</v>
      </c>
    </row>
    <row r="13" spans="1:15">
      <c r="A13" s="14">
        <v>2008</v>
      </c>
      <c r="B13" s="16"/>
      <c r="C13" s="16">
        <v>0.192</v>
      </c>
      <c r="D13" s="16">
        <v>5.3999999999999999E-2</v>
      </c>
      <c r="E13" s="16"/>
      <c r="F13" s="16"/>
      <c r="G13" s="16"/>
      <c r="H13" s="16">
        <v>0.49</v>
      </c>
      <c r="I13" s="16">
        <v>0.26400000000000001</v>
      </c>
      <c r="J13" s="16"/>
      <c r="K13" s="16"/>
      <c r="L13" s="16"/>
      <c r="M13" s="16"/>
      <c r="N13" s="16"/>
      <c r="O13" s="16">
        <v>1</v>
      </c>
    </row>
    <row r="14" spans="1:15">
      <c r="A14" s="14">
        <v>2009</v>
      </c>
      <c r="B14" s="16"/>
      <c r="C14" s="16">
        <v>0.16500000000000001</v>
      </c>
      <c r="D14" s="16">
        <v>4.9000000000000002E-2</v>
      </c>
      <c r="E14" s="16"/>
      <c r="F14" s="16"/>
      <c r="G14" s="16"/>
      <c r="H14" s="16">
        <v>0.53699999999999992</v>
      </c>
      <c r="I14" s="16">
        <v>0.249</v>
      </c>
      <c r="J14" s="16"/>
      <c r="K14" s="16"/>
      <c r="L14" s="16"/>
      <c r="M14" s="16"/>
      <c r="N14" s="16"/>
      <c r="O14" s="16">
        <v>0.99999999999999989</v>
      </c>
    </row>
    <row r="15" spans="1:15">
      <c r="A15" s="15">
        <v>40451</v>
      </c>
      <c r="B15" s="16">
        <v>0.38180000000000003</v>
      </c>
      <c r="C15" s="16">
        <v>6.8000000000000005E-2</v>
      </c>
      <c r="D15" s="16">
        <v>3.7699999999999997E-2</v>
      </c>
      <c r="E15" s="16"/>
      <c r="F15" s="16"/>
      <c r="G15" s="16"/>
      <c r="H15" s="16">
        <v>0.35150000000000003</v>
      </c>
      <c r="I15" s="16">
        <v>0.16120000000000001</v>
      </c>
      <c r="J15" s="16"/>
      <c r="K15" s="16"/>
      <c r="L15" s="16"/>
      <c r="M15" s="16"/>
      <c r="N15" s="16"/>
      <c r="O15" s="16">
        <v>1.0002</v>
      </c>
    </row>
    <row r="16" spans="1:15">
      <c r="A16" s="14" t="s">
        <v>40</v>
      </c>
      <c r="B16" s="16">
        <v>0.38180000000000003</v>
      </c>
      <c r="C16" s="16">
        <v>1.5022</v>
      </c>
      <c r="D16" s="16">
        <v>0.62797000000000003</v>
      </c>
      <c r="E16" s="16">
        <v>5.2999999999999999E-2</v>
      </c>
      <c r="F16" s="16">
        <v>9.0000000000000011E-3</v>
      </c>
      <c r="G16" s="16">
        <v>1.3310000000000001E-2</v>
      </c>
      <c r="H16" s="16">
        <v>4.3515699999999988</v>
      </c>
      <c r="I16" s="16">
        <v>3.6105500000000004</v>
      </c>
      <c r="J16" s="16">
        <v>3.7999999999999999E-2</v>
      </c>
      <c r="K16" s="16">
        <v>0.125</v>
      </c>
      <c r="L16" s="16">
        <v>0.26600000000000001</v>
      </c>
      <c r="M16" s="16">
        <v>6.0000000000000001E-3</v>
      </c>
      <c r="N16" s="16">
        <v>1.4E-2</v>
      </c>
      <c r="O16" s="16">
        <v>10.9984</v>
      </c>
    </row>
    <row r="18" spans="1:15" s="16" customFormat="1">
      <c r="A18" s="17" t="s">
        <v>43</v>
      </c>
      <c r="B18" s="16">
        <f>GETPIVOTDATA("podíl na bázi",$A$3,"obor","Cestovní ruch")/11</f>
        <v>3.4709090909090912E-2</v>
      </c>
      <c r="C18" s="16">
        <f>GETPIVOTDATA("podíl na bázi",$A$3,"obor","Energetika")/11</f>
        <v>0.13656363636363636</v>
      </c>
      <c r="D18" s="16">
        <f>GETPIVOTDATA("podíl na bázi",$A$3,"obor","Farmaceutický")/11</f>
        <v>5.7088181818181823E-2</v>
      </c>
      <c r="E18" s="16">
        <f>GETPIVOTDATA("podíl na bázi",$A$3,"obor","Hutnický")/11</f>
        <v>4.8181818181818178E-3</v>
      </c>
      <c r="F18" s="16">
        <f>GETPIVOTDATA("podíl na bázi",$A$3,"obor","Chemický")/11</f>
        <v>8.1818181818181827E-4</v>
      </c>
      <c r="G18" s="16">
        <f>GETPIVOTDATA("podíl na bázi",$A$3,"obor","Informační technologie")/11</f>
        <v>1.2100000000000001E-3</v>
      </c>
      <c r="H18" s="16">
        <f>GETPIVOTDATA("podíl na bázi",$A$3,"obor","Peněžnictví")/11</f>
        <v>0.39559727272727263</v>
      </c>
      <c r="I18" s="16">
        <f>GETPIVOTDATA("podíl na bázi",$A$3,"obor","Petrochemie")/11</f>
        <v>0.32823181818181824</v>
      </c>
      <c r="J18" s="16">
        <f>GETPIVOTDATA("podíl na bázi",$A$3,"obor","Potravinářský")/11</f>
        <v>3.4545454545454545E-3</v>
      </c>
      <c r="K18" s="16">
        <f>GETPIVOTDATA("podíl na bázi",$A$3,"obor","Stavebnictví")/11</f>
        <v>1.1363636363636364E-2</v>
      </c>
      <c r="L18" s="16">
        <f>GETPIVOTDATA("podíl na bázi",$A$3,"obor","Strojírenský")/11</f>
        <v>2.4181818181818183E-2</v>
      </c>
      <c r="M18" s="16">
        <f>GETPIVOTDATA("podíl na bázi",$A$3,"obor","Výroba oděvů")/11</f>
        <v>5.4545454545454548E-4</v>
      </c>
      <c r="N18" s="16">
        <f>GETPIVOTDATA("podíl na bázi",$A$3,"obor","Výroba papíru")/11</f>
        <v>1.2727272727272728E-3</v>
      </c>
      <c r="O18" s="16">
        <f>GETPIVOTDATA("podíl na bázi",$A$3)/11</f>
        <v>0.99985454545454544</v>
      </c>
    </row>
  </sheetData>
  <pageMargins left="0.7" right="0.7" top="0.78740157499999996" bottom="0.78740157499999996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93"/>
  <sheetViews>
    <sheetView workbookViewId="0">
      <selection activeCell="B3" sqref="B3"/>
    </sheetView>
  </sheetViews>
  <sheetFormatPr defaultRowHeight="12.75"/>
  <cols>
    <col min="1" max="1" width="10.140625" style="1" bestFit="1" customWidth="1"/>
    <col min="2" max="2" width="20.140625" style="1" customWidth="1"/>
    <col min="3" max="3" width="20.140625" style="2" customWidth="1"/>
    <col min="4" max="4" width="32" style="1" customWidth="1"/>
    <col min="5" max="16384" width="9.140625" style="1"/>
  </cols>
  <sheetData>
    <row r="1" spans="1:4">
      <c r="A1" s="1" t="s">
        <v>0</v>
      </c>
      <c r="B1" s="1" t="s">
        <v>1</v>
      </c>
      <c r="C1" s="2" t="s">
        <v>2</v>
      </c>
      <c r="D1" s="1" t="s">
        <v>3</v>
      </c>
    </row>
    <row r="2" spans="1:4">
      <c r="A2" s="9">
        <v>40451</v>
      </c>
      <c r="B2" s="10" t="s">
        <v>10</v>
      </c>
      <c r="C2" s="11">
        <v>0.1948</v>
      </c>
      <c r="D2" s="4" t="s">
        <v>16</v>
      </c>
    </row>
    <row r="3" spans="1:4">
      <c r="A3" s="3">
        <v>2000</v>
      </c>
      <c r="B3" s="4" t="s">
        <v>15</v>
      </c>
      <c r="C3" s="5">
        <v>8.9999999999999993E-3</v>
      </c>
      <c r="D3" s="3" t="s">
        <v>6</v>
      </c>
    </row>
    <row r="4" spans="1:4">
      <c r="A4" s="3">
        <v>2001</v>
      </c>
      <c r="B4" s="4" t="s">
        <v>15</v>
      </c>
      <c r="C4" s="5">
        <v>3.0000000000000001E-3</v>
      </c>
      <c r="D4" s="3" t="s">
        <v>6</v>
      </c>
    </row>
    <row r="5" spans="1:4">
      <c r="A5" s="3">
        <v>2002</v>
      </c>
      <c r="B5" s="4" t="s">
        <v>15</v>
      </c>
      <c r="C5" s="5">
        <v>6.0000000000000001E-3</v>
      </c>
      <c r="D5" s="3" t="s">
        <v>6</v>
      </c>
    </row>
    <row r="6" spans="1:4">
      <c r="A6" s="3">
        <v>2003</v>
      </c>
      <c r="B6" s="4" t="s">
        <v>15</v>
      </c>
      <c r="C6" s="5">
        <v>1.01E-2</v>
      </c>
      <c r="D6" s="3" t="s">
        <v>6</v>
      </c>
    </row>
    <row r="7" spans="1:4">
      <c r="A7" s="3">
        <v>2004</v>
      </c>
      <c r="B7" s="4" t="s">
        <v>15</v>
      </c>
      <c r="C7" s="5">
        <v>9.7699999999999992E-3</v>
      </c>
      <c r="D7" s="3" t="s">
        <v>6</v>
      </c>
    </row>
    <row r="8" spans="1:4">
      <c r="A8" s="3">
        <v>2005</v>
      </c>
      <c r="B8" s="4" t="s">
        <v>15</v>
      </c>
      <c r="C8" s="5">
        <v>2.1000000000000001E-2</v>
      </c>
      <c r="D8" s="3" t="s">
        <v>6</v>
      </c>
    </row>
    <row r="9" spans="1:4">
      <c r="A9" s="3">
        <v>2006</v>
      </c>
      <c r="B9" s="4" t="s">
        <v>15</v>
      </c>
      <c r="C9" s="5">
        <v>4.2000000000000003E-2</v>
      </c>
      <c r="D9" s="3" t="s">
        <v>6</v>
      </c>
    </row>
    <row r="10" spans="1:4">
      <c r="A10" s="3">
        <v>2007</v>
      </c>
      <c r="B10" s="4" t="s">
        <v>15</v>
      </c>
      <c r="C10" s="5">
        <v>4.0399999999999998E-2</v>
      </c>
      <c r="D10" s="3" t="s">
        <v>6</v>
      </c>
    </row>
    <row r="11" spans="1:4">
      <c r="A11" s="3">
        <v>2008</v>
      </c>
      <c r="B11" s="4" t="s">
        <v>15</v>
      </c>
      <c r="C11" s="5">
        <v>5.3999999999999999E-2</v>
      </c>
      <c r="D11" s="3" t="s">
        <v>6</v>
      </c>
    </row>
    <row r="12" spans="1:4">
      <c r="A12" s="3">
        <v>2009</v>
      </c>
      <c r="B12" s="4" t="s">
        <v>15</v>
      </c>
      <c r="C12" s="5">
        <v>4.9000000000000002E-2</v>
      </c>
      <c r="D12" s="3" t="s">
        <v>6</v>
      </c>
    </row>
    <row r="13" spans="1:4">
      <c r="A13" s="9">
        <v>40451</v>
      </c>
      <c r="B13" s="10" t="s">
        <v>15</v>
      </c>
      <c r="C13" s="11">
        <v>3.7699999999999997E-2</v>
      </c>
      <c r="D13" s="6" t="s">
        <v>6</v>
      </c>
    </row>
    <row r="14" spans="1:4">
      <c r="A14" s="3">
        <v>2000</v>
      </c>
      <c r="B14" s="4" t="s">
        <v>18</v>
      </c>
      <c r="C14" s="5">
        <v>5.0999999999999997E-2</v>
      </c>
      <c r="D14" s="3" t="s">
        <v>8</v>
      </c>
    </row>
    <row r="15" spans="1:4">
      <c r="A15" s="3">
        <v>2001</v>
      </c>
      <c r="B15" s="4" t="s">
        <v>18</v>
      </c>
      <c r="C15" s="5">
        <v>7.3999999999999996E-2</v>
      </c>
      <c r="D15" s="3" t="s">
        <v>8</v>
      </c>
    </row>
    <row r="16" spans="1:4">
      <c r="A16" s="3">
        <v>2000</v>
      </c>
      <c r="B16" s="4" t="s">
        <v>19</v>
      </c>
      <c r="C16" s="5">
        <v>2.5999999999999999E-2</v>
      </c>
      <c r="D16" s="6" t="s">
        <v>31</v>
      </c>
    </row>
    <row r="17" spans="1:4">
      <c r="A17" s="3">
        <v>2001</v>
      </c>
      <c r="B17" s="4" t="s">
        <v>19</v>
      </c>
      <c r="C17" s="5">
        <v>1.2E-2</v>
      </c>
      <c r="D17" s="6" t="s">
        <v>31</v>
      </c>
    </row>
    <row r="18" spans="1:4">
      <c r="A18" s="3">
        <v>2000</v>
      </c>
      <c r="B18" s="4" t="s">
        <v>20</v>
      </c>
      <c r="C18" s="5">
        <v>7.0000000000000001E-3</v>
      </c>
      <c r="D18" s="4" t="s">
        <v>33</v>
      </c>
    </row>
    <row r="19" spans="1:4">
      <c r="A19" s="3">
        <v>2001</v>
      </c>
      <c r="B19" s="4" t="s">
        <v>20</v>
      </c>
      <c r="C19" s="5">
        <v>7.0000000000000001E-3</v>
      </c>
      <c r="D19" s="4" t="s">
        <v>33</v>
      </c>
    </row>
    <row r="20" spans="1:4">
      <c r="A20" s="3">
        <v>2000</v>
      </c>
      <c r="B20" s="4" t="s">
        <v>21</v>
      </c>
      <c r="C20" s="5">
        <v>3.0000000000000001E-3</v>
      </c>
      <c r="D20" s="6" t="s">
        <v>4</v>
      </c>
    </row>
    <row r="21" spans="1:4">
      <c r="A21" s="3">
        <v>2001</v>
      </c>
      <c r="B21" s="4" t="s">
        <v>36</v>
      </c>
      <c r="C21" s="5">
        <v>1.2999999999999999E-2</v>
      </c>
      <c r="D21" s="3" t="s">
        <v>7</v>
      </c>
    </row>
    <row r="22" spans="1:4">
      <c r="A22" s="3">
        <v>2000</v>
      </c>
      <c r="B22" s="4" t="s">
        <v>22</v>
      </c>
      <c r="C22" s="5">
        <v>0.18099999999999999</v>
      </c>
      <c r="D22" s="6" t="s">
        <v>5</v>
      </c>
    </row>
    <row r="23" spans="1:4">
      <c r="A23" s="3">
        <v>2001</v>
      </c>
      <c r="B23" s="4" t="s">
        <v>22</v>
      </c>
      <c r="C23" s="5">
        <v>8.1000000000000003E-2</v>
      </c>
      <c r="D23" s="6" t="s">
        <v>5</v>
      </c>
    </row>
    <row r="24" spans="1:4">
      <c r="A24" s="3">
        <v>2002</v>
      </c>
      <c r="B24" s="4" t="s">
        <v>22</v>
      </c>
      <c r="C24" s="5">
        <v>0.111</v>
      </c>
      <c r="D24" s="6" t="s">
        <v>5</v>
      </c>
    </row>
    <row r="25" spans="1:4">
      <c r="A25" s="3">
        <v>2003</v>
      </c>
      <c r="B25" s="4" t="s">
        <v>22</v>
      </c>
      <c r="C25" s="5">
        <v>0.19109999999999999</v>
      </c>
      <c r="D25" s="6" t="s">
        <v>5</v>
      </c>
    </row>
    <row r="26" spans="1:4">
      <c r="A26" s="3">
        <v>2004</v>
      </c>
      <c r="B26" s="4" t="s">
        <v>22</v>
      </c>
      <c r="C26" s="5">
        <v>0.14998</v>
      </c>
      <c r="D26" s="6" t="s">
        <v>5</v>
      </c>
    </row>
    <row r="27" spans="1:4">
      <c r="A27" s="3">
        <v>2004</v>
      </c>
      <c r="B27" s="4" t="s">
        <v>37</v>
      </c>
      <c r="C27" s="5">
        <v>1.3310000000000001E-2</v>
      </c>
      <c r="D27" s="4" t="s">
        <v>38</v>
      </c>
    </row>
    <row r="28" spans="1:4">
      <c r="A28" s="3">
        <v>2002</v>
      </c>
      <c r="B28" s="4" t="s">
        <v>13</v>
      </c>
      <c r="C28" s="5">
        <v>1.9E-2</v>
      </c>
      <c r="D28" s="6" t="s">
        <v>7</v>
      </c>
    </row>
    <row r="29" spans="1:4">
      <c r="A29" s="3">
        <v>2003</v>
      </c>
      <c r="B29" s="4" t="s">
        <v>13</v>
      </c>
      <c r="C29" s="5">
        <v>2.86E-2</v>
      </c>
      <c r="D29" s="6" t="s">
        <v>7</v>
      </c>
    </row>
    <row r="30" spans="1:4">
      <c r="A30" s="3">
        <v>2004</v>
      </c>
      <c r="B30" s="4" t="s">
        <v>13</v>
      </c>
      <c r="C30" s="5">
        <v>0.10680000000000001</v>
      </c>
      <c r="D30" s="6" t="s">
        <v>7</v>
      </c>
    </row>
    <row r="31" spans="1:4">
      <c r="A31" s="3">
        <v>2005</v>
      </c>
      <c r="B31" s="4" t="s">
        <v>13</v>
      </c>
      <c r="C31" s="5">
        <v>0.31</v>
      </c>
      <c r="D31" s="6" t="s">
        <v>7</v>
      </c>
    </row>
    <row r="32" spans="1:4">
      <c r="A32" s="3">
        <v>2006</v>
      </c>
      <c r="B32" s="4" t="s">
        <v>13</v>
      </c>
      <c r="C32" s="5">
        <v>0.249</v>
      </c>
      <c r="D32" s="6" t="s">
        <v>7</v>
      </c>
    </row>
    <row r="33" spans="1:4">
      <c r="A33" s="3">
        <v>2007</v>
      </c>
      <c r="B33" s="4" t="s">
        <v>13</v>
      </c>
      <c r="C33" s="5">
        <v>0.21460000000000001</v>
      </c>
      <c r="D33" s="6" t="s">
        <v>7</v>
      </c>
    </row>
    <row r="34" spans="1:4">
      <c r="A34" s="3">
        <v>2008</v>
      </c>
      <c r="B34" s="4" t="s">
        <v>13</v>
      </c>
      <c r="C34" s="5">
        <v>0.23599999999999999</v>
      </c>
      <c r="D34" s="6" t="s">
        <v>7</v>
      </c>
    </row>
    <row r="35" spans="1:4">
      <c r="A35" s="3">
        <v>2009</v>
      </c>
      <c r="B35" s="4" t="s">
        <v>13</v>
      </c>
      <c r="C35" s="5">
        <v>0.29799999999999999</v>
      </c>
      <c r="D35" s="6" t="s">
        <v>7</v>
      </c>
    </row>
    <row r="36" spans="1:4">
      <c r="A36" s="9">
        <v>40451</v>
      </c>
      <c r="B36" s="10" t="s">
        <v>13</v>
      </c>
      <c r="C36" s="11">
        <v>0.1205</v>
      </c>
      <c r="D36" s="4" t="s">
        <v>7</v>
      </c>
    </row>
    <row r="37" spans="1:4">
      <c r="A37" s="3">
        <v>2000</v>
      </c>
      <c r="B37" s="4" t="s">
        <v>27</v>
      </c>
      <c r="C37" s="5">
        <v>2E-3</v>
      </c>
      <c r="D37" s="6" t="s">
        <v>34</v>
      </c>
    </row>
    <row r="38" spans="1:4">
      <c r="A38" s="3">
        <v>2001</v>
      </c>
      <c r="B38" s="4" t="s">
        <v>27</v>
      </c>
      <c r="C38" s="5">
        <v>3.0000000000000001E-3</v>
      </c>
      <c r="D38" s="6" t="s">
        <v>34</v>
      </c>
    </row>
    <row r="39" spans="1:4">
      <c r="A39" s="3">
        <v>2002</v>
      </c>
      <c r="B39" s="4" t="s">
        <v>27</v>
      </c>
      <c r="C39" s="5">
        <v>1E-3</v>
      </c>
      <c r="D39" s="6" t="s">
        <v>34</v>
      </c>
    </row>
    <row r="40" spans="1:4">
      <c r="A40" s="3">
        <v>2000</v>
      </c>
      <c r="B40" s="4" t="s">
        <v>23</v>
      </c>
      <c r="C40" s="5">
        <v>3.0000000000000001E-3</v>
      </c>
      <c r="D40" s="3" t="s">
        <v>4</v>
      </c>
    </row>
    <row r="41" spans="1:4">
      <c r="A41" s="3">
        <v>2001</v>
      </c>
      <c r="B41" s="4" t="s">
        <v>23</v>
      </c>
      <c r="C41" s="5">
        <v>3.0000000000000001E-3</v>
      </c>
      <c r="D41" s="3" t="s">
        <v>4</v>
      </c>
    </row>
    <row r="42" spans="1:4">
      <c r="A42" s="3">
        <v>2000</v>
      </c>
      <c r="B42" s="4" t="s">
        <v>24</v>
      </c>
      <c r="C42" s="5">
        <v>1.2999999999999999E-2</v>
      </c>
      <c r="D42" s="4" t="s">
        <v>5</v>
      </c>
    </row>
    <row r="43" spans="1:4">
      <c r="A43" s="3">
        <v>2001</v>
      </c>
      <c r="B43" s="4" t="s">
        <v>24</v>
      </c>
      <c r="C43" s="5">
        <v>7.0000000000000001E-3</v>
      </c>
      <c r="D43" s="4" t="s">
        <v>5</v>
      </c>
    </row>
    <row r="44" spans="1:4">
      <c r="A44" s="3">
        <v>2002</v>
      </c>
      <c r="B44" s="4" t="s">
        <v>24</v>
      </c>
      <c r="C44" s="5">
        <v>4.0000000000000001E-3</v>
      </c>
      <c r="D44" s="4" t="s">
        <v>5</v>
      </c>
    </row>
    <row r="45" spans="1:4">
      <c r="A45" s="3">
        <v>2003</v>
      </c>
      <c r="B45" s="4" t="s">
        <v>24</v>
      </c>
      <c r="C45" s="5">
        <v>9.7999999999999997E-3</v>
      </c>
      <c r="D45" s="4" t="s">
        <v>5</v>
      </c>
    </row>
    <row r="46" spans="1:4">
      <c r="A46" s="3">
        <v>2004</v>
      </c>
      <c r="B46" s="4" t="s">
        <v>24</v>
      </c>
      <c r="C46" s="5">
        <v>8.7200000000000003E-3</v>
      </c>
      <c r="D46" s="4" t="s">
        <v>5</v>
      </c>
    </row>
    <row r="47" spans="1:4">
      <c r="A47" s="3">
        <v>2005</v>
      </c>
      <c r="B47" s="4" t="s">
        <v>24</v>
      </c>
      <c r="C47" s="5">
        <v>7.2999999999999995E-2</v>
      </c>
      <c r="D47" s="4" t="s">
        <v>5</v>
      </c>
    </row>
    <row r="48" spans="1:4">
      <c r="A48" s="3">
        <v>2006</v>
      </c>
      <c r="B48" s="4" t="s">
        <v>24</v>
      </c>
      <c r="C48" s="5">
        <v>8.1000000000000003E-2</v>
      </c>
      <c r="D48" s="4" t="s">
        <v>5</v>
      </c>
    </row>
    <row r="49" spans="1:4">
      <c r="A49" s="3">
        <v>2007</v>
      </c>
      <c r="B49" s="4" t="s">
        <v>24</v>
      </c>
      <c r="C49" s="5">
        <v>0.1666</v>
      </c>
      <c r="D49" s="4" t="s">
        <v>5</v>
      </c>
    </row>
    <row r="50" spans="1:4">
      <c r="A50" s="3">
        <v>2008</v>
      </c>
      <c r="B50" s="4" t="s">
        <v>24</v>
      </c>
      <c r="C50" s="5">
        <v>0.192</v>
      </c>
      <c r="D50" s="4" t="s">
        <v>5</v>
      </c>
    </row>
    <row r="51" spans="1:4">
      <c r="A51" s="3">
        <v>2009</v>
      </c>
      <c r="B51" s="4" t="s">
        <v>24</v>
      </c>
      <c r="C51" s="5">
        <v>0.16500000000000001</v>
      </c>
      <c r="D51" s="4" t="s">
        <v>5</v>
      </c>
    </row>
    <row r="52" spans="1:4">
      <c r="A52" s="3">
        <v>2000</v>
      </c>
      <c r="B52" s="4" t="s">
        <v>25</v>
      </c>
      <c r="C52" s="5">
        <v>9.6000000000000002E-2</v>
      </c>
      <c r="D52" s="6" t="s">
        <v>6</v>
      </c>
    </row>
    <row r="53" spans="1:4">
      <c r="A53" s="3">
        <v>2001</v>
      </c>
      <c r="B53" s="4" t="s">
        <v>25</v>
      </c>
      <c r="C53" s="5">
        <v>6.6000000000000003E-2</v>
      </c>
      <c r="D53" s="6" t="s">
        <v>6</v>
      </c>
    </row>
    <row r="54" spans="1:4">
      <c r="A54" s="3">
        <v>2002</v>
      </c>
      <c r="B54" s="4" t="s">
        <v>25</v>
      </c>
      <c r="C54" s="5">
        <v>5.8999999999999997E-2</v>
      </c>
      <c r="D54" s="6" t="s">
        <v>6</v>
      </c>
    </row>
    <row r="55" spans="1:4">
      <c r="A55" s="3">
        <v>2003</v>
      </c>
      <c r="B55" s="4" t="s">
        <v>25</v>
      </c>
      <c r="C55" s="5">
        <v>0.125</v>
      </c>
      <c r="D55" s="6" t="s">
        <v>6</v>
      </c>
    </row>
    <row r="56" spans="1:4">
      <c r="A56" s="3">
        <v>2000</v>
      </c>
      <c r="B56" s="4" t="s">
        <v>26</v>
      </c>
      <c r="C56" s="5">
        <v>5.5E-2</v>
      </c>
      <c r="D56" s="6" t="s">
        <v>7</v>
      </c>
    </row>
    <row r="57" spans="1:4">
      <c r="A57" s="3">
        <v>2001</v>
      </c>
      <c r="B57" s="4" t="s">
        <v>26</v>
      </c>
      <c r="C57" s="5">
        <v>6.3E-2</v>
      </c>
      <c r="D57" s="6" t="s">
        <v>7</v>
      </c>
    </row>
    <row r="58" spans="1:4">
      <c r="A58" s="3">
        <v>2002</v>
      </c>
      <c r="B58" s="4" t="s">
        <v>26</v>
      </c>
      <c r="C58" s="5">
        <v>0.10199999999999999</v>
      </c>
      <c r="D58" s="6" t="s">
        <v>7</v>
      </c>
    </row>
    <row r="59" spans="1:4">
      <c r="A59" s="9">
        <v>40451</v>
      </c>
      <c r="B59" s="10" t="s">
        <v>14</v>
      </c>
      <c r="C59" s="11">
        <v>6.8000000000000005E-2</v>
      </c>
      <c r="D59" s="6" t="s">
        <v>5</v>
      </c>
    </row>
    <row r="60" spans="1:4">
      <c r="A60" s="3">
        <v>2000</v>
      </c>
      <c r="B60" s="4" t="s">
        <v>12</v>
      </c>
      <c r="C60" s="5">
        <v>0.317</v>
      </c>
      <c r="D60" s="6" t="s">
        <v>17</v>
      </c>
    </row>
    <row r="61" spans="1:4">
      <c r="A61" s="3">
        <v>2001</v>
      </c>
      <c r="B61" s="4" t="s">
        <v>12</v>
      </c>
      <c r="C61" s="5">
        <v>0.41299999999999998</v>
      </c>
      <c r="D61" s="6" t="s">
        <v>17</v>
      </c>
    </row>
    <row r="62" spans="1:4">
      <c r="A62" s="3">
        <v>2002</v>
      </c>
      <c r="B62" s="4" t="s">
        <v>12</v>
      </c>
      <c r="C62" s="5">
        <v>0.52100000000000002</v>
      </c>
      <c r="D62" s="6" t="s">
        <v>17</v>
      </c>
    </row>
    <row r="63" spans="1:4">
      <c r="A63" s="3">
        <v>2003</v>
      </c>
      <c r="B63" s="4" t="s">
        <v>12</v>
      </c>
      <c r="C63" s="5">
        <v>0.36009999999999998</v>
      </c>
      <c r="D63" s="6" t="s">
        <v>17</v>
      </c>
    </row>
    <row r="64" spans="1:4">
      <c r="A64" s="3">
        <v>2004</v>
      </c>
      <c r="B64" s="4" t="s">
        <v>12</v>
      </c>
      <c r="C64" s="5">
        <v>0.43375000000000002</v>
      </c>
      <c r="D64" s="6" t="s">
        <v>17</v>
      </c>
    </row>
    <row r="65" spans="1:4">
      <c r="A65" s="3">
        <v>2005</v>
      </c>
      <c r="B65" s="4" t="s">
        <v>12</v>
      </c>
      <c r="C65" s="5">
        <v>0.27600000000000002</v>
      </c>
      <c r="D65" s="6" t="s">
        <v>17</v>
      </c>
    </row>
    <row r="66" spans="1:4">
      <c r="A66" s="3">
        <v>2006</v>
      </c>
      <c r="B66" s="4" t="s">
        <v>12</v>
      </c>
      <c r="C66" s="5">
        <v>0.32</v>
      </c>
      <c r="D66" s="6" t="s">
        <v>17</v>
      </c>
    </row>
    <row r="67" spans="1:4">
      <c r="A67" s="3">
        <v>2007</v>
      </c>
      <c r="B67" s="4" t="s">
        <v>12</v>
      </c>
      <c r="C67" s="5">
        <v>0.29549999999999998</v>
      </c>
      <c r="D67" s="6" t="s">
        <v>17</v>
      </c>
    </row>
    <row r="68" spans="1:4">
      <c r="A68" s="3">
        <v>2008</v>
      </c>
      <c r="B68" s="4" t="s">
        <v>12</v>
      </c>
      <c r="C68" s="5">
        <v>0.26400000000000001</v>
      </c>
      <c r="D68" s="6" t="s">
        <v>17</v>
      </c>
    </row>
    <row r="69" spans="1:4">
      <c r="A69" s="3">
        <v>2009</v>
      </c>
      <c r="B69" s="4" t="s">
        <v>12</v>
      </c>
      <c r="C69" s="5">
        <v>0.249</v>
      </c>
      <c r="D69" s="6" t="s">
        <v>17</v>
      </c>
    </row>
    <row r="70" spans="1:4">
      <c r="A70" s="9">
        <v>40451</v>
      </c>
      <c r="B70" s="10" t="s">
        <v>12</v>
      </c>
      <c r="C70" s="11">
        <v>0.16120000000000001</v>
      </c>
      <c r="D70" s="6" t="s">
        <v>17</v>
      </c>
    </row>
    <row r="71" spans="1:4">
      <c r="A71" s="9">
        <v>40451</v>
      </c>
      <c r="B71" s="10" t="s">
        <v>11</v>
      </c>
      <c r="C71" s="11">
        <v>0.187</v>
      </c>
      <c r="D71" s="3" t="s">
        <v>16</v>
      </c>
    </row>
    <row r="72" spans="1:4">
      <c r="A72" s="3">
        <v>2000</v>
      </c>
      <c r="B72" s="4" t="s">
        <v>28</v>
      </c>
      <c r="C72" s="5">
        <v>9.2999999999999999E-2</v>
      </c>
      <c r="D72" s="4" t="s">
        <v>32</v>
      </c>
    </row>
    <row r="73" spans="1:4">
      <c r="A73" s="3">
        <v>2001</v>
      </c>
      <c r="B73" s="7" t="s">
        <v>28</v>
      </c>
      <c r="C73" s="8">
        <v>7.8E-2</v>
      </c>
      <c r="D73" s="4" t="s">
        <v>32</v>
      </c>
    </row>
    <row r="74" spans="1:4">
      <c r="A74" s="3">
        <v>2002</v>
      </c>
      <c r="B74" s="4" t="s">
        <v>28</v>
      </c>
      <c r="C74" s="5">
        <v>5.7000000000000002E-2</v>
      </c>
      <c r="D74" s="4" t="s">
        <v>32</v>
      </c>
    </row>
    <row r="75" spans="1:4">
      <c r="A75" s="3">
        <v>2000</v>
      </c>
      <c r="B75" s="4" t="s">
        <v>9</v>
      </c>
      <c r="C75" s="5">
        <v>0.115</v>
      </c>
      <c r="D75" s="6" t="s">
        <v>7</v>
      </c>
    </row>
    <row r="76" spans="1:4">
      <c r="A76" s="3">
        <v>2001</v>
      </c>
      <c r="B76" s="4" t="s">
        <v>9</v>
      </c>
      <c r="C76" s="5">
        <v>0.113</v>
      </c>
      <c r="D76" s="6" t="s">
        <v>7</v>
      </c>
    </row>
    <row r="77" spans="1:4">
      <c r="A77" s="3">
        <v>2002</v>
      </c>
      <c r="B77" s="7" t="s">
        <v>9</v>
      </c>
      <c r="C77" s="8">
        <v>0.12</v>
      </c>
      <c r="D77" s="6" t="s">
        <v>7</v>
      </c>
    </row>
    <row r="78" spans="1:4">
      <c r="A78" s="3">
        <v>2003</v>
      </c>
      <c r="B78" s="4" t="s">
        <v>9</v>
      </c>
      <c r="C78" s="5">
        <v>0.27539999999999998</v>
      </c>
      <c r="D78" s="6" t="s">
        <v>7</v>
      </c>
    </row>
    <row r="79" spans="1:4">
      <c r="A79" s="3">
        <v>2004</v>
      </c>
      <c r="B79" s="4" t="s">
        <v>9</v>
      </c>
      <c r="C79" s="5">
        <v>0.27766999999999997</v>
      </c>
      <c r="D79" s="6" t="s">
        <v>7</v>
      </c>
    </row>
    <row r="80" spans="1:4">
      <c r="A80" s="3">
        <v>2005</v>
      </c>
      <c r="B80" s="4" t="s">
        <v>9</v>
      </c>
      <c r="C80" s="5">
        <v>0.32</v>
      </c>
      <c r="D80" s="6" t="s">
        <v>7</v>
      </c>
    </row>
    <row r="81" spans="1:4">
      <c r="A81" s="3">
        <v>2006</v>
      </c>
      <c r="B81" s="4" t="s">
        <v>9</v>
      </c>
      <c r="C81" s="5">
        <v>0.308</v>
      </c>
      <c r="D81" s="6" t="s">
        <v>7</v>
      </c>
    </row>
    <row r="82" spans="1:4">
      <c r="A82" s="3">
        <v>2007</v>
      </c>
      <c r="B82" s="4" t="s">
        <v>9</v>
      </c>
      <c r="C82" s="5">
        <v>0.28299999999999997</v>
      </c>
      <c r="D82" s="6" t="s">
        <v>7</v>
      </c>
    </row>
    <row r="83" spans="1:4">
      <c r="A83" s="3">
        <v>2008</v>
      </c>
      <c r="B83" s="4" t="s">
        <v>9</v>
      </c>
      <c r="C83" s="5">
        <v>0.254</v>
      </c>
      <c r="D83" s="6" t="s">
        <v>7</v>
      </c>
    </row>
    <row r="84" spans="1:4">
      <c r="A84" s="3">
        <v>2009</v>
      </c>
      <c r="B84" s="4" t="s">
        <v>9</v>
      </c>
      <c r="C84" s="5">
        <v>0.23899999999999999</v>
      </c>
      <c r="D84" s="6" t="s">
        <v>7</v>
      </c>
    </row>
    <row r="85" spans="1:4">
      <c r="A85" s="9">
        <v>40451</v>
      </c>
      <c r="B85" s="10" t="s">
        <v>9</v>
      </c>
      <c r="C85" s="11">
        <v>0.23100000000000001</v>
      </c>
      <c r="D85" s="3" t="s">
        <v>7</v>
      </c>
    </row>
    <row r="86" spans="1:4">
      <c r="A86" s="3">
        <v>2000</v>
      </c>
      <c r="B86" s="7" t="s">
        <v>29</v>
      </c>
      <c r="C86" s="8">
        <v>1.4999999999999999E-2</v>
      </c>
      <c r="D86" s="4" t="s">
        <v>35</v>
      </c>
    </row>
    <row r="87" spans="1:4">
      <c r="A87" s="3">
        <v>2001</v>
      </c>
      <c r="B87" s="4" t="s">
        <v>29</v>
      </c>
      <c r="C87" s="5">
        <v>3.7999999999999999E-2</v>
      </c>
      <c r="D87" s="4" t="s">
        <v>35</v>
      </c>
    </row>
    <row r="88" spans="1:4">
      <c r="A88" s="3">
        <v>2000</v>
      </c>
      <c r="B88" s="4" t="s">
        <v>30</v>
      </c>
      <c r="C88" s="5">
        <v>1.2E-2</v>
      </c>
      <c r="D88" s="3" t="s">
        <v>32</v>
      </c>
    </row>
    <row r="89" spans="1:4">
      <c r="A89" s="3">
        <v>2001</v>
      </c>
      <c r="B89" s="4" t="s">
        <v>30</v>
      </c>
      <c r="C89" s="5">
        <v>2.5999999999999999E-2</v>
      </c>
      <c r="D89" s="3" t="s">
        <v>32</v>
      </c>
    </row>
    <row r="90" spans="1:4">
      <c r="A90" s="3"/>
      <c r="B90" s="3"/>
      <c r="C90" s="12"/>
    </row>
    <row r="91" spans="1:4">
      <c r="A91" s="3"/>
      <c r="B91" s="3"/>
      <c r="C91" s="12"/>
    </row>
    <row r="92" spans="1:4">
      <c r="A92" s="3"/>
      <c r="B92" s="3"/>
      <c r="C92" s="12"/>
    </row>
    <row r="93" spans="1:4">
      <c r="A93" s="3"/>
      <c r="B93" s="3"/>
      <c r="C93" s="12"/>
    </row>
  </sheetData>
  <sortState ref="A2:D89">
    <sortCondition ref="B2:B89"/>
  </sortState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obor rozložení báze - K TABULKA</vt:lpstr>
      <vt:lpstr>báze indexu SAX 2000 - 2010</vt:lpstr>
    </vt:vector>
  </TitlesOfParts>
  <Company>Kure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</dc:creator>
  <cp:lastModifiedBy>Kure</cp:lastModifiedBy>
  <dcterms:created xsi:type="dcterms:W3CDTF">2010-10-28T07:52:45Z</dcterms:created>
  <dcterms:modified xsi:type="dcterms:W3CDTF">2010-12-06T10:30:49Z</dcterms:modified>
</cp:coreProperties>
</file>