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áclav\Desktop\"/>
    </mc:Choice>
  </mc:AlternateContent>
  <xr:revisionPtr revIDLastSave="0" documentId="8_{4253F3F1-F1CC-40BE-8AE2-8CC246B25B1C}" xr6:coauthVersionLast="47" xr6:coauthVersionMax="47" xr10:uidLastSave="{00000000-0000-0000-0000-000000000000}"/>
  <bookViews>
    <workbookView xWindow="-120" yWindow="-120" windowWidth="20730" windowHeight="11160" xr2:uid="{4AE4FA60-E4C0-4D2D-82FC-C64B7141881E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F30" i="1" s="1"/>
  <c r="G6" i="1"/>
  <c r="F6" i="1"/>
  <c r="G5" i="1"/>
  <c r="G31" i="1" s="1"/>
  <c r="F5" i="1"/>
  <c r="D36" i="1" s="1"/>
  <c r="K4" i="1" l="1"/>
  <c r="J4" i="1"/>
  <c r="J12" i="1"/>
  <c r="L4" i="1"/>
  <c r="J13" i="1"/>
  <c r="J14" i="1" s="1"/>
  <c r="J5" i="1"/>
  <c r="K5" i="1"/>
  <c r="L5" i="1"/>
  <c r="D35" i="1"/>
  <c r="J16" i="1" l="1"/>
  <c r="J15" i="1"/>
  <c r="J17" i="1" s="1"/>
</calcChain>
</file>

<file path=xl/sharedStrings.xml><?xml version="1.0" encoding="utf-8"?>
<sst xmlns="http://schemas.openxmlformats.org/spreadsheetml/2006/main" count="56" uniqueCount="40">
  <si>
    <t>Sběr dat [mm]</t>
  </si>
  <si>
    <t>Parametry diagramu [mm]</t>
  </si>
  <si>
    <t>Podskupina</t>
  </si>
  <si>
    <t>Měření</t>
  </si>
  <si>
    <t>Diagram</t>
  </si>
  <si>
    <t>Centrální přímka</t>
  </si>
  <si>
    <t>UCL</t>
  </si>
  <si>
    <t>LCL</t>
  </si>
  <si>
    <t>Průměr</t>
  </si>
  <si>
    <t>Rozpětí</t>
  </si>
  <si>
    <t>Průměr naměřených hodnot</t>
  </si>
  <si>
    <t>Regulační meze</t>
  </si>
  <si>
    <t>Regulační mez</t>
  </si>
  <si>
    <t>Průměrné rozpětí</t>
  </si>
  <si>
    <t>A2</t>
  </si>
  <si>
    <t>D3</t>
  </si>
  <si>
    <t>D4</t>
  </si>
  <si>
    <t>Způsobilost procesu</t>
  </si>
  <si>
    <t>Střední hodnota</t>
  </si>
  <si>
    <t>Rozptyl</t>
  </si>
  <si>
    <t>Cp</t>
  </si>
  <si>
    <t>Cpu</t>
  </si>
  <si>
    <t>Cpl</t>
  </si>
  <si>
    <t>Cpk</t>
  </si>
  <si>
    <t>USL</t>
  </si>
  <si>
    <t>LSL</t>
  </si>
  <si>
    <t>d2</t>
  </si>
  <si>
    <t>Celkový průměr</t>
  </si>
  <si>
    <t>Kontrolní karta</t>
  </si>
  <si>
    <t>Charakteristika</t>
  </si>
  <si>
    <t>Vnější průměr pertlu</t>
  </si>
  <si>
    <t>Specifikace</t>
  </si>
  <si>
    <t>Nominální hodnota</t>
  </si>
  <si>
    <t>Proces</t>
  </si>
  <si>
    <t>Max</t>
  </si>
  <si>
    <t>Min</t>
  </si>
  <si>
    <t>Způsobilost</t>
  </si>
  <si>
    <t>Požadavek na Cpk</t>
  </si>
  <si>
    <t>Proces je způsobilý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</si>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</sst>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100" b="1"/>
              <a:t>Diagram X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[1]List1!$R$4</c:f>
              <c:strCache>
                <c:ptCount val="1"/>
                <c:pt idx="0">
                  <c:v>Průměr naměřených hodnot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[1]List1!$Q$5:$Q$29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[1]List1!$R$5:$R$29</c:f>
              <c:numCache>
                <c:formatCode>0.000</c:formatCode>
                <c:ptCount val="25"/>
                <c:pt idx="0">
                  <c:v>7.2633333333333328</c:v>
                </c:pt>
                <c:pt idx="1">
                  <c:v>7.2966666666666669</c:v>
                </c:pt>
                <c:pt idx="2">
                  <c:v>7.3</c:v>
                </c:pt>
                <c:pt idx="3">
                  <c:v>7.28</c:v>
                </c:pt>
                <c:pt idx="4">
                  <c:v>7.28</c:v>
                </c:pt>
                <c:pt idx="5">
                  <c:v>7.2966666666666669</c:v>
                </c:pt>
                <c:pt idx="6">
                  <c:v>7.293333333333333</c:v>
                </c:pt>
                <c:pt idx="7">
                  <c:v>7.2899999999999991</c:v>
                </c:pt>
                <c:pt idx="8">
                  <c:v>7.29</c:v>
                </c:pt>
                <c:pt idx="9">
                  <c:v>7.3</c:v>
                </c:pt>
                <c:pt idx="10">
                  <c:v>7.2933333333333339</c:v>
                </c:pt>
                <c:pt idx="11">
                  <c:v>7.2833333333333341</c:v>
                </c:pt>
                <c:pt idx="12">
                  <c:v>7.28</c:v>
                </c:pt>
                <c:pt idx="13">
                  <c:v>7.28</c:v>
                </c:pt>
                <c:pt idx="14">
                  <c:v>7.2966666666666669</c:v>
                </c:pt>
                <c:pt idx="15">
                  <c:v>7.2733333333333334</c:v>
                </c:pt>
                <c:pt idx="16">
                  <c:v>7.293333333333333</c:v>
                </c:pt>
                <c:pt idx="17">
                  <c:v>7.28</c:v>
                </c:pt>
                <c:pt idx="18">
                  <c:v>7.2766666666666664</c:v>
                </c:pt>
                <c:pt idx="19">
                  <c:v>7.2766666666666664</c:v>
                </c:pt>
                <c:pt idx="20">
                  <c:v>7.293333333333333</c:v>
                </c:pt>
                <c:pt idx="21">
                  <c:v>7.2966666666666669</c:v>
                </c:pt>
                <c:pt idx="22">
                  <c:v>7.28</c:v>
                </c:pt>
                <c:pt idx="23">
                  <c:v>7.2766666666666664</c:v>
                </c:pt>
                <c:pt idx="24">
                  <c:v>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4-42D4-AC0A-AB18011B6FE0}"/>
            </c:ext>
          </c:extLst>
        </c:ser>
        <c:ser>
          <c:idx val="1"/>
          <c:order val="1"/>
          <c:tx>
            <c:strRef>
              <c:f>[1]List1!$S$4</c:f>
              <c:strCache>
                <c:ptCount val="1"/>
                <c:pt idx="0">
                  <c:v>Centrální přímka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[1]List1!$Q$5:$Q$29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[1]List1!$S$5:$S$29</c:f>
              <c:numCache>
                <c:formatCode>0.000</c:formatCode>
                <c:ptCount val="25"/>
                <c:pt idx="0">
                  <c:v>7.2860000000000005</c:v>
                </c:pt>
                <c:pt idx="1">
                  <c:v>7.2860000000000005</c:v>
                </c:pt>
                <c:pt idx="2">
                  <c:v>7.2860000000000005</c:v>
                </c:pt>
                <c:pt idx="3">
                  <c:v>7.2860000000000005</c:v>
                </c:pt>
                <c:pt idx="4">
                  <c:v>7.2860000000000005</c:v>
                </c:pt>
                <c:pt idx="5">
                  <c:v>7.2860000000000005</c:v>
                </c:pt>
                <c:pt idx="6">
                  <c:v>7.2860000000000005</c:v>
                </c:pt>
                <c:pt idx="7">
                  <c:v>7.2860000000000005</c:v>
                </c:pt>
                <c:pt idx="8">
                  <c:v>7.2860000000000005</c:v>
                </c:pt>
                <c:pt idx="9">
                  <c:v>7.2860000000000005</c:v>
                </c:pt>
                <c:pt idx="10">
                  <c:v>7.2860000000000005</c:v>
                </c:pt>
                <c:pt idx="11">
                  <c:v>7.2860000000000005</c:v>
                </c:pt>
                <c:pt idx="12">
                  <c:v>7.2860000000000005</c:v>
                </c:pt>
                <c:pt idx="13">
                  <c:v>7.2860000000000005</c:v>
                </c:pt>
                <c:pt idx="14">
                  <c:v>7.2860000000000005</c:v>
                </c:pt>
                <c:pt idx="15">
                  <c:v>7.2860000000000005</c:v>
                </c:pt>
                <c:pt idx="16">
                  <c:v>7.2860000000000005</c:v>
                </c:pt>
                <c:pt idx="17">
                  <c:v>7.2860000000000005</c:v>
                </c:pt>
                <c:pt idx="18">
                  <c:v>7.2860000000000005</c:v>
                </c:pt>
                <c:pt idx="19">
                  <c:v>7.2860000000000005</c:v>
                </c:pt>
                <c:pt idx="20">
                  <c:v>7.2860000000000005</c:v>
                </c:pt>
                <c:pt idx="21">
                  <c:v>7.2860000000000005</c:v>
                </c:pt>
                <c:pt idx="22">
                  <c:v>7.2860000000000005</c:v>
                </c:pt>
                <c:pt idx="23">
                  <c:v>7.2860000000000005</c:v>
                </c:pt>
                <c:pt idx="24">
                  <c:v>7.2860000000000005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4-42D4-AC0A-AB18011B6FE0}"/>
            </c:ext>
          </c:extLst>
        </c:ser>
        <c:ser>
          <c:idx val="2"/>
          <c:order val="2"/>
          <c:tx>
            <c:strRef>
              <c:f>[1]List1!$T$4</c:f>
              <c:strCache>
                <c:ptCount val="1"/>
                <c:pt idx="0">
                  <c:v>Regulační meze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[1]List1!$Q$5:$Q$29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[1]List1!$T$5:$T$29</c:f>
              <c:numCache>
                <c:formatCode>0.000</c:formatCode>
                <c:ptCount val="25"/>
                <c:pt idx="0">
                  <c:v>7.3297844000000003</c:v>
                </c:pt>
                <c:pt idx="1">
                  <c:v>7.3297844000000003</c:v>
                </c:pt>
                <c:pt idx="2">
                  <c:v>7.3297844000000003</c:v>
                </c:pt>
                <c:pt idx="3">
                  <c:v>7.3297844000000003</c:v>
                </c:pt>
                <c:pt idx="4">
                  <c:v>7.3297844000000003</c:v>
                </c:pt>
                <c:pt idx="5">
                  <c:v>7.3297844000000003</c:v>
                </c:pt>
                <c:pt idx="6">
                  <c:v>7.3297844000000003</c:v>
                </c:pt>
                <c:pt idx="7">
                  <c:v>7.3297844000000003</c:v>
                </c:pt>
                <c:pt idx="8">
                  <c:v>7.3297844000000003</c:v>
                </c:pt>
                <c:pt idx="9">
                  <c:v>7.3297844000000003</c:v>
                </c:pt>
                <c:pt idx="10">
                  <c:v>7.3297844000000003</c:v>
                </c:pt>
                <c:pt idx="11">
                  <c:v>7.3297844000000003</c:v>
                </c:pt>
                <c:pt idx="12">
                  <c:v>7.3297844000000003</c:v>
                </c:pt>
                <c:pt idx="13">
                  <c:v>7.3297844000000003</c:v>
                </c:pt>
                <c:pt idx="14">
                  <c:v>7.3297844000000003</c:v>
                </c:pt>
                <c:pt idx="15">
                  <c:v>7.3297844000000003</c:v>
                </c:pt>
                <c:pt idx="16">
                  <c:v>7.3297844000000003</c:v>
                </c:pt>
                <c:pt idx="17">
                  <c:v>7.3297844000000003</c:v>
                </c:pt>
                <c:pt idx="18">
                  <c:v>7.3297844000000003</c:v>
                </c:pt>
                <c:pt idx="19">
                  <c:v>7.3297844000000003</c:v>
                </c:pt>
                <c:pt idx="20">
                  <c:v>7.3297844000000003</c:v>
                </c:pt>
                <c:pt idx="21">
                  <c:v>7.3297844000000003</c:v>
                </c:pt>
                <c:pt idx="22">
                  <c:v>7.3297844000000003</c:v>
                </c:pt>
                <c:pt idx="23">
                  <c:v>7.3297844000000003</c:v>
                </c:pt>
                <c:pt idx="24">
                  <c:v>7.3297844000000003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C4-42D4-AC0A-AB18011B6FE0}"/>
            </c:ext>
          </c:extLst>
        </c:ser>
        <c:ser>
          <c:idx val="3"/>
          <c:order val="3"/>
          <c:tx>
            <c:strRef>
              <c:f>[1]List1!$U$4</c:f>
              <c:strCache>
                <c:ptCount val="1"/>
                <c:pt idx="0">
                  <c:v>Regulační mez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[1]List1!$Q$5:$Q$29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[1]List1!$U$5:$U$29</c:f>
              <c:numCache>
                <c:formatCode>0.000</c:formatCode>
                <c:ptCount val="25"/>
                <c:pt idx="0">
                  <c:v>7.2422156000000006</c:v>
                </c:pt>
                <c:pt idx="1">
                  <c:v>7.2422156000000006</c:v>
                </c:pt>
                <c:pt idx="2">
                  <c:v>7.2422156000000006</c:v>
                </c:pt>
                <c:pt idx="3">
                  <c:v>7.2422156000000006</c:v>
                </c:pt>
                <c:pt idx="4">
                  <c:v>7.2422156000000006</c:v>
                </c:pt>
                <c:pt idx="5">
                  <c:v>7.2422156000000006</c:v>
                </c:pt>
                <c:pt idx="6">
                  <c:v>7.2422156000000006</c:v>
                </c:pt>
                <c:pt idx="7">
                  <c:v>7.2422156000000006</c:v>
                </c:pt>
                <c:pt idx="8">
                  <c:v>7.2422156000000006</c:v>
                </c:pt>
                <c:pt idx="9">
                  <c:v>7.2422156000000006</c:v>
                </c:pt>
                <c:pt idx="10">
                  <c:v>7.2422156000000006</c:v>
                </c:pt>
                <c:pt idx="11">
                  <c:v>7.2422156000000006</c:v>
                </c:pt>
                <c:pt idx="12">
                  <c:v>7.2422156000000006</c:v>
                </c:pt>
                <c:pt idx="13">
                  <c:v>7.2422156000000006</c:v>
                </c:pt>
                <c:pt idx="14">
                  <c:v>7.2422156000000006</c:v>
                </c:pt>
                <c:pt idx="15">
                  <c:v>7.2422156000000006</c:v>
                </c:pt>
                <c:pt idx="16">
                  <c:v>7.2422156000000006</c:v>
                </c:pt>
                <c:pt idx="17">
                  <c:v>7.2422156000000006</c:v>
                </c:pt>
                <c:pt idx="18">
                  <c:v>7.2422156000000006</c:v>
                </c:pt>
                <c:pt idx="19">
                  <c:v>7.2422156000000006</c:v>
                </c:pt>
                <c:pt idx="20">
                  <c:v>7.2422156000000006</c:v>
                </c:pt>
                <c:pt idx="21">
                  <c:v>7.2422156000000006</c:v>
                </c:pt>
                <c:pt idx="22">
                  <c:v>7.2422156000000006</c:v>
                </c:pt>
                <c:pt idx="23">
                  <c:v>7.2422156000000006</c:v>
                </c:pt>
                <c:pt idx="24">
                  <c:v>7.2422156000000006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C4-42D4-AC0A-AB18011B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76992"/>
        <c:axId val="364776208"/>
      </c:lineChart>
      <c:catAx>
        <c:axId val="36477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00" b="0"/>
                  <a:t>Podskupina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4776208"/>
        <c:crosses val="autoZero"/>
        <c:auto val="1"/>
        <c:lblAlgn val="ctr"/>
        <c:lblOffset val="100"/>
        <c:noMultiLvlLbl val="0"/>
      </c:catAx>
      <c:valAx>
        <c:axId val="364776208"/>
        <c:scaling>
          <c:orientation val="minMax"/>
          <c:min val="7.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00" b="0"/>
                  <a:t>Vnější</a:t>
                </a:r>
                <a:r>
                  <a:rPr lang="cs-CZ" sz="1000" b="0" baseline="0"/>
                  <a:t> průměr pertlu </a:t>
                </a:r>
                <a:r>
                  <a:rPr lang="en-US" sz="1000" b="0" baseline="0"/>
                  <a:t>[mm]</a:t>
                </a:r>
                <a:endParaRPr lang="cs-CZ" sz="10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477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100" b="1"/>
              <a:t>Diagram 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[1]List1!$X$4</c:f>
              <c:strCache>
                <c:ptCount val="1"/>
                <c:pt idx="0">
                  <c:v>Průměrné rozpětí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[1]List1!$W$5:$W$29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[1]List1!$X$5:$X$29</c:f>
              <c:numCache>
                <c:formatCode>0.000</c:formatCode>
                <c:ptCount val="25"/>
                <c:pt idx="0">
                  <c:v>3.0000000000000249E-2</c:v>
                </c:pt>
                <c:pt idx="1">
                  <c:v>5.0000000000000711E-2</c:v>
                </c:pt>
                <c:pt idx="2">
                  <c:v>5.0000000000000711E-2</c:v>
                </c:pt>
                <c:pt idx="3">
                  <c:v>4.9999999999999822E-2</c:v>
                </c:pt>
                <c:pt idx="4">
                  <c:v>4.0000000000000036E-2</c:v>
                </c:pt>
                <c:pt idx="5">
                  <c:v>1.9999999999999574E-2</c:v>
                </c:pt>
                <c:pt idx="6">
                  <c:v>6.0000000000000497E-2</c:v>
                </c:pt>
                <c:pt idx="7">
                  <c:v>4.0000000000000036E-2</c:v>
                </c:pt>
                <c:pt idx="8">
                  <c:v>7.0000000000000284E-2</c:v>
                </c:pt>
                <c:pt idx="9">
                  <c:v>6.0000000000000497E-2</c:v>
                </c:pt>
                <c:pt idx="10">
                  <c:v>6.0000000000000497E-2</c:v>
                </c:pt>
                <c:pt idx="11">
                  <c:v>4.9999999999999822E-2</c:v>
                </c:pt>
                <c:pt idx="12">
                  <c:v>4.9999999999999822E-2</c:v>
                </c:pt>
                <c:pt idx="13">
                  <c:v>3.0000000000000249E-2</c:v>
                </c:pt>
                <c:pt idx="14">
                  <c:v>2.9999999999999361E-2</c:v>
                </c:pt>
                <c:pt idx="15">
                  <c:v>2.0000000000000462E-2</c:v>
                </c:pt>
                <c:pt idx="16">
                  <c:v>4.0000000000000036E-2</c:v>
                </c:pt>
                <c:pt idx="17">
                  <c:v>4.0000000000000036E-2</c:v>
                </c:pt>
                <c:pt idx="18">
                  <c:v>4.0000000000000036E-2</c:v>
                </c:pt>
                <c:pt idx="19">
                  <c:v>5.9999999999999609E-2</c:v>
                </c:pt>
                <c:pt idx="20">
                  <c:v>2.9999999999999361E-2</c:v>
                </c:pt>
                <c:pt idx="21">
                  <c:v>2.9999999999999361E-2</c:v>
                </c:pt>
                <c:pt idx="22">
                  <c:v>4.0000000000000036E-2</c:v>
                </c:pt>
                <c:pt idx="23">
                  <c:v>4.0000000000000036E-2</c:v>
                </c:pt>
                <c:pt idx="24">
                  <c:v>4.0000000000000036E-2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F-43C8-90E0-262777EB4E5E}"/>
            </c:ext>
          </c:extLst>
        </c:ser>
        <c:ser>
          <c:idx val="1"/>
          <c:order val="1"/>
          <c:tx>
            <c:strRef>
              <c:f>[1]List1!$Y$4</c:f>
              <c:strCache>
                <c:ptCount val="1"/>
                <c:pt idx="0">
                  <c:v>Centrální přímka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[1]List1!$W$5:$W$29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[1]List1!$Y$5:$Y$29</c:f>
              <c:numCache>
                <c:formatCode>0.000</c:formatCode>
                <c:ptCount val="25"/>
                <c:pt idx="0">
                  <c:v>4.2800000000000046E-2</c:v>
                </c:pt>
                <c:pt idx="1">
                  <c:v>4.2800000000000046E-2</c:v>
                </c:pt>
                <c:pt idx="2">
                  <c:v>4.2800000000000046E-2</c:v>
                </c:pt>
                <c:pt idx="3">
                  <c:v>4.2800000000000046E-2</c:v>
                </c:pt>
                <c:pt idx="4">
                  <c:v>4.2800000000000046E-2</c:v>
                </c:pt>
                <c:pt idx="5">
                  <c:v>4.2800000000000046E-2</c:v>
                </c:pt>
                <c:pt idx="6">
                  <c:v>4.2800000000000046E-2</c:v>
                </c:pt>
                <c:pt idx="7">
                  <c:v>4.2800000000000046E-2</c:v>
                </c:pt>
                <c:pt idx="8">
                  <c:v>4.2800000000000046E-2</c:v>
                </c:pt>
                <c:pt idx="9">
                  <c:v>4.2800000000000046E-2</c:v>
                </c:pt>
                <c:pt idx="10">
                  <c:v>4.2800000000000046E-2</c:v>
                </c:pt>
                <c:pt idx="11">
                  <c:v>4.2800000000000046E-2</c:v>
                </c:pt>
                <c:pt idx="12">
                  <c:v>4.2800000000000046E-2</c:v>
                </c:pt>
                <c:pt idx="13">
                  <c:v>4.2800000000000046E-2</c:v>
                </c:pt>
                <c:pt idx="14">
                  <c:v>4.2800000000000046E-2</c:v>
                </c:pt>
                <c:pt idx="15">
                  <c:v>4.2800000000000046E-2</c:v>
                </c:pt>
                <c:pt idx="16">
                  <c:v>4.2800000000000046E-2</c:v>
                </c:pt>
                <c:pt idx="17">
                  <c:v>4.2800000000000046E-2</c:v>
                </c:pt>
                <c:pt idx="18">
                  <c:v>4.2800000000000046E-2</c:v>
                </c:pt>
                <c:pt idx="19">
                  <c:v>4.2800000000000046E-2</c:v>
                </c:pt>
                <c:pt idx="20">
                  <c:v>4.2800000000000046E-2</c:v>
                </c:pt>
                <c:pt idx="21">
                  <c:v>4.2800000000000046E-2</c:v>
                </c:pt>
                <c:pt idx="22">
                  <c:v>4.2800000000000046E-2</c:v>
                </c:pt>
                <c:pt idx="23">
                  <c:v>4.2800000000000046E-2</c:v>
                </c:pt>
                <c:pt idx="24">
                  <c:v>4.2800000000000046E-2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F-43C8-90E0-262777EB4E5E}"/>
            </c:ext>
          </c:extLst>
        </c:ser>
        <c:ser>
          <c:idx val="2"/>
          <c:order val="2"/>
          <c:tx>
            <c:strRef>
              <c:f>[1]List1!$Z$4</c:f>
              <c:strCache>
                <c:ptCount val="1"/>
                <c:pt idx="0">
                  <c:v>Regulační meze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[1]List1!$W$5:$W$29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[1]List1!$Z$5:$Z$29</c:f>
              <c:numCache>
                <c:formatCode>0.000</c:formatCode>
                <c:ptCount val="25"/>
                <c:pt idx="0">
                  <c:v>9.7669600000000106E-2</c:v>
                </c:pt>
                <c:pt idx="1">
                  <c:v>9.7669600000000106E-2</c:v>
                </c:pt>
                <c:pt idx="2">
                  <c:v>9.7669600000000106E-2</c:v>
                </c:pt>
                <c:pt idx="3">
                  <c:v>9.7669600000000106E-2</c:v>
                </c:pt>
                <c:pt idx="4">
                  <c:v>9.7669600000000106E-2</c:v>
                </c:pt>
                <c:pt idx="5">
                  <c:v>9.7669600000000106E-2</c:v>
                </c:pt>
                <c:pt idx="6">
                  <c:v>9.7669600000000106E-2</c:v>
                </c:pt>
                <c:pt idx="7">
                  <c:v>9.7669600000000106E-2</c:v>
                </c:pt>
                <c:pt idx="8">
                  <c:v>9.7669600000000106E-2</c:v>
                </c:pt>
                <c:pt idx="9">
                  <c:v>9.7669600000000106E-2</c:v>
                </c:pt>
                <c:pt idx="10">
                  <c:v>9.7669600000000106E-2</c:v>
                </c:pt>
                <c:pt idx="11">
                  <c:v>9.7669600000000106E-2</c:v>
                </c:pt>
                <c:pt idx="12">
                  <c:v>9.7669600000000106E-2</c:v>
                </c:pt>
                <c:pt idx="13">
                  <c:v>9.7669600000000106E-2</c:v>
                </c:pt>
                <c:pt idx="14">
                  <c:v>9.7669600000000106E-2</c:v>
                </c:pt>
                <c:pt idx="15">
                  <c:v>9.7669600000000106E-2</c:v>
                </c:pt>
                <c:pt idx="16">
                  <c:v>9.7669600000000106E-2</c:v>
                </c:pt>
                <c:pt idx="17">
                  <c:v>9.7669600000000106E-2</c:v>
                </c:pt>
                <c:pt idx="18">
                  <c:v>9.7669600000000106E-2</c:v>
                </c:pt>
                <c:pt idx="19">
                  <c:v>9.7669600000000106E-2</c:v>
                </c:pt>
                <c:pt idx="20">
                  <c:v>9.7669600000000106E-2</c:v>
                </c:pt>
                <c:pt idx="21">
                  <c:v>9.7669600000000106E-2</c:v>
                </c:pt>
                <c:pt idx="22">
                  <c:v>9.7669600000000106E-2</c:v>
                </c:pt>
                <c:pt idx="23">
                  <c:v>9.7669600000000106E-2</c:v>
                </c:pt>
                <c:pt idx="24">
                  <c:v>9.7669600000000106E-2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FF-43C8-90E0-262777EB4E5E}"/>
            </c:ext>
          </c:extLst>
        </c:ser>
        <c:ser>
          <c:idx val="3"/>
          <c:order val="3"/>
          <c:tx>
            <c:strRef>
              <c:f>[1]List1!$AA$4</c:f>
              <c:strCache>
                <c:ptCount val="1"/>
                <c:pt idx="0">
                  <c:v>Regulační meze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[1]List1!$W$5:$W$29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[1]List1!$AA$5:$AA$29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FF-43C8-90E0-262777EB4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21784"/>
        <c:axId val="367719040"/>
      </c:lineChart>
      <c:catAx>
        <c:axId val="367721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00" b="0"/>
                  <a:t>Podskupina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719040"/>
        <c:crosses val="autoZero"/>
        <c:auto val="1"/>
        <c:lblAlgn val="ctr"/>
        <c:lblOffset val="100"/>
        <c:noMultiLvlLbl val="0"/>
      </c:catAx>
      <c:valAx>
        <c:axId val="3677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000" b="0"/>
                  <a:t>Průměrné rozpětí </a:t>
                </a:r>
                <a:r>
                  <a:rPr lang="en-US" sz="1000" b="0"/>
                  <a:t>[mm]</a:t>
                </a:r>
                <a:endParaRPr lang="cs-CZ" sz="10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72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 w="190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</xdr:colOff>
      <xdr:row>45</xdr:row>
      <xdr:rowOff>16668</xdr:rowOff>
    </xdr:from>
    <xdr:to>
      <xdr:col>24</xdr:col>
      <xdr:colOff>11906</xdr:colOff>
      <xdr:row>63</xdr:row>
      <xdr:rowOff>21432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7431BC0-19F9-444D-9C48-B8C8CB919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4764</xdr:colOff>
      <xdr:row>45</xdr:row>
      <xdr:rowOff>15874</xdr:rowOff>
    </xdr:from>
    <xdr:to>
      <xdr:col>29</xdr:col>
      <xdr:colOff>587376</xdr:colOff>
      <xdr:row>63</xdr:row>
      <xdr:rowOff>23813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232F61C-8187-4125-9E7F-7F37EEACA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608807</xdr:colOff>
      <xdr:row>29</xdr:row>
      <xdr:rowOff>179079</xdr:rowOff>
    </xdr:from>
    <xdr:to>
      <xdr:col>29</xdr:col>
      <xdr:colOff>605744</xdr:colOff>
      <xdr:row>45</xdr:row>
      <xdr:rowOff>23813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B9A3760-C11C-4C55-92FA-E9D2C82A0C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843" t="35171" r="40670" b="33325"/>
        <a:stretch/>
      </xdr:blipFill>
      <xdr:spPr>
        <a:xfrm>
          <a:off x="15934532" y="5703579"/>
          <a:ext cx="3654537" cy="2892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TL%20DELTA%20F%20NyAl%204,7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ling,grot"/>
      <sheetName val="F - 1. krok barrel"/>
      <sheetName val="PRAVÁ STRANA"/>
      <sheetName val="SPC PRAVÁ STRANA"/>
      <sheetName val="List1"/>
      <sheetName val="List4"/>
      <sheetName val="List3"/>
      <sheetName val="LEVÁ STRANA"/>
      <sheetName val="SPC LEVÁ STRANA"/>
      <sheetName val="POSLEDNÍ KUS"/>
      <sheetName val="Revision status"/>
    </sheetNames>
    <sheetDataSet>
      <sheetData sheetId="0"/>
      <sheetData sheetId="1"/>
      <sheetData sheetId="2"/>
      <sheetData sheetId="3"/>
      <sheetData sheetId="4">
        <row r="4">
          <cell r="R4" t="str">
            <v>Průměr naměřených hodnot</v>
          </cell>
          <cell r="S4" t="str">
            <v>Centrální přímka</v>
          </cell>
          <cell r="T4" t="str">
            <v>Regulační meze</v>
          </cell>
          <cell r="U4" t="str">
            <v>Regulační mez</v>
          </cell>
          <cell r="X4" t="str">
            <v>Průměrné rozpětí</v>
          </cell>
          <cell r="Y4" t="str">
            <v>Centrální přímka</v>
          </cell>
          <cell r="Z4" t="str">
            <v>Regulační meze</v>
          </cell>
          <cell r="AA4" t="str">
            <v>Regulační meze</v>
          </cell>
        </row>
        <row r="5">
          <cell r="Q5">
            <v>1</v>
          </cell>
          <cell r="R5">
            <v>7.2633333333333328</v>
          </cell>
          <cell r="S5">
            <v>7.2860000000000005</v>
          </cell>
          <cell r="T5">
            <v>7.3297844000000003</v>
          </cell>
          <cell r="U5">
            <v>7.2422156000000006</v>
          </cell>
          <cell r="W5">
            <v>1</v>
          </cell>
          <cell r="X5">
            <v>3.0000000000000249E-2</v>
          </cell>
          <cell r="Y5">
            <v>4.2800000000000046E-2</v>
          </cell>
          <cell r="Z5">
            <v>9.7669600000000106E-2</v>
          </cell>
          <cell r="AA5">
            <v>0</v>
          </cell>
        </row>
        <row r="6">
          <cell r="Q6">
            <v>2</v>
          </cell>
          <cell r="R6">
            <v>7.2966666666666669</v>
          </cell>
          <cell r="S6">
            <v>7.2860000000000005</v>
          </cell>
          <cell r="T6">
            <v>7.3297844000000003</v>
          </cell>
          <cell r="U6">
            <v>7.2422156000000006</v>
          </cell>
          <cell r="W6">
            <v>2</v>
          </cell>
          <cell r="X6">
            <v>5.0000000000000711E-2</v>
          </cell>
          <cell r="Y6">
            <v>4.2800000000000046E-2</v>
          </cell>
          <cell r="Z6">
            <v>9.7669600000000106E-2</v>
          </cell>
          <cell r="AA6">
            <v>0</v>
          </cell>
        </row>
        <row r="7">
          <cell r="Q7">
            <v>3</v>
          </cell>
          <cell r="R7">
            <v>7.3</v>
          </cell>
          <cell r="S7">
            <v>7.2860000000000005</v>
          </cell>
          <cell r="T7">
            <v>7.3297844000000003</v>
          </cell>
          <cell r="U7">
            <v>7.2422156000000006</v>
          </cell>
          <cell r="W7">
            <v>3</v>
          </cell>
          <cell r="X7">
            <v>5.0000000000000711E-2</v>
          </cell>
          <cell r="Y7">
            <v>4.2800000000000046E-2</v>
          </cell>
          <cell r="Z7">
            <v>9.7669600000000106E-2</v>
          </cell>
          <cell r="AA7">
            <v>0</v>
          </cell>
        </row>
        <row r="8">
          <cell r="Q8">
            <v>4</v>
          </cell>
          <cell r="R8">
            <v>7.28</v>
          </cell>
          <cell r="S8">
            <v>7.2860000000000005</v>
          </cell>
          <cell r="T8">
            <v>7.3297844000000003</v>
          </cell>
          <cell r="U8">
            <v>7.2422156000000006</v>
          </cell>
          <cell r="W8">
            <v>4</v>
          </cell>
          <cell r="X8">
            <v>4.9999999999999822E-2</v>
          </cell>
          <cell r="Y8">
            <v>4.2800000000000046E-2</v>
          </cell>
          <cell r="Z8">
            <v>9.7669600000000106E-2</v>
          </cell>
          <cell r="AA8">
            <v>0</v>
          </cell>
        </row>
        <row r="9">
          <cell r="Q9">
            <v>5</v>
          </cell>
          <cell r="R9">
            <v>7.28</v>
          </cell>
          <cell r="S9">
            <v>7.2860000000000005</v>
          </cell>
          <cell r="T9">
            <v>7.3297844000000003</v>
          </cell>
          <cell r="U9">
            <v>7.2422156000000006</v>
          </cell>
          <cell r="W9">
            <v>5</v>
          </cell>
          <cell r="X9">
            <v>4.0000000000000036E-2</v>
          </cell>
          <cell r="Y9">
            <v>4.2800000000000046E-2</v>
          </cell>
          <cell r="Z9">
            <v>9.7669600000000106E-2</v>
          </cell>
          <cell r="AA9">
            <v>0</v>
          </cell>
        </row>
        <row r="10">
          <cell r="Q10">
            <v>6</v>
          </cell>
          <cell r="R10">
            <v>7.2966666666666669</v>
          </cell>
          <cell r="S10">
            <v>7.2860000000000005</v>
          </cell>
          <cell r="T10">
            <v>7.3297844000000003</v>
          </cell>
          <cell r="U10">
            <v>7.2422156000000006</v>
          </cell>
          <cell r="W10">
            <v>6</v>
          </cell>
          <cell r="X10">
            <v>1.9999999999999574E-2</v>
          </cell>
          <cell r="Y10">
            <v>4.2800000000000046E-2</v>
          </cell>
          <cell r="Z10">
            <v>9.7669600000000106E-2</v>
          </cell>
          <cell r="AA10">
            <v>0</v>
          </cell>
        </row>
        <row r="11">
          <cell r="Q11">
            <v>7</v>
          </cell>
          <cell r="R11">
            <v>7.293333333333333</v>
          </cell>
          <cell r="S11">
            <v>7.2860000000000005</v>
          </cell>
          <cell r="T11">
            <v>7.3297844000000003</v>
          </cell>
          <cell r="U11">
            <v>7.2422156000000006</v>
          </cell>
          <cell r="W11">
            <v>7</v>
          </cell>
          <cell r="X11">
            <v>6.0000000000000497E-2</v>
          </cell>
          <cell r="Y11">
            <v>4.2800000000000046E-2</v>
          </cell>
          <cell r="Z11">
            <v>9.7669600000000106E-2</v>
          </cell>
          <cell r="AA11">
            <v>0</v>
          </cell>
        </row>
        <row r="12">
          <cell r="Q12">
            <v>8</v>
          </cell>
          <cell r="R12">
            <v>7.2899999999999991</v>
          </cell>
          <cell r="S12">
            <v>7.2860000000000005</v>
          </cell>
          <cell r="T12">
            <v>7.3297844000000003</v>
          </cell>
          <cell r="U12">
            <v>7.2422156000000006</v>
          </cell>
          <cell r="W12">
            <v>8</v>
          </cell>
          <cell r="X12">
            <v>4.0000000000000036E-2</v>
          </cell>
          <cell r="Y12">
            <v>4.2800000000000046E-2</v>
          </cell>
          <cell r="Z12">
            <v>9.7669600000000106E-2</v>
          </cell>
          <cell r="AA12">
            <v>0</v>
          </cell>
        </row>
        <row r="13">
          <cell r="Q13">
            <v>9</v>
          </cell>
          <cell r="R13">
            <v>7.29</v>
          </cell>
          <cell r="S13">
            <v>7.2860000000000005</v>
          </cell>
          <cell r="T13">
            <v>7.3297844000000003</v>
          </cell>
          <cell r="U13">
            <v>7.2422156000000006</v>
          </cell>
          <cell r="W13">
            <v>9</v>
          </cell>
          <cell r="X13">
            <v>7.0000000000000284E-2</v>
          </cell>
          <cell r="Y13">
            <v>4.2800000000000046E-2</v>
          </cell>
          <cell r="Z13">
            <v>9.7669600000000106E-2</v>
          </cell>
          <cell r="AA13">
            <v>0</v>
          </cell>
        </row>
        <row r="14">
          <cell r="Q14">
            <v>10</v>
          </cell>
          <cell r="R14">
            <v>7.3</v>
          </cell>
          <cell r="S14">
            <v>7.2860000000000005</v>
          </cell>
          <cell r="T14">
            <v>7.3297844000000003</v>
          </cell>
          <cell r="U14">
            <v>7.2422156000000006</v>
          </cell>
          <cell r="W14">
            <v>10</v>
          </cell>
          <cell r="X14">
            <v>6.0000000000000497E-2</v>
          </cell>
          <cell r="Y14">
            <v>4.2800000000000046E-2</v>
          </cell>
          <cell r="Z14">
            <v>9.7669600000000106E-2</v>
          </cell>
          <cell r="AA14">
            <v>0</v>
          </cell>
        </row>
        <row r="15">
          <cell r="Q15">
            <v>11</v>
          </cell>
          <cell r="R15">
            <v>7.2933333333333339</v>
          </cell>
          <cell r="S15">
            <v>7.2860000000000005</v>
          </cell>
          <cell r="T15">
            <v>7.3297844000000003</v>
          </cell>
          <cell r="U15">
            <v>7.2422156000000006</v>
          </cell>
          <cell r="W15">
            <v>11</v>
          </cell>
          <cell r="X15">
            <v>6.0000000000000497E-2</v>
          </cell>
          <cell r="Y15">
            <v>4.2800000000000046E-2</v>
          </cell>
          <cell r="Z15">
            <v>9.7669600000000106E-2</v>
          </cell>
          <cell r="AA15">
            <v>0</v>
          </cell>
        </row>
        <row r="16">
          <cell r="Q16">
            <v>12</v>
          </cell>
          <cell r="R16">
            <v>7.2833333333333341</v>
          </cell>
          <cell r="S16">
            <v>7.2860000000000005</v>
          </cell>
          <cell r="T16">
            <v>7.3297844000000003</v>
          </cell>
          <cell r="U16">
            <v>7.2422156000000006</v>
          </cell>
          <cell r="W16">
            <v>12</v>
          </cell>
          <cell r="X16">
            <v>4.9999999999999822E-2</v>
          </cell>
          <cell r="Y16">
            <v>4.2800000000000046E-2</v>
          </cell>
          <cell r="Z16">
            <v>9.7669600000000106E-2</v>
          </cell>
          <cell r="AA16">
            <v>0</v>
          </cell>
        </row>
        <row r="17">
          <cell r="Q17">
            <v>13</v>
          </cell>
          <cell r="R17">
            <v>7.28</v>
          </cell>
          <cell r="S17">
            <v>7.2860000000000005</v>
          </cell>
          <cell r="T17">
            <v>7.3297844000000003</v>
          </cell>
          <cell r="U17">
            <v>7.2422156000000006</v>
          </cell>
          <cell r="W17">
            <v>13</v>
          </cell>
          <cell r="X17">
            <v>4.9999999999999822E-2</v>
          </cell>
          <cell r="Y17">
            <v>4.2800000000000046E-2</v>
          </cell>
          <cell r="Z17">
            <v>9.7669600000000106E-2</v>
          </cell>
          <cell r="AA17">
            <v>0</v>
          </cell>
        </row>
        <row r="18">
          <cell r="Q18">
            <v>14</v>
          </cell>
          <cell r="R18">
            <v>7.28</v>
          </cell>
          <cell r="S18">
            <v>7.2860000000000005</v>
          </cell>
          <cell r="T18">
            <v>7.3297844000000003</v>
          </cell>
          <cell r="U18">
            <v>7.2422156000000006</v>
          </cell>
          <cell r="W18">
            <v>14</v>
          </cell>
          <cell r="X18">
            <v>3.0000000000000249E-2</v>
          </cell>
          <cell r="Y18">
            <v>4.2800000000000046E-2</v>
          </cell>
          <cell r="Z18">
            <v>9.7669600000000106E-2</v>
          </cell>
          <cell r="AA18">
            <v>0</v>
          </cell>
        </row>
        <row r="19">
          <cell r="Q19">
            <v>15</v>
          </cell>
          <cell r="R19">
            <v>7.2966666666666669</v>
          </cell>
          <cell r="S19">
            <v>7.2860000000000005</v>
          </cell>
          <cell r="T19">
            <v>7.3297844000000003</v>
          </cell>
          <cell r="U19">
            <v>7.2422156000000006</v>
          </cell>
          <cell r="W19">
            <v>15</v>
          </cell>
          <cell r="X19">
            <v>2.9999999999999361E-2</v>
          </cell>
          <cell r="Y19">
            <v>4.2800000000000046E-2</v>
          </cell>
          <cell r="Z19">
            <v>9.7669600000000106E-2</v>
          </cell>
          <cell r="AA19">
            <v>0</v>
          </cell>
        </row>
        <row r="20">
          <cell r="Q20">
            <v>16</v>
          </cell>
          <cell r="R20">
            <v>7.2733333333333334</v>
          </cell>
          <cell r="S20">
            <v>7.2860000000000005</v>
          </cell>
          <cell r="T20">
            <v>7.3297844000000003</v>
          </cell>
          <cell r="U20">
            <v>7.2422156000000006</v>
          </cell>
          <cell r="W20">
            <v>16</v>
          </cell>
          <cell r="X20">
            <v>2.0000000000000462E-2</v>
          </cell>
          <cell r="Y20">
            <v>4.2800000000000046E-2</v>
          </cell>
          <cell r="Z20">
            <v>9.7669600000000106E-2</v>
          </cell>
          <cell r="AA20">
            <v>0</v>
          </cell>
        </row>
        <row r="21">
          <cell r="Q21">
            <v>17</v>
          </cell>
          <cell r="R21">
            <v>7.293333333333333</v>
          </cell>
          <cell r="S21">
            <v>7.2860000000000005</v>
          </cell>
          <cell r="T21">
            <v>7.3297844000000003</v>
          </cell>
          <cell r="U21">
            <v>7.2422156000000006</v>
          </cell>
          <cell r="W21">
            <v>17</v>
          </cell>
          <cell r="X21">
            <v>4.0000000000000036E-2</v>
          </cell>
          <cell r="Y21">
            <v>4.2800000000000046E-2</v>
          </cell>
          <cell r="Z21">
            <v>9.7669600000000106E-2</v>
          </cell>
          <cell r="AA21">
            <v>0</v>
          </cell>
        </row>
        <row r="22">
          <cell r="Q22">
            <v>18</v>
          </cell>
          <cell r="R22">
            <v>7.28</v>
          </cell>
          <cell r="S22">
            <v>7.2860000000000005</v>
          </cell>
          <cell r="T22">
            <v>7.3297844000000003</v>
          </cell>
          <cell r="U22">
            <v>7.2422156000000006</v>
          </cell>
          <cell r="W22">
            <v>18</v>
          </cell>
          <cell r="X22">
            <v>4.0000000000000036E-2</v>
          </cell>
          <cell r="Y22">
            <v>4.2800000000000046E-2</v>
          </cell>
          <cell r="Z22">
            <v>9.7669600000000106E-2</v>
          </cell>
          <cell r="AA22">
            <v>0</v>
          </cell>
        </row>
        <row r="23">
          <cell r="Q23">
            <v>19</v>
          </cell>
          <cell r="R23">
            <v>7.2766666666666664</v>
          </cell>
          <cell r="S23">
            <v>7.2860000000000005</v>
          </cell>
          <cell r="T23">
            <v>7.3297844000000003</v>
          </cell>
          <cell r="U23">
            <v>7.2422156000000006</v>
          </cell>
          <cell r="W23">
            <v>19</v>
          </cell>
          <cell r="X23">
            <v>4.0000000000000036E-2</v>
          </cell>
          <cell r="Y23">
            <v>4.2800000000000046E-2</v>
          </cell>
          <cell r="Z23">
            <v>9.7669600000000106E-2</v>
          </cell>
          <cell r="AA23">
            <v>0</v>
          </cell>
        </row>
        <row r="24">
          <cell r="Q24">
            <v>20</v>
          </cell>
          <cell r="R24">
            <v>7.2766666666666664</v>
          </cell>
          <cell r="S24">
            <v>7.2860000000000005</v>
          </cell>
          <cell r="T24">
            <v>7.3297844000000003</v>
          </cell>
          <cell r="U24">
            <v>7.2422156000000006</v>
          </cell>
          <cell r="W24">
            <v>20</v>
          </cell>
          <cell r="X24">
            <v>5.9999999999999609E-2</v>
          </cell>
          <cell r="Y24">
            <v>4.2800000000000046E-2</v>
          </cell>
          <cell r="Z24">
            <v>9.7669600000000106E-2</v>
          </cell>
          <cell r="AA24">
            <v>0</v>
          </cell>
        </row>
        <row r="25">
          <cell r="Q25">
            <v>21</v>
          </cell>
          <cell r="R25">
            <v>7.293333333333333</v>
          </cell>
          <cell r="S25">
            <v>7.2860000000000005</v>
          </cell>
          <cell r="T25">
            <v>7.3297844000000003</v>
          </cell>
          <cell r="U25">
            <v>7.2422156000000006</v>
          </cell>
          <cell r="W25">
            <v>21</v>
          </cell>
          <cell r="X25">
            <v>2.9999999999999361E-2</v>
          </cell>
          <cell r="Y25">
            <v>4.2800000000000046E-2</v>
          </cell>
          <cell r="Z25">
            <v>9.7669600000000106E-2</v>
          </cell>
          <cell r="AA25">
            <v>0</v>
          </cell>
        </row>
        <row r="26">
          <cell r="Q26">
            <v>22</v>
          </cell>
          <cell r="R26">
            <v>7.2966666666666669</v>
          </cell>
          <cell r="S26">
            <v>7.2860000000000005</v>
          </cell>
          <cell r="T26">
            <v>7.3297844000000003</v>
          </cell>
          <cell r="U26">
            <v>7.2422156000000006</v>
          </cell>
          <cell r="W26">
            <v>22</v>
          </cell>
          <cell r="X26">
            <v>2.9999999999999361E-2</v>
          </cell>
          <cell r="Y26">
            <v>4.2800000000000046E-2</v>
          </cell>
          <cell r="Z26">
            <v>9.7669600000000106E-2</v>
          </cell>
          <cell r="AA26">
            <v>0</v>
          </cell>
        </row>
        <row r="27">
          <cell r="Q27">
            <v>23</v>
          </cell>
          <cell r="R27">
            <v>7.28</v>
          </cell>
          <cell r="S27">
            <v>7.2860000000000005</v>
          </cell>
          <cell r="T27">
            <v>7.3297844000000003</v>
          </cell>
          <cell r="U27">
            <v>7.2422156000000006</v>
          </cell>
          <cell r="W27">
            <v>23</v>
          </cell>
          <cell r="X27">
            <v>4.0000000000000036E-2</v>
          </cell>
          <cell r="Y27">
            <v>4.2800000000000046E-2</v>
          </cell>
          <cell r="Z27">
            <v>9.7669600000000106E-2</v>
          </cell>
          <cell r="AA27">
            <v>0</v>
          </cell>
        </row>
        <row r="28">
          <cell r="Q28">
            <v>24</v>
          </cell>
          <cell r="R28">
            <v>7.2766666666666664</v>
          </cell>
          <cell r="S28">
            <v>7.2860000000000005</v>
          </cell>
          <cell r="T28">
            <v>7.3297844000000003</v>
          </cell>
          <cell r="U28">
            <v>7.2422156000000006</v>
          </cell>
          <cell r="W28">
            <v>24</v>
          </cell>
          <cell r="X28">
            <v>4.0000000000000036E-2</v>
          </cell>
          <cell r="Y28">
            <v>4.2800000000000046E-2</v>
          </cell>
          <cell r="Z28">
            <v>9.7669600000000106E-2</v>
          </cell>
          <cell r="AA28">
            <v>0</v>
          </cell>
        </row>
        <row r="29">
          <cell r="Q29">
            <v>25</v>
          </cell>
          <cell r="R29">
            <v>7.28</v>
          </cell>
          <cell r="S29">
            <v>7.2860000000000005</v>
          </cell>
          <cell r="T29">
            <v>7.3297844000000003</v>
          </cell>
          <cell r="U29">
            <v>7.2422156000000006</v>
          </cell>
          <cell r="W29">
            <v>25</v>
          </cell>
          <cell r="X29">
            <v>4.0000000000000036E-2</v>
          </cell>
          <cell r="Y29">
            <v>4.2800000000000046E-2</v>
          </cell>
          <cell r="Z29">
            <v>9.7669600000000106E-2</v>
          </cell>
          <cell r="AA29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B512-61AD-4C7E-8349-7E37BD0AB8C3}">
  <dimension ref="A1:AI76"/>
  <sheetViews>
    <sheetView tabSelected="1" workbookViewId="0">
      <selection activeCell="AF50" sqref="AF50"/>
    </sheetView>
  </sheetViews>
  <sheetFormatPr defaultRowHeight="15" x14ac:dyDescent="0.25"/>
  <cols>
    <col min="2" max="2" width="11.85546875" customWidth="1"/>
    <col min="9" max="9" width="15.85546875" customWidth="1"/>
    <col min="10" max="10" width="17.140625" customWidth="1"/>
    <col min="17" max="17" width="11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7" x14ac:dyDescent="0.25">
      <c r="A2" s="1"/>
      <c r="B2" s="2" t="s">
        <v>0</v>
      </c>
      <c r="C2" s="2"/>
      <c r="D2" s="2"/>
      <c r="E2" s="2"/>
      <c r="F2" s="2"/>
      <c r="G2" s="2"/>
      <c r="H2" s="1"/>
      <c r="I2" s="2" t="s">
        <v>1</v>
      </c>
      <c r="J2" s="2"/>
      <c r="K2" s="2"/>
      <c r="L2" s="2"/>
      <c r="M2" s="1"/>
      <c r="R2" s="3"/>
    </row>
    <row r="3" spans="1:27" x14ac:dyDescent="0.25">
      <c r="A3" s="1"/>
      <c r="B3" s="4" t="s">
        <v>2</v>
      </c>
      <c r="C3" s="4" t="s">
        <v>3</v>
      </c>
      <c r="D3" s="4"/>
      <c r="E3" s="4"/>
      <c r="F3" s="5"/>
      <c r="G3" s="5"/>
      <c r="H3" s="1"/>
      <c r="I3" s="6" t="s">
        <v>4</v>
      </c>
      <c r="J3" s="6" t="s">
        <v>5</v>
      </c>
      <c r="K3" s="6" t="s">
        <v>6</v>
      </c>
      <c r="L3" s="6" t="s">
        <v>7</v>
      </c>
      <c r="M3" s="1"/>
      <c r="R3" s="3"/>
    </row>
    <row r="4" spans="1:27" x14ac:dyDescent="0.25">
      <c r="A4" s="1"/>
      <c r="B4" s="4"/>
      <c r="C4" s="7">
        <v>1</v>
      </c>
      <c r="D4" s="7">
        <v>2</v>
      </c>
      <c r="E4" s="7">
        <v>3</v>
      </c>
      <c r="F4" s="6" t="s">
        <v>8</v>
      </c>
      <c r="G4" s="6" t="s">
        <v>9</v>
      </c>
      <c r="H4" s="1"/>
      <c r="I4" s="8" t="s">
        <v>8</v>
      </c>
      <c r="J4" s="9">
        <f>F30</f>
        <v>7.2860000000000005</v>
      </c>
      <c r="K4" s="9">
        <f>F30+J7*G31</f>
        <v>7.3297844000000003</v>
      </c>
      <c r="L4" s="9">
        <f>F30-J7*G31</f>
        <v>7.2422156000000006</v>
      </c>
      <c r="M4" s="1"/>
      <c r="Q4" t="s">
        <v>2</v>
      </c>
      <c r="R4" s="3" t="s">
        <v>10</v>
      </c>
      <c r="S4" t="s">
        <v>5</v>
      </c>
      <c r="T4" t="s">
        <v>11</v>
      </c>
      <c r="U4" t="s">
        <v>12</v>
      </c>
      <c r="W4" t="s">
        <v>2</v>
      </c>
      <c r="X4" t="s">
        <v>13</v>
      </c>
      <c r="Y4" t="s">
        <v>5</v>
      </c>
      <c r="Z4" t="s">
        <v>11</v>
      </c>
      <c r="AA4" t="s">
        <v>11</v>
      </c>
    </row>
    <row r="5" spans="1:27" x14ac:dyDescent="0.25">
      <c r="A5" s="1"/>
      <c r="B5" s="10">
        <v>1</v>
      </c>
      <c r="C5" s="11">
        <v>7.26</v>
      </c>
      <c r="D5" s="11">
        <v>7.25</v>
      </c>
      <c r="E5" s="11">
        <v>7.28</v>
      </c>
      <c r="F5" s="9">
        <f>AVERAGE(C5:E5)</f>
        <v>7.2633333333333328</v>
      </c>
      <c r="G5" s="9">
        <f>MAX(C5:E5)-MIN(C5:E5)</f>
        <v>3.0000000000000249E-2</v>
      </c>
      <c r="H5" s="1"/>
      <c r="I5" s="8" t="s">
        <v>9</v>
      </c>
      <c r="J5" s="9">
        <f>G31</f>
        <v>4.2800000000000046E-2</v>
      </c>
      <c r="K5" s="9">
        <f>G31*J9</f>
        <v>9.7669600000000106E-2</v>
      </c>
      <c r="L5" s="9">
        <f>G31*J8</f>
        <v>0</v>
      </c>
      <c r="M5" s="1"/>
      <c r="Q5">
        <v>1</v>
      </c>
      <c r="R5" s="3">
        <v>7.2633333333333328</v>
      </c>
      <c r="S5" s="3">
        <v>7.2860000000000005</v>
      </c>
      <c r="T5" s="3">
        <v>7.3297844000000003</v>
      </c>
      <c r="U5" s="3">
        <v>7.2422156000000006</v>
      </c>
      <c r="V5" s="3"/>
      <c r="W5">
        <v>1</v>
      </c>
      <c r="X5" s="3">
        <v>3.0000000000000249E-2</v>
      </c>
      <c r="Y5" s="3">
        <v>4.2800000000000046E-2</v>
      </c>
      <c r="Z5" s="3">
        <v>9.7669600000000106E-2</v>
      </c>
      <c r="AA5" s="12">
        <v>0</v>
      </c>
    </row>
    <row r="6" spans="1:27" x14ac:dyDescent="0.25">
      <c r="A6" s="1"/>
      <c r="B6" s="10">
        <v>2</v>
      </c>
      <c r="C6" s="11">
        <v>7.32</v>
      </c>
      <c r="D6" s="11">
        <v>7.3</v>
      </c>
      <c r="E6" s="11">
        <v>7.27</v>
      </c>
      <c r="F6" s="9">
        <f t="shared" ref="F6:F29" si="0">AVERAGE(C6:E6)</f>
        <v>7.2966666666666669</v>
      </c>
      <c r="G6" s="9">
        <f t="shared" ref="G6:G29" si="1">MAX(C6:E6)-MIN(C6:E6)</f>
        <v>5.0000000000000711E-2</v>
      </c>
      <c r="H6" s="1"/>
      <c r="I6" s="8"/>
      <c r="J6" s="9"/>
      <c r="K6" s="13"/>
      <c r="L6" s="13"/>
      <c r="M6" s="1"/>
      <c r="Q6">
        <v>2</v>
      </c>
      <c r="R6" s="3">
        <v>7.2966666666666669</v>
      </c>
      <c r="S6" s="3">
        <v>7.2860000000000005</v>
      </c>
      <c r="T6" s="3">
        <v>7.3297844000000003</v>
      </c>
      <c r="U6" s="3">
        <v>7.2422156000000006</v>
      </c>
      <c r="V6" s="3"/>
      <c r="W6">
        <v>2</v>
      </c>
      <c r="X6" s="3">
        <v>5.0000000000000711E-2</v>
      </c>
      <c r="Y6" s="3">
        <v>4.2800000000000046E-2</v>
      </c>
      <c r="Z6" s="3">
        <v>9.7669600000000106E-2</v>
      </c>
      <c r="AA6" s="12">
        <v>0</v>
      </c>
    </row>
    <row r="7" spans="1:27" x14ac:dyDescent="0.25">
      <c r="A7" s="1"/>
      <c r="B7" s="10">
        <v>3</v>
      </c>
      <c r="C7" s="11">
        <v>7.32</v>
      </c>
      <c r="D7" s="11">
        <v>7.27</v>
      </c>
      <c r="E7" s="11">
        <v>7.31</v>
      </c>
      <c r="F7" s="9">
        <f t="shared" si="0"/>
        <v>7.3</v>
      </c>
      <c r="G7" s="9">
        <f t="shared" si="1"/>
        <v>5.0000000000000711E-2</v>
      </c>
      <c r="H7" s="1"/>
      <c r="I7" s="8" t="s">
        <v>14</v>
      </c>
      <c r="J7" s="9">
        <v>1.0229999999999999</v>
      </c>
      <c r="K7" s="13"/>
      <c r="L7" s="13"/>
      <c r="M7" s="1"/>
      <c r="Q7">
        <v>3</v>
      </c>
      <c r="R7" s="3">
        <v>7.3</v>
      </c>
      <c r="S7" s="3">
        <v>7.2860000000000005</v>
      </c>
      <c r="T7" s="3">
        <v>7.3297844000000003</v>
      </c>
      <c r="U7" s="3">
        <v>7.2422156000000006</v>
      </c>
      <c r="V7" s="3"/>
      <c r="W7">
        <v>3</v>
      </c>
      <c r="X7" s="3">
        <v>5.0000000000000711E-2</v>
      </c>
      <c r="Y7" s="3">
        <v>4.2800000000000046E-2</v>
      </c>
      <c r="Z7" s="3">
        <v>9.7669600000000106E-2</v>
      </c>
      <c r="AA7" s="12">
        <v>0</v>
      </c>
    </row>
    <row r="8" spans="1:27" x14ac:dyDescent="0.25">
      <c r="A8" s="1"/>
      <c r="B8" s="10">
        <v>4</v>
      </c>
      <c r="C8" s="11">
        <v>7.31</v>
      </c>
      <c r="D8" s="11">
        <v>7.26</v>
      </c>
      <c r="E8" s="11">
        <v>7.27</v>
      </c>
      <c r="F8" s="9">
        <f t="shared" si="0"/>
        <v>7.28</v>
      </c>
      <c r="G8" s="9">
        <f t="shared" si="1"/>
        <v>4.9999999999999822E-2</v>
      </c>
      <c r="H8" s="1"/>
      <c r="I8" s="8" t="s">
        <v>15</v>
      </c>
      <c r="J8" s="14">
        <v>0</v>
      </c>
      <c r="K8" s="13"/>
      <c r="L8" s="13"/>
      <c r="M8" s="1"/>
      <c r="Q8">
        <v>4</v>
      </c>
      <c r="R8" s="3">
        <v>7.28</v>
      </c>
      <c r="S8" s="3">
        <v>7.2860000000000005</v>
      </c>
      <c r="T8" s="3">
        <v>7.3297844000000003</v>
      </c>
      <c r="U8" s="3">
        <v>7.2422156000000006</v>
      </c>
      <c r="V8" s="3"/>
      <c r="W8">
        <v>4</v>
      </c>
      <c r="X8" s="3">
        <v>4.9999999999999822E-2</v>
      </c>
      <c r="Y8" s="3">
        <v>4.2800000000000046E-2</v>
      </c>
      <c r="Z8" s="3">
        <v>9.7669600000000106E-2</v>
      </c>
      <c r="AA8" s="12">
        <v>0</v>
      </c>
    </row>
    <row r="9" spans="1:27" x14ac:dyDescent="0.25">
      <c r="A9" s="1"/>
      <c r="B9" s="10">
        <v>5</v>
      </c>
      <c r="C9" s="11">
        <v>7.28</v>
      </c>
      <c r="D9" s="11">
        <v>7.26</v>
      </c>
      <c r="E9" s="11">
        <v>7.3</v>
      </c>
      <c r="F9" s="9">
        <f t="shared" si="0"/>
        <v>7.28</v>
      </c>
      <c r="G9" s="9">
        <f t="shared" si="1"/>
        <v>4.0000000000000036E-2</v>
      </c>
      <c r="H9" s="1"/>
      <c r="I9" s="8" t="s">
        <v>16</v>
      </c>
      <c r="J9" s="9">
        <v>2.282</v>
      </c>
      <c r="K9" s="13"/>
      <c r="L9" s="13"/>
      <c r="M9" s="1"/>
      <c r="Q9">
        <v>5</v>
      </c>
      <c r="R9" s="3">
        <v>7.28</v>
      </c>
      <c r="S9" s="3">
        <v>7.2860000000000005</v>
      </c>
      <c r="T9" s="3">
        <v>7.3297844000000003</v>
      </c>
      <c r="U9" s="3">
        <v>7.2422156000000006</v>
      </c>
      <c r="V9" s="3"/>
      <c r="W9">
        <v>5</v>
      </c>
      <c r="X9" s="3">
        <v>4.0000000000000036E-2</v>
      </c>
      <c r="Y9" s="3">
        <v>4.2800000000000046E-2</v>
      </c>
      <c r="Z9" s="3">
        <v>9.7669600000000106E-2</v>
      </c>
      <c r="AA9" s="12">
        <v>0</v>
      </c>
    </row>
    <row r="10" spans="1:27" x14ac:dyDescent="0.25">
      <c r="A10" s="1"/>
      <c r="B10" s="10">
        <v>6</v>
      </c>
      <c r="C10" s="11">
        <v>7.31</v>
      </c>
      <c r="D10" s="11">
        <v>7.29</v>
      </c>
      <c r="E10" s="11">
        <v>7.29</v>
      </c>
      <c r="F10" s="9">
        <f t="shared" si="0"/>
        <v>7.2966666666666669</v>
      </c>
      <c r="G10" s="9">
        <f t="shared" si="1"/>
        <v>1.9999999999999574E-2</v>
      </c>
      <c r="H10" s="1"/>
      <c r="I10" s="8"/>
      <c r="J10" s="8"/>
      <c r="K10" s="15"/>
      <c r="L10" s="15"/>
      <c r="M10" s="1"/>
      <c r="Q10">
        <v>6</v>
      </c>
      <c r="R10" s="3">
        <v>7.2966666666666669</v>
      </c>
      <c r="S10" s="3">
        <v>7.2860000000000005</v>
      </c>
      <c r="T10" s="3">
        <v>7.3297844000000003</v>
      </c>
      <c r="U10" s="3">
        <v>7.2422156000000006</v>
      </c>
      <c r="V10" s="3"/>
      <c r="W10">
        <v>6</v>
      </c>
      <c r="X10" s="3">
        <v>1.9999999999999574E-2</v>
      </c>
      <c r="Y10" s="3">
        <v>4.2800000000000046E-2</v>
      </c>
      <c r="Z10" s="3">
        <v>9.7669600000000106E-2</v>
      </c>
      <c r="AA10" s="12">
        <v>0</v>
      </c>
    </row>
    <row r="11" spans="1:27" x14ac:dyDescent="0.25">
      <c r="A11" s="1"/>
      <c r="B11" s="10">
        <v>7</v>
      </c>
      <c r="C11" s="11">
        <v>7.26</v>
      </c>
      <c r="D11" s="11">
        <v>7.32</v>
      </c>
      <c r="E11" s="11">
        <v>7.3</v>
      </c>
      <c r="F11" s="9">
        <f t="shared" si="0"/>
        <v>7.293333333333333</v>
      </c>
      <c r="G11" s="9">
        <f t="shared" si="1"/>
        <v>6.0000000000000497E-2</v>
      </c>
      <c r="H11" s="1"/>
      <c r="I11" s="2" t="s">
        <v>17</v>
      </c>
      <c r="J11" s="2"/>
      <c r="K11" s="15"/>
      <c r="L11" s="15"/>
      <c r="M11" s="1"/>
      <c r="Q11">
        <v>7</v>
      </c>
      <c r="R11" s="3">
        <v>7.293333333333333</v>
      </c>
      <c r="S11" s="3">
        <v>7.2860000000000005</v>
      </c>
      <c r="T11" s="3">
        <v>7.3297844000000003</v>
      </c>
      <c r="U11" s="3">
        <v>7.2422156000000006</v>
      </c>
      <c r="V11" s="3"/>
      <c r="W11">
        <v>7</v>
      </c>
      <c r="X11" s="3">
        <v>6.0000000000000497E-2</v>
      </c>
      <c r="Y11" s="3">
        <v>4.2800000000000046E-2</v>
      </c>
      <c r="Z11" s="3">
        <v>9.7669600000000106E-2</v>
      </c>
      <c r="AA11" s="12">
        <v>0</v>
      </c>
    </row>
    <row r="12" spans="1:27" x14ac:dyDescent="0.25">
      <c r="A12" s="1"/>
      <c r="B12" s="10">
        <v>8</v>
      </c>
      <c r="C12" s="11">
        <v>7.27</v>
      </c>
      <c r="D12" s="11">
        <v>7.29</v>
      </c>
      <c r="E12" s="11">
        <v>7.31</v>
      </c>
      <c r="F12" s="9">
        <f t="shared" si="0"/>
        <v>7.2899999999999991</v>
      </c>
      <c r="G12" s="9">
        <f t="shared" si="1"/>
        <v>4.0000000000000036E-2</v>
      </c>
      <c r="H12" s="1"/>
      <c r="I12" s="8" t="s">
        <v>18</v>
      </c>
      <c r="J12" s="9">
        <f>F30</f>
        <v>7.2860000000000005</v>
      </c>
      <c r="K12" s="15"/>
      <c r="L12" s="15"/>
      <c r="M12" s="1"/>
      <c r="Q12">
        <v>8</v>
      </c>
      <c r="R12" s="3">
        <v>7.2899999999999991</v>
      </c>
      <c r="S12" s="3">
        <v>7.2860000000000005</v>
      </c>
      <c r="T12" s="3">
        <v>7.3297844000000003</v>
      </c>
      <c r="U12" s="3">
        <v>7.2422156000000006</v>
      </c>
      <c r="V12" s="3"/>
      <c r="W12">
        <v>8</v>
      </c>
      <c r="X12" s="3">
        <v>4.0000000000000036E-2</v>
      </c>
      <c r="Y12" s="3">
        <v>4.2800000000000046E-2</v>
      </c>
      <c r="Z12" s="3">
        <v>9.7669600000000106E-2</v>
      </c>
      <c r="AA12" s="12">
        <v>0</v>
      </c>
    </row>
    <row r="13" spans="1:27" x14ac:dyDescent="0.25">
      <c r="A13" s="1"/>
      <c r="B13" s="10">
        <v>9</v>
      </c>
      <c r="C13" s="11">
        <v>7.3</v>
      </c>
      <c r="D13" s="11">
        <v>7.32</v>
      </c>
      <c r="E13" s="11">
        <v>7.25</v>
      </c>
      <c r="F13" s="9">
        <f t="shared" si="0"/>
        <v>7.29</v>
      </c>
      <c r="G13" s="9">
        <f t="shared" si="1"/>
        <v>7.0000000000000284E-2</v>
      </c>
      <c r="H13" s="1"/>
      <c r="I13" s="8" t="s">
        <v>19</v>
      </c>
      <c r="J13" s="9">
        <f>G31/J21</f>
        <v>2.5280567040756079E-2</v>
      </c>
      <c r="K13" s="15"/>
      <c r="L13" s="15"/>
      <c r="M13" s="1"/>
      <c r="Q13">
        <v>9</v>
      </c>
      <c r="R13" s="3">
        <v>7.29</v>
      </c>
      <c r="S13" s="3">
        <v>7.2860000000000005</v>
      </c>
      <c r="T13" s="3">
        <v>7.3297844000000003</v>
      </c>
      <c r="U13" s="3">
        <v>7.2422156000000006</v>
      </c>
      <c r="V13" s="3"/>
      <c r="W13">
        <v>9</v>
      </c>
      <c r="X13" s="3">
        <v>7.0000000000000284E-2</v>
      </c>
      <c r="Y13" s="3">
        <v>4.2800000000000046E-2</v>
      </c>
      <c r="Z13" s="3">
        <v>9.7669600000000106E-2</v>
      </c>
      <c r="AA13" s="12">
        <v>0</v>
      </c>
    </row>
    <row r="14" spans="1:27" x14ac:dyDescent="0.25">
      <c r="A14" s="1"/>
      <c r="B14" s="10">
        <v>10</v>
      </c>
      <c r="C14" s="11">
        <v>7.27</v>
      </c>
      <c r="D14" s="11">
        <v>7.3</v>
      </c>
      <c r="E14" s="11">
        <v>7.33</v>
      </c>
      <c r="F14" s="9">
        <f t="shared" si="0"/>
        <v>7.3</v>
      </c>
      <c r="G14" s="9">
        <f t="shared" si="1"/>
        <v>6.0000000000000497E-2</v>
      </c>
      <c r="H14" s="1"/>
      <c r="I14" s="8" t="s">
        <v>20</v>
      </c>
      <c r="J14" s="9">
        <f>(J19-J20)/(6*J13)</f>
        <v>2.6370716510903427</v>
      </c>
      <c r="K14" s="15"/>
      <c r="L14" s="15"/>
      <c r="M14" s="1"/>
      <c r="Q14">
        <v>10</v>
      </c>
      <c r="R14" s="3">
        <v>7.3</v>
      </c>
      <c r="S14" s="3">
        <v>7.2860000000000005</v>
      </c>
      <c r="T14" s="3">
        <v>7.3297844000000003</v>
      </c>
      <c r="U14" s="3">
        <v>7.2422156000000006</v>
      </c>
      <c r="V14" s="3"/>
      <c r="W14">
        <v>10</v>
      </c>
      <c r="X14" s="3">
        <v>6.0000000000000497E-2</v>
      </c>
      <c r="Y14" s="3">
        <v>4.2800000000000046E-2</v>
      </c>
      <c r="Z14" s="3">
        <v>9.7669600000000106E-2</v>
      </c>
      <c r="AA14" s="12">
        <v>0</v>
      </c>
    </row>
    <row r="15" spans="1:27" x14ac:dyDescent="0.25">
      <c r="A15" s="1"/>
      <c r="B15" s="10">
        <v>11</v>
      </c>
      <c r="C15" s="11">
        <v>7.32</v>
      </c>
      <c r="D15" s="11">
        <v>7.3</v>
      </c>
      <c r="E15" s="11">
        <v>7.26</v>
      </c>
      <c r="F15" s="9">
        <f t="shared" si="0"/>
        <v>7.2933333333333339</v>
      </c>
      <c r="G15" s="9">
        <f t="shared" si="1"/>
        <v>6.0000000000000497E-2</v>
      </c>
      <c r="H15" s="1"/>
      <c r="I15" s="8" t="s">
        <v>21</v>
      </c>
      <c r="J15" s="9">
        <f>(J19-F30)/(3*J13)</f>
        <v>2.8216666666666579</v>
      </c>
      <c r="K15" s="15"/>
      <c r="L15" s="15"/>
      <c r="M15" s="1"/>
      <c r="Q15">
        <v>11</v>
      </c>
      <c r="R15" s="3">
        <v>7.2933333333333339</v>
      </c>
      <c r="S15" s="3">
        <v>7.2860000000000005</v>
      </c>
      <c r="T15" s="3">
        <v>7.3297844000000003</v>
      </c>
      <c r="U15" s="3">
        <v>7.2422156000000006</v>
      </c>
      <c r="V15" s="3"/>
      <c r="W15">
        <v>11</v>
      </c>
      <c r="X15" s="3">
        <v>6.0000000000000497E-2</v>
      </c>
      <c r="Y15" s="3">
        <v>4.2800000000000046E-2</v>
      </c>
      <c r="Z15" s="3">
        <v>9.7669600000000106E-2</v>
      </c>
      <c r="AA15" s="12">
        <v>0</v>
      </c>
    </row>
    <row r="16" spans="1:27" x14ac:dyDescent="0.25">
      <c r="A16" s="1"/>
      <c r="B16" s="10">
        <v>12</v>
      </c>
      <c r="C16" s="11">
        <v>7.31</v>
      </c>
      <c r="D16" s="11">
        <v>7.28</v>
      </c>
      <c r="E16" s="11">
        <v>7.26</v>
      </c>
      <c r="F16" s="9">
        <f t="shared" si="0"/>
        <v>7.2833333333333341</v>
      </c>
      <c r="G16" s="9">
        <f t="shared" si="1"/>
        <v>4.9999999999999822E-2</v>
      </c>
      <c r="H16" s="1"/>
      <c r="I16" s="8" t="s">
        <v>22</v>
      </c>
      <c r="J16" s="9">
        <f>(F30-J20)/(3*J13)</f>
        <v>2.4524766355140275</v>
      </c>
      <c r="K16" s="15"/>
      <c r="L16" s="15"/>
      <c r="M16" s="1"/>
      <c r="Q16">
        <v>12</v>
      </c>
      <c r="R16" s="3">
        <v>7.2833333333333341</v>
      </c>
      <c r="S16" s="3">
        <v>7.2860000000000005</v>
      </c>
      <c r="T16" s="3">
        <v>7.3297844000000003</v>
      </c>
      <c r="U16" s="3">
        <v>7.2422156000000006</v>
      </c>
      <c r="V16" s="3"/>
      <c r="W16">
        <v>12</v>
      </c>
      <c r="X16" s="3">
        <v>4.9999999999999822E-2</v>
      </c>
      <c r="Y16" s="3">
        <v>4.2800000000000046E-2</v>
      </c>
      <c r="Z16" s="3">
        <v>9.7669600000000106E-2</v>
      </c>
      <c r="AA16" s="12">
        <v>0</v>
      </c>
    </row>
    <row r="17" spans="1:35" x14ac:dyDescent="0.25">
      <c r="A17" s="1"/>
      <c r="B17" s="10">
        <v>13</v>
      </c>
      <c r="C17" s="11">
        <v>7.26</v>
      </c>
      <c r="D17" s="11">
        <v>7.31</v>
      </c>
      <c r="E17" s="11">
        <v>7.27</v>
      </c>
      <c r="F17" s="9">
        <f t="shared" si="0"/>
        <v>7.28</v>
      </c>
      <c r="G17" s="9">
        <f t="shared" si="1"/>
        <v>4.9999999999999822E-2</v>
      </c>
      <c r="H17" s="1"/>
      <c r="I17" s="6" t="s">
        <v>23</v>
      </c>
      <c r="J17" s="16">
        <f>MIN(J15:J16)</f>
        <v>2.4524766355140275</v>
      </c>
      <c r="K17" s="15"/>
      <c r="L17" s="15"/>
      <c r="M17" s="1"/>
      <c r="Q17">
        <v>13</v>
      </c>
      <c r="R17" s="3">
        <v>7.28</v>
      </c>
      <c r="S17" s="3">
        <v>7.2860000000000005</v>
      </c>
      <c r="T17" s="3">
        <v>7.3297844000000003</v>
      </c>
      <c r="U17" s="3">
        <v>7.2422156000000006</v>
      </c>
      <c r="V17" s="3"/>
      <c r="W17">
        <v>13</v>
      </c>
      <c r="X17" s="3">
        <v>4.9999999999999822E-2</v>
      </c>
      <c r="Y17" s="3">
        <v>4.2800000000000046E-2</v>
      </c>
      <c r="Z17" s="3">
        <v>9.7669600000000106E-2</v>
      </c>
      <c r="AA17" s="12">
        <v>0</v>
      </c>
    </row>
    <row r="18" spans="1:35" x14ac:dyDescent="0.25">
      <c r="A18" s="1"/>
      <c r="B18" s="10">
        <v>14</v>
      </c>
      <c r="C18" s="11">
        <v>7.27</v>
      </c>
      <c r="D18" s="11">
        <v>7.3</v>
      </c>
      <c r="E18" s="11">
        <v>7.27</v>
      </c>
      <c r="F18" s="9">
        <f t="shared" si="0"/>
        <v>7.28</v>
      </c>
      <c r="G18" s="9">
        <f t="shared" si="1"/>
        <v>3.0000000000000249E-2</v>
      </c>
      <c r="H18" s="1"/>
      <c r="I18" s="8"/>
      <c r="J18" s="8"/>
      <c r="K18" s="15"/>
      <c r="L18" s="15"/>
      <c r="M18" s="1"/>
      <c r="Q18">
        <v>14</v>
      </c>
      <c r="R18" s="3">
        <v>7.28</v>
      </c>
      <c r="S18" s="3">
        <v>7.2860000000000005</v>
      </c>
      <c r="T18" s="3">
        <v>7.3297844000000003</v>
      </c>
      <c r="U18" s="3">
        <v>7.2422156000000006</v>
      </c>
      <c r="V18" s="3"/>
      <c r="W18">
        <v>14</v>
      </c>
      <c r="X18" s="3">
        <v>3.0000000000000249E-2</v>
      </c>
      <c r="Y18" s="3">
        <v>4.2800000000000046E-2</v>
      </c>
      <c r="Z18" s="3">
        <v>9.7669600000000106E-2</v>
      </c>
      <c r="AA18" s="12">
        <v>0</v>
      </c>
    </row>
    <row r="19" spans="1:35" x14ac:dyDescent="0.25">
      <c r="A19" s="1"/>
      <c r="B19" s="10">
        <v>15</v>
      </c>
      <c r="C19" s="11">
        <v>7.28</v>
      </c>
      <c r="D19" s="11">
        <v>7.3</v>
      </c>
      <c r="E19" s="11">
        <v>7.31</v>
      </c>
      <c r="F19" s="9">
        <f t="shared" si="0"/>
        <v>7.2966666666666669</v>
      </c>
      <c r="G19" s="9">
        <f t="shared" si="1"/>
        <v>2.9999999999999361E-2</v>
      </c>
      <c r="H19" s="1"/>
      <c r="I19" s="8" t="s">
        <v>24</v>
      </c>
      <c r="J19" s="8">
        <v>7.5</v>
      </c>
      <c r="K19" s="15"/>
      <c r="L19" s="15"/>
      <c r="M19" s="1"/>
      <c r="Q19">
        <v>15</v>
      </c>
      <c r="R19" s="3">
        <v>7.2966666666666669</v>
      </c>
      <c r="S19" s="3">
        <v>7.2860000000000005</v>
      </c>
      <c r="T19" s="3">
        <v>7.3297844000000003</v>
      </c>
      <c r="U19" s="3">
        <v>7.2422156000000006</v>
      </c>
      <c r="V19" s="3"/>
      <c r="W19">
        <v>15</v>
      </c>
      <c r="X19" s="3">
        <v>2.9999999999999361E-2</v>
      </c>
      <c r="Y19" s="3">
        <v>4.2800000000000046E-2</v>
      </c>
      <c r="Z19" s="3">
        <v>9.7669600000000106E-2</v>
      </c>
      <c r="AA19" s="12">
        <v>0</v>
      </c>
    </row>
    <row r="20" spans="1:35" x14ac:dyDescent="0.25">
      <c r="A20" s="1"/>
      <c r="B20" s="10">
        <v>16</v>
      </c>
      <c r="C20" s="11">
        <v>7.26</v>
      </c>
      <c r="D20" s="11">
        <v>7.28</v>
      </c>
      <c r="E20" s="11">
        <v>7.28</v>
      </c>
      <c r="F20" s="9">
        <f t="shared" si="0"/>
        <v>7.2733333333333334</v>
      </c>
      <c r="G20" s="9">
        <f t="shared" si="1"/>
        <v>2.0000000000000462E-2</v>
      </c>
      <c r="H20" s="1"/>
      <c r="I20" s="8" t="s">
        <v>25</v>
      </c>
      <c r="J20" s="8">
        <v>7.1</v>
      </c>
      <c r="K20" s="15"/>
      <c r="L20" s="15"/>
      <c r="M20" s="1"/>
      <c r="Q20">
        <v>16</v>
      </c>
      <c r="R20" s="3">
        <v>7.2733333333333334</v>
      </c>
      <c r="S20" s="3">
        <v>7.2860000000000005</v>
      </c>
      <c r="T20" s="3">
        <v>7.3297844000000003</v>
      </c>
      <c r="U20" s="3">
        <v>7.2422156000000006</v>
      </c>
      <c r="V20" s="3"/>
      <c r="W20">
        <v>16</v>
      </c>
      <c r="X20" s="3">
        <v>2.0000000000000462E-2</v>
      </c>
      <c r="Y20" s="3">
        <v>4.2800000000000046E-2</v>
      </c>
      <c r="Z20" s="3">
        <v>9.7669600000000106E-2</v>
      </c>
      <c r="AA20" s="12">
        <v>0</v>
      </c>
    </row>
    <row r="21" spans="1:35" x14ac:dyDescent="0.25">
      <c r="A21" s="1"/>
      <c r="B21" s="10">
        <v>17</v>
      </c>
      <c r="C21" s="11">
        <v>7.3</v>
      </c>
      <c r="D21" s="11">
        <v>7.27</v>
      </c>
      <c r="E21" s="11">
        <v>7.31</v>
      </c>
      <c r="F21" s="9">
        <f t="shared" si="0"/>
        <v>7.293333333333333</v>
      </c>
      <c r="G21" s="9">
        <f t="shared" si="1"/>
        <v>4.0000000000000036E-2</v>
      </c>
      <c r="H21" s="1"/>
      <c r="I21" s="8" t="s">
        <v>26</v>
      </c>
      <c r="J21" s="8">
        <v>1.6930000000000001</v>
      </c>
      <c r="K21" s="15"/>
      <c r="L21" s="15"/>
      <c r="M21" s="1"/>
      <c r="Q21">
        <v>17</v>
      </c>
      <c r="R21" s="3">
        <v>7.293333333333333</v>
      </c>
      <c r="S21" s="3">
        <v>7.2860000000000005</v>
      </c>
      <c r="T21" s="3">
        <v>7.3297844000000003</v>
      </c>
      <c r="U21" s="3">
        <v>7.2422156000000006</v>
      </c>
      <c r="V21" s="3"/>
      <c r="W21">
        <v>17</v>
      </c>
      <c r="X21" s="3">
        <v>4.0000000000000036E-2</v>
      </c>
      <c r="Y21" s="3">
        <v>4.2800000000000046E-2</v>
      </c>
      <c r="Z21" s="3">
        <v>9.7669600000000106E-2</v>
      </c>
      <c r="AA21" s="12">
        <v>0</v>
      </c>
    </row>
    <row r="22" spans="1:35" x14ac:dyDescent="0.25">
      <c r="A22" s="1"/>
      <c r="B22" s="10">
        <v>18</v>
      </c>
      <c r="C22" s="11">
        <v>7.28</v>
      </c>
      <c r="D22" s="11">
        <v>7.3</v>
      </c>
      <c r="E22" s="11">
        <v>7.26</v>
      </c>
      <c r="F22" s="9">
        <f t="shared" si="0"/>
        <v>7.28</v>
      </c>
      <c r="G22" s="9">
        <f t="shared" si="1"/>
        <v>4.0000000000000036E-2</v>
      </c>
      <c r="H22" s="1"/>
      <c r="I22" s="1"/>
      <c r="J22" s="1"/>
      <c r="K22" s="1"/>
      <c r="L22" s="1"/>
      <c r="M22" s="1"/>
      <c r="Q22">
        <v>18</v>
      </c>
      <c r="R22" s="3">
        <v>7.28</v>
      </c>
      <c r="S22" s="3">
        <v>7.2860000000000005</v>
      </c>
      <c r="T22" s="3">
        <v>7.3297844000000003</v>
      </c>
      <c r="U22" s="3">
        <v>7.2422156000000006</v>
      </c>
      <c r="V22" s="3"/>
      <c r="W22">
        <v>18</v>
      </c>
      <c r="X22" s="3">
        <v>4.0000000000000036E-2</v>
      </c>
      <c r="Y22" s="3">
        <v>4.2800000000000046E-2</v>
      </c>
      <c r="Z22" s="3">
        <v>9.7669600000000106E-2</v>
      </c>
      <c r="AA22" s="12">
        <v>0</v>
      </c>
    </row>
    <row r="23" spans="1:35" x14ac:dyDescent="0.25">
      <c r="A23" s="1"/>
      <c r="B23" s="10">
        <v>19</v>
      </c>
      <c r="C23" s="11">
        <v>7.27</v>
      </c>
      <c r="D23" s="11">
        <v>7.26</v>
      </c>
      <c r="E23" s="11">
        <v>7.3</v>
      </c>
      <c r="F23" s="9">
        <f t="shared" si="0"/>
        <v>7.2766666666666664</v>
      </c>
      <c r="G23" s="9">
        <f t="shared" si="1"/>
        <v>4.0000000000000036E-2</v>
      </c>
      <c r="H23" s="1"/>
      <c r="I23" s="1"/>
      <c r="J23" s="1"/>
      <c r="K23" s="1"/>
      <c r="L23" s="1"/>
      <c r="M23" s="1"/>
      <c r="Q23">
        <v>19</v>
      </c>
      <c r="R23" s="3">
        <v>7.2766666666666664</v>
      </c>
      <c r="S23" s="3">
        <v>7.2860000000000005</v>
      </c>
      <c r="T23" s="3">
        <v>7.3297844000000003</v>
      </c>
      <c r="U23" s="3">
        <v>7.2422156000000006</v>
      </c>
      <c r="V23" s="3"/>
      <c r="W23">
        <v>19</v>
      </c>
      <c r="X23" s="3">
        <v>4.0000000000000036E-2</v>
      </c>
      <c r="Y23" s="3">
        <v>4.2800000000000046E-2</v>
      </c>
      <c r="Z23" s="3">
        <v>9.7669600000000106E-2</v>
      </c>
      <c r="AA23" s="12">
        <v>0</v>
      </c>
    </row>
    <row r="24" spans="1:35" x14ac:dyDescent="0.25">
      <c r="A24" s="1"/>
      <c r="B24" s="10">
        <v>20</v>
      </c>
      <c r="C24" s="11">
        <v>7.27</v>
      </c>
      <c r="D24" s="11">
        <v>7.31</v>
      </c>
      <c r="E24" s="11">
        <v>7.25</v>
      </c>
      <c r="F24" s="9">
        <f t="shared" si="0"/>
        <v>7.2766666666666664</v>
      </c>
      <c r="G24" s="9">
        <f t="shared" si="1"/>
        <v>5.9999999999999609E-2</v>
      </c>
      <c r="H24" s="1"/>
      <c r="I24" s="1"/>
      <c r="J24" s="1"/>
      <c r="K24" s="1"/>
      <c r="L24" s="1"/>
      <c r="M24" s="1"/>
      <c r="Q24">
        <v>20</v>
      </c>
      <c r="R24" s="3">
        <v>7.2766666666666664</v>
      </c>
      <c r="S24" s="3">
        <v>7.2860000000000005</v>
      </c>
      <c r="T24" s="3">
        <v>7.3297844000000003</v>
      </c>
      <c r="U24" s="3">
        <v>7.2422156000000006</v>
      </c>
      <c r="V24" s="3"/>
      <c r="W24">
        <v>20</v>
      </c>
      <c r="X24" s="3">
        <v>5.9999999999999609E-2</v>
      </c>
      <c r="Y24" s="3">
        <v>4.2800000000000046E-2</v>
      </c>
      <c r="Z24" s="3">
        <v>9.7669600000000106E-2</v>
      </c>
      <c r="AA24" s="12">
        <v>0</v>
      </c>
    </row>
    <row r="25" spans="1:35" x14ac:dyDescent="0.25">
      <c r="A25" s="1"/>
      <c r="B25" s="10">
        <v>21</v>
      </c>
      <c r="C25" s="11">
        <v>7.29</v>
      </c>
      <c r="D25" s="11">
        <v>7.31</v>
      </c>
      <c r="E25" s="11">
        <v>7.28</v>
      </c>
      <c r="F25" s="9">
        <f t="shared" si="0"/>
        <v>7.293333333333333</v>
      </c>
      <c r="G25" s="9">
        <f t="shared" si="1"/>
        <v>2.9999999999999361E-2</v>
      </c>
      <c r="H25" s="1"/>
      <c r="I25" s="1"/>
      <c r="J25" s="1"/>
      <c r="K25" s="1"/>
      <c r="L25" s="1"/>
      <c r="M25" s="1"/>
      <c r="Q25">
        <v>21</v>
      </c>
      <c r="R25" s="3">
        <v>7.293333333333333</v>
      </c>
      <c r="S25" s="3">
        <v>7.2860000000000005</v>
      </c>
      <c r="T25" s="3">
        <v>7.3297844000000003</v>
      </c>
      <c r="U25" s="3">
        <v>7.2422156000000006</v>
      </c>
      <c r="V25" s="3"/>
      <c r="W25">
        <v>21</v>
      </c>
      <c r="X25" s="3">
        <v>2.9999999999999361E-2</v>
      </c>
      <c r="Y25" s="3">
        <v>4.2800000000000046E-2</v>
      </c>
      <c r="Z25" s="3">
        <v>9.7669600000000106E-2</v>
      </c>
      <c r="AA25" s="12">
        <v>0</v>
      </c>
    </row>
    <row r="26" spans="1:35" x14ac:dyDescent="0.25">
      <c r="A26" s="1"/>
      <c r="B26" s="10">
        <v>22</v>
      </c>
      <c r="C26" s="11">
        <v>7.3</v>
      </c>
      <c r="D26" s="11">
        <v>7.31</v>
      </c>
      <c r="E26" s="11">
        <v>7.28</v>
      </c>
      <c r="F26" s="9">
        <f t="shared" si="0"/>
        <v>7.2966666666666669</v>
      </c>
      <c r="G26" s="9">
        <f t="shared" si="1"/>
        <v>2.9999999999999361E-2</v>
      </c>
      <c r="H26" s="1"/>
      <c r="I26" s="1"/>
      <c r="J26" s="1"/>
      <c r="K26" s="1"/>
      <c r="L26" s="1"/>
      <c r="M26" s="1"/>
      <c r="Q26">
        <v>22</v>
      </c>
      <c r="R26" s="3">
        <v>7.2966666666666669</v>
      </c>
      <c r="S26" s="3">
        <v>7.2860000000000005</v>
      </c>
      <c r="T26" s="3">
        <v>7.3297844000000003</v>
      </c>
      <c r="U26" s="3">
        <v>7.2422156000000006</v>
      </c>
      <c r="V26" s="3"/>
      <c r="W26">
        <v>22</v>
      </c>
      <c r="X26" s="3">
        <v>2.9999999999999361E-2</v>
      </c>
      <c r="Y26" s="3">
        <v>4.2800000000000046E-2</v>
      </c>
      <c r="Z26" s="3">
        <v>9.7669600000000106E-2</v>
      </c>
      <c r="AA26" s="12">
        <v>0</v>
      </c>
    </row>
    <row r="27" spans="1:35" x14ac:dyDescent="0.25">
      <c r="A27" s="1"/>
      <c r="B27" s="10">
        <v>23</v>
      </c>
      <c r="C27" s="11">
        <v>7.26</v>
      </c>
      <c r="D27" s="11">
        <v>7.28</v>
      </c>
      <c r="E27" s="11">
        <v>7.3</v>
      </c>
      <c r="F27" s="9">
        <f t="shared" si="0"/>
        <v>7.28</v>
      </c>
      <c r="G27" s="9">
        <f t="shared" si="1"/>
        <v>4.0000000000000036E-2</v>
      </c>
      <c r="H27" s="1"/>
      <c r="I27" s="1"/>
      <c r="J27" s="1"/>
      <c r="K27" s="1"/>
      <c r="L27" s="1"/>
      <c r="M27" s="1"/>
      <c r="Q27">
        <v>23</v>
      </c>
      <c r="R27" s="3">
        <v>7.28</v>
      </c>
      <c r="S27" s="3">
        <v>7.2860000000000005</v>
      </c>
      <c r="T27" s="3">
        <v>7.3297844000000003</v>
      </c>
      <c r="U27" s="3">
        <v>7.2422156000000006</v>
      </c>
      <c r="V27" s="3"/>
      <c r="W27">
        <v>23</v>
      </c>
      <c r="X27" s="3">
        <v>4.0000000000000036E-2</v>
      </c>
      <c r="Y27" s="3">
        <v>4.2800000000000046E-2</v>
      </c>
      <c r="Z27" s="3">
        <v>9.7669600000000106E-2</v>
      </c>
      <c r="AA27" s="12">
        <v>0</v>
      </c>
    </row>
    <row r="28" spans="1:35" x14ac:dyDescent="0.25">
      <c r="A28" s="1"/>
      <c r="B28" s="10">
        <v>24</v>
      </c>
      <c r="C28" s="11">
        <v>7.26</v>
      </c>
      <c r="D28" s="11">
        <v>7.27</v>
      </c>
      <c r="E28" s="11">
        <v>7.3</v>
      </c>
      <c r="F28" s="9">
        <f t="shared" si="0"/>
        <v>7.2766666666666664</v>
      </c>
      <c r="G28" s="9">
        <f t="shared" si="1"/>
        <v>4.0000000000000036E-2</v>
      </c>
      <c r="H28" s="1"/>
      <c r="I28" s="1"/>
      <c r="J28" s="1"/>
      <c r="K28" s="1"/>
      <c r="L28" s="1"/>
      <c r="M28" s="1"/>
      <c r="Q28">
        <v>24</v>
      </c>
      <c r="R28" s="3">
        <v>7.2766666666666664</v>
      </c>
      <c r="S28" s="3">
        <v>7.2860000000000005</v>
      </c>
      <c r="T28" s="3">
        <v>7.3297844000000003</v>
      </c>
      <c r="U28" s="3">
        <v>7.2422156000000006</v>
      </c>
      <c r="V28" s="3"/>
      <c r="W28">
        <v>24</v>
      </c>
      <c r="X28" s="3">
        <v>4.0000000000000036E-2</v>
      </c>
      <c r="Y28" s="3">
        <v>4.2800000000000046E-2</v>
      </c>
      <c r="Z28" s="3">
        <v>9.7669600000000106E-2</v>
      </c>
      <c r="AA28" s="12">
        <v>0</v>
      </c>
    </row>
    <row r="29" spans="1:35" x14ac:dyDescent="0.25">
      <c r="A29" s="1"/>
      <c r="B29" s="10">
        <v>25</v>
      </c>
      <c r="C29" s="11">
        <v>7.26</v>
      </c>
      <c r="D29" s="11">
        <v>7.28</v>
      </c>
      <c r="E29" s="11">
        <v>7.3</v>
      </c>
      <c r="F29" s="9">
        <f t="shared" si="0"/>
        <v>7.28</v>
      </c>
      <c r="G29" s="9">
        <f t="shared" si="1"/>
        <v>4.0000000000000036E-2</v>
      </c>
      <c r="H29" s="1"/>
      <c r="I29" s="1"/>
      <c r="J29" s="1"/>
      <c r="K29" s="1"/>
      <c r="L29" s="1"/>
      <c r="M29" s="1"/>
      <c r="Q29">
        <v>25</v>
      </c>
      <c r="R29" s="3">
        <v>7.28</v>
      </c>
      <c r="S29" s="3">
        <v>7.2860000000000005</v>
      </c>
      <c r="T29" s="3">
        <v>7.3297844000000003</v>
      </c>
      <c r="U29" s="3">
        <v>7.2422156000000006</v>
      </c>
      <c r="V29" s="3"/>
      <c r="W29">
        <v>25</v>
      </c>
      <c r="X29" s="3">
        <v>4.0000000000000036E-2</v>
      </c>
      <c r="Y29" s="3">
        <v>4.2800000000000046E-2</v>
      </c>
      <c r="Z29" s="3">
        <v>9.7669600000000106E-2</v>
      </c>
      <c r="AA29" s="12">
        <v>0</v>
      </c>
    </row>
    <row r="30" spans="1:35" x14ac:dyDescent="0.25">
      <c r="A30" s="1"/>
      <c r="B30" s="2" t="s">
        <v>27</v>
      </c>
      <c r="C30" s="2"/>
      <c r="D30" s="2"/>
      <c r="E30" s="2"/>
      <c r="F30" s="16">
        <f>AVERAGE(F5:F29)</f>
        <v>7.2860000000000005</v>
      </c>
      <c r="G30" s="5"/>
      <c r="H30" s="1"/>
      <c r="I30" s="1"/>
      <c r="J30" s="1"/>
      <c r="K30" s="1"/>
      <c r="L30" s="1"/>
      <c r="M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5">
      <c r="A31" s="1"/>
      <c r="B31" s="2" t="s">
        <v>13</v>
      </c>
      <c r="C31" s="2"/>
      <c r="D31" s="2"/>
      <c r="E31" s="2"/>
      <c r="F31" s="5"/>
      <c r="G31" s="16">
        <f>AVERAGE(G5:G29)</f>
        <v>4.2800000000000046E-2</v>
      </c>
      <c r="H31" s="1"/>
      <c r="I31" s="1"/>
      <c r="J31" s="1"/>
      <c r="K31" s="1"/>
      <c r="L31" s="1"/>
      <c r="M31" s="1"/>
      <c r="O31" s="1"/>
      <c r="P31" s="1"/>
      <c r="Q31" s="1"/>
      <c r="R31" s="1"/>
      <c r="S31" s="17" t="s">
        <v>28</v>
      </c>
      <c r="T31" s="17"/>
      <c r="U31" s="17"/>
      <c r="V31" s="17"/>
      <c r="W31" s="17"/>
      <c r="X31" s="17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7"/>
      <c r="T32" s="17"/>
      <c r="U32" s="17"/>
      <c r="V32" s="17"/>
      <c r="W32" s="17"/>
      <c r="X32" s="17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8" t="s">
        <v>29</v>
      </c>
      <c r="T33" s="18"/>
      <c r="U33" s="19" t="s">
        <v>30</v>
      </c>
      <c r="V33" s="19"/>
      <c r="W33" s="19"/>
      <c r="X33" s="19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5">
      <c r="O34" s="1"/>
      <c r="P34" s="1"/>
      <c r="Q34" s="1"/>
      <c r="R34" s="1"/>
      <c r="S34" s="20" t="s">
        <v>31</v>
      </c>
      <c r="T34" s="20"/>
      <c r="U34" s="21" t="s">
        <v>32</v>
      </c>
      <c r="V34" s="21"/>
      <c r="W34" s="22">
        <v>7.3</v>
      </c>
      <c r="X34" s="22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D35" s="23">
        <f>MAX(F5:F29)</f>
        <v>7.3</v>
      </c>
      <c r="O35" s="1"/>
      <c r="P35" s="1"/>
      <c r="Q35" s="1"/>
      <c r="R35" s="1"/>
      <c r="S35" s="20"/>
      <c r="T35" s="20"/>
      <c r="U35" s="21" t="s">
        <v>24</v>
      </c>
      <c r="V35" s="21"/>
      <c r="W35" s="22">
        <v>7.5</v>
      </c>
      <c r="X35" s="22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D36" s="23">
        <f>MIN(F5:F29)</f>
        <v>7.2633333333333328</v>
      </c>
      <c r="O36" s="1"/>
      <c r="P36" s="1"/>
      <c r="Q36" s="1"/>
      <c r="R36" s="1"/>
      <c r="S36" s="20"/>
      <c r="T36" s="20"/>
      <c r="U36" s="21" t="s">
        <v>25</v>
      </c>
      <c r="V36" s="21"/>
      <c r="W36" s="22">
        <v>7.1</v>
      </c>
      <c r="X36" s="22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5">
      <c r="O37" s="1"/>
      <c r="P37" s="1"/>
      <c r="Q37" s="1"/>
      <c r="R37" s="1"/>
      <c r="S37" s="20" t="s">
        <v>33</v>
      </c>
      <c r="T37" s="20"/>
      <c r="U37" s="21" t="s">
        <v>8</v>
      </c>
      <c r="V37" s="21"/>
      <c r="W37" s="22">
        <v>7.2859999999999996</v>
      </c>
      <c r="X37" s="22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20"/>
      <c r="T38" s="20"/>
      <c r="U38" s="21" t="s">
        <v>34</v>
      </c>
      <c r="V38" s="21"/>
      <c r="W38" s="24">
        <v>7.3</v>
      </c>
      <c r="X38" s="24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5">
      <c r="I39" s="1"/>
      <c r="J39" s="1"/>
      <c r="K39" s="1"/>
      <c r="L39" s="1"/>
      <c r="M39" s="1"/>
      <c r="N39" s="1"/>
      <c r="O39" s="1"/>
      <c r="P39" s="1"/>
      <c r="Q39" s="1"/>
      <c r="R39" s="1"/>
      <c r="S39" s="20"/>
      <c r="T39" s="20"/>
      <c r="U39" s="21" t="s">
        <v>35</v>
      </c>
      <c r="V39" s="21"/>
      <c r="W39" s="22">
        <v>7.2629999999999999</v>
      </c>
      <c r="X39" s="22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I40" s="1"/>
      <c r="J40" s="1"/>
      <c r="K40" s="1"/>
      <c r="L40" s="1"/>
      <c r="M40" s="1"/>
      <c r="N40" s="1"/>
      <c r="O40" s="1"/>
      <c r="P40" s="1"/>
      <c r="Q40" s="1"/>
      <c r="R40" s="1"/>
      <c r="S40" s="20" t="s">
        <v>36</v>
      </c>
      <c r="T40" s="20"/>
      <c r="U40" s="21" t="s">
        <v>20</v>
      </c>
      <c r="V40" s="21"/>
      <c r="W40" s="22">
        <v>2.637</v>
      </c>
      <c r="X40" s="22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I41" s="1"/>
      <c r="J41" s="1"/>
      <c r="K41" s="1"/>
      <c r="L41" s="1"/>
      <c r="M41" s="1"/>
      <c r="N41" s="1"/>
      <c r="O41" s="1"/>
      <c r="P41" s="1"/>
      <c r="Q41" s="1"/>
      <c r="R41" s="1"/>
      <c r="S41" s="20"/>
      <c r="T41" s="20"/>
      <c r="U41" s="21" t="s">
        <v>21</v>
      </c>
      <c r="V41" s="21"/>
      <c r="W41" s="22">
        <v>2.8220000000000001</v>
      </c>
      <c r="X41" s="22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I42" s="1"/>
      <c r="J42" s="1"/>
      <c r="K42" s="1"/>
      <c r="L42" s="1"/>
      <c r="M42" s="1"/>
      <c r="N42" s="1"/>
      <c r="O42" s="1"/>
      <c r="P42" s="1"/>
      <c r="Q42" s="1"/>
      <c r="R42" s="1"/>
      <c r="S42" s="20"/>
      <c r="T42" s="20"/>
      <c r="U42" s="21" t="s">
        <v>22</v>
      </c>
      <c r="V42" s="21"/>
      <c r="W42" s="22">
        <v>2.452</v>
      </c>
      <c r="X42" s="22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I43" s="1"/>
      <c r="J43" s="1"/>
      <c r="K43" s="1"/>
      <c r="L43" s="1"/>
      <c r="M43" s="1"/>
      <c r="N43" s="1"/>
      <c r="O43" s="1"/>
      <c r="P43" s="1"/>
      <c r="Q43" s="1"/>
      <c r="R43" s="1"/>
      <c r="S43" s="20"/>
      <c r="T43" s="20"/>
      <c r="U43" s="21" t="s">
        <v>23</v>
      </c>
      <c r="V43" s="21"/>
      <c r="W43" s="22">
        <v>2.452</v>
      </c>
      <c r="X43" s="22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I44" s="1"/>
      <c r="J44" s="1"/>
      <c r="K44" s="1"/>
      <c r="L44" s="1"/>
      <c r="M44" s="1"/>
      <c r="N44" s="1"/>
      <c r="O44" s="1"/>
      <c r="P44" s="1"/>
      <c r="Q44" s="1"/>
      <c r="R44" s="1"/>
      <c r="S44" s="21" t="s">
        <v>37</v>
      </c>
      <c r="T44" s="21"/>
      <c r="U44" s="21"/>
      <c r="V44" s="21"/>
      <c r="W44" s="22">
        <v>1.33</v>
      </c>
      <c r="X44" s="22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I45" s="1"/>
      <c r="J45" s="1"/>
      <c r="K45" s="1"/>
      <c r="L45" s="1"/>
      <c r="M45" s="1"/>
      <c r="N45" s="1"/>
      <c r="O45" s="1"/>
      <c r="P45" s="1"/>
      <c r="Q45" s="1"/>
      <c r="R45" s="1"/>
      <c r="S45" s="19" t="s">
        <v>38</v>
      </c>
      <c r="T45" s="19"/>
      <c r="U45" s="19"/>
      <c r="V45" s="19"/>
      <c r="W45" s="25" t="s">
        <v>39</v>
      </c>
      <c r="X45" s="25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I46" s="1"/>
      <c r="J46" s="1"/>
      <c r="K46" s="1"/>
      <c r="L46" s="1"/>
      <c r="M46" s="1"/>
      <c r="N46" s="1"/>
      <c r="O46" s="1"/>
      <c r="P46" s="1"/>
      <c r="Q46" s="1"/>
      <c r="R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I47" s="1"/>
      <c r="J47" s="1"/>
      <c r="K47" s="1"/>
      <c r="L47" s="1"/>
      <c r="M47" s="1"/>
      <c r="N47" s="1"/>
      <c r="O47" s="1"/>
      <c r="P47" s="1"/>
      <c r="Q47" s="1"/>
      <c r="R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I48" s="1"/>
      <c r="J48" s="1"/>
      <c r="K48" s="1"/>
      <c r="L48" s="1"/>
      <c r="M48" s="1"/>
      <c r="N48" s="1"/>
      <c r="O48" s="1"/>
      <c r="P48" s="1"/>
      <c r="Q48" s="1"/>
      <c r="R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9:35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9:35" x14ac:dyDescent="0.25">
      <c r="I50" s="1"/>
      <c r="J50" s="1"/>
      <c r="K50" s="1"/>
      <c r="L50" s="1"/>
      <c r="M50" s="1"/>
      <c r="N50" s="1"/>
      <c r="O50" s="1"/>
      <c r="P50" s="1"/>
      <c r="Q50" s="1"/>
      <c r="R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9:35" x14ac:dyDescent="0.25">
      <c r="I51" s="1"/>
      <c r="J51" s="1"/>
      <c r="K51" s="1"/>
      <c r="L51" s="1"/>
      <c r="M51" s="1"/>
      <c r="N51" s="1"/>
      <c r="O51" s="1"/>
      <c r="P51" s="1"/>
      <c r="Q51" s="1"/>
      <c r="R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9:35" x14ac:dyDescent="0.25">
      <c r="I52" s="1"/>
      <c r="J52" s="1"/>
      <c r="K52" s="1"/>
      <c r="L52" s="1"/>
      <c r="M52" s="1"/>
      <c r="N52" s="1"/>
      <c r="O52" s="1"/>
      <c r="P52" s="1"/>
      <c r="Q52" s="1"/>
      <c r="R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9:35" x14ac:dyDescent="0.25">
      <c r="I53" s="1"/>
      <c r="J53" s="1"/>
      <c r="K53" s="1"/>
      <c r="L53" s="1"/>
      <c r="M53" s="1"/>
      <c r="N53" s="1"/>
      <c r="O53" s="1"/>
      <c r="P53" s="1"/>
      <c r="Q53" s="1"/>
      <c r="R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9:35" x14ac:dyDescent="0.25">
      <c r="I54" s="1"/>
      <c r="J54" s="1"/>
      <c r="K54" s="1"/>
      <c r="L54" s="1"/>
      <c r="M54" s="1"/>
      <c r="N54" s="1"/>
      <c r="O54" s="1"/>
      <c r="P54" s="1"/>
      <c r="Q54" s="1"/>
      <c r="R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9:35" x14ac:dyDescent="0.25">
      <c r="I55" s="1"/>
      <c r="J55" s="1"/>
      <c r="K55" s="1"/>
      <c r="L55" s="1"/>
      <c r="M55" s="1"/>
      <c r="N55" s="1"/>
      <c r="O55" s="1"/>
      <c r="P55" s="1"/>
      <c r="Q55" s="1"/>
      <c r="R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9:35" x14ac:dyDescent="0.25">
      <c r="I56" s="1"/>
      <c r="J56" s="1"/>
      <c r="K56" s="1"/>
      <c r="L56" s="1"/>
      <c r="M56" s="1"/>
      <c r="N56" s="1"/>
      <c r="O56" s="1"/>
      <c r="P56" s="1"/>
      <c r="Q56" s="1"/>
      <c r="R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9:35" x14ac:dyDescent="0.2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9:35" x14ac:dyDescent="0.2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9:35" x14ac:dyDescent="0.2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9:35" x14ac:dyDescent="0.2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9:35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9:35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9:35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9:35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9:35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9:35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9:35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9:35" x14ac:dyDescent="0.2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9:35" x14ac:dyDescent="0.2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9:35" x14ac:dyDescent="0.2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9:35" x14ac:dyDescent="0.2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9:35" x14ac:dyDescent="0.2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9:35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9:35" x14ac:dyDescent="0.2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9:35" x14ac:dyDescent="0.25"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9:35" x14ac:dyDescent="0.25"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</sheetData>
  <mergeCells count="37">
    <mergeCell ref="S44:V44"/>
    <mergeCell ref="W44:X44"/>
    <mergeCell ref="S45:V45"/>
    <mergeCell ref="W45:X45"/>
    <mergeCell ref="S40:T43"/>
    <mergeCell ref="U40:V40"/>
    <mergeCell ref="W40:X40"/>
    <mergeCell ref="U41:V41"/>
    <mergeCell ref="W41:X41"/>
    <mergeCell ref="U42:V42"/>
    <mergeCell ref="W42:X42"/>
    <mergeCell ref="U43:V43"/>
    <mergeCell ref="W43:X43"/>
    <mergeCell ref="W36:X36"/>
    <mergeCell ref="S37:T39"/>
    <mergeCell ref="U37:V37"/>
    <mergeCell ref="W37:X37"/>
    <mergeCell ref="U38:V38"/>
    <mergeCell ref="W38:X38"/>
    <mergeCell ref="U39:V39"/>
    <mergeCell ref="W39:X39"/>
    <mergeCell ref="B31:E31"/>
    <mergeCell ref="S31:X32"/>
    <mergeCell ref="S33:T33"/>
    <mergeCell ref="U33:X33"/>
    <mergeCell ref="S34:T36"/>
    <mergeCell ref="U34:V34"/>
    <mergeCell ref="W34:X34"/>
    <mergeCell ref="U35:V35"/>
    <mergeCell ref="W35:X35"/>
    <mergeCell ref="U36:V36"/>
    <mergeCell ref="B2:G2"/>
    <mergeCell ref="I2:L2"/>
    <mergeCell ref="B3:B4"/>
    <mergeCell ref="C3:E3"/>
    <mergeCell ref="I11:J11"/>
    <mergeCell ref="B30:E3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Svoboda</dc:creator>
  <cp:lastModifiedBy>Václav Svoboda</cp:lastModifiedBy>
  <dcterms:created xsi:type="dcterms:W3CDTF">2021-07-02T19:15:24Z</dcterms:created>
  <dcterms:modified xsi:type="dcterms:W3CDTF">2021-07-02T19:17:32Z</dcterms:modified>
</cp:coreProperties>
</file>