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áclav\Desktop\"/>
    </mc:Choice>
  </mc:AlternateContent>
  <xr:revisionPtr revIDLastSave="0" documentId="8_{A4FA7EEC-8384-405C-A6B0-00A5B72E8A78}" xr6:coauthVersionLast="47" xr6:coauthVersionMax="47" xr10:uidLastSave="{00000000-0000-0000-0000-000000000000}"/>
  <bookViews>
    <workbookView xWindow="-120" yWindow="-120" windowWidth="20730" windowHeight="11160" xr2:uid="{371D9D8A-76DD-45F6-833C-79DC277C8559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E29" i="1"/>
  <c r="B36" i="1" s="1"/>
  <c r="D28" i="1"/>
  <c r="C28" i="1"/>
  <c r="E27" i="1"/>
  <c r="E26" i="1"/>
  <c r="E25" i="1"/>
  <c r="M24" i="1"/>
  <c r="E24" i="1"/>
  <c r="L23" i="1"/>
  <c r="E23" i="1"/>
  <c r="E22" i="1"/>
  <c r="E21" i="1"/>
  <c r="M20" i="1"/>
  <c r="E20" i="1"/>
  <c r="L19" i="1"/>
  <c r="E19" i="1"/>
  <c r="E18" i="1"/>
  <c r="E17" i="1"/>
  <c r="M16" i="1"/>
  <c r="E16" i="1"/>
  <c r="L15" i="1"/>
  <c r="E15" i="1"/>
  <c r="E14" i="1"/>
  <c r="E13" i="1"/>
  <c r="M12" i="1"/>
  <c r="E12" i="1"/>
  <c r="L11" i="1"/>
  <c r="E11" i="1"/>
  <c r="E10" i="1"/>
  <c r="E9" i="1"/>
  <c r="M8" i="1"/>
  <c r="E8" i="1"/>
  <c r="L7" i="1"/>
  <c r="E7" i="1"/>
  <c r="E6" i="1"/>
  <c r="E5" i="1"/>
  <c r="M4" i="1"/>
  <c r="E4" i="1"/>
  <c r="L3" i="1"/>
  <c r="E3" i="1"/>
  <c r="L10" i="1" l="1"/>
  <c r="L14" i="1"/>
  <c r="M15" i="1"/>
  <c r="L18" i="1"/>
  <c r="M19" i="1"/>
  <c r="L22" i="1"/>
  <c r="M23" i="1"/>
  <c r="L26" i="1"/>
  <c r="M27" i="1"/>
  <c r="L5" i="1"/>
  <c r="M6" i="1"/>
  <c r="L9" i="1"/>
  <c r="L13" i="1"/>
  <c r="M22" i="1"/>
  <c r="L27" i="1"/>
  <c r="M3" i="1"/>
  <c r="L6" i="1"/>
  <c r="M7" i="1"/>
  <c r="M11" i="1"/>
  <c r="M10" i="1"/>
  <c r="M14" i="1"/>
  <c r="L17" i="1"/>
  <c r="M18" i="1"/>
  <c r="L21" i="1"/>
  <c r="L25" i="1"/>
  <c r="M26" i="1"/>
  <c r="L4" i="1"/>
  <c r="M5" i="1"/>
  <c r="L8" i="1"/>
  <c r="M9" i="1"/>
  <c r="L12" i="1"/>
  <c r="M13" i="1"/>
  <c r="L16" i="1"/>
  <c r="M17" i="1"/>
  <c r="L20" i="1"/>
  <c r="M21" i="1"/>
  <c r="L24" i="1"/>
  <c r="M25" i="1"/>
</calcChain>
</file>

<file path=xl/sharedStrings.xml><?xml version="1.0" encoding="utf-8"?>
<sst xmlns="http://schemas.openxmlformats.org/spreadsheetml/2006/main" count="19" uniqueCount="15">
  <si>
    <t>Podskupina</t>
  </si>
  <si>
    <t>Rozsah</t>
  </si>
  <si>
    <t>Počet neshodných</t>
  </si>
  <si>
    <t>Podíl neshodných</t>
  </si>
  <si>
    <t>Centrální přímka</t>
  </si>
  <si>
    <t>Regulační meze</t>
  </si>
  <si>
    <t>Celkem</t>
  </si>
  <si>
    <t>Průměrný podíl neshodných</t>
  </si>
  <si>
    <t>Průměrný rozsah</t>
  </si>
  <si>
    <t>Rozpětí rozsahů</t>
  </si>
  <si>
    <t>Parametry diagramu</t>
  </si>
  <si>
    <t>Centr.přímka</t>
  </si>
  <si>
    <t>UCL</t>
  </si>
  <si>
    <t>LCL</t>
  </si>
  <si>
    <t>Proměnná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</si>
</sst>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0" fillId="2" borderId="5" xfId="0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p-diagram</a:t>
            </a:r>
            <a:r>
              <a:rPr lang="cs-CZ" baseline="0"/>
              <a:t> s proměnnými mezemi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[1]List3!$J$2</c:f>
              <c:strCache>
                <c:ptCount val="1"/>
                <c:pt idx="0">
                  <c:v>Podíl neshodných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[1]List3!$I$3:$I$27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[1]List3!$J$3:$J$27</c:f>
              <c:numCache>
                <c:formatCode>0.000</c:formatCode>
                <c:ptCount val="25"/>
                <c:pt idx="0">
                  <c:v>1.1811023622047244E-2</c:v>
                </c:pt>
                <c:pt idx="1">
                  <c:v>1.4234875444839857E-2</c:v>
                </c:pt>
                <c:pt idx="2">
                  <c:v>1.4409221902017291E-2</c:v>
                </c:pt>
                <c:pt idx="3">
                  <c:v>1.4778325123152709E-2</c:v>
                </c:pt>
                <c:pt idx="4">
                  <c:v>1.0657193605683837E-2</c:v>
                </c:pt>
                <c:pt idx="5">
                  <c:v>1.932367149758454E-2</c:v>
                </c:pt>
                <c:pt idx="6">
                  <c:v>1.5948963317384369E-2</c:v>
                </c:pt>
                <c:pt idx="7">
                  <c:v>2.8625954198473282E-2</c:v>
                </c:pt>
                <c:pt idx="8">
                  <c:v>1.6985138004246284E-2</c:v>
                </c:pt>
                <c:pt idx="9">
                  <c:v>1.4513788098693759E-2</c:v>
                </c:pt>
                <c:pt idx="10">
                  <c:v>1.5135135135135135E-2</c:v>
                </c:pt>
                <c:pt idx="11">
                  <c:v>1.8691588785046728E-2</c:v>
                </c:pt>
                <c:pt idx="12">
                  <c:v>1.3513513513513514E-2</c:v>
                </c:pt>
                <c:pt idx="13">
                  <c:v>4.0000000000000001E-3</c:v>
                </c:pt>
                <c:pt idx="14">
                  <c:v>1.9553072625698324E-2</c:v>
                </c:pt>
                <c:pt idx="15">
                  <c:v>1.5100671140939598E-2</c:v>
                </c:pt>
                <c:pt idx="16">
                  <c:v>1.4268727705112961E-2</c:v>
                </c:pt>
                <c:pt idx="17">
                  <c:v>1.3793103448275862E-2</c:v>
                </c:pt>
                <c:pt idx="18">
                  <c:v>1.2480499219968799E-2</c:v>
                </c:pt>
                <c:pt idx="19">
                  <c:v>1.2552301255230125E-2</c:v>
                </c:pt>
                <c:pt idx="20">
                  <c:v>1.4012738853503185E-2</c:v>
                </c:pt>
                <c:pt idx="21">
                  <c:v>1.44E-2</c:v>
                </c:pt>
                <c:pt idx="22">
                  <c:v>1.3937282229965157E-2</c:v>
                </c:pt>
                <c:pt idx="23">
                  <c:v>1.1477761836441894E-2</c:v>
                </c:pt>
                <c:pt idx="24">
                  <c:v>1.2987012987012988E-2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CC-4F02-A0E9-45348683BFE7}"/>
            </c:ext>
          </c:extLst>
        </c:ser>
        <c:ser>
          <c:idx val="1"/>
          <c:order val="1"/>
          <c:tx>
            <c:strRef>
              <c:f>[1]List3!$K$2</c:f>
              <c:strCache>
                <c:ptCount val="1"/>
                <c:pt idx="0">
                  <c:v>Centrální přímka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[1]List3!$I$3:$I$27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[1]List3!$K$3:$K$27</c:f>
              <c:numCache>
                <c:formatCode>0.000</c:formatCode>
                <c:ptCount val="25"/>
                <c:pt idx="0">
                  <c:v>1.484243106359032E-2</c:v>
                </c:pt>
                <c:pt idx="1">
                  <c:v>1.484243106359032E-2</c:v>
                </c:pt>
                <c:pt idx="2">
                  <c:v>1.484243106359032E-2</c:v>
                </c:pt>
                <c:pt idx="3">
                  <c:v>1.484243106359032E-2</c:v>
                </c:pt>
                <c:pt idx="4">
                  <c:v>1.484243106359032E-2</c:v>
                </c:pt>
                <c:pt idx="5">
                  <c:v>1.484243106359032E-2</c:v>
                </c:pt>
                <c:pt idx="6">
                  <c:v>1.484243106359032E-2</c:v>
                </c:pt>
                <c:pt idx="7">
                  <c:v>1.484243106359032E-2</c:v>
                </c:pt>
                <c:pt idx="8">
                  <c:v>1.484243106359032E-2</c:v>
                </c:pt>
                <c:pt idx="9">
                  <c:v>1.484243106359032E-2</c:v>
                </c:pt>
                <c:pt idx="10">
                  <c:v>1.484243106359032E-2</c:v>
                </c:pt>
                <c:pt idx="11">
                  <c:v>1.484243106359032E-2</c:v>
                </c:pt>
                <c:pt idx="12">
                  <c:v>1.484243106359032E-2</c:v>
                </c:pt>
                <c:pt idx="13">
                  <c:v>1.484243106359032E-2</c:v>
                </c:pt>
                <c:pt idx="14">
                  <c:v>1.484243106359032E-2</c:v>
                </c:pt>
                <c:pt idx="15">
                  <c:v>1.484243106359032E-2</c:v>
                </c:pt>
                <c:pt idx="16">
                  <c:v>1.484243106359032E-2</c:v>
                </c:pt>
                <c:pt idx="17">
                  <c:v>1.484243106359032E-2</c:v>
                </c:pt>
                <c:pt idx="18">
                  <c:v>1.484243106359032E-2</c:v>
                </c:pt>
                <c:pt idx="19">
                  <c:v>1.484243106359032E-2</c:v>
                </c:pt>
                <c:pt idx="20">
                  <c:v>1.484243106359032E-2</c:v>
                </c:pt>
                <c:pt idx="21">
                  <c:v>1.484243106359032E-2</c:v>
                </c:pt>
                <c:pt idx="22">
                  <c:v>1.484243106359032E-2</c:v>
                </c:pt>
                <c:pt idx="23">
                  <c:v>1.484243106359032E-2</c:v>
                </c:pt>
                <c:pt idx="24">
                  <c:v>1.484243106359032E-2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C-4F02-A0E9-45348683BFE7}"/>
            </c:ext>
          </c:extLst>
        </c:ser>
        <c:ser>
          <c:idx val="2"/>
          <c:order val="2"/>
          <c:tx>
            <c:strRef>
              <c:f>[1]List3!$L$2</c:f>
              <c:strCache>
                <c:ptCount val="1"/>
                <c:pt idx="0">
                  <c:v>Regulační meze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[1]List3!$I$3:$I$27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[1]List3!$L$3:$L$27</c:f>
              <c:numCache>
                <c:formatCode>0.000</c:formatCode>
                <c:ptCount val="25"/>
                <c:pt idx="0">
                  <c:v>2.2429752985825172E-2</c:v>
                </c:pt>
                <c:pt idx="1">
                  <c:v>1.9943218335132303E-2</c:v>
                </c:pt>
                <c:pt idx="2">
                  <c:v>2.1333864856737661E-2</c:v>
                </c:pt>
                <c:pt idx="3">
                  <c:v>1.9085961825785369E-2</c:v>
                </c:pt>
                <c:pt idx="4">
                  <c:v>1.993868631533785E-2</c:v>
                </c:pt>
                <c:pt idx="5">
                  <c:v>2.3247091981123496E-2</c:v>
                </c:pt>
                <c:pt idx="6">
                  <c:v>1.967159111149535E-2</c:v>
                </c:pt>
                <c:pt idx="7">
                  <c:v>2.0124933742157593E-2</c:v>
                </c:pt>
                <c:pt idx="8">
                  <c:v>2.0414223325511627E-2</c:v>
                </c:pt>
                <c:pt idx="9">
                  <c:v>1.9449192879887552E-2</c:v>
                </c:pt>
                <c:pt idx="10">
                  <c:v>1.8818322369912668E-2</c:v>
                </c:pt>
                <c:pt idx="11">
                  <c:v>1.8975460392009261E-2</c:v>
                </c:pt>
                <c:pt idx="12">
                  <c:v>1.9287612679633921E-2</c:v>
                </c:pt>
                <c:pt idx="13">
                  <c:v>2.249021069004737E-2</c:v>
                </c:pt>
                <c:pt idx="14">
                  <c:v>2.1233358052356061E-2</c:v>
                </c:pt>
                <c:pt idx="15">
                  <c:v>1.9795589723569595E-2</c:v>
                </c:pt>
                <c:pt idx="16">
                  <c:v>1.9012155660596528E-2</c:v>
                </c:pt>
                <c:pt idx="17">
                  <c:v>1.9333361894638506E-2</c:v>
                </c:pt>
                <c:pt idx="18">
                  <c:v>1.9618563433134589E-2</c:v>
                </c:pt>
                <c:pt idx="19">
                  <c:v>2.2664225875148117E-2</c:v>
                </c:pt>
                <c:pt idx="20">
                  <c:v>1.9158322791380033E-2</c:v>
                </c:pt>
                <c:pt idx="21">
                  <c:v>1.9679311596117521E-2</c:v>
                </c:pt>
                <c:pt idx="22">
                  <c:v>1.988961838250889E-2</c:v>
                </c:pt>
                <c:pt idx="23">
                  <c:v>1.9422678922613915E-2</c:v>
                </c:pt>
                <c:pt idx="24">
                  <c:v>2.1732602235505327E-2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CC-4F02-A0E9-45348683BFE7}"/>
            </c:ext>
          </c:extLst>
        </c:ser>
        <c:ser>
          <c:idx val="3"/>
          <c:order val="3"/>
          <c:tx>
            <c:strRef>
              <c:f>[1]List3!$M$2</c:f>
              <c:strCache>
                <c:ptCount val="1"/>
                <c:pt idx="0">
                  <c:v>Regulační meze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[1]List3!$I$3:$I$27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[1]List3!$M$3:$M$27</c:f>
              <c:numCache>
                <c:formatCode>0.000</c:formatCode>
                <c:ptCount val="25"/>
                <c:pt idx="0">
                  <c:v>7.255109141355469E-3</c:v>
                </c:pt>
                <c:pt idx="1">
                  <c:v>9.7416437920483361E-3</c:v>
                </c:pt>
                <c:pt idx="2">
                  <c:v>8.3509972704429811E-3</c:v>
                </c:pt>
                <c:pt idx="3">
                  <c:v>1.0598900301395273E-2</c:v>
                </c:pt>
                <c:pt idx="4">
                  <c:v>9.7461758118427902E-3</c:v>
                </c:pt>
                <c:pt idx="5">
                  <c:v>6.4377701460571445E-3</c:v>
                </c:pt>
                <c:pt idx="6">
                  <c:v>1.0013271015685289E-2</c:v>
                </c:pt>
                <c:pt idx="7">
                  <c:v>9.559928385023047E-3</c:v>
                </c:pt>
                <c:pt idx="8">
                  <c:v>9.2706388016690136E-3</c:v>
                </c:pt>
                <c:pt idx="9">
                  <c:v>1.0235669247293088E-2</c:v>
                </c:pt>
                <c:pt idx="10">
                  <c:v>1.0866539757267974E-2</c:v>
                </c:pt>
                <c:pt idx="11">
                  <c:v>1.0709401735171379E-2</c:v>
                </c:pt>
                <c:pt idx="12">
                  <c:v>1.0397249447546717E-2</c:v>
                </c:pt>
                <c:pt idx="13">
                  <c:v>7.1946514371332686E-3</c:v>
                </c:pt>
                <c:pt idx="14">
                  <c:v>8.4515040748245791E-3</c:v>
                </c:pt>
                <c:pt idx="15">
                  <c:v>9.8892724036110467E-3</c:v>
                </c:pt>
                <c:pt idx="16">
                  <c:v>1.0672706466584112E-2</c:v>
                </c:pt>
                <c:pt idx="17">
                  <c:v>1.0351500232542134E-2</c:v>
                </c:pt>
                <c:pt idx="18">
                  <c:v>1.0066298694046049E-2</c:v>
                </c:pt>
                <c:pt idx="19">
                  <c:v>7.0206362520325218E-3</c:v>
                </c:pt>
                <c:pt idx="20">
                  <c:v>1.0526539335800607E-2</c:v>
                </c:pt>
                <c:pt idx="21">
                  <c:v>1.0005550531063119E-2</c:v>
                </c:pt>
                <c:pt idx="22">
                  <c:v>9.79524374467175E-3</c:v>
                </c:pt>
                <c:pt idx="23">
                  <c:v>1.0262183204566726E-2</c:v>
                </c:pt>
                <c:pt idx="24">
                  <c:v>7.9522598916753132E-3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CC-4F02-A0E9-45348683B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32552"/>
        <c:axId val="406735296"/>
      </c:lineChart>
      <c:catAx>
        <c:axId val="406732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1"/>
                  <a:t>Podskupina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735296"/>
        <c:crosses val="autoZero"/>
        <c:auto val="1"/>
        <c:lblAlgn val="ctr"/>
        <c:lblOffset val="100"/>
        <c:noMultiLvlLbl val="0"/>
      </c:catAx>
      <c:valAx>
        <c:axId val="406735296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1"/>
                  <a:t>Podíl neshodných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73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395286</xdr:colOff>
      <xdr:row>29</xdr:row>
      <xdr:rowOff>149224</xdr:rowOff>
    </xdr:from>
    <xdr:to>
      <xdr:col>19</xdr:col>
      <xdr:colOff>257175</xdr:colOff>
      <xdr:row>54</xdr:row>
      <xdr:rowOff>173037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E651016-3982-4945-B2BB-928F7B2BD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TL%20DELTA%20F%20NyAl%204,7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ling,grot"/>
      <sheetName val="F - 1. krok barrel"/>
      <sheetName val="PRAVÁ STRANA"/>
      <sheetName val="SPC PRAVÁ STRANA"/>
      <sheetName val="List1"/>
      <sheetName val="List4"/>
      <sheetName val="List3"/>
      <sheetName val="LEVÁ STRANA"/>
      <sheetName val="SPC LEVÁ STRANA"/>
      <sheetName val="POSLEDNÍ KUS"/>
      <sheetName val="Revision statu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 t="str">
            <v>Podíl neshodných</v>
          </cell>
          <cell r="K2" t="str">
            <v>Centrální přímka</v>
          </cell>
          <cell r="L2" t="str">
            <v>Regulační meze</v>
          </cell>
          <cell r="M2" t="str">
            <v>Regulační meze</v>
          </cell>
        </row>
        <row r="3">
          <cell r="I3">
            <v>1</v>
          </cell>
          <cell r="J3">
            <v>1.1811023622047244E-2</v>
          </cell>
          <cell r="K3">
            <v>1.484243106359032E-2</v>
          </cell>
          <cell r="L3">
            <v>2.2429752985825172E-2</v>
          </cell>
          <cell r="M3">
            <v>7.255109141355469E-3</v>
          </cell>
        </row>
        <row r="4">
          <cell r="I4">
            <v>2</v>
          </cell>
          <cell r="J4">
            <v>1.4234875444839857E-2</v>
          </cell>
          <cell r="K4">
            <v>1.484243106359032E-2</v>
          </cell>
          <cell r="L4">
            <v>1.9943218335132303E-2</v>
          </cell>
          <cell r="M4">
            <v>9.7416437920483361E-3</v>
          </cell>
        </row>
        <row r="5">
          <cell r="I5">
            <v>3</v>
          </cell>
          <cell r="J5">
            <v>1.4409221902017291E-2</v>
          </cell>
          <cell r="K5">
            <v>1.484243106359032E-2</v>
          </cell>
          <cell r="L5">
            <v>2.1333864856737661E-2</v>
          </cell>
          <cell r="M5">
            <v>8.3509972704429811E-3</v>
          </cell>
        </row>
        <row r="6">
          <cell r="I6">
            <v>4</v>
          </cell>
          <cell r="J6">
            <v>1.4778325123152709E-2</v>
          </cell>
          <cell r="K6">
            <v>1.484243106359032E-2</v>
          </cell>
          <cell r="L6">
            <v>1.9085961825785369E-2</v>
          </cell>
          <cell r="M6">
            <v>1.0598900301395273E-2</v>
          </cell>
        </row>
        <row r="7">
          <cell r="I7">
            <v>5</v>
          </cell>
          <cell r="J7">
            <v>1.0657193605683837E-2</v>
          </cell>
          <cell r="K7">
            <v>1.484243106359032E-2</v>
          </cell>
          <cell r="L7">
            <v>1.993868631533785E-2</v>
          </cell>
          <cell r="M7">
            <v>9.7461758118427902E-3</v>
          </cell>
        </row>
        <row r="8">
          <cell r="I8">
            <v>6</v>
          </cell>
          <cell r="J8">
            <v>1.932367149758454E-2</v>
          </cell>
          <cell r="K8">
            <v>1.484243106359032E-2</v>
          </cell>
          <cell r="L8">
            <v>2.3247091981123496E-2</v>
          </cell>
          <cell r="M8">
            <v>6.4377701460571445E-3</v>
          </cell>
        </row>
        <row r="9">
          <cell r="I9">
            <v>7</v>
          </cell>
          <cell r="J9">
            <v>1.5948963317384369E-2</v>
          </cell>
          <cell r="K9">
            <v>1.484243106359032E-2</v>
          </cell>
          <cell r="L9">
            <v>1.967159111149535E-2</v>
          </cell>
          <cell r="M9">
            <v>1.0013271015685289E-2</v>
          </cell>
        </row>
        <row r="10">
          <cell r="I10">
            <v>8</v>
          </cell>
          <cell r="J10">
            <v>2.8625954198473282E-2</v>
          </cell>
          <cell r="K10">
            <v>1.484243106359032E-2</v>
          </cell>
          <cell r="L10">
            <v>2.0124933742157593E-2</v>
          </cell>
          <cell r="M10">
            <v>9.559928385023047E-3</v>
          </cell>
        </row>
        <row r="11">
          <cell r="I11">
            <v>9</v>
          </cell>
          <cell r="J11">
            <v>1.6985138004246284E-2</v>
          </cell>
          <cell r="K11">
            <v>1.484243106359032E-2</v>
          </cell>
          <cell r="L11">
            <v>2.0414223325511627E-2</v>
          </cell>
          <cell r="M11">
            <v>9.2706388016690136E-3</v>
          </cell>
        </row>
        <row r="12">
          <cell r="I12">
            <v>10</v>
          </cell>
          <cell r="J12">
            <v>1.4513788098693759E-2</v>
          </cell>
          <cell r="K12">
            <v>1.484243106359032E-2</v>
          </cell>
          <cell r="L12">
            <v>1.9449192879887552E-2</v>
          </cell>
          <cell r="M12">
            <v>1.0235669247293088E-2</v>
          </cell>
        </row>
        <row r="13">
          <cell r="I13">
            <v>11</v>
          </cell>
          <cell r="J13">
            <v>1.5135135135135135E-2</v>
          </cell>
          <cell r="K13">
            <v>1.484243106359032E-2</v>
          </cell>
          <cell r="L13">
            <v>1.8818322369912668E-2</v>
          </cell>
          <cell r="M13">
            <v>1.0866539757267974E-2</v>
          </cell>
        </row>
        <row r="14">
          <cell r="I14">
            <v>12</v>
          </cell>
          <cell r="J14">
            <v>1.8691588785046728E-2</v>
          </cell>
          <cell r="K14">
            <v>1.484243106359032E-2</v>
          </cell>
          <cell r="L14">
            <v>1.8975460392009261E-2</v>
          </cell>
          <cell r="M14">
            <v>1.0709401735171379E-2</v>
          </cell>
        </row>
        <row r="15">
          <cell r="I15">
            <v>13</v>
          </cell>
          <cell r="J15">
            <v>1.3513513513513514E-2</v>
          </cell>
          <cell r="K15">
            <v>1.484243106359032E-2</v>
          </cell>
          <cell r="L15">
            <v>1.9287612679633921E-2</v>
          </cell>
          <cell r="M15">
            <v>1.0397249447546717E-2</v>
          </cell>
        </row>
        <row r="16">
          <cell r="I16">
            <v>14</v>
          </cell>
          <cell r="J16">
            <v>4.0000000000000001E-3</v>
          </cell>
          <cell r="K16">
            <v>1.484243106359032E-2</v>
          </cell>
          <cell r="L16">
            <v>2.249021069004737E-2</v>
          </cell>
          <cell r="M16">
            <v>7.1946514371332686E-3</v>
          </cell>
        </row>
        <row r="17">
          <cell r="I17">
            <v>15</v>
          </cell>
          <cell r="J17">
            <v>1.9553072625698324E-2</v>
          </cell>
          <cell r="K17">
            <v>1.484243106359032E-2</v>
          </cell>
          <cell r="L17">
            <v>2.1233358052356061E-2</v>
          </cell>
          <cell r="M17">
            <v>8.4515040748245791E-3</v>
          </cell>
        </row>
        <row r="18">
          <cell r="I18">
            <v>16</v>
          </cell>
          <cell r="J18">
            <v>1.5100671140939598E-2</v>
          </cell>
          <cell r="K18">
            <v>1.484243106359032E-2</v>
          </cell>
          <cell r="L18">
            <v>1.9795589723569595E-2</v>
          </cell>
          <cell r="M18">
            <v>9.8892724036110467E-3</v>
          </cell>
        </row>
        <row r="19">
          <cell r="I19">
            <v>17</v>
          </cell>
          <cell r="J19">
            <v>1.4268727705112961E-2</v>
          </cell>
          <cell r="K19">
            <v>1.484243106359032E-2</v>
          </cell>
          <cell r="L19">
            <v>1.9012155660596528E-2</v>
          </cell>
          <cell r="M19">
            <v>1.0672706466584112E-2</v>
          </cell>
        </row>
        <row r="20">
          <cell r="I20">
            <v>18</v>
          </cell>
          <cell r="J20">
            <v>1.3793103448275862E-2</v>
          </cell>
          <cell r="K20">
            <v>1.484243106359032E-2</v>
          </cell>
          <cell r="L20">
            <v>1.9333361894638506E-2</v>
          </cell>
          <cell r="M20">
            <v>1.0351500232542134E-2</v>
          </cell>
        </row>
        <row r="21">
          <cell r="I21">
            <v>19</v>
          </cell>
          <cell r="J21">
            <v>1.2480499219968799E-2</v>
          </cell>
          <cell r="K21">
            <v>1.484243106359032E-2</v>
          </cell>
          <cell r="L21">
            <v>1.9618563433134589E-2</v>
          </cell>
          <cell r="M21">
            <v>1.0066298694046049E-2</v>
          </cell>
        </row>
        <row r="22">
          <cell r="I22">
            <v>20</v>
          </cell>
          <cell r="J22">
            <v>1.2552301255230125E-2</v>
          </cell>
          <cell r="K22">
            <v>1.484243106359032E-2</v>
          </cell>
          <cell r="L22">
            <v>2.2664225875148117E-2</v>
          </cell>
          <cell r="M22">
            <v>7.0206362520325218E-3</v>
          </cell>
        </row>
        <row r="23">
          <cell r="I23">
            <v>21</v>
          </cell>
          <cell r="J23">
            <v>1.4012738853503185E-2</v>
          </cell>
          <cell r="K23">
            <v>1.484243106359032E-2</v>
          </cell>
          <cell r="L23">
            <v>1.9158322791380033E-2</v>
          </cell>
          <cell r="M23">
            <v>1.0526539335800607E-2</v>
          </cell>
        </row>
        <row r="24">
          <cell r="I24">
            <v>22</v>
          </cell>
          <cell r="J24">
            <v>1.44E-2</v>
          </cell>
          <cell r="K24">
            <v>1.484243106359032E-2</v>
          </cell>
          <cell r="L24">
            <v>1.9679311596117521E-2</v>
          </cell>
          <cell r="M24">
            <v>1.0005550531063119E-2</v>
          </cell>
        </row>
        <row r="25">
          <cell r="I25">
            <v>23</v>
          </cell>
          <cell r="J25">
            <v>1.3937282229965157E-2</v>
          </cell>
          <cell r="K25">
            <v>1.484243106359032E-2</v>
          </cell>
          <cell r="L25">
            <v>1.988961838250889E-2</v>
          </cell>
          <cell r="M25">
            <v>9.79524374467175E-3</v>
          </cell>
        </row>
        <row r="26">
          <cell r="I26">
            <v>24</v>
          </cell>
          <cell r="J26">
            <v>1.1477761836441894E-2</v>
          </cell>
          <cell r="K26">
            <v>1.484243106359032E-2</v>
          </cell>
          <cell r="L26">
            <v>1.9422678922613915E-2</v>
          </cell>
          <cell r="M26">
            <v>1.0262183204566726E-2</v>
          </cell>
        </row>
        <row r="27">
          <cell r="I27">
            <v>25</v>
          </cell>
          <cell r="J27">
            <v>1.2987012987012988E-2</v>
          </cell>
          <cell r="K27">
            <v>1.484243106359032E-2</v>
          </cell>
          <cell r="L27">
            <v>2.1732602235505327E-2</v>
          </cell>
          <cell r="M27">
            <v>7.9522598916753132E-3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6578-18FD-4A27-BFD8-567B5D4B0C47}">
  <dimension ref="A1:M37"/>
  <sheetViews>
    <sheetView tabSelected="1" workbookViewId="0">
      <selection activeCell="P10" sqref="P10"/>
    </sheetView>
  </sheetViews>
  <sheetFormatPr defaultRowHeight="15" x14ac:dyDescent="0.25"/>
  <cols>
    <col min="2" max="2" width="11.85546875" customWidth="1"/>
    <col min="3" max="3" width="10.28515625" customWidth="1"/>
    <col min="4" max="4" width="17.5703125" customWidth="1"/>
    <col min="5" max="5" width="16.7109375" customWidth="1"/>
  </cols>
  <sheetData>
    <row r="1" spans="1:13" x14ac:dyDescent="0.25">
      <c r="A1" s="1"/>
      <c r="B1" s="1"/>
      <c r="C1" s="1"/>
      <c r="D1" s="1"/>
      <c r="E1" s="1"/>
      <c r="F1" s="1"/>
    </row>
    <row r="2" spans="1:13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1"/>
      <c r="I2" t="s">
        <v>0</v>
      </c>
      <c r="J2" t="s">
        <v>3</v>
      </c>
      <c r="K2" t="s">
        <v>4</v>
      </c>
      <c r="L2" t="s">
        <v>5</v>
      </c>
      <c r="M2" t="s">
        <v>5</v>
      </c>
    </row>
    <row r="3" spans="1:13" x14ac:dyDescent="0.25">
      <c r="A3" s="1"/>
      <c r="B3" s="3">
        <v>1</v>
      </c>
      <c r="C3" s="3">
        <v>254</v>
      </c>
      <c r="D3" s="3">
        <v>3</v>
      </c>
      <c r="E3" s="4">
        <f>D3/C3</f>
        <v>1.1811023622047244E-2</v>
      </c>
      <c r="F3" s="1"/>
      <c r="I3">
        <v>1</v>
      </c>
      <c r="J3" s="5">
        <v>1.1811023622047244E-2</v>
      </c>
      <c r="K3" s="5">
        <v>1.484243106359032E-2</v>
      </c>
      <c r="L3" s="5">
        <f>$E$29+((($E$29*(1-$E$29))/C3)^(1/2))</f>
        <v>2.2429752985825172E-2</v>
      </c>
      <c r="M3" s="5">
        <f>$E$29-((($E$29*(1-$E$29))/C3)^(1/2))</f>
        <v>7.255109141355469E-3</v>
      </c>
    </row>
    <row r="4" spans="1:13" x14ac:dyDescent="0.25">
      <c r="A4" s="1"/>
      <c r="B4" s="3">
        <v>2</v>
      </c>
      <c r="C4" s="3">
        <v>562</v>
      </c>
      <c r="D4" s="3">
        <v>8</v>
      </c>
      <c r="E4" s="4">
        <f t="shared" ref="E4:E27" si="0">D4/C4</f>
        <v>1.4234875444839857E-2</v>
      </c>
      <c r="F4" s="1"/>
      <c r="I4">
        <v>2</v>
      </c>
      <c r="J4" s="5">
        <v>1.4234875444839857E-2</v>
      </c>
      <c r="K4" s="5">
        <v>1.484243106359032E-2</v>
      </c>
      <c r="L4" s="5">
        <f t="shared" ref="L4:L27" si="1">$E$29+((($E$29*(1-$E$29))/C4)^(1/2))</f>
        <v>1.9943218335132303E-2</v>
      </c>
      <c r="M4" s="5">
        <f t="shared" ref="M4:M27" si="2">$E$29-((($E$29*(1-$E$29))/C4)^(1/2))</f>
        <v>9.7416437920483361E-3</v>
      </c>
    </row>
    <row r="5" spans="1:13" x14ac:dyDescent="0.25">
      <c r="A5" s="1"/>
      <c r="B5" s="3">
        <v>3</v>
      </c>
      <c r="C5" s="3">
        <v>347</v>
      </c>
      <c r="D5" s="3">
        <v>5</v>
      </c>
      <c r="E5" s="4">
        <f t="shared" si="0"/>
        <v>1.4409221902017291E-2</v>
      </c>
      <c r="F5" s="1"/>
      <c r="I5">
        <v>3</v>
      </c>
      <c r="J5" s="5">
        <v>1.4409221902017291E-2</v>
      </c>
      <c r="K5" s="5">
        <v>1.484243106359032E-2</v>
      </c>
      <c r="L5" s="5">
        <f t="shared" si="1"/>
        <v>2.1333864856737661E-2</v>
      </c>
      <c r="M5" s="5">
        <f t="shared" si="2"/>
        <v>8.3509972704429811E-3</v>
      </c>
    </row>
    <row r="6" spans="1:13" x14ac:dyDescent="0.25">
      <c r="A6" s="1"/>
      <c r="B6" s="3">
        <v>4</v>
      </c>
      <c r="C6" s="3">
        <v>812</v>
      </c>
      <c r="D6" s="3">
        <v>12</v>
      </c>
      <c r="E6" s="4">
        <f t="shared" si="0"/>
        <v>1.4778325123152709E-2</v>
      </c>
      <c r="F6" s="1"/>
      <c r="I6">
        <v>4</v>
      </c>
      <c r="J6" s="5">
        <v>1.4778325123152709E-2</v>
      </c>
      <c r="K6" s="5">
        <v>1.484243106359032E-2</v>
      </c>
      <c r="L6" s="5">
        <f t="shared" si="1"/>
        <v>1.9085961825785369E-2</v>
      </c>
      <c r="M6" s="5">
        <f t="shared" si="2"/>
        <v>1.0598900301395273E-2</v>
      </c>
    </row>
    <row r="7" spans="1:13" x14ac:dyDescent="0.25">
      <c r="A7" s="1"/>
      <c r="B7" s="3">
        <v>5</v>
      </c>
      <c r="C7" s="3">
        <v>563</v>
      </c>
      <c r="D7" s="3">
        <v>6</v>
      </c>
      <c r="E7" s="4">
        <f t="shared" si="0"/>
        <v>1.0657193605683837E-2</v>
      </c>
      <c r="F7" s="1"/>
      <c r="I7">
        <v>5</v>
      </c>
      <c r="J7" s="5">
        <v>1.0657193605683837E-2</v>
      </c>
      <c r="K7" s="5">
        <v>1.484243106359032E-2</v>
      </c>
      <c r="L7" s="5">
        <f t="shared" si="1"/>
        <v>1.993868631533785E-2</v>
      </c>
      <c r="M7" s="5">
        <f t="shared" si="2"/>
        <v>9.7461758118427902E-3</v>
      </c>
    </row>
    <row r="8" spans="1:13" x14ac:dyDescent="0.25">
      <c r="A8" s="1"/>
      <c r="B8" s="3">
        <v>6</v>
      </c>
      <c r="C8" s="3">
        <v>207</v>
      </c>
      <c r="D8" s="3">
        <v>4</v>
      </c>
      <c r="E8" s="4">
        <f t="shared" si="0"/>
        <v>1.932367149758454E-2</v>
      </c>
      <c r="F8" s="1"/>
      <c r="I8">
        <v>6</v>
      </c>
      <c r="J8" s="5">
        <v>1.932367149758454E-2</v>
      </c>
      <c r="K8" s="5">
        <v>1.484243106359032E-2</v>
      </c>
      <c r="L8" s="5">
        <f t="shared" si="1"/>
        <v>2.3247091981123496E-2</v>
      </c>
      <c r="M8" s="5">
        <f t="shared" si="2"/>
        <v>6.4377701460571445E-3</v>
      </c>
    </row>
    <row r="9" spans="1:13" x14ac:dyDescent="0.25">
      <c r="A9" s="1"/>
      <c r="B9" s="3">
        <v>7</v>
      </c>
      <c r="C9" s="3">
        <v>627</v>
      </c>
      <c r="D9" s="3">
        <v>10</v>
      </c>
      <c r="E9" s="4">
        <f t="shared" si="0"/>
        <v>1.5948963317384369E-2</v>
      </c>
      <c r="F9" s="1"/>
      <c r="I9">
        <v>7</v>
      </c>
      <c r="J9" s="5">
        <v>1.5948963317384369E-2</v>
      </c>
      <c r="K9" s="5">
        <v>1.484243106359032E-2</v>
      </c>
      <c r="L9" s="5">
        <f t="shared" si="1"/>
        <v>1.967159111149535E-2</v>
      </c>
      <c r="M9" s="5">
        <f t="shared" si="2"/>
        <v>1.0013271015685289E-2</v>
      </c>
    </row>
    <row r="10" spans="1:13" x14ac:dyDescent="0.25">
      <c r="A10" s="1"/>
      <c r="B10" s="3">
        <v>8</v>
      </c>
      <c r="C10" s="3">
        <v>524</v>
      </c>
      <c r="D10" s="3">
        <v>15</v>
      </c>
      <c r="E10" s="4">
        <f t="shared" si="0"/>
        <v>2.8625954198473282E-2</v>
      </c>
      <c r="F10" s="1"/>
      <c r="I10">
        <v>8</v>
      </c>
      <c r="J10" s="5">
        <v>2.8625954198473282E-2</v>
      </c>
      <c r="K10" s="5">
        <v>1.484243106359032E-2</v>
      </c>
      <c r="L10" s="5">
        <f t="shared" si="1"/>
        <v>2.0124933742157593E-2</v>
      </c>
      <c r="M10" s="5">
        <f t="shared" si="2"/>
        <v>9.559928385023047E-3</v>
      </c>
    </row>
    <row r="11" spans="1:13" x14ac:dyDescent="0.25">
      <c r="A11" s="1"/>
      <c r="B11" s="3">
        <v>9</v>
      </c>
      <c r="C11" s="3">
        <v>471</v>
      </c>
      <c r="D11" s="3">
        <v>8</v>
      </c>
      <c r="E11" s="4">
        <f t="shared" si="0"/>
        <v>1.6985138004246284E-2</v>
      </c>
      <c r="F11" s="1"/>
      <c r="I11">
        <v>9</v>
      </c>
      <c r="J11" s="5">
        <v>1.6985138004246284E-2</v>
      </c>
      <c r="K11" s="5">
        <v>1.484243106359032E-2</v>
      </c>
      <c r="L11" s="5">
        <f t="shared" si="1"/>
        <v>2.0414223325511627E-2</v>
      </c>
      <c r="M11" s="5">
        <f t="shared" si="2"/>
        <v>9.2706388016690136E-3</v>
      </c>
    </row>
    <row r="12" spans="1:13" x14ac:dyDescent="0.25">
      <c r="A12" s="1"/>
      <c r="B12" s="3">
        <v>10</v>
      </c>
      <c r="C12" s="3">
        <v>689</v>
      </c>
      <c r="D12" s="3">
        <v>10</v>
      </c>
      <c r="E12" s="4">
        <f t="shared" si="0"/>
        <v>1.4513788098693759E-2</v>
      </c>
      <c r="F12" s="1"/>
      <c r="I12">
        <v>10</v>
      </c>
      <c r="J12" s="5">
        <v>1.4513788098693759E-2</v>
      </c>
      <c r="K12" s="5">
        <v>1.484243106359032E-2</v>
      </c>
      <c r="L12" s="5">
        <f t="shared" si="1"/>
        <v>1.9449192879887552E-2</v>
      </c>
      <c r="M12" s="5">
        <f t="shared" si="2"/>
        <v>1.0235669247293088E-2</v>
      </c>
    </row>
    <row r="13" spans="1:13" x14ac:dyDescent="0.25">
      <c r="A13" s="1"/>
      <c r="B13" s="3">
        <v>11</v>
      </c>
      <c r="C13" s="3">
        <v>925</v>
      </c>
      <c r="D13" s="3">
        <v>14</v>
      </c>
      <c r="E13" s="4">
        <f t="shared" si="0"/>
        <v>1.5135135135135135E-2</v>
      </c>
      <c r="F13" s="1"/>
      <c r="I13">
        <v>11</v>
      </c>
      <c r="J13" s="5">
        <v>1.5135135135135135E-2</v>
      </c>
      <c r="K13" s="5">
        <v>1.484243106359032E-2</v>
      </c>
      <c r="L13" s="5">
        <f t="shared" si="1"/>
        <v>1.8818322369912668E-2</v>
      </c>
      <c r="M13" s="5">
        <f t="shared" si="2"/>
        <v>1.0866539757267974E-2</v>
      </c>
    </row>
    <row r="14" spans="1:13" x14ac:dyDescent="0.25">
      <c r="A14" s="1"/>
      <c r="B14" s="3">
        <v>12</v>
      </c>
      <c r="C14" s="3">
        <v>856</v>
      </c>
      <c r="D14" s="3">
        <v>16</v>
      </c>
      <c r="E14" s="4">
        <f t="shared" si="0"/>
        <v>1.8691588785046728E-2</v>
      </c>
      <c r="F14" s="1"/>
      <c r="I14">
        <v>12</v>
      </c>
      <c r="J14" s="5">
        <v>1.8691588785046728E-2</v>
      </c>
      <c r="K14" s="5">
        <v>1.484243106359032E-2</v>
      </c>
      <c r="L14" s="5">
        <f t="shared" si="1"/>
        <v>1.8975460392009261E-2</v>
      </c>
      <c r="M14" s="5">
        <f t="shared" si="2"/>
        <v>1.0709401735171379E-2</v>
      </c>
    </row>
    <row r="15" spans="1:13" x14ac:dyDescent="0.25">
      <c r="A15" s="1"/>
      <c r="B15" s="3">
        <v>13</v>
      </c>
      <c r="C15" s="3">
        <v>740</v>
      </c>
      <c r="D15" s="3">
        <v>10</v>
      </c>
      <c r="E15" s="4">
        <f t="shared" si="0"/>
        <v>1.3513513513513514E-2</v>
      </c>
      <c r="F15" s="1"/>
      <c r="I15">
        <v>13</v>
      </c>
      <c r="J15" s="5">
        <v>1.3513513513513514E-2</v>
      </c>
      <c r="K15" s="5">
        <v>1.484243106359032E-2</v>
      </c>
      <c r="L15" s="5">
        <f t="shared" si="1"/>
        <v>1.9287612679633921E-2</v>
      </c>
      <c r="M15" s="5">
        <f t="shared" si="2"/>
        <v>1.0397249447546717E-2</v>
      </c>
    </row>
    <row r="16" spans="1:13" x14ac:dyDescent="0.25">
      <c r="A16" s="1"/>
      <c r="B16" s="3">
        <v>14</v>
      </c>
      <c r="C16" s="3">
        <v>250</v>
      </c>
      <c r="D16" s="3">
        <v>1</v>
      </c>
      <c r="E16" s="4">
        <f t="shared" si="0"/>
        <v>4.0000000000000001E-3</v>
      </c>
      <c r="F16" s="1"/>
      <c r="I16">
        <v>14</v>
      </c>
      <c r="J16" s="5">
        <v>4.0000000000000001E-3</v>
      </c>
      <c r="K16" s="5">
        <v>1.484243106359032E-2</v>
      </c>
      <c r="L16" s="5">
        <f t="shared" si="1"/>
        <v>2.249021069004737E-2</v>
      </c>
      <c r="M16" s="5">
        <f t="shared" si="2"/>
        <v>7.1946514371332686E-3</v>
      </c>
    </row>
    <row r="17" spans="1:13" x14ac:dyDescent="0.25">
      <c r="A17" s="1"/>
      <c r="B17" s="3">
        <v>15</v>
      </c>
      <c r="C17" s="3">
        <v>358</v>
      </c>
      <c r="D17" s="3">
        <v>7</v>
      </c>
      <c r="E17" s="4">
        <f t="shared" si="0"/>
        <v>1.9553072625698324E-2</v>
      </c>
      <c r="F17" s="1"/>
      <c r="I17">
        <v>15</v>
      </c>
      <c r="J17" s="5">
        <v>1.9553072625698324E-2</v>
      </c>
      <c r="K17" s="5">
        <v>1.484243106359032E-2</v>
      </c>
      <c r="L17" s="5">
        <f t="shared" si="1"/>
        <v>2.1233358052356061E-2</v>
      </c>
      <c r="M17" s="5">
        <f t="shared" si="2"/>
        <v>8.4515040748245791E-3</v>
      </c>
    </row>
    <row r="18" spans="1:13" x14ac:dyDescent="0.25">
      <c r="A18" s="1"/>
      <c r="B18" s="3">
        <v>16</v>
      </c>
      <c r="C18" s="3">
        <v>596</v>
      </c>
      <c r="D18" s="3">
        <v>9</v>
      </c>
      <c r="E18" s="4">
        <f t="shared" si="0"/>
        <v>1.5100671140939598E-2</v>
      </c>
      <c r="F18" s="1"/>
      <c r="I18">
        <v>16</v>
      </c>
      <c r="J18" s="5">
        <v>1.5100671140939598E-2</v>
      </c>
      <c r="K18" s="5">
        <v>1.484243106359032E-2</v>
      </c>
      <c r="L18" s="5">
        <f t="shared" si="1"/>
        <v>1.9795589723569595E-2</v>
      </c>
      <c r="M18" s="5">
        <f t="shared" si="2"/>
        <v>9.8892724036110467E-3</v>
      </c>
    </row>
    <row r="19" spans="1:13" x14ac:dyDescent="0.25">
      <c r="A19" s="1"/>
      <c r="B19" s="3">
        <v>17</v>
      </c>
      <c r="C19" s="3">
        <v>841</v>
      </c>
      <c r="D19" s="3">
        <v>12</v>
      </c>
      <c r="E19" s="4">
        <f t="shared" si="0"/>
        <v>1.4268727705112961E-2</v>
      </c>
      <c r="F19" s="1"/>
      <c r="I19">
        <v>17</v>
      </c>
      <c r="J19" s="5">
        <v>1.4268727705112961E-2</v>
      </c>
      <c r="K19" s="5">
        <v>1.484243106359032E-2</v>
      </c>
      <c r="L19" s="5">
        <f t="shared" si="1"/>
        <v>1.9012155660596528E-2</v>
      </c>
      <c r="M19" s="5">
        <f t="shared" si="2"/>
        <v>1.0672706466584112E-2</v>
      </c>
    </row>
    <row r="20" spans="1:13" x14ac:dyDescent="0.25">
      <c r="A20" s="1"/>
      <c r="B20" s="3">
        <v>18</v>
      </c>
      <c r="C20" s="3">
        <v>725</v>
      </c>
      <c r="D20" s="3">
        <v>10</v>
      </c>
      <c r="E20" s="4">
        <f t="shared" si="0"/>
        <v>1.3793103448275862E-2</v>
      </c>
      <c r="F20" s="1"/>
      <c r="I20">
        <v>18</v>
      </c>
      <c r="J20" s="5">
        <v>1.3793103448275862E-2</v>
      </c>
      <c r="K20" s="5">
        <v>1.484243106359032E-2</v>
      </c>
      <c r="L20" s="5">
        <f t="shared" si="1"/>
        <v>1.9333361894638506E-2</v>
      </c>
      <c r="M20" s="5">
        <f t="shared" si="2"/>
        <v>1.0351500232542134E-2</v>
      </c>
    </row>
    <row r="21" spans="1:13" x14ac:dyDescent="0.25">
      <c r="A21" s="1"/>
      <c r="B21" s="3">
        <v>19</v>
      </c>
      <c r="C21" s="3">
        <v>641</v>
      </c>
      <c r="D21" s="3">
        <v>8</v>
      </c>
      <c r="E21" s="4">
        <f t="shared" si="0"/>
        <v>1.2480499219968799E-2</v>
      </c>
      <c r="F21" s="1"/>
      <c r="I21">
        <v>19</v>
      </c>
      <c r="J21" s="5">
        <v>1.2480499219968799E-2</v>
      </c>
      <c r="K21" s="5">
        <v>1.484243106359032E-2</v>
      </c>
      <c r="L21" s="5">
        <f t="shared" si="1"/>
        <v>1.9618563433134589E-2</v>
      </c>
      <c r="M21" s="5">
        <f t="shared" si="2"/>
        <v>1.0066298694046049E-2</v>
      </c>
    </row>
    <row r="22" spans="1:13" x14ac:dyDescent="0.25">
      <c r="A22" s="1"/>
      <c r="B22" s="3">
        <v>20</v>
      </c>
      <c r="C22" s="3">
        <v>239</v>
      </c>
      <c r="D22" s="3">
        <v>3</v>
      </c>
      <c r="E22" s="4">
        <f t="shared" si="0"/>
        <v>1.2552301255230125E-2</v>
      </c>
      <c r="F22" s="1"/>
      <c r="I22">
        <v>20</v>
      </c>
      <c r="J22" s="5">
        <v>1.2552301255230125E-2</v>
      </c>
      <c r="K22" s="5">
        <v>1.484243106359032E-2</v>
      </c>
      <c r="L22" s="5">
        <f t="shared" si="1"/>
        <v>2.2664225875148117E-2</v>
      </c>
      <c r="M22" s="5">
        <f t="shared" si="2"/>
        <v>7.0206362520325218E-3</v>
      </c>
    </row>
    <row r="23" spans="1:13" x14ac:dyDescent="0.25">
      <c r="A23" s="1"/>
      <c r="B23" s="3">
        <v>21</v>
      </c>
      <c r="C23" s="3">
        <v>785</v>
      </c>
      <c r="D23" s="3">
        <v>11</v>
      </c>
      <c r="E23" s="4">
        <f t="shared" si="0"/>
        <v>1.4012738853503185E-2</v>
      </c>
      <c r="F23" s="1"/>
      <c r="I23">
        <v>21</v>
      </c>
      <c r="J23" s="5">
        <v>1.4012738853503185E-2</v>
      </c>
      <c r="K23" s="5">
        <v>1.484243106359032E-2</v>
      </c>
      <c r="L23" s="5">
        <f t="shared" si="1"/>
        <v>1.9158322791380033E-2</v>
      </c>
      <c r="M23" s="5">
        <f t="shared" si="2"/>
        <v>1.0526539335800607E-2</v>
      </c>
    </row>
    <row r="24" spans="1:13" x14ac:dyDescent="0.25">
      <c r="A24" s="1"/>
      <c r="B24" s="3">
        <v>22</v>
      </c>
      <c r="C24" s="3">
        <v>625</v>
      </c>
      <c r="D24" s="3">
        <v>9</v>
      </c>
      <c r="E24" s="4">
        <f t="shared" si="0"/>
        <v>1.44E-2</v>
      </c>
      <c r="F24" s="1"/>
      <c r="I24">
        <v>22</v>
      </c>
      <c r="J24" s="5">
        <v>1.44E-2</v>
      </c>
      <c r="K24" s="5">
        <v>1.484243106359032E-2</v>
      </c>
      <c r="L24" s="5">
        <f t="shared" si="1"/>
        <v>1.9679311596117521E-2</v>
      </c>
      <c r="M24" s="5">
        <f t="shared" si="2"/>
        <v>1.0005550531063119E-2</v>
      </c>
    </row>
    <row r="25" spans="1:13" x14ac:dyDescent="0.25">
      <c r="A25" s="1"/>
      <c r="B25" s="3">
        <v>23</v>
      </c>
      <c r="C25" s="3">
        <v>574</v>
      </c>
      <c r="D25" s="3">
        <v>8</v>
      </c>
      <c r="E25" s="4">
        <f t="shared" si="0"/>
        <v>1.3937282229965157E-2</v>
      </c>
      <c r="F25" s="1"/>
      <c r="I25">
        <v>23</v>
      </c>
      <c r="J25" s="5">
        <v>1.3937282229965157E-2</v>
      </c>
      <c r="K25" s="5">
        <v>1.484243106359032E-2</v>
      </c>
      <c r="L25" s="5">
        <f t="shared" si="1"/>
        <v>1.988961838250889E-2</v>
      </c>
      <c r="M25" s="5">
        <f t="shared" si="2"/>
        <v>9.79524374467175E-3</v>
      </c>
    </row>
    <row r="26" spans="1:13" x14ac:dyDescent="0.25">
      <c r="A26" s="1"/>
      <c r="B26" s="3">
        <v>24</v>
      </c>
      <c r="C26" s="3">
        <v>697</v>
      </c>
      <c r="D26" s="3">
        <v>8</v>
      </c>
      <c r="E26" s="4">
        <f t="shared" si="0"/>
        <v>1.1477761836441894E-2</v>
      </c>
      <c r="F26" s="1"/>
      <c r="I26">
        <v>24</v>
      </c>
      <c r="J26" s="5">
        <v>1.1477761836441894E-2</v>
      </c>
      <c r="K26" s="5">
        <v>1.484243106359032E-2</v>
      </c>
      <c r="L26" s="5">
        <f t="shared" si="1"/>
        <v>1.9422678922613915E-2</v>
      </c>
      <c r="M26" s="5">
        <f t="shared" si="2"/>
        <v>1.0262183204566726E-2</v>
      </c>
    </row>
    <row r="27" spans="1:13" x14ac:dyDescent="0.25">
      <c r="A27" s="1"/>
      <c r="B27" s="3">
        <v>25</v>
      </c>
      <c r="C27" s="3">
        <v>308</v>
      </c>
      <c r="D27" s="3">
        <v>4</v>
      </c>
      <c r="E27" s="4">
        <f t="shared" si="0"/>
        <v>1.2987012987012988E-2</v>
      </c>
      <c r="F27" s="1"/>
      <c r="I27">
        <v>25</v>
      </c>
      <c r="J27" s="5">
        <v>1.2987012987012988E-2</v>
      </c>
      <c r="K27" s="5">
        <v>1.484243106359032E-2</v>
      </c>
      <c r="L27" s="5">
        <f t="shared" si="1"/>
        <v>2.1732602235505327E-2</v>
      </c>
      <c r="M27" s="5">
        <f t="shared" si="2"/>
        <v>7.9522598916753132E-3</v>
      </c>
    </row>
    <row r="28" spans="1:13" x14ac:dyDescent="0.25">
      <c r="A28" s="1"/>
      <c r="B28" s="2" t="s">
        <v>6</v>
      </c>
      <c r="C28" s="2">
        <f>SUM(C3:C27)</f>
        <v>14216</v>
      </c>
      <c r="D28" s="2">
        <f>SUM(D3:D27)</f>
        <v>211</v>
      </c>
      <c r="E28" s="2"/>
      <c r="F28" s="1"/>
    </row>
    <row r="29" spans="1:13" x14ac:dyDescent="0.25">
      <c r="A29" s="1"/>
      <c r="B29" s="6" t="s">
        <v>7</v>
      </c>
      <c r="C29" s="6"/>
      <c r="D29" s="6"/>
      <c r="E29" s="7">
        <f>D28/C28</f>
        <v>1.484243106359032E-2</v>
      </c>
      <c r="F29" s="1"/>
    </row>
    <row r="30" spans="1:13" x14ac:dyDescent="0.25">
      <c r="A30" s="1"/>
      <c r="B30" s="8"/>
      <c r="C30" s="8"/>
      <c r="D30" s="9"/>
      <c r="E30" s="10"/>
      <c r="F30" s="1"/>
    </row>
    <row r="31" spans="1:13" x14ac:dyDescent="0.25">
      <c r="A31" s="1"/>
      <c r="B31" s="11" t="s">
        <v>8</v>
      </c>
      <c r="C31" s="11"/>
      <c r="D31" s="12">
        <f>AVERAGE(C3:C27)</f>
        <v>568.64</v>
      </c>
      <c r="E31" s="13"/>
      <c r="F31" s="1"/>
    </row>
    <row r="32" spans="1:13" x14ac:dyDescent="0.25">
      <c r="A32" s="1"/>
      <c r="B32" s="11" t="s">
        <v>9</v>
      </c>
      <c r="C32" s="11"/>
      <c r="D32" s="12">
        <f>MAX(C3:C27)-MIN(C3:C27)</f>
        <v>718</v>
      </c>
      <c r="E32" s="13"/>
      <c r="F32" s="1"/>
    </row>
    <row r="33" spans="1:6" x14ac:dyDescent="0.25">
      <c r="A33" s="1"/>
      <c r="B33" s="8"/>
      <c r="C33" s="8"/>
      <c r="D33" s="9"/>
      <c r="E33" s="13"/>
      <c r="F33" s="1"/>
    </row>
    <row r="34" spans="1:6" x14ac:dyDescent="0.25">
      <c r="A34" s="1"/>
      <c r="B34" s="6" t="s">
        <v>10</v>
      </c>
      <c r="C34" s="6"/>
      <c r="D34" s="14"/>
      <c r="E34" s="13"/>
      <c r="F34" s="1"/>
    </row>
    <row r="35" spans="1:6" x14ac:dyDescent="0.25">
      <c r="A35" s="1"/>
      <c r="B35" s="3" t="s">
        <v>11</v>
      </c>
      <c r="C35" s="3" t="s">
        <v>12</v>
      </c>
      <c r="D35" s="15" t="s">
        <v>13</v>
      </c>
      <c r="E35" s="13"/>
      <c r="F35" s="1"/>
    </row>
    <row r="36" spans="1:6" x14ac:dyDescent="0.25">
      <c r="A36" s="1"/>
      <c r="B36" s="4">
        <f>E29</f>
        <v>1.484243106359032E-2</v>
      </c>
      <c r="C36" s="3" t="s">
        <v>14</v>
      </c>
      <c r="D36" s="15" t="s">
        <v>14</v>
      </c>
      <c r="E36" s="13"/>
      <c r="F36" s="1"/>
    </row>
    <row r="37" spans="1:6" x14ac:dyDescent="0.25">
      <c r="A37" s="1"/>
      <c r="B37" s="1"/>
      <c r="C37" s="1"/>
      <c r="D37" s="1"/>
      <c r="E37" s="1"/>
      <c r="F37" s="1"/>
    </row>
  </sheetData>
  <mergeCells count="2">
    <mergeCell ref="B29:D29"/>
    <mergeCell ref="B34:D3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Svoboda</dc:creator>
  <cp:lastModifiedBy>Václav Svoboda</cp:lastModifiedBy>
  <dcterms:created xsi:type="dcterms:W3CDTF">2021-07-02T19:17:48Z</dcterms:created>
  <dcterms:modified xsi:type="dcterms:W3CDTF">2021-07-02T19:18:55Z</dcterms:modified>
</cp:coreProperties>
</file>