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na/Desktop/"/>
    </mc:Choice>
  </mc:AlternateContent>
  <xr:revisionPtr revIDLastSave="0" documentId="13_ncr:1_{60D8281C-8317-AD4D-96CE-7357D5929A91}" xr6:coauthVersionLast="47" xr6:coauthVersionMax="47" xr10:uidLastSave="{00000000-0000-0000-0000-000000000000}"/>
  <bookViews>
    <workbookView xWindow="0" yWindow="460" windowWidth="28800" windowHeight="16060" xr2:uid="{2D0EBCA8-BF85-4F58-B690-50A3A429044C}"/>
  </bookViews>
  <sheets>
    <sheet name="Multicollinearity" sheetId="5" r:id="rId1"/>
    <sheet name="output1" sheetId="7" r:id="rId2"/>
    <sheet name="output2" sheetId="9" r:id="rId3"/>
    <sheet name="output3" sheetId="10" r:id="rId4"/>
    <sheet name="Data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0" l="1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49" i="10"/>
  <c r="G48" i="10"/>
  <c r="F46" i="10" l="1"/>
  <c r="F41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2" i="10"/>
  <c r="F43" i="10"/>
  <c r="F44" i="10"/>
  <c r="F45" i="10"/>
  <c r="F27" i="10"/>
  <c r="G46" i="10" l="1"/>
</calcChain>
</file>

<file path=xl/sharedStrings.xml><?xml version="1.0" encoding="utf-8"?>
<sst xmlns="http://schemas.openxmlformats.org/spreadsheetml/2006/main" count="216" uniqueCount="74">
  <si>
    <t>Kazakhstan</t>
  </si>
  <si>
    <t>Year</t>
  </si>
  <si>
    <t>HDI</t>
  </si>
  <si>
    <t>Unemployment rate</t>
  </si>
  <si>
    <t>FDI in USD (billion)</t>
  </si>
  <si>
    <t>Average Income (USD)</t>
  </si>
  <si>
    <t>Source</t>
  </si>
  <si>
    <t>UNDP</t>
  </si>
  <si>
    <t>WorldBank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</si>
  <si>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</si>
  <si>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</si>
  <si>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</si>
  <si>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</si>
  <si>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</si>
  <si>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</si>
  <si>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</si>
  <si>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</si>
  <si>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</si>
  <si>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</si>
  <si>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</si>
  <si>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</si>
  <si>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</si>
  <si>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</si>
  <si>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</si>
  <si>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</si>
  <si>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</si>
  <si>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</si>
  <si>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</si>
  <si>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</si>
  <si>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</si>
  <si>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</si>
  <si>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</si>
  <si>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</si>
  <si>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RESIDUAL OUTPUT</t>
  </si>
  <si>
    <t>Observation</t>
  </si>
  <si>
    <t>Predicted HDI</t>
  </si>
  <si>
    <t>Residuals</t>
  </si>
  <si>
    <t>Standard Residuals</t>
  </si>
  <si>
    <t>PROBABILITY OUTPUT</t>
  </si>
  <si>
    <t>Percentile</t>
  </si>
  <si>
    <t>Time Vector</t>
  </si>
  <si>
    <t xml:space="preserve"> </t>
  </si>
  <si>
    <t>DW Numerator</t>
  </si>
  <si>
    <t>DW denominator</t>
  </si>
  <si>
    <t>DW Test</t>
  </si>
  <si>
    <t>Variable</t>
  </si>
  <si>
    <t>Alfa</t>
  </si>
  <si>
    <t>Sign</t>
  </si>
  <si>
    <t>Accept/Reject</t>
  </si>
  <si>
    <t>Significant/Insignificant</t>
  </si>
  <si>
    <t>&lt;</t>
  </si>
  <si>
    <t>Reject</t>
  </si>
  <si>
    <t>Significant</t>
  </si>
  <si>
    <t>Mean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</si>
  <si>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</si>
  <si>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</si>
  <si>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</si>
  <si>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</si>
  <si>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</si>
  <si>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</si>
  <si>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</si>
  <si>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</si>
  <si>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</si>
  <si>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</si>
  <si>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</si>
  <si>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Rounded and Sorted St.Residuals</t>
  </si>
  <si>
    <t>Frequency</t>
  </si>
  <si>
    <t>Sorted</t>
  </si>
  <si>
    <t>TR^2</t>
  </si>
  <si>
    <t>Chi-Square</t>
  </si>
  <si>
    <t>Removing Average Income.</t>
  </si>
  <si>
    <t>Worldbank</t>
  </si>
  <si>
    <t>P - value</t>
  </si>
  <si>
    <t>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</si>
</sst>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0" fillId="3" borderId="0" xfId="0" applyFill="1" applyBorder="1" applyAlignment="1"/>
    <xf numFmtId="0" fontId="0" fillId="3" borderId="2" xfId="0" applyFill="1" applyBorder="1" applyAlignment="1"/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4" borderId="0" xfId="0" applyFill="1" applyBorder="1" applyAlignment="1"/>
    <xf numFmtId="0" fontId="1" fillId="3" borderId="2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0" fillId="5" borderId="0" xfId="0" applyFill="1" applyBorder="1" applyAlignment="1"/>
    <xf numFmtId="0" fontId="0" fillId="5" borderId="2" xfId="0" applyFill="1" applyBorder="1" applyAlignment="1"/>
    <xf numFmtId="0" fontId="1" fillId="5" borderId="0" xfId="0" applyFont="1" applyFill="1" applyBorder="1" applyAlignmen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output1!$F$28:$F$47</c:f>
              <c:numCache>
                <c:formatCode>General</c:formatCode>
                <c:ptCount val="20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</c:numCache>
            </c:numRef>
          </c:xVal>
          <c:yVal>
            <c:numRef>
              <c:f>output1!$G$28:$G$47</c:f>
              <c:numCache>
                <c:formatCode>General</c:formatCode>
                <c:ptCount val="20"/>
                <c:pt idx="0">
                  <c:v>0.68500000000000005</c:v>
                </c:pt>
                <c:pt idx="1">
                  <c:v>0.7</c:v>
                </c:pt>
                <c:pt idx="2">
                  <c:v>0.71399999999999997</c:v>
                </c:pt>
                <c:pt idx="3">
                  <c:v>0.72599999999999998</c:v>
                </c:pt>
                <c:pt idx="4">
                  <c:v>0.73699999999999999</c:v>
                </c:pt>
                <c:pt idx="5">
                  <c:v>0.747</c:v>
                </c:pt>
                <c:pt idx="6">
                  <c:v>0.754</c:v>
                </c:pt>
                <c:pt idx="7">
                  <c:v>0.75800000000000001</c:v>
                </c:pt>
                <c:pt idx="8">
                  <c:v>0.75800000000000001</c:v>
                </c:pt>
                <c:pt idx="9">
                  <c:v>0.76200000000000001</c:v>
                </c:pt>
                <c:pt idx="10">
                  <c:v>0.76400000000000001</c:v>
                </c:pt>
                <c:pt idx="11">
                  <c:v>0.77200000000000002</c:v>
                </c:pt>
                <c:pt idx="12">
                  <c:v>0.78200000000000003</c:v>
                </c:pt>
                <c:pt idx="13">
                  <c:v>0.79500000000000004</c:v>
                </c:pt>
                <c:pt idx="14">
                  <c:v>0.79800000000000004</c:v>
                </c:pt>
                <c:pt idx="15">
                  <c:v>0.80600000000000005</c:v>
                </c:pt>
                <c:pt idx="16">
                  <c:v>0.81200000000000006</c:v>
                </c:pt>
                <c:pt idx="17">
                  <c:v>0.81499999999999995</c:v>
                </c:pt>
                <c:pt idx="18">
                  <c:v>0.81899999999999995</c:v>
                </c:pt>
                <c:pt idx="19">
                  <c:v>0.82499999999999996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03-4732-B68F-32D02F393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275360"/>
        <c:axId val="1494745808"/>
      </c:scatterChart>
      <c:valAx>
        <c:axId val="204927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4745808"/>
        <c:crosses val="autoZero"/>
        <c:crossBetween val="midCat"/>
      </c:valAx>
      <c:valAx>
        <c:axId val="1494745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HDI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4927536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Unemployment rate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HDI</c:v>
          </c:tx>
          <c:spPr>
            <a:ln w="19050">
              <a:noFill/>
            </a:ln>
          </c:spPr>
          <c:xVal>
            <c:numRef>
              <c:f>Data!$C$3:$C$22</c:f>
              <c:numCache>
                <c:formatCode>General</c:formatCode>
                <c:ptCount val="20"/>
                <c:pt idx="0">
                  <c:v>12.75</c:v>
                </c:pt>
                <c:pt idx="1">
                  <c:v>10.43</c:v>
                </c:pt>
                <c:pt idx="2">
                  <c:v>9.33</c:v>
                </c:pt>
                <c:pt idx="3">
                  <c:v>8.7799999999999994</c:v>
                </c:pt>
                <c:pt idx="4">
                  <c:v>8.4</c:v>
                </c:pt>
                <c:pt idx="5">
                  <c:v>8.1300000000000008</c:v>
                </c:pt>
                <c:pt idx="6">
                  <c:v>7.79</c:v>
                </c:pt>
                <c:pt idx="7">
                  <c:v>7.26</c:v>
                </c:pt>
                <c:pt idx="8">
                  <c:v>6.63</c:v>
                </c:pt>
                <c:pt idx="9">
                  <c:v>6.55</c:v>
                </c:pt>
                <c:pt idx="10">
                  <c:v>5.77</c:v>
                </c:pt>
                <c:pt idx="11">
                  <c:v>5.39</c:v>
                </c:pt>
                <c:pt idx="12">
                  <c:v>5.29</c:v>
                </c:pt>
                <c:pt idx="13">
                  <c:v>5.2</c:v>
                </c:pt>
                <c:pt idx="14">
                  <c:v>5.0599999999999996</c:v>
                </c:pt>
                <c:pt idx="15">
                  <c:v>4.93</c:v>
                </c:pt>
                <c:pt idx="16">
                  <c:v>4.96</c:v>
                </c:pt>
                <c:pt idx="17">
                  <c:v>4.9000000000000004</c:v>
                </c:pt>
                <c:pt idx="18">
                  <c:v>4.8499999999999996</c:v>
                </c:pt>
                <c:pt idx="19">
                  <c:v>4.8</c:v>
                </c:pt>
              </c:numCache>
            </c:numRef>
          </c:xVal>
          <c:yVal>
            <c:numRef>
              <c:f>Data!$B$3:$B$22</c:f>
              <c:numCache>
                <c:formatCode>General</c:formatCode>
                <c:ptCount val="20"/>
                <c:pt idx="0">
                  <c:v>0.68500000000000005</c:v>
                </c:pt>
                <c:pt idx="1">
                  <c:v>0.7</c:v>
                </c:pt>
                <c:pt idx="2">
                  <c:v>0.71399999999999997</c:v>
                </c:pt>
                <c:pt idx="3">
                  <c:v>0.72599999999999998</c:v>
                </c:pt>
                <c:pt idx="4">
                  <c:v>0.73699999999999999</c:v>
                </c:pt>
                <c:pt idx="5">
                  <c:v>0.747</c:v>
                </c:pt>
                <c:pt idx="6">
                  <c:v>0.754</c:v>
                </c:pt>
                <c:pt idx="7">
                  <c:v>0.75800000000000001</c:v>
                </c:pt>
                <c:pt idx="8">
                  <c:v>0.75800000000000001</c:v>
                </c:pt>
                <c:pt idx="9">
                  <c:v>0.76200000000000001</c:v>
                </c:pt>
                <c:pt idx="10">
                  <c:v>0.76400000000000001</c:v>
                </c:pt>
                <c:pt idx="11">
                  <c:v>0.77200000000000002</c:v>
                </c:pt>
                <c:pt idx="12">
                  <c:v>0.78200000000000003</c:v>
                </c:pt>
                <c:pt idx="13">
                  <c:v>0.79500000000000004</c:v>
                </c:pt>
                <c:pt idx="14">
                  <c:v>0.79800000000000004</c:v>
                </c:pt>
                <c:pt idx="15">
                  <c:v>0.80600000000000005</c:v>
                </c:pt>
                <c:pt idx="16">
                  <c:v>0.81200000000000006</c:v>
                </c:pt>
                <c:pt idx="17">
                  <c:v>0.81499999999999995</c:v>
                </c:pt>
                <c:pt idx="18">
                  <c:v>0.81899999999999995</c:v>
                </c:pt>
                <c:pt idx="19">
                  <c:v>0.82499999999999996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8E2-4405-A5AE-DC2EF9801A7F}"/>
            </c:ext>
          </c:extLst>
        </c:ser>
        <c:ser>
          <c:idx val="1"/>
          <c:order val="1"/>
          <c:tx>
            <c:v>Predicted HDI</c:v>
          </c:tx>
          <c:spPr>
            <a:ln w="19050">
              <a:noFill/>
            </a:ln>
          </c:spPr>
          <c:xVal>
            <c:numRef>
              <c:f>Data!$C$3:$C$22</c:f>
              <c:numCache>
                <c:formatCode>General</c:formatCode>
                <c:ptCount val="20"/>
                <c:pt idx="0">
                  <c:v>12.75</c:v>
                </c:pt>
                <c:pt idx="1">
                  <c:v>10.43</c:v>
                </c:pt>
                <c:pt idx="2">
                  <c:v>9.33</c:v>
                </c:pt>
                <c:pt idx="3">
                  <c:v>8.7799999999999994</c:v>
                </c:pt>
                <c:pt idx="4">
                  <c:v>8.4</c:v>
                </c:pt>
                <c:pt idx="5">
                  <c:v>8.1300000000000008</c:v>
                </c:pt>
                <c:pt idx="6">
                  <c:v>7.79</c:v>
                </c:pt>
                <c:pt idx="7">
                  <c:v>7.26</c:v>
                </c:pt>
                <c:pt idx="8">
                  <c:v>6.63</c:v>
                </c:pt>
                <c:pt idx="9">
                  <c:v>6.55</c:v>
                </c:pt>
                <c:pt idx="10">
                  <c:v>5.77</c:v>
                </c:pt>
                <c:pt idx="11">
                  <c:v>5.39</c:v>
                </c:pt>
                <c:pt idx="12">
                  <c:v>5.29</c:v>
                </c:pt>
                <c:pt idx="13">
                  <c:v>5.2</c:v>
                </c:pt>
                <c:pt idx="14">
                  <c:v>5.0599999999999996</c:v>
                </c:pt>
                <c:pt idx="15">
                  <c:v>4.93</c:v>
                </c:pt>
                <c:pt idx="16">
                  <c:v>4.96</c:v>
                </c:pt>
                <c:pt idx="17">
                  <c:v>4.9000000000000004</c:v>
                </c:pt>
                <c:pt idx="18">
                  <c:v>4.8499999999999996</c:v>
                </c:pt>
                <c:pt idx="19">
                  <c:v>4.8</c:v>
                </c:pt>
              </c:numCache>
            </c:numRef>
          </c:xVal>
          <c:yVal>
            <c:numRef>
              <c:f>output3!$B$26:$B$45</c:f>
              <c:numCache>
                <c:formatCode>General</c:formatCode>
                <c:ptCount val="20"/>
                <c:pt idx="0">
                  <c:v>0.68936833561613686</c:v>
                </c:pt>
                <c:pt idx="1">
                  <c:v>0.70591188517967052</c:v>
                </c:pt>
                <c:pt idx="2">
                  <c:v>0.71640589239688568</c:v>
                </c:pt>
                <c:pt idx="3">
                  <c:v>0.72417264691699024</c:v>
                </c:pt>
                <c:pt idx="4">
                  <c:v>0.73109643242162425</c:v>
                </c:pt>
                <c:pt idx="5">
                  <c:v>0.73747476738683593</c:v>
                </c:pt>
                <c:pt idx="6">
                  <c:v>0.74420020724077085</c:v>
                </c:pt>
                <c:pt idx="7">
                  <c:v>0.75186778893552586</c:v>
                </c:pt>
                <c:pt idx="8">
                  <c:v>0.76003123475702827</c:v>
                </c:pt>
                <c:pt idx="9">
                  <c:v>0.76546742788141986</c:v>
                </c:pt>
                <c:pt idx="10">
                  <c:v>0.77437466989304349</c:v>
                </c:pt>
                <c:pt idx="11">
                  <c:v>0.78129845539767728</c:v>
                </c:pt>
                <c:pt idx="12">
                  <c:v>0.78683382134741842</c:v>
                </c:pt>
                <c:pt idx="13">
                  <c:v>0.79231960088448483</c:v>
                </c:pt>
                <c:pt idx="14">
                  <c:v>0.79805331248492506</c:v>
                </c:pt>
                <c:pt idx="15">
                  <c:v>0.80373743767269046</c:v>
                </c:pt>
                <c:pt idx="16">
                  <c:v>0.80862818025765992</c:v>
                </c:pt>
                <c:pt idx="17">
                  <c:v>0.81396520055670207</c:v>
                </c:pt>
                <c:pt idx="18">
                  <c:v>0.81925263444306951</c:v>
                </c:pt>
                <c:pt idx="19">
                  <c:v>0.82454006832943694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8E2-4405-A5AE-DC2EF9801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091408"/>
        <c:axId val="1055115120"/>
      </c:scatterChart>
      <c:valAx>
        <c:axId val="105509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Unemployment rate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5115120"/>
        <c:crosses val="autoZero"/>
        <c:crossBetween val="midCat"/>
      </c:valAx>
      <c:valAx>
        <c:axId val="1055115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HDI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5091408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Time Vector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HDI</c:v>
          </c:tx>
          <c:spPr>
            <a:ln w="19050">
              <a:noFill/>
            </a:ln>
          </c:spPr>
          <c:xVal>
            <c:numRef>
              <c:f>Data!$D$3:$D$22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Data!$B$3:$B$22</c:f>
              <c:numCache>
                <c:formatCode>General</c:formatCode>
                <c:ptCount val="20"/>
                <c:pt idx="0">
                  <c:v>0.68500000000000005</c:v>
                </c:pt>
                <c:pt idx="1">
                  <c:v>0.7</c:v>
                </c:pt>
                <c:pt idx="2">
                  <c:v>0.71399999999999997</c:v>
                </c:pt>
                <c:pt idx="3">
                  <c:v>0.72599999999999998</c:v>
                </c:pt>
                <c:pt idx="4">
                  <c:v>0.73699999999999999</c:v>
                </c:pt>
                <c:pt idx="5">
                  <c:v>0.747</c:v>
                </c:pt>
                <c:pt idx="6">
                  <c:v>0.754</c:v>
                </c:pt>
                <c:pt idx="7">
                  <c:v>0.75800000000000001</c:v>
                </c:pt>
                <c:pt idx="8">
                  <c:v>0.75800000000000001</c:v>
                </c:pt>
                <c:pt idx="9">
                  <c:v>0.76200000000000001</c:v>
                </c:pt>
                <c:pt idx="10">
                  <c:v>0.76400000000000001</c:v>
                </c:pt>
                <c:pt idx="11">
                  <c:v>0.77200000000000002</c:v>
                </c:pt>
                <c:pt idx="12">
                  <c:v>0.78200000000000003</c:v>
                </c:pt>
                <c:pt idx="13">
                  <c:v>0.79500000000000004</c:v>
                </c:pt>
                <c:pt idx="14">
                  <c:v>0.79800000000000004</c:v>
                </c:pt>
                <c:pt idx="15">
                  <c:v>0.80600000000000005</c:v>
                </c:pt>
                <c:pt idx="16">
                  <c:v>0.81200000000000006</c:v>
                </c:pt>
                <c:pt idx="17">
                  <c:v>0.81499999999999995</c:v>
                </c:pt>
                <c:pt idx="18">
                  <c:v>0.81899999999999995</c:v>
                </c:pt>
                <c:pt idx="19">
                  <c:v>0.82499999999999996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F2-4CE1-82B7-685BCC2473A5}"/>
            </c:ext>
          </c:extLst>
        </c:ser>
        <c:ser>
          <c:idx val="1"/>
          <c:order val="1"/>
          <c:tx>
            <c:v>Predicted HDI</c:v>
          </c:tx>
          <c:spPr>
            <a:ln w="19050">
              <a:noFill/>
            </a:ln>
          </c:spPr>
          <c:xVal>
            <c:numRef>
              <c:f>Data!$D$3:$D$22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output3!$B$26:$B$45</c:f>
              <c:numCache>
                <c:formatCode>General</c:formatCode>
                <c:ptCount val="20"/>
                <c:pt idx="0">
                  <c:v>0.68936833561613686</c:v>
                </c:pt>
                <c:pt idx="1">
                  <c:v>0.70591188517967052</c:v>
                </c:pt>
                <c:pt idx="2">
                  <c:v>0.71640589239688568</c:v>
                </c:pt>
                <c:pt idx="3">
                  <c:v>0.72417264691699024</c:v>
                </c:pt>
                <c:pt idx="4">
                  <c:v>0.73109643242162425</c:v>
                </c:pt>
                <c:pt idx="5">
                  <c:v>0.73747476738683593</c:v>
                </c:pt>
                <c:pt idx="6">
                  <c:v>0.74420020724077085</c:v>
                </c:pt>
                <c:pt idx="7">
                  <c:v>0.75186778893552586</c:v>
                </c:pt>
                <c:pt idx="8">
                  <c:v>0.76003123475702827</c:v>
                </c:pt>
                <c:pt idx="9">
                  <c:v>0.76546742788141986</c:v>
                </c:pt>
                <c:pt idx="10">
                  <c:v>0.77437466989304349</c:v>
                </c:pt>
                <c:pt idx="11">
                  <c:v>0.78129845539767728</c:v>
                </c:pt>
                <c:pt idx="12">
                  <c:v>0.78683382134741842</c:v>
                </c:pt>
                <c:pt idx="13">
                  <c:v>0.79231960088448483</c:v>
                </c:pt>
                <c:pt idx="14">
                  <c:v>0.79805331248492506</c:v>
                </c:pt>
                <c:pt idx="15">
                  <c:v>0.80373743767269046</c:v>
                </c:pt>
                <c:pt idx="16">
                  <c:v>0.80862818025765992</c:v>
                </c:pt>
                <c:pt idx="17">
                  <c:v>0.81396520055670207</c:v>
                </c:pt>
                <c:pt idx="18">
                  <c:v>0.81925263444306951</c:v>
                </c:pt>
                <c:pt idx="19">
                  <c:v>0.82454006832943694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8F2-4CE1-82B7-685BCC247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093072"/>
        <c:axId val="1055103056"/>
      </c:scatterChart>
      <c:valAx>
        <c:axId val="105509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Time Vector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5103056"/>
        <c:crosses val="autoZero"/>
        <c:crossBetween val="midCat"/>
      </c:valAx>
      <c:valAx>
        <c:axId val="1055103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HDI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509307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K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output3!$J$49:$J$68</c:f>
              <c:numCache>
                <c:formatCode>General</c:formatCode>
                <c:ptCount val="20"/>
                <c:pt idx="0">
                  <c:v>-1.9</c:v>
                </c:pt>
                <c:pt idx="1">
                  <c:v>-1.7</c:v>
                </c:pt>
                <c:pt idx="2">
                  <c:v>-1.1000000000000001</c:v>
                </c:pt>
                <c:pt idx="3">
                  <c:v>-0.9</c:v>
                </c:pt>
                <c:pt idx="4">
                  <c:v>-0.8</c:v>
                </c:pt>
                <c:pt idx="5">
                  <c:v>-0.6</c:v>
                </c:pt>
                <c:pt idx="6">
                  <c:v>-0.4</c:v>
                </c:pt>
                <c:pt idx="7">
                  <c:v>-0.4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1.7</c:v>
                </c:pt>
                <c:pt idx="19">
                  <c:v>1.8</c:v>
                </c:pt>
              </c:numCache>
            </c:numRef>
          </c:xVal>
          <c:yVal>
            <c:numRef>
              <c:f>output3!$K$49:$K$68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DF-4DDD-8AE9-AC22454FB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415312"/>
        <c:axId val="986418640"/>
      </c:scatterChart>
      <c:valAx>
        <c:axId val="98641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KZ"/>
          </a:p>
        </c:txPr>
        <c:crossAx val="986418640"/>
        <c:crosses val="autoZero"/>
        <c:crossBetween val="midCat"/>
      </c:valAx>
      <c:valAx>
        <c:axId val="98641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KZ"/>
          </a:p>
        </c:txPr>
        <c:crossAx val="986415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Unemployment rate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Data!$C$3:$C$22</c:f>
              <c:numCache>
                <c:formatCode>General</c:formatCode>
                <c:ptCount val="20"/>
                <c:pt idx="0">
                  <c:v>12.75</c:v>
                </c:pt>
                <c:pt idx="1">
                  <c:v>10.43</c:v>
                </c:pt>
                <c:pt idx="2">
                  <c:v>9.33</c:v>
                </c:pt>
                <c:pt idx="3">
                  <c:v>8.7799999999999994</c:v>
                </c:pt>
                <c:pt idx="4">
                  <c:v>8.4</c:v>
                </c:pt>
                <c:pt idx="5">
                  <c:v>8.1300000000000008</c:v>
                </c:pt>
                <c:pt idx="6">
                  <c:v>7.79</c:v>
                </c:pt>
                <c:pt idx="7">
                  <c:v>7.26</c:v>
                </c:pt>
                <c:pt idx="8">
                  <c:v>6.63</c:v>
                </c:pt>
                <c:pt idx="9">
                  <c:v>6.55</c:v>
                </c:pt>
                <c:pt idx="10">
                  <c:v>5.77</c:v>
                </c:pt>
                <c:pt idx="11">
                  <c:v>5.39</c:v>
                </c:pt>
                <c:pt idx="12">
                  <c:v>5.29</c:v>
                </c:pt>
                <c:pt idx="13">
                  <c:v>5.2</c:v>
                </c:pt>
                <c:pt idx="14">
                  <c:v>5.0599999999999996</c:v>
                </c:pt>
                <c:pt idx="15">
                  <c:v>4.93</c:v>
                </c:pt>
                <c:pt idx="16">
                  <c:v>4.96</c:v>
                </c:pt>
                <c:pt idx="17">
                  <c:v>4.9000000000000004</c:v>
                </c:pt>
                <c:pt idx="18">
                  <c:v>4.8499999999999996</c:v>
                </c:pt>
                <c:pt idx="19">
                  <c:v>4.8</c:v>
                </c:pt>
              </c:numCache>
            </c:numRef>
          </c:xVal>
          <c:yVal>
            <c:numRef>
              <c:f>output2!$C$27:$C$46</c:f>
              <c:numCache>
                <c:formatCode>General</c:formatCode>
                <c:ptCount val="20"/>
                <c:pt idx="0">
                  <c:v>-3.4429241514486453E-3</c:v>
                </c:pt>
                <c:pt idx="1">
                  <c:v>-6.0756971620409272E-3</c:v>
                </c:pt>
                <c:pt idx="2">
                  <c:v>-3.1621555940919421E-3</c:v>
                </c:pt>
                <c:pt idx="3">
                  <c:v>8.7296682356974298E-4</c:v>
                </c:pt>
                <c:pt idx="4">
                  <c:v>5.4937006232278485E-3</c:v>
                </c:pt>
                <c:pt idx="5">
                  <c:v>8.5307180169736929E-3</c:v>
                </c:pt>
                <c:pt idx="6">
                  <c:v>9.7518279044469525E-3</c:v>
                </c:pt>
                <c:pt idx="7">
                  <c:v>6.766334368013549E-3</c:v>
                </c:pt>
                <c:pt idx="8">
                  <c:v>-6.8839096441675185E-4</c:v>
                </c:pt>
                <c:pt idx="9">
                  <c:v>-2.4791597639907126E-3</c:v>
                </c:pt>
                <c:pt idx="10">
                  <c:v>-1.1042296698843268E-2</c:v>
                </c:pt>
                <c:pt idx="11">
                  <c:v>-8.8060497975567253E-3</c:v>
                </c:pt>
                <c:pt idx="12">
                  <c:v>-4.2377912783785332E-3</c:v>
                </c:pt>
                <c:pt idx="13">
                  <c:v>2.7028744121851966E-3</c:v>
                </c:pt>
                <c:pt idx="14">
                  <c:v>-4.5690516623986266E-4</c:v>
                </c:pt>
                <c:pt idx="15">
                  <c:v>1.8224485287337E-3</c:v>
                </c:pt>
                <c:pt idx="16">
                  <c:v>5.209801295934291E-3</c:v>
                </c:pt>
                <c:pt idx="17">
                  <c:v>5.9804630425075445E-4</c:v>
                </c:pt>
                <c:pt idx="18">
                  <c:v>-1.4285584292490494E-3</c:v>
                </c:pt>
                <c:pt idx="19">
                  <c:v>7.1210728923798428E-5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17-48BF-BB8A-E3B65DA95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759696"/>
        <c:axId val="1048788224"/>
      </c:scatterChart>
      <c:valAx>
        <c:axId val="98775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Unemployment rate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788224"/>
        <c:crosses val="autoZero"/>
        <c:crossBetween val="midCat"/>
      </c:valAx>
      <c:valAx>
        <c:axId val="1048788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775969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FDI in USD (billion)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Data!#REF!</c:f>
            </c:numRef>
          </c:xVal>
          <c:yVal>
            <c:numRef>
              <c:f>output2!$C$27:$C$46</c:f>
              <c:numCache>
                <c:formatCode>General</c:formatCode>
                <c:ptCount val="20"/>
                <c:pt idx="0">
                  <c:v>-3.4429241514486453E-3</c:v>
                </c:pt>
                <c:pt idx="1">
                  <c:v>-6.0756971620409272E-3</c:v>
                </c:pt>
                <c:pt idx="2">
                  <c:v>-3.1621555940919421E-3</c:v>
                </c:pt>
                <c:pt idx="3">
                  <c:v>8.7296682356974298E-4</c:v>
                </c:pt>
                <c:pt idx="4">
                  <c:v>5.4937006232278485E-3</c:v>
                </c:pt>
                <c:pt idx="5">
                  <c:v>8.5307180169736929E-3</c:v>
                </c:pt>
                <c:pt idx="6">
                  <c:v>9.7518279044469525E-3</c:v>
                </c:pt>
                <c:pt idx="7">
                  <c:v>6.766334368013549E-3</c:v>
                </c:pt>
                <c:pt idx="8">
                  <c:v>-6.8839096441675185E-4</c:v>
                </c:pt>
                <c:pt idx="9">
                  <c:v>-2.4791597639907126E-3</c:v>
                </c:pt>
                <c:pt idx="10">
                  <c:v>-1.1042296698843268E-2</c:v>
                </c:pt>
                <c:pt idx="11">
                  <c:v>-8.8060497975567253E-3</c:v>
                </c:pt>
                <c:pt idx="12">
                  <c:v>-4.2377912783785332E-3</c:v>
                </c:pt>
                <c:pt idx="13">
                  <c:v>2.7028744121851966E-3</c:v>
                </c:pt>
                <c:pt idx="14">
                  <c:v>-4.5690516623986266E-4</c:v>
                </c:pt>
                <c:pt idx="15">
                  <c:v>1.8224485287337E-3</c:v>
                </c:pt>
                <c:pt idx="16">
                  <c:v>5.209801295934291E-3</c:v>
                </c:pt>
                <c:pt idx="17">
                  <c:v>5.9804630425075445E-4</c:v>
                </c:pt>
                <c:pt idx="18">
                  <c:v>-1.4285584292490494E-3</c:v>
                </c:pt>
                <c:pt idx="19">
                  <c:v>7.1210728923798428E-5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03-4E95-81D4-5FE7EB209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786976"/>
        <c:axId val="1048784896"/>
      </c:scatterChart>
      <c:valAx>
        <c:axId val="104878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FDI in USD (billion)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784896"/>
        <c:crosses val="autoZero"/>
        <c:crossBetween val="midCat"/>
      </c:valAx>
      <c:valAx>
        <c:axId val="1048784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78697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Time Vector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Data!$D$3:$D$22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output2!$C$27:$C$46</c:f>
              <c:numCache>
                <c:formatCode>General</c:formatCode>
                <c:ptCount val="20"/>
                <c:pt idx="0">
                  <c:v>-3.4429241514486453E-3</c:v>
                </c:pt>
                <c:pt idx="1">
                  <c:v>-6.0756971620409272E-3</c:v>
                </c:pt>
                <c:pt idx="2">
                  <c:v>-3.1621555940919421E-3</c:v>
                </c:pt>
                <c:pt idx="3">
                  <c:v>8.7296682356974298E-4</c:v>
                </c:pt>
                <c:pt idx="4">
                  <c:v>5.4937006232278485E-3</c:v>
                </c:pt>
                <c:pt idx="5">
                  <c:v>8.5307180169736929E-3</c:v>
                </c:pt>
                <c:pt idx="6">
                  <c:v>9.7518279044469525E-3</c:v>
                </c:pt>
                <c:pt idx="7">
                  <c:v>6.766334368013549E-3</c:v>
                </c:pt>
                <c:pt idx="8">
                  <c:v>-6.8839096441675185E-4</c:v>
                </c:pt>
                <c:pt idx="9">
                  <c:v>-2.4791597639907126E-3</c:v>
                </c:pt>
                <c:pt idx="10">
                  <c:v>-1.1042296698843268E-2</c:v>
                </c:pt>
                <c:pt idx="11">
                  <c:v>-8.8060497975567253E-3</c:v>
                </c:pt>
                <c:pt idx="12">
                  <c:v>-4.2377912783785332E-3</c:v>
                </c:pt>
                <c:pt idx="13">
                  <c:v>2.7028744121851966E-3</c:v>
                </c:pt>
                <c:pt idx="14">
                  <c:v>-4.5690516623986266E-4</c:v>
                </c:pt>
                <c:pt idx="15">
                  <c:v>1.8224485287337E-3</c:v>
                </c:pt>
                <c:pt idx="16">
                  <c:v>5.209801295934291E-3</c:v>
                </c:pt>
                <c:pt idx="17">
                  <c:v>5.9804630425075445E-4</c:v>
                </c:pt>
                <c:pt idx="18">
                  <c:v>-1.4285584292490494E-3</c:v>
                </c:pt>
                <c:pt idx="19">
                  <c:v>7.1210728923798428E-5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60-4418-872B-3C38E5390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786560"/>
        <c:axId val="1048787392"/>
      </c:scatterChart>
      <c:valAx>
        <c:axId val="104878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Time Vector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787392"/>
        <c:crosses val="autoZero"/>
        <c:crossBetween val="midCat"/>
      </c:valAx>
      <c:valAx>
        <c:axId val="1048787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78656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Unemployment rate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HDI</c:v>
          </c:tx>
          <c:spPr>
            <a:ln w="19050">
              <a:noFill/>
            </a:ln>
          </c:spPr>
          <c:xVal>
            <c:numRef>
              <c:f>Data!$C$3:$C$22</c:f>
              <c:numCache>
                <c:formatCode>General</c:formatCode>
                <c:ptCount val="20"/>
                <c:pt idx="0">
                  <c:v>12.75</c:v>
                </c:pt>
                <c:pt idx="1">
                  <c:v>10.43</c:v>
                </c:pt>
                <c:pt idx="2">
                  <c:v>9.33</c:v>
                </c:pt>
                <c:pt idx="3">
                  <c:v>8.7799999999999994</c:v>
                </c:pt>
                <c:pt idx="4">
                  <c:v>8.4</c:v>
                </c:pt>
                <c:pt idx="5">
                  <c:v>8.1300000000000008</c:v>
                </c:pt>
                <c:pt idx="6">
                  <c:v>7.79</c:v>
                </c:pt>
                <c:pt idx="7">
                  <c:v>7.26</c:v>
                </c:pt>
                <c:pt idx="8">
                  <c:v>6.63</c:v>
                </c:pt>
                <c:pt idx="9">
                  <c:v>6.55</c:v>
                </c:pt>
                <c:pt idx="10">
                  <c:v>5.77</c:v>
                </c:pt>
                <c:pt idx="11">
                  <c:v>5.39</c:v>
                </c:pt>
                <c:pt idx="12">
                  <c:v>5.29</c:v>
                </c:pt>
                <c:pt idx="13">
                  <c:v>5.2</c:v>
                </c:pt>
                <c:pt idx="14">
                  <c:v>5.0599999999999996</c:v>
                </c:pt>
                <c:pt idx="15">
                  <c:v>4.93</c:v>
                </c:pt>
                <c:pt idx="16">
                  <c:v>4.96</c:v>
                </c:pt>
                <c:pt idx="17">
                  <c:v>4.9000000000000004</c:v>
                </c:pt>
                <c:pt idx="18">
                  <c:v>4.8499999999999996</c:v>
                </c:pt>
                <c:pt idx="19">
                  <c:v>4.8</c:v>
                </c:pt>
              </c:numCache>
            </c:numRef>
          </c:xVal>
          <c:yVal>
            <c:numRef>
              <c:f>Data!$B$3:$B$22</c:f>
              <c:numCache>
                <c:formatCode>General</c:formatCode>
                <c:ptCount val="20"/>
                <c:pt idx="0">
                  <c:v>0.68500000000000005</c:v>
                </c:pt>
                <c:pt idx="1">
                  <c:v>0.7</c:v>
                </c:pt>
                <c:pt idx="2">
                  <c:v>0.71399999999999997</c:v>
                </c:pt>
                <c:pt idx="3">
                  <c:v>0.72599999999999998</c:v>
                </c:pt>
                <c:pt idx="4">
                  <c:v>0.73699999999999999</c:v>
                </c:pt>
                <c:pt idx="5">
                  <c:v>0.747</c:v>
                </c:pt>
                <c:pt idx="6">
                  <c:v>0.754</c:v>
                </c:pt>
                <c:pt idx="7">
                  <c:v>0.75800000000000001</c:v>
                </c:pt>
                <c:pt idx="8">
                  <c:v>0.75800000000000001</c:v>
                </c:pt>
                <c:pt idx="9">
                  <c:v>0.76200000000000001</c:v>
                </c:pt>
                <c:pt idx="10">
                  <c:v>0.76400000000000001</c:v>
                </c:pt>
                <c:pt idx="11">
                  <c:v>0.77200000000000002</c:v>
                </c:pt>
                <c:pt idx="12">
                  <c:v>0.78200000000000003</c:v>
                </c:pt>
                <c:pt idx="13">
                  <c:v>0.79500000000000004</c:v>
                </c:pt>
                <c:pt idx="14">
                  <c:v>0.79800000000000004</c:v>
                </c:pt>
                <c:pt idx="15">
                  <c:v>0.80600000000000005</c:v>
                </c:pt>
                <c:pt idx="16">
                  <c:v>0.81200000000000006</c:v>
                </c:pt>
                <c:pt idx="17">
                  <c:v>0.81499999999999995</c:v>
                </c:pt>
                <c:pt idx="18">
                  <c:v>0.81899999999999995</c:v>
                </c:pt>
                <c:pt idx="19">
                  <c:v>0.82499999999999996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8BA-476A-9894-632D725AE6D4}"/>
            </c:ext>
          </c:extLst>
        </c:ser>
        <c:ser>
          <c:idx val="1"/>
          <c:order val="1"/>
          <c:tx>
            <c:v>Predicted HDI</c:v>
          </c:tx>
          <c:spPr>
            <a:ln w="19050">
              <a:noFill/>
            </a:ln>
          </c:spPr>
          <c:xVal>
            <c:numRef>
              <c:f>Data!$C$3:$C$22</c:f>
              <c:numCache>
                <c:formatCode>General</c:formatCode>
                <c:ptCount val="20"/>
                <c:pt idx="0">
                  <c:v>12.75</c:v>
                </c:pt>
                <c:pt idx="1">
                  <c:v>10.43</c:v>
                </c:pt>
                <c:pt idx="2">
                  <c:v>9.33</c:v>
                </c:pt>
                <c:pt idx="3">
                  <c:v>8.7799999999999994</c:v>
                </c:pt>
                <c:pt idx="4">
                  <c:v>8.4</c:v>
                </c:pt>
                <c:pt idx="5">
                  <c:v>8.1300000000000008</c:v>
                </c:pt>
                <c:pt idx="6">
                  <c:v>7.79</c:v>
                </c:pt>
                <c:pt idx="7">
                  <c:v>7.26</c:v>
                </c:pt>
                <c:pt idx="8">
                  <c:v>6.63</c:v>
                </c:pt>
                <c:pt idx="9">
                  <c:v>6.55</c:v>
                </c:pt>
                <c:pt idx="10">
                  <c:v>5.77</c:v>
                </c:pt>
                <c:pt idx="11">
                  <c:v>5.39</c:v>
                </c:pt>
                <c:pt idx="12">
                  <c:v>5.29</c:v>
                </c:pt>
                <c:pt idx="13">
                  <c:v>5.2</c:v>
                </c:pt>
                <c:pt idx="14">
                  <c:v>5.0599999999999996</c:v>
                </c:pt>
                <c:pt idx="15">
                  <c:v>4.93</c:v>
                </c:pt>
                <c:pt idx="16">
                  <c:v>4.96</c:v>
                </c:pt>
                <c:pt idx="17">
                  <c:v>4.9000000000000004</c:v>
                </c:pt>
                <c:pt idx="18">
                  <c:v>4.8499999999999996</c:v>
                </c:pt>
                <c:pt idx="19">
                  <c:v>4.8</c:v>
                </c:pt>
              </c:numCache>
            </c:numRef>
          </c:xVal>
          <c:yVal>
            <c:numRef>
              <c:f>output2!$B$27:$B$46</c:f>
              <c:numCache>
                <c:formatCode>General</c:formatCode>
                <c:ptCount val="20"/>
                <c:pt idx="0">
                  <c:v>0.6884429241514487</c:v>
                </c:pt>
                <c:pt idx="1">
                  <c:v>0.70607569716204088</c:v>
                </c:pt>
                <c:pt idx="2">
                  <c:v>0.71716215559409191</c:v>
                </c:pt>
                <c:pt idx="3">
                  <c:v>0.72512703317643024</c:v>
                </c:pt>
                <c:pt idx="4">
                  <c:v>0.73150629937677214</c:v>
                </c:pt>
                <c:pt idx="5">
                  <c:v>0.7384692819830263</c:v>
                </c:pt>
                <c:pt idx="6">
                  <c:v>0.74424817209555305</c:v>
                </c:pt>
                <c:pt idx="7">
                  <c:v>0.75123366563198646</c:v>
                </c:pt>
                <c:pt idx="8">
                  <c:v>0.75868839096441676</c:v>
                </c:pt>
                <c:pt idx="9">
                  <c:v>0.76447915976399072</c:v>
                </c:pt>
                <c:pt idx="10">
                  <c:v>0.77504229669884328</c:v>
                </c:pt>
                <c:pt idx="11">
                  <c:v>0.78080604979755674</c:v>
                </c:pt>
                <c:pt idx="12">
                  <c:v>0.78623779127837856</c:v>
                </c:pt>
                <c:pt idx="13">
                  <c:v>0.79229712558781484</c:v>
                </c:pt>
                <c:pt idx="14">
                  <c:v>0.79845690516623991</c:v>
                </c:pt>
                <c:pt idx="15">
                  <c:v>0.80417755147126635</c:v>
                </c:pt>
                <c:pt idx="16">
                  <c:v>0.80679019870406576</c:v>
                </c:pt>
                <c:pt idx="17">
                  <c:v>0.81440195369574919</c:v>
                </c:pt>
                <c:pt idx="18">
                  <c:v>0.820428558429249</c:v>
                </c:pt>
                <c:pt idx="19">
                  <c:v>0.82492878927107616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8BA-476A-9894-632D725AE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788640"/>
        <c:axId val="1048781152"/>
      </c:scatterChart>
      <c:valAx>
        <c:axId val="104878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Unemployment rate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781152"/>
        <c:crosses val="autoZero"/>
        <c:crossBetween val="midCat"/>
      </c:valAx>
      <c:valAx>
        <c:axId val="1048781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HDI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78864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FDI in USD (billion)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HDI</c:v>
          </c:tx>
          <c:spPr>
            <a:ln w="19050">
              <a:noFill/>
            </a:ln>
          </c:spPr>
          <c:xVal>
            <c:numRef>
              <c:f>Data!#REF!</c:f>
            </c:numRef>
          </c:xVal>
          <c:yVal>
            <c:numRef>
              <c:f>Data!$B$3:$B$22</c:f>
              <c:numCache>
                <c:formatCode>General</c:formatCode>
                <c:ptCount val="20"/>
                <c:pt idx="0">
                  <c:v>0.68500000000000005</c:v>
                </c:pt>
                <c:pt idx="1">
                  <c:v>0.7</c:v>
                </c:pt>
                <c:pt idx="2">
                  <c:v>0.71399999999999997</c:v>
                </c:pt>
                <c:pt idx="3">
                  <c:v>0.72599999999999998</c:v>
                </c:pt>
                <c:pt idx="4">
                  <c:v>0.73699999999999999</c:v>
                </c:pt>
                <c:pt idx="5">
                  <c:v>0.747</c:v>
                </c:pt>
                <c:pt idx="6">
                  <c:v>0.754</c:v>
                </c:pt>
                <c:pt idx="7">
                  <c:v>0.75800000000000001</c:v>
                </c:pt>
                <c:pt idx="8">
                  <c:v>0.75800000000000001</c:v>
                </c:pt>
                <c:pt idx="9">
                  <c:v>0.76200000000000001</c:v>
                </c:pt>
                <c:pt idx="10">
                  <c:v>0.76400000000000001</c:v>
                </c:pt>
                <c:pt idx="11">
                  <c:v>0.77200000000000002</c:v>
                </c:pt>
                <c:pt idx="12">
                  <c:v>0.78200000000000003</c:v>
                </c:pt>
                <c:pt idx="13">
                  <c:v>0.79500000000000004</c:v>
                </c:pt>
                <c:pt idx="14">
                  <c:v>0.79800000000000004</c:v>
                </c:pt>
                <c:pt idx="15">
                  <c:v>0.80600000000000005</c:v>
                </c:pt>
                <c:pt idx="16">
                  <c:v>0.81200000000000006</c:v>
                </c:pt>
                <c:pt idx="17">
                  <c:v>0.81499999999999995</c:v>
                </c:pt>
                <c:pt idx="18">
                  <c:v>0.81899999999999995</c:v>
                </c:pt>
                <c:pt idx="19">
                  <c:v>0.82499999999999996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6F-468B-B9B3-7155D62CF479}"/>
            </c:ext>
          </c:extLst>
        </c:ser>
        <c:ser>
          <c:idx val="1"/>
          <c:order val="1"/>
          <c:tx>
            <c:v>Predicted HDI</c:v>
          </c:tx>
          <c:spPr>
            <a:ln w="19050">
              <a:noFill/>
            </a:ln>
          </c:spPr>
          <c:xVal>
            <c:numRef>
              <c:f>Data!#REF!</c:f>
            </c:numRef>
          </c:xVal>
          <c:yVal>
            <c:numRef>
              <c:f>output2!$B$27:$B$46</c:f>
              <c:numCache>
                <c:formatCode>General</c:formatCode>
                <c:ptCount val="20"/>
                <c:pt idx="0">
                  <c:v>0.6884429241514487</c:v>
                </c:pt>
                <c:pt idx="1">
                  <c:v>0.70607569716204088</c:v>
                </c:pt>
                <c:pt idx="2">
                  <c:v>0.71716215559409191</c:v>
                </c:pt>
                <c:pt idx="3">
                  <c:v>0.72512703317643024</c:v>
                </c:pt>
                <c:pt idx="4">
                  <c:v>0.73150629937677214</c:v>
                </c:pt>
                <c:pt idx="5">
                  <c:v>0.7384692819830263</c:v>
                </c:pt>
                <c:pt idx="6">
                  <c:v>0.74424817209555305</c:v>
                </c:pt>
                <c:pt idx="7">
                  <c:v>0.75123366563198646</c:v>
                </c:pt>
                <c:pt idx="8">
                  <c:v>0.75868839096441676</c:v>
                </c:pt>
                <c:pt idx="9">
                  <c:v>0.76447915976399072</c:v>
                </c:pt>
                <c:pt idx="10">
                  <c:v>0.77504229669884328</c:v>
                </c:pt>
                <c:pt idx="11">
                  <c:v>0.78080604979755674</c:v>
                </c:pt>
                <c:pt idx="12">
                  <c:v>0.78623779127837856</c:v>
                </c:pt>
                <c:pt idx="13">
                  <c:v>0.79229712558781484</c:v>
                </c:pt>
                <c:pt idx="14">
                  <c:v>0.79845690516623991</c:v>
                </c:pt>
                <c:pt idx="15">
                  <c:v>0.80417755147126635</c:v>
                </c:pt>
                <c:pt idx="16">
                  <c:v>0.80679019870406576</c:v>
                </c:pt>
                <c:pt idx="17">
                  <c:v>0.81440195369574919</c:v>
                </c:pt>
                <c:pt idx="18">
                  <c:v>0.820428558429249</c:v>
                </c:pt>
                <c:pt idx="19">
                  <c:v>0.82492878927107616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6F-468B-B9B3-7155D62CF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782816"/>
        <c:axId val="1048783232"/>
      </c:scatterChart>
      <c:valAx>
        <c:axId val="104878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FDI in USD (billion)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783232"/>
        <c:crosses val="autoZero"/>
        <c:crossBetween val="midCat"/>
      </c:valAx>
      <c:valAx>
        <c:axId val="1048783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HDI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782816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Time Vector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HDI</c:v>
          </c:tx>
          <c:spPr>
            <a:ln w="19050">
              <a:noFill/>
            </a:ln>
          </c:spPr>
          <c:xVal>
            <c:numRef>
              <c:f>Data!$D$3:$D$22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Data!$B$3:$B$22</c:f>
              <c:numCache>
                <c:formatCode>General</c:formatCode>
                <c:ptCount val="20"/>
                <c:pt idx="0">
                  <c:v>0.68500000000000005</c:v>
                </c:pt>
                <c:pt idx="1">
                  <c:v>0.7</c:v>
                </c:pt>
                <c:pt idx="2">
                  <c:v>0.71399999999999997</c:v>
                </c:pt>
                <c:pt idx="3">
                  <c:v>0.72599999999999998</c:v>
                </c:pt>
                <c:pt idx="4">
                  <c:v>0.73699999999999999</c:v>
                </c:pt>
                <c:pt idx="5">
                  <c:v>0.747</c:v>
                </c:pt>
                <c:pt idx="6">
                  <c:v>0.754</c:v>
                </c:pt>
                <c:pt idx="7">
                  <c:v>0.75800000000000001</c:v>
                </c:pt>
                <c:pt idx="8">
                  <c:v>0.75800000000000001</c:v>
                </c:pt>
                <c:pt idx="9">
                  <c:v>0.76200000000000001</c:v>
                </c:pt>
                <c:pt idx="10">
                  <c:v>0.76400000000000001</c:v>
                </c:pt>
                <c:pt idx="11">
                  <c:v>0.77200000000000002</c:v>
                </c:pt>
                <c:pt idx="12">
                  <c:v>0.78200000000000003</c:v>
                </c:pt>
                <c:pt idx="13">
                  <c:v>0.79500000000000004</c:v>
                </c:pt>
                <c:pt idx="14">
                  <c:v>0.79800000000000004</c:v>
                </c:pt>
                <c:pt idx="15">
                  <c:v>0.80600000000000005</c:v>
                </c:pt>
                <c:pt idx="16">
                  <c:v>0.81200000000000006</c:v>
                </c:pt>
                <c:pt idx="17">
                  <c:v>0.81499999999999995</c:v>
                </c:pt>
                <c:pt idx="18">
                  <c:v>0.81899999999999995</c:v>
                </c:pt>
                <c:pt idx="19">
                  <c:v>0.82499999999999996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AA2-4966-85BD-FC41A5BC5777}"/>
            </c:ext>
          </c:extLst>
        </c:ser>
        <c:ser>
          <c:idx val="1"/>
          <c:order val="1"/>
          <c:tx>
            <c:v>Predicted HDI</c:v>
          </c:tx>
          <c:spPr>
            <a:ln w="19050">
              <a:noFill/>
            </a:ln>
          </c:spPr>
          <c:xVal>
            <c:numRef>
              <c:f>Data!$D$3:$D$22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output2!$B$27:$B$46</c:f>
              <c:numCache>
                <c:formatCode>General</c:formatCode>
                <c:ptCount val="20"/>
                <c:pt idx="0">
                  <c:v>0.6884429241514487</c:v>
                </c:pt>
                <c:pt idx="1">
                  <c:v>0.70607569716204088</c:v>
                </c:pt>
                <c:pt idx="2">
                  <c:v>0.71716215559409191</c:v>
                </c:pt>
                <c:pt idx="3">
                  <c:v>0.72512703317643024</c:v>
                </c:pt>
                <c:pt idx="4">
                  <c:v>0.73150629937677214</c:v>
                </c:pt>
                <c:pt idx="5">
                  <c:v>0.7384692819830263</c:v>
                </c:pt>
                <c:pt idx="6">
                  <c:v>0.74424817209555305</c:v>
                </c:pt>
                <c:pt idx="7">
                  <c:v>0.75123366563198646</c:v>
                </c:pt>
                <c:pt idx="8">
                  <c:v>0.75868839096441676</c:v>
                </c:pt>
                <c:pt idx="9">
                  <c:v>0.76447915976399072</c:v>
                </c:pt>
                <c:pt idx="10">
                  <c:v>0.77504229669884328</c:v>
                </c:pt>
                <c:pt idx="11">
                  <c:v>0.78080604979755674</c:v>
                </c:pt>
                <c:pt idx="12">
                  <c:v>0.78623779127837856</c:v>
                </c:pt>
                <c:pt idx="13">
                  <c:v>0.79229712558781484</c:v>
                </c:pt>
                <c:pt idx="14">
                  <c:v>0.79845690516623991</c:v>
                </c:pt>
                <c:pt idx="15">
                  <c:v>0.80417755147126635</c:v>
                </c:pt>
                <c:pt idx="16">
                  <c:v>0.80679019870406576</c:v>
                </c:pt>
                <c:pt idx="17">
                  <c:v>0.81440195369574919</c:v>
                </c:pt>
                <c:pt idx="18">
                  <c:v>0.820428558429249</c:v>
                </c:pt>
                <c:pt idx="19">
                  <c:v>0.82492878927107616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AA2-4966-85BD-FC41A5BC5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785728"/>
        <c:axId val="1048784480"/>
      </c:scatterChart>
      <c:valAx>
        <c:axId val="104878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Time Vector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784480"/>
        <c:crosses val="autoZero"/>
        <c:crossBetween val="midCat"/>
      </c:valAx>
      <c:valAx>
        <c:axId val="1048784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HDI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785728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Unemployment rate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Data!$C$3:$C$22</c:f>
              <c:numCache>
                <c:formatCode>General</c:formatCode>
                <c:ptCount val="20"/>
                <c:pt idx="0">
                  <c:v>12.75</c:v>
                </c:pt>
                <c:pt idx="1">
                  <c:v>10.43</c:v>
                </c:pt>
                <c:pt idx="2">
                  <c:v>9.33</c:v>
                </c:pt>
                <c:pt idx="3">
                  <c:v>8.7799999999999994</c:v>
                </c:pt>
                <c:pt idx="4">
                  <c:v>8.4</c:v>
                </c:pt>
                <c:pt idx="5">
                  <c:v>8.1300000000000008</c:v>
                </c:pt>
                <c:pt idx="6">
                  <c:v>7.79</c:v>
                </c:pt>
                <c:pt idx="7">
                  <c:v>7.26</c:v>
                </c:pt>
                <c:pt idx="8">
                  <c:v>6.63</c:v>
                </c:pt>
                <c:pt idx="9">
                  <c:v>6.55</c:v>
                </c:pt>
                <c:pt idx="10">
                  <c:v>5.77</c:v>
                </c:pt>
                <c:pt idx="11">
                  <c:v>5.39</c:v>
                </c:pt>
                <c:pt idx="12">
                  <c:v>5.29</c:v>
                </c:pt>
                <c:pt idx="13">
                  <c:v>5.2</c:v>
                </c:pt>
                <c:pt idx="14">
                  <c:v>5.0599999999999996</c:v>
                </c:pt>
                <c:pt idx="15">
                  <c:v>4.93</c:v>
                </c:pt>
                <c:pt idx="16">
                  <c:v>4.96</c:v>
                </c:pt>
                <c:pt idx="17">
                  <c:v>4.9000000000000004</c:v>
                </c:pt>
                <c:pt idx="18">
                  <c:v>4.8499999999999996</c:v>
                </c:pt>
                <c:pt idx="19">
                  <c:v>4.8</c:v>
                </c:pt>
              </c:numCache>
            </c:numRef>
          </c:xVal>
          <c:yVal>
            <c:numRef>
              <c:f>output3!$C$26:$C$45</c:f>
              <c:numCache>
                <c:formatCode>General</c:formatCode>
                <c:ptCount val="20"/>
                <c:pt idx="0">
                  <c:v>-4.3683356161368092E-3</c:v>
                </c:pt>
                <c:pt idx="1">
                  <c:v>-5.9118851796705618E-3</c:v>
                </c:pt>
                <c:pt idx="2">
                  <c:v>-2.4058923968857115E-3</c:v>
                </c:pt>
                <c:pt idx="3">
                  <c:v>1.8273530830097418E-3</c:v>
                </c:pt>
                <c:pt idx="4">
                  <c:v>5.9035675783757346E-3</c:v>
                </c:pt>
                <c:pt idx="5">
                  <c:v>9.5252326131640697E-3</c:v>
                </c:pt>
                <c:pt idx="6">
                  <c:v>9.7997927592291534E-3</c:v>
                </c:pt>
                <c:pt idx="7">
                  <c:v>6.1322110644741468E-3</c:v>
                </c:pt>
                <c:pt idx="8">
                  <c:v>-2.0312347570282663E-3</c:v>
                </c:pt>
                <c:pt idx="9">
                  <c:v>-3.4674278814198489E-3</c:v>
                </c:pt>
                <c:pt idx="10">
                  <c:v>-1.0374669893043476E-2</c:v>
                </c:pt>
                <c:pt idx="11">
                  <c:v>-9.2984553976772633E-3</c:v>
                </c:pt>
                <c:pt idx="12">
                  <c:v>-4.8338213474183878E-3</c:v>
                </c:pt>
                <c:pt idx="13">
                  <c:v>2.6803991155152085E-3</c:v>
                </c:pt>
                <c:pt idx="14">
                  <c:v>-5.3312484925016612E-5</c:v>
                </c:pt>
                <c:pt idx="15">
                  <c:v>2.2625623273095918E-3</c:v>
                </c:pt>
                <c:pt idx="16">
                  <c:v>3.3718197423401319E-3</c:v>
                </c:pt>
                <c:pt idx="17">
                  <c:v>1.0347994432978735E-3</c:v>
                </c:pt>
                <c:pt idx="18">
                  <c:v>-2.5263444306955485E-4</c:v>
                </c:pt>
                <c:pt idx="19">
                  <c:v>4.5993167056301854E-4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B6-48B5-BB05-120FF9256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105552"/>
        <c:axId val="1055112208"/>
      </c:scatterChart>
      <c:valAx>
        <c:axId val="105510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Unemployment rate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5112208"/>
        <c:crosses val="autoZero"/>
        <c:crossBetween val="midCat"/>
      </c:valAx>
      <c:valAx>
        <c:axId val="1055112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510555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Time Vector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Data!$D$3:$D$22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output3!$C$26:$C$45</c:f>
              <c:numCache>
                <c:formatCode>General</c:formatCode>
                <c:ptCount val="20"/>
                <c:pt idx="0">
                  <c:v>-4.3683356161368092E-3</c:v>
                </c:pt>
                <c:pt idx="1">
                  <c:v>-5.9118851796705618E-3</c:v>
                </c:pt>
                <c:pt idx="2">
                  <c:v>-2.4058923968857115E-3</c:v>
                </c:pt>
                <c:pt idx="3">
                  <c:v>1.8273530830097418E-3</c:v>
                </c:pt>
                <c:pt idx="4">
                  <c:v>5.9035675783757346E-3</c:v>
                </c:pt>
                <c:pt idx="5">
                  <c:v>9.5252326131640697E-3</c:v>
                </c:pt>
                <c:pt idx="6">
                  <c:v>9.7997927592291534E-3</c:v>
                </c:pt>
                <c:pt idx="7">
                  <c:v>6.1322110644741468E-3</c:v>
                </c:pt>
                <c:pt idx="8">
                  <c:v>-2.0312347570282663E-3</c:v>
                </c:pt>
                <c:pt idx="9">
                  <c:v>-3.4674278814198489E-3</c:v>
                </c:pt>
                <c:pt idx="10">
                  <c:v>-1.0374669893043476E-2</c:v>
                </c:pt>
                <c:pt idx="11">
                  <c:v>-9.2984553976772633E-3</c:v>
                </c:pt>
                <c:pt idx="12">
                  <c:v>-4.8338213474183878E-3</c:v>
                </c:pt>
                <c:pt idx="13">
                  <c:v>2.6803991155152085E-3</c:v>
                </c:pt>
                <c:pt idx="14">
                  <c:v>-5.3312484925016612E-5</c:v>
                </c:pt>
                <c:pt idx="15">
                  <c:v>2.2625623273095918E-3</c:v>
                </c:pt>
                <c:pt idx="16">
                  <c:v>3.3718197423401319E-3</c:v>
                </c:pt>
                <c:pt idx="17">
                  <c:v>1.0347994432978735E-3</c:v>
                </c:pt>
                <c:pt idx="18">
                  <c:v>-2.5263444306955485E-4</c:v>
                </c:pt>
                <c:pt idx="19">
                  <c:v>4.5993167056301854E-4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513-4C06-A2DD-38DE979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090576"/>
        <c:axId val="1055090992"/>
      </c:scatterChart>
      <c:valAx>
        <c:axId val="105509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Time Vector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5090992"/>
        <c:crosses val="autoZero"/>
        <c:crossBetween val="midCat"/>
      </c:valAx>
      <c:valAx>
        <c:axId val="1055090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509057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DA59D9-42BB-4379-849B-7905E6DEF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403412</xdr:colOff>
      <xdr:row>41</xdr:row>
      <xdr:rowOff>78441</xdr:rowOff>
    </xdr:from>
    <xdr:to>
      <xdr:col>22</xdr:col>
      <xdr:colOff>168961</xdr:colOff>
      <xdr:row>84</xdr:row>
      <xdr:rowOff>99826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F9C5D4-51A2-4282-AF32-841ABFB32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4883" y="7967382"/>
          <a:ext cx="6421843" cy="8224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0</xdr:row>
      <xdr:rowOff>142875</xdr:rowOff>
    </xdr:from>
    <xdr:to>
      <xdr:col>15</xdr:col>
      <xdr:colOff>180975</xdr:colOff>
      <xdr:row>10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740D6C-49DF-42F6-A1AD-D42895DC6A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180975</xdr:rowOff>
    </xdr:from>
    <xdr:to>
      <xdr:col>16</xdr:col>
      <xdr:colOff>238125</xdr:colOff>
      <xdr:row>12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17CF4D-0B4C-4C97-9743-1ED3216B90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4</xdr:row>
      <xdr:rowOff>180975</xdr:rowOff>
    </xdr:from>
    <xdr:to>
      <xdr:col>17</xdr:col>
      <xdr:colOff>238125</xdr:colOff>
      <xdr:row>14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16E635-CC94-4475-8264-2BB2194432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238125</xdr:colOff>
      <xdr:row>6</xdr:row>
      <xdr:rowOff>180975</xdr:rowOff>
    </xdr:from>
    <xdr:to>
      <xdr:col>18</xdr:col>
      <xdr:colOff>238125</xdr:colOff>
      <xdr:row>16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68AA13D-512A-4752-9795-20019A5F3F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238125</xdr:colOff>
      <xdr:row>8</xdr:row>
      <xdr:rowOff>180975</xdr:rowOff>
    </xdr:from>
    <xdr:to>
      <xdr:col>19</xdr:col>
      <xdr:colOff>238125</xdr:colOff>
      <xdr:row>18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8DF7108-08F5-43AE-829B-E4BF4BE97F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238125</xdr:colOff>
      <xdr:row>10</xdr:row>
      <xdr:rowOff>180975</xdr:rowOff>
    </xdr:from>
    <xdr:to>
      <xdr:col>20</xdr:col>
      <xdr:colOff>238125</xdr:colOff>
      <xdr:row>20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1F1C5A7-15F5-49E3-B3FB-5F56C82263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E7AAF8-845B-47B2-84A6-39407286D4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619125</xdr:colOff>
      <xdr:row>4</xdr:row>
      <xdr:rowOff>76200</xdr:rowOff>
    </xdr:from>
    <xdr:to>
      <xdr:col>21</xdr:col>
      <xdr:colOff>381000</xdr:colOff>
      <xdr:row>14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507FAC-3826-4960-9AAF-F43DB704C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847725</xdr:colOff>
      <xdr:row>18</xdr:row>
      <xdr:rowOff>104775</xdr:rowOff>
    </xdr:from>
    <xdr:to>
      <xdr:col>20</xdr:col>
      <xdr:colOff>238125</xdr:colOff>
      <xdr:row>28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004B35-E723-444B-8900-D54C5C241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28</xdr:row>
      <xdr:rowOff>104775</xdr:rowOff>
    </xdr:from>
    <xdr:to>
      <xdr:col>20</xdr:col>
      <xdr:colOff>171450</xdr:colOff>
      <xdr:row>38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3AC6C4-6035-44CE-8DED-8FC2994AB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300037</xdr:colOff>
      <xdr:row>47</xdr:row>
      <xdr:rowOff>190500</xdr:rowOff>
    </xdr:from>
    <xdr:to>
      <xdr:col>18</xdr:col>
      <xdr:colOff>366712</xdr:colOff>
      <xdr:row>60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B4A2221-CC74-4C8D-8E9C-A04A119E46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F28C2-0BF9-4E3A-AF0B-427A246240AA}">
  <dimension ref="A1:F6"/>
  <sheetViews>
    <sheetView tabSelected="1" workbookViewId="0">
      <selection activeCell="E15" sqref="E15"/>
    </sheetView>
  </sheetViews>
  <sheetFormatPr baseColWidth="10" defaultColWidth="8.83203125" defaultRowHeight="15" x14ac:dyDescent="0.2"/>
  <cols>
    <col min="1" max="1" width="21" bestFit="1" customWidth="1"/>
    <col min="2" max="2" width="12.6640625" bestFit="1" customWidth="1"/>
    <col min="3" max="3" width="19.5" bestFit="1" customWidth="1"/>
    <col min="4" max="4" width="17.83203125" bestFit="1" customWidth="1"/>
    <col min="5" max="5" width="21.6640625" bestFit="1" customWidth="1"/>
    <col min="6" max="6" width="11.83203125" bestFit="1" customWidth="1"/>
  </cols>
  <sheetData>
    <row r="1" spans="1:6" x14ac:dyDescent="0.2">
      <c r="A1" s="5"/>
      <c r="B1" s="5" t="s">
        <v>2</v>
      </c>
      <c r="C1" s="5" t="s">
        <v>3</v>
      </c>
      <c r="D1" s="5" t="s">
        <v>4</v>
      </c>
      <c r="E1" s="5" t="s">
        <v>5</v>
      </c>
      <c r="F1" s="5" t="s">
        <v>40</v>
      </c>
    </row>
    <row r="2" spans="1:6" x14ac:dyDescent="0.2">
      <c r="A2" s="3" t="s">
        <v>2</v>
      </c>
      <c r="B2" s="3">
        <v>1</v>
      </c>
      <c r="C2" s="3"/>
      <c r="D2" s="3"/>
      <c r="E2" s="3"/>
      <c r="F2" s="3"/>
    </row>
    <row r="3" spans="1:6" x14ac:dyDescent="0.2">
      <c r="A3" s="3" t="s">
        <v>3</v>
      </c>
      <c r="B3" s="7">
        <v>-0.94905145657969336</v>
      </c>
      <c r="C3" s="3">
        <v>1</v>
      </c>
      <c r="D3" s="3"/>
      <c r="E3" s="3"/>
      <c r="F3" s="3"/>
    </row>
    <row r="4" spans="1:6" x14ac:dyDescent="0.2">
      <c r="A4" s="3" t="s">
        <v>4</v>
      </c>
      <c r="B4" s="7">
        <v>0.267413286747885</v>
      </c>
      <c r="C4" s="7">
        <v>-0.42570764198251504</v>
      </c>
      <c r="D4" s="3">
        <v>1</v>
      </c>
      <c r="E4" s="3"/>
      <c r="F4" s="3"/>
    </row>
    <row r="5" spans="1:6" x14ac:dyDescent="0.2">
      <c r="A5" s="3" t="s">
        <v>5</v>
      </c>
      <c r="B5" s="7">
        <v>0.85548543860682835</v>
      </c>
      <c r="C5" s="7">
        <v>-0.71390355533279604</v>
      </c>
      <c r="D5" s="7">
        <v>0.58276986433747624</v>
      </c>
      <c r="E5" s="3">
        <v>1</v>
      </c>
      <c r="F5" s="3"/>
    </row>
    <row r="6" spans="1:6" ht="16" thickBot="1" x14ac:dyDescent="0.25">
      <c r="A6" s="4" t="s">
        <v>40</v>
      </c>
      <c r="B6" s="8">
        <v>0.98509689708162851</v>
      </c>
      <c r="C6" s="14">
        <v>-0.9222330902326813</v>
      </c>
      <c r="D6" s="8">
        <v>0.22907976618445022</v>
      </c>
      <c r="E6" s="14">
        <v>0.83229032906131128</v>
      </c>
      <c r="F6" s="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A6BE-C486-40DF-ADD7-D95701A7CB9A}">
  <dimension ref="A1:J47"/>
  <sheetViews>
    <sheetView zoomScale="85" zoomScaleNormal="85" workbookViewId="0">
      <selection activeCell="G29" sqref="G29"/>
    </sheetView>
  </sheetViews>
  <sheetFormatPr baseColWidth="10" defaultColWidth="8.83203125" defaultRowHeight="15" x14ac:dyDescent="0.2"/>
  <cols>
    <col min="1" max="1" width="21" bestFit="1" customWidth="1"/>
    <col min="2" max="2" width="13.5" bestFit="1" customWidth="1"/>
    <col min="3" max="3" width="14.5" bestFit="1" customWidth="1"/>
    <col min="4" max="4" width="18.5" bestFit="1" customWidth="1"/>
    <col min="5" max="5" width="12" bestFit="1" customWidth="1"/>
    <col min="6" max="6" width="20.1640625" bestFit="1" customWidth="1"/>
    <col min="7" max="9" width="12.6640625" bestFit="1" customWidth="1"/>
    <col min="10" max="10" width="26.1640625" bestFit="1" customWidth="1"/>
  </cols>
  <sheetData>
    <row r="1" spans="1:9" x14ac:dyDescent="0.2">
      <c r="A1" t="s">
        <v>9</v>
      </c>
    </row>
    <row r="2" spans="1:9" ht="16" thickBot="1" x14ac:dyDescent="0.25"/>
    <row r="3" spans="1:9" x14ac:dyDescent="0.2">
      <c r="A3" s="6" t="s">
        <v>10</v>
      </c>
      <c r="B3" s="6"/>
    </row>
    <row r="4" spans="1:9" x14ac:dyDescent="0.2">
      <c r="A4" s="3" t="s">
        <v>11</v>
      </c>
      <c r="B4" s="3">
        <v>0.99088228163982062</v>
      </c>
    </row>
    <row r="5" spans="1:9" x14ac:dyDescent="0.2">
      <c r="A5" s="3" t="s">
        <v>12</v>
      </c>
      <c r="B5" s="3">
        <v>0.9818476960677367</v>
      </c>
    </row>
    <row r="6" spans="1:9" x14ac:dyDescent="0.2">
      <c r="A6" s="3" t="s">
        <v>13</v>
      </c>
      <c r="B6" s="3">
        <v>0.97700708168579975</v>
      </c>
    </row>
    <row r="7" spans="1:9" x14ac:dyDescent="0.2">
      <c r="A7" s="3" t="s">
        <v>14</v>
      </c>
      <c r="B7" s="3">
        <v>6.1520316311840535E-3</v>
      </c>
    </row>
    <row r="8" spans="1:9" ht="16" thickBot="1" x14ac:dyDescent="0.25">
      <c r="A8" s="4" t="s">
        <v>15</v>
      </c>
      <c r="B8" s="4">
        <v>20</v>
      </c>
    </row>
    <row r="10" spans="1:9" ht="16" thickBot="1" x14ac:dyDescent="0.25">
      <c r="A10" t="s">
        <v>16</v>
      </c>
    </row>
    <row r="11" spans="1:9" x14ac:dyDescent="0.2">
      <c r="A11" s="5"/>
      <c r="B11" s="5" t="s">
        <v>21</v>
      </c>
      <c r="C11" s="5" t="s">
        <v>22</v>
      </c>
      <c r="D11" s="5" t="s">
        <v>23</v>
      </c>
      <c r="E11" s="5" t="s">
        <v>24</v>
      </c>
      <c r="F11" s="5" t="s">
        <v>25</v>
      </c>
    </row>
    <row r="12" spans="1:9" x14ac:dyDescent="0.2">
      <c r="A12" s="3" t="s">
        <v>17</v>
      </c>
      <c r="B12" s="3">
        <v>4</v>
      </c>
      <c r="C12" s="3">
        <v>3.0707237602133664E-2</v>
      </c>
      <c r="D12" s="3">
        <v>7.676809400533416E-3</v>
      </c>
      <c r="E12" s="3">
        <v>202.83534663111732</v>
      </c>
      <c r="F12" s="3">
        <v>7.3180402745718956E-13</v>
      </c>
    </row>
    <row r="13" spans="1:9" x14ac:dyDescent="0.2">
      <c r="A13" s="3" t="s">
        <v>18</v>
      </c>
      <c r="B13" s="3">
        <v>15</v>
      </c>
      <c r="C13" s="3">
        <v>5.6771239786633694E-4</v>
      </c>
      <c r="D13" s="3">
        <v>3.7847493191089129E-5</v>
      </c>
      <c r="E13" s="3"/>
      <c r="F13" s="3"/>
    </row>
    <row r="14" spans="1:9" ht="16" thickBot="1" x14ac:dyDescent="0.25">
      <c r="A14" s="4" t="s">
        <v>19</v>
      </c>
      <c r="B14" s="4">
        <v>19</v>
      </c>
      <c r="C14" s="4">
        <v>3.1274950000000003E-2</v>
      </c>
      <c r="D14" s="4"/>
      <c r="E14" s="4"/>
      <c r="F14" s="4"/>
    </row>
    <row r="15" spans="1:9" ht="16" thickBot="1" x14ac:dyDescent="0.25"/>
    <row r="16" spans="1:9" x14ac:dyDescent="0.2">
      <c r="A16" s="5"/>
      <c r="B16" s="5" t="s">
        <v>26</v>
      </c>
      <c r="C16" s="5" t="s">
        <v>14</v>
      </c>
      <c r="D16" s="5" t="s">
        <v>27</v>
      </c>
      <c r="E16" s="5" t="s">
        <v>28</v>
      </c>
      <c r="F16" s="5" t="s">
        <v>29</v>
      </c>
      <c r="G16" s="5" t="s">
        <v>30</v>
      </c>
      <c r="H16" s="5" t="s">
        <v>31</v>
      </c>
      <c r="I16" s="5" t="s">
        <v>32</v>
      </c>
    </row>
    <row r="17" spans="1:10" x14ac:dyDescent="0.2">
      <c r="A17" s="3" t="s">
        <v>20</v>
      </c>
      <c r="B17" s="3">
        <v>0.7549921446036354</v>
      </c>
      <c r="C17" s="3">
        <v>2.6214285590067932E-2</v>
      </c>
      <c r="D17" s="3">
        <v>28.800790393833459</v>
      </c>
      <c r="E17" s="16">
        <v>1.5182216404900072E-14</v>
      </c>
      <c r="F17" s="3">
        <v>0.69911771749551099</v>
      </c>
      <c r="G17" s="3">
        <v>0.8108665717117598</v>
      </c>
      <c r="H17" s="3">
        <v>0.69911771749551099</v>
      </c>
      <c r="I17" s="3">
        <v>0.8108665717117598</v>
      </c>
    </row>
    <row r="18" spans="1:10" x14ac:dyDescent="0.2">
      <c r="A18" s="3" t="s">
        <v>3</v>
      </c>
      <c r="B18" s="3">
        <v>-5.579069287278934E-3</v>
      </c>
      <c r="C18" s="3">
        <v>2.2750395916392879E-3</v>
      </c>
      <c r="D18" s="3">
        <v>-2.4522954711565772</v>
      </c>
      <c r="E18" s="16">
        <v>2.6919693451472354E-2</v>
      </c>
      <c r="F18" s="3">
        <v>-1.0428201391008987E-2</v>
      </c>
      <c r="G18" s="3">
        <v>-7.2993718354888004E-4</v>
      </c>
      <c r="H18" s="3">
        <v>-1.0428201391008987E-2</v>
      </c>
      <c r="I18" s="3">
        <v>-7.2993718354888004E-4</v>
      </c>
    </row>
    <row r="19" spans="1:10" x14ac:dyDescent="0.2">
      <c r="A19" s="3" t="s">
        <v>4</v>
      </c>
      <c r="B19" s="3">
        <v>-2.0498785514134523E-13</v>
      </c>
      <c r="C19" s="3">
        <v>3.9716604980350619E-13</v>
      </c>
      <c r="D19" s="3">
        <v>-0.51612632862945074</v>
      </c>
      <c r="E19" s="16">
        <v>0.61329036378822965</v>
      </c>
      <c r="F19" s="3">
        <v>-1.0515272515067992E-12</v>
      </c>
      <c r="G19" s="3">
        <v>6.4155154122410869E-13</v>
      </c>
      <c r="H19" s="3">
        <v>-1.0515272515067992E-12</v>
      </c>
      <c r="I19" s="3">
        <v>6.4155154122410869E-13</v>
      </c>
    </row>
    <row r="20" spans="1:10" x14ac:dyDescent="0.2">
      <c r="A20" s="18" t="s">
        <v>5</v>
      </c>
      <c r="B20" s="18">
        <v>1.1486558117274495E-6</v>
      </c>
      <c r="C20" s="18">
        <v>2.3423080619858858E-5</v>
      </c>
      <c r="D20" s="18">
        <v>4.9039485043379877E-2</v>
      </c>
      <c r="E20" s="18">
        <v>0.96153485089681201</v>
      </c>
      <c r="F20" s="18">
        <v>-4.8776458731080664E-5</v>
      </c>
      <c r="G20" s="18">
        <v>5.1073770354535564E-5</v>
      </c>
      <c r="H20" s="18">
        <v>-4.8776458731080664E-5</v>
      </c>
      <c r="I20" s="18">
        <v>5.1073770354535564E-5</v>
      </c>
      <c r="J20" t="s">
        <v>70</v>
      </c>
    </row>
    <row r="21" spans="1:10" ht="16" thickBot="1" x14ac:dyDescent="0.25">
      <c r="A21" s="4" t="s">
        <v>40</v>
      </c>
      <c r="B21" s="4">
        <v>4.8383458558434516E-3</v>
      </c>
      <c r="C21" s="4">
        <v>7.1875270646208601E-4</v>
      </c>
      <c r="D21" s="4">
        <v>6.7315862776492699</v>
      </c>
      <c r="E21" s="17">
        <v>6.7323570583240164E-6</v>
      </c>
      <c r="F21" s="4">
        <v>3.3063607262849804E-3</v>
      </c>
      <c r="G21" s="4">
        <v>6.3703309854019228E-3</v>
      </c>
      <c r="H21" s="4">
        <v>3.3063607262849804E-3</v>
      </c>
      <c r="I21" s="4">
        <v>6.3703309854019228E-3</v>
      </c>
    </row>
    <row r="25" spans="1:10" x14ac:dyDescent="0.2">
      <c r="A25" t="s">
        <v>33</v>
      </c>
      <c r="F25" t="s">
        <v>38</v>
      </c>
    </row>
    <row r="26" spans="1:10" ht="16" thickBot="1" x14ac:dyDescent="0.25"/>
    <row r="27" spans="1:10" x14ac:dyDescent="0.2">
      <c r="A27" s="5" t="s">
        <v>34</v>
      </c>
      <c r="B27" s="5" t="s">
        <v>35</v>
      </c>
      <c r="C27" s="5" t="s">
        <v>36</v>
      </c>
      <c r="D27" s="5" t="s">
        <v>37</v>
      </c>
      <c r="F27" s="5" t="s">
        <v>39</v>
      </c>
      <c r="G27" s="5" t="s">
        <v>2</v>
      </c>
    </row>
    <row r="28" spans="1:10" x14ac:dyDescent="0.2">
      <c r="A28" s="3">
        <v>1</v>
      </c>
      <c r="B28" s="3">
        <v>0.68853544422322566</v>
      </c>
      <c r="C28" s="3">
        <v>-3.5354442232256034E-3</v>
      </c>
      <c r="D28" s="3">
        <v>-0.64678002857545636</v>
      </c>
      <c r="F28" s="3">
        <v>2.5</v>
      </c>
      <c r="G28" s="3">
        <v>0.68500000000000005</v>
      </c>
    </row>
    <row r="29" spans="1:10" x14ac:dyDescent="0.2">
      <c r="A29" s="3">
        <v>2</v>
      </c>
      <c r="B29" s="3">
        <v>0.70604186514270162</v>
      </c>
      <c r="C29" s="3">
        <v>-6.0418651427016634E-3</v>
      </c>
      <c r="D29" s="3">
        <v>-1.1053088276641931</v>
      </c>
      <c r="F29" s="3">
        <v>7.5</v>
      </c>
      <c r="G29" s="3">
        <v>0.7</v>
      </c>
    </row>
    <row r="30" spans="1:10" x14ac:dyDescent="0.2">
      <c r="A30" s="3">
        <v>3</v>
      </c>
      <c r="B30" s="3">
        <v>0.71708122233661808</v>
      </c>
      <c r="C30" s="3">
        <v>-3.0812223366181168E-3</v>
      </c>
      <c r="D30" s="3">
        <v>-0.56368392346096163</v>
      </c>
      <c r="F30" s="3">
        <v>12.5</v>
      </c>
      <c r="G30" s="3">
        <v>0.71399999999999997</v>
      </c>
    </row>
    <row r="31" spans="1:10" x14ac:dyDescent="0.2">
      <c r="A31" s="3">
        <v>4</v>
      </c>
      <c r="B31" s="3">
        <v>0.72512794032612415</v>
      </c>
      <c r="C31" s="3">
        <v>8.7205967387582461E-4</v>
      </c>
      <c r="D31" s="3">
        <v>0.15953604276475022</v>
      </c>
      <c r="F31" s="3">
        <v>17.5</v>
      </c>
      <c r="G31" s="3">
        <v>0.72599999999999998</v>
      </c>
    </row>
    <row r="32" spans="1:10" x14ac:dyDescent="0.2">
      <c r="A32" s="3">
        <v>5</v>
      </c>
      <c r="B32" s="3">
        <v>0.73147532226388068</v>
      </c>
      <c r="C32" s="3">
        <v>5.52467773611931E-3</v>
      </c>
      <c r="D32" s="3">
        <v>1.0106937059177636</v>
      </c>
      <c r="F32" s="3">
        <v>22.5</v>
      </c>
      <c r="G32" s="3">
        <v>0.73699999999999999</v>
      </c>
    </row>
    <row r="33" spans="1:7" x14ac:dyDescent="0.2">
      <c r="A33" s="3">
        <v>6</v>
      </c>
      <c r="B33" s="3">
        <v>0.73850200315324721</v>
      </c>
      <c r="C33" s="3">
        <v>8.4979968467527867E-3</v>
      </c>
      <c r="D33" s="3">
        <v>1.5546376342948669</v>
      </c>
      <c r="F33" s="3">
        <v>27.5</v>
      </c>
      <c r="G33" s="3">
        <v>0.747</v>
      </c>
    </row>
    <row r="34" spans="1:7" x14ac:dyDescent="0.2">
      <c r="A34" s="3">
        <v>7</v>
      </c>
      <c r="B34" s="3">
        <v>0.74426327274547899</v>
      </c>
      <c r="C34" s="3">
        <v>9.736727254521016E-3</v>
      </c>
      <c r="D34" s="3">
        <v>1.781253029121447</v>
      </c>
      <c r="F34" s="3">
        <v>32.5</v>
      </c>
      <c r="G34" s="3">
        <v>0.754</v>
      </c>
    </row>
    <row r="35" spans="1:7" x14ac:dyDescent="0.2">
      <c r="A35" s="3">
        <v>8</v>
      </c>
      <c r="B35" s="3">
        <v>0.75119774603359502</v>
      </c>
      <c r="C35" s="3">
        <v>6.8022539664049919E-3</v>
      </c>
      <c r="D35" s="3">
        <v>1.2444156199287852</v>
      </c>
      <c r="F35" s="3">
        <v>37.5</v>
      </c>
      <c r="G35" s="3">
        <v>0.75800000000000001</v>
      </c>
    </row>
    <row r="36" spans="1:7" x14ac:dyDescent="0.2">
      <c r="A36" s="3">
        <v>9</v>
      </c>
      <c r="B36" s="3">
        <v>0.75862759262280022</v>
      </c>
      <c r="C36" s="3">
        <v>-6.2759262280021044E-4</v>
      </c>
      <c r="D36" s="3">
        <v>-0.11481283507228549</v>
      </c>
      <c r="F36" s="3">
        <v>42.5</v>
      </c>
      <c r="G36" s="3">
        <v>0.75800000000000001</v>
      </c>
    </row>
    <row r="37" spans="1:7" x14ac:dyDescent="0.2">
      <c r="A37" s="3">
        <v>10</v>
      </c>
      <c r="B37" s="3">
        <v>0.76437841316521937</v>
      </c>
      <c r="C37" s="3">
        <v>-2.3784131652193619E-3</v>
      </c>
      <c r="D37" s="3">
        <v>-0.43511084826599961</v>
      </c>
      <c r="F37" s="3">
        <v>47.5</v>
      </c>
      <c r="G37" s="3">
        <v>0.76200000000000001</v>
      </c>
    </row>
    <row r="38" spans="1:7" x14ac:dyDescent="0.2">
      <c r="A38" s="3">
        <v>11</v>
      </c>
      <c r="B38" s="3">
        <v>0.77509964722687053</v>
      </c>
      <c r="C38" s="3">
        <v>-1.1099647226870513E-2</v>
      </c>
      <c r="D38" s="3">
        <v>-2.0305878688203216</v>
      </c>
      <c r="F38" s="3">
        <v>52.5</v>
      </c>
      <c r="G38" s="3">
        <v>0.76400000000000001</v>
      </c>
    </row>
    <row r="39" spans="1:7" x14ac:dyDescent="0.2">
      <c r="A39" s="3">
        <v>12</v>
      </c>
      <c r="B39" s="3">
        <v>0.78080596333496677</v>
      </c>
      <c r="C39" s="3">
        <v>-8.8059633349667488E-3</v>
      </c>
      <c r="D39" s="3">
        <v>-1.6109775343104804</v>
      </c>
      <c r="F39" s="3">
        <v>57.5</v>
      </c>
      <c r="G39" s="3">
        <v>0.77200000000000002</v>
      </c>
    </row>
    <row r="40" spans="1:7" x14ac:dyDescent="0.2">
      <c r="A40" s="3">
        <v>13</v>
      </c>
      <c r="B40" s="3">
        <v>0.78626885589495599</v>
      </c>
      <c r="C40" s="3">
        <v>-4.2688558949559585E-3</v>
      </c>
      <c r="D40" s="3">
        <v>-0.7809515759253246</v>
      </c>
      <c r="F40" s="3">
        <v>62.5</v>
      </c>
      <c r="G40" s="3">
        <v>0.78200000000000003</v>
      </c>
    </row>
    <row r="41" spans="1:7" x14ac:dyDescent="0.2">
      <c r="A41" s="3">
        <v>14</v>
      </c>
      <c r="B41" s="3">
        <v>0.7924042184407879</v>
      </c>
      <c r="C41" s="3">
        <v>2.5957815592121403E-3</v>
      </c>
      <c r="D41" s="3">
        <v>0.47487658269746569</v>
      </c>
      <c r="F41" s="3">
        <v>67.5</v>
      </c>
      <c r="G41" s="3">
        <v>0.79500000000000004</v>
      </c>
    </row>
    <row r="42" spans="1:7" x14ac:dyDescent="0.2">
      <c r="A42" s="3">
        <v>15</v>
      </c>
      <c r="B42" s="3">
        <v>0.79861451018449547</v>
      </c>
      <c r="C42" s="3">
        <v>-6.1451018449543149E-4</v>
      </c>
      <c r="D42" s="3">
        <v>-0.11241951211586174</v>
      </c>
      <c r="F42" s="3">
        <v>72.5</v>
      </c>
      <c r="G42" s="3">
        <v>0.79800000000000004</v>
      </c>
    </row>
    <row r="43" spans="1:7" x14ac:dyDescent="0.2">
      <c r="A43" s="3">
        <v>16</v>
      </c>
      <c r="B43" s="3">
        <v>0.80420492916846575</v>
      </c>
      <c r="C43" s="3">
        <v>1.7950708315342956E-3</v>
      </c>
      <c r="D43" s="3">
        <v>0.32839323445907836</v>
      </c>
      <c r="F43" s="3">
        <v>77.5</v>
      </c>
      <c r="G43" s="3">
        <v>0.80600000000000005</v>
      </c>
    </row>
    <row r="44" spans="1:7" x14ac:dyDescent="0.2">
      <c r="A44" s="3">
        <v>17</v>
      </c>
      <c r="B44" s="3">
        <v>0.80681709498481868</v>
      </c>
      <c r="C44" s="3">
        <v>5.1829050151813716E-3</v>
      </c>
      <c r="D44" s="3">
        <v>0.94816923763103966</v>
      </c>
      <c r="F44" s="3">
        <v>82.5</v>
      </c>
      <c r="G44" s="3">
        <v>0.81200000000000006</v>
      </c>
    </row>
    <row r="45" spans="1:7" x14ac:dyDescent="0.2">
      <c r="A45" s="3">
        <v>18</v>
      </c>
      <c r="B45" s="3">
        <v>0.81431072592476594</v>
      </c>
      <c r="C45" s="3">
        <v>6.8927407523400319E-4</v>
      </c>
      <c r="D45" s="3">
        <v>0.12609694225904972</v>
      </c>
      <c r="F45" s="3">
        <v>87.5</v>
      </c>
      <c r="G45" s="3">
        <v>0.81499999999999995</v>
      </c>
    </row>
    <row r="46" spans="1:7" x14ac:dyDescent="0.2">
      <c r="A46" s="3">
        <v>19</v>
      </c>
      <c r="B46" s="3">
        <v>0.82038729751720052</v>
      </c>
      <c r="C46" s="3">
        <v>-1.3872975172005697E-3</v>
      </c>
      <c r="D46" s="3">
        <v>-0.25379450817611926</v>
      </c>
      <c r="F46" s="3">
        <v>92.5</v>
      </c>
      <c r="G46" s="3">
        <v>0.81899999999999995</v>
      </c>
    </row>
    <row r="47" spans="1:7" ht="16" thickBot="1" x14ac:dyDescent="0.25">
      <c r="A47" s="4">
        <v>20</v>
      </c>
      <c r="B47" s="4">
        <v>0.82485593530977763</v>
      </c>
      <c r="C47" s="4">
        <v>1.4406469022232304E-4</v>
      </c>
      <c r="D47" s="4">
        <v>2.6355433313468086E-2</v>
      </c>
      <c r="F47" s="4">
        <v>97.5</v>
      </c>
      <c r="G47" s="4">
        <v>0.82499999999999996</v>
      </c>
    </row>
  </sheetData>
  <sortState xmlns:xlrd2="http://schemas.microsoft.com/office/spreadsheetml/2017/richdata2" ref="G28:G47">
    <sortCondition ref="G2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220F6-654D-4296-97C4-02BB6005B558}">
  <dimension ref="A1:I46"/>
  <sheetViews>
    <sheetView topLeftCell="A8" workbookViewId="0">
      <selection activeCell="P23" sqref="P23"/>
    </sheetView>
  </sheetViews>
  <sheetFormatPr baseColWidth="10" defaultColWidth="8.83203125" defaultRowHeight="15" x14ac:dyDescent="0.2"/>
  <cols>
    <col min="1" max="1" width="19.1640625" bestFit="1" customWidth="1"/>
    <col min="2" max="2" width="13.5" bestFit="1" customWidth="1"/>
    <col min="3" max="3" width="14.5" bestFit="1" customWidth="1"/>
    <col min="4" max="4" width="18.5" bestFit="1" customWidth="1"/>
    <col min="5" max="5" width="12" bestFit="1" customWidth="1"/>
    <col min="6" max="6" width="13.5" bestFit="1" customWidth="1"/>
    <col min="7" max="9" width="12.6640625" bestFit="1" customWidth="1"/>
  </cols>
  <sheetData>
    <row r="1" spans="1:9" x14ac:dyDescent="0.2">
      <c r="A1" t="s">
        <v>9</v>
      </c>
    </row>
    <row r="2" spans="1:9" ht="16" thickBot="1" x14ac:dyDescent="0.25"/>
    <row r="3" spans="1:9" x14ac:dyDescent="0.2">
      <c r="A3" s="6" t="s">
        <v>10</v>
      </c>
      <c r="B3" s="6"/>
    </row>
    <row r="4" spans="1:9" x14ac:dyDescent="0.2">
      <c r="A4" s="3" t="s">
        <v>11</v>
      </c>
      <c r="B4" s="3">
        <v>0.99088081311746901</v>
      </c>
    </row>
    <row r="5" spans="1:9" x14ac:dyDescent="0.2">
      <c r="A5" s="3" t="s">
        <v>12</v>
      </c>
      <c r="B5" s="3">
        <v>0.98184478580433643</v>
      </c>
    </row>
    <row r="6" spans="1:9" x14ac:dyDescent="0.2">
      <c r="A6" s="3" t="s">
        <v>13</v>
      </c>
      <c r="B6" s="3">
        <v>0.97844068314264954</v>
      </c>
    </row>
    <row r="7" spans="1:9" x14ac:dyDescent="0.2">
      <c r="A7" s="3" t="s">
        <v>14</v>
      </c>
      <c r="B7" s="3">
        <v>5.9571564955976843E-3</v>
      </c>
    </row>
    <row r="8" spans="1:9" ht="16" thickBot="1" x14ac:dyDescent="0.25">
      <c r="A8" s="4" t="s">
        <v>15</v>
      </c>
      <c r="B8" s="4">
        <v>20</v>
      </c>
    </row>
    <row r="10" spans="1:9" ht="16" thickBot="1" x14ac:dyDescent="0.25">
      <c r="A10" t="s">
        <v>16</v>
      </c>
    </row>
    <row r="11" spans="1:9" x14ac:dyDescent="0.2">
      <c r="A11" s="5"/>
      <c r="B11" s="5" t="s">
        <v>21</v>
      </c>
      <c r="C11" s="5" t="s">
        <v>22</v>
      </c>
      <c r="D11" s="5" t="s">
        <v>23</v>
      </c>
      <c r="E11" s="5" t="s">
        <v>24</v>
      </c>
      <c r="F11" s="5" t="s">
        <v>25</v>
      </c>
    </row>
    <row r="12" spans="1:9" x14ac:dyDescent="0.2">
      <c r="A12" s="3" t="s">
        <v>17</v>
      </c>
      <c r="B12" s="3">
        <v>3</v>
      </c>
      <c r="C12" s="3">
        <v>3.0707146583791336E-2</v>
      </c>
      <c r="D12" s="3">
        <v>1.0235715527930445E-2</v>
      </c>
      <c r="E12" s="3">
        <v>288.42983992667865</v>
      </c>
      <c r="F12" s="3">
        <v>3.9086382040791936E-14</v>
      </c>
    </row>
    <row r="13" spans="1:9" x14ac:dyDescent="0.2">
      <c r="A13" s="3" t="s">
        <v>18</v>
      </c>
      <c r="B13" s="3">
        <v>16</v>
      </c>
      <c r="C13" s="3">
        <v>5.67803416208667E-4</v>
      </c>
      <c r="D13" s="3">
        <v>3.5487713513041688E-5</v>
      </c>
      <c r="E13" s="3"/>
      <c r="F13" s="3"/>
    </row>
    <row r="14" spans="1:9" ht="16" thickBot="1" x14ac:dyDescent="0.25">
      <c r="A14" s="4" t="s">
        <v>19</v>
      </c>
      <c r="B14" s="4">
        <v>19</v>
      </c>
      <c r="C14" s="4">
        <v>3.1274950000000003E-2</v>
      </c>
      <c r="D14" s="4"/>
      <c r="E14" s="4"/>
      <c r="F14" s="4"/>
    </row>
    <row r="15" spans="1:9" ht="16" thickBot="1" x14ac:dyDescent="0.25"/>
    <row r="16" spans="1:9" x14ac:dyDescent="0.2">
      <c r="A16" s="5"/>
      <c r="B16" s="5" t="s">
        <v>26</v>
      </c>
      <c r="C16" s="5" t="s">
        <v>14</v>
      </c>
      <c r="D16" s="5" t="s">
        <v>27</v>
      </c>
      <c r="E16" s="5" t="s">
        <v>28</v>
      </c>
      <c r="F16" s="5" t="s">
        <v>29</v>
      </c>
      <c r="G16" s="5" t="s">
        <v>30</v>
      </c>
      <c r="H16" s="5" t="s">
        <v>31</v>
      </c>
      <c r="I16" s="5" t="s">
        <v>32</v>
      </c>
    </row>
    <row r="17" spans="1:9" x14ac:dyDescent="0.2">
      <c r="A17" s="3" t="s">
        <v>20</v>
      </c>
      <c r="B17" s="3">
        <v>0.75567232248435079</v>
      </c>
      <c r="C17" s="3">
        <v>2.1539739581580307E-2</v>
      </c>
      <c r="D17" s="3">
        <v>35.082704673484699</v>
      </c>
      <c r="E17" s="16">
        <v>1.4527347247308836E-16</v>
      </c>
      <c r="F17" s="3">
        <v>0.71001011440151285</v>
      </c>
      <c r="G17" s="3">
        <v>0.80133453056718873</v>
      </c>
      <c r="H17" s="3">
        <v>0.71001011440151285</v>
      </c>
      <c r="I17" s="3">
        <v>0.80133453056718873</v>
      </c>
    </row>
    <row r="18" spans="1:9" x14ac:dyDescent="0.2">
      <c r="A18" s="3" t="s">
        <v>3</v>
      </c>
      <c r="B18" s="3">
        <v>-5.6321748836529826E-3</v>
      </c>
      <c r="C18" s="3">
        <v>1.9373972396238865E-3</v>
      </c>
      <c r="D18" s="3">
        <v>-2.9070831569608182</v>
      </c>
      <c r="E18" s="16">
        <v>1.0288607654682983E-2</v>
      </c>
      <c r="F18" s="3">
        <v>-9.7392735586282909E-3</v>
      </c>
      <c r="G18" s="3">
        <v>-1.5250762086776743E-3</v>
      </c>
      <c r="H18" s="3">
        <v>-9.7392735586282909E-3</v>
      </c>
      <c r="I18" s="3">
        <v>-1.5250762086776743E-3</v>
      </c>
    </row>
    <row r="19" spans="1:9" x14ac:dyDescent="0.2">
      <c r="A19" s="18" t="s">
        <v>4</v>
      </c>
      <c r="B19" s="18">
        <v>-1.940357178916349E-13</v>
      </c>
      <c r="C19" s="18">
        <v>3.180219888219442E-13</v>
      </c>
      <c r="D19" s="18">
        <v>-0.61013302448175244</v>
      </c>
      <c r="E19" s="18">
        <v>0.55034199690233576</v>
      </c>
      <c r="F19" s="18">
        <v>-8.682122172641572E-13</v>
      </c>
      <c r="G19" s="18">
        <v>4.8014078148088735E-13</v>
      </c>
      <c r="H19" s="18">
        <v>-8.682122172641572E-13</v>
      </c>
      <c r="I19" s="18">
        <v>4.8014078148088735E-13</v>
      </c>
    </row>
    <row r="20" spans="1:9" ht="16" thickBot="1" x14ac:dyDescent="0.25">
      <c r="A20" s="4" t="s">
        <v>40</v>
      </c>
      <c r="B20" s="4">
        <v>4.8467614984355652E-3</v>
      </c>
      <c r="C20" s="4">
        <v>6.7585621256811455E-4</v>
      </c>
      <c r="D20" s="4">
        <v>7.1712908874786674</v>
      </c>
      <c r="E20" s="17">
        <v>2.2230462173549237E-6</v>
      </c>
      <c r="F20" s="4">
        <v>3.4140103319008118E-3</v>
      </c>
      <c r="G20" s="4">
        <v>6.2795126649703185E-3</v>
      </c>
      <c r="H20" s="4">
        <v>3.4140103319008118E-3</v>
      </c>
      <c r="I20" s="4">
        <v>6.2795126649703185E-3</v>
      </c>
    </row>
    <row r="24" spans="1:9" x14ac:dyDescent="0.2">
      <c r="A24" t="s">
        <v>33</v>
      </c>
    </row>
    <row r="25" spans="1:9" ht="16" thickBot="1" x14ac:dyDescent="0.25"/>
    <row r="26" spans="1:9" x14ac:dyDescent="0.2">
      <c r="A26" s="5" t="s">
        <v>34</v>
      </c>
      <c r="B26" s="5" t="s">
        <v>35</v>
      </c>
      <c r="C26" s="5" t="s">
        <v>36</v>
      </c>
      <c r="D26" s="5" t="s">
        <v>37</v>
      </c>
    </row>
    <row r="27" spans="1:9" x14ac:dyDescent="0.2">
      <c r="A27" s="3">
        <v>1</v>
      </c>
      <c r="B27" s="3">
        <v>0.6884429241514487</v>
      </c>
      <c r="C27" s="3">
        <v>-3.4429241514486453E-3</v>
      </c>
      <c r="D27" s="3">
        <v>-0.62980376869109234</v>
      </c>
    </row>
    <row r="28" spans="1:9" x14ac:dyDescent="0.2">
      <c r="A28" s="3">
        <v>2</v>
      </c>
      <c r="B28" s="3">
        <v>0.70607569716204088</v>
      </c>
      <c r="C28" s="3">
        <v>-6.0756971620409272E-3</v>
      </c>
      <c r="D28" s="3">
        <v>-1.1114090237710037</v>
      </c>
    </row>
    <row r="29" spans="1:9" x14ac:dyDescent="0.2">
      <c r="A29" s="3">
        <v>3</v>
      </c>
      <c r="B29" s="3">
        <v>0.71716215559409191</v>
      </c>
      <c r="C29" s="3">
        <v>-3.1621555940919421E-3</v>
      </c>
      <c r="D29" s="3">
        <v>-0.5784436202315888</v>
      </c>
    </row>
    <row r="30" spans="1:9" x14ac:dyDescent="0.2">
      <c r="A30" s="3">
        <v>4</v>
      </c>
      <c r="B30" s="3">
        <v>0.72512703317643024</v>
      </c>
      <c r="C30" s="3">
        <v>8.7296682356974298E-4</v>
      </c>
      <c r="D30" s="3">
        <v>0.15968919768249412</v>
      </c>
    </row>
    <row r="31" spans="1:9" x14ac:dyDescent="0.2">
      <c r="A31" s="3">
        <v>5</v>
      </c>
      <c r="B31" s="3">
        <v>0.73150629937677214</v>
      </c>
      <c r="C31" s="3">
        <v>5.4937006232278485E-3</v>
      </c>
      <c r="D31" s="3">
        <v>1.0049461458840712</v>
      </c>
    </row>
    <row r="32" spans="1:9" x14ac:dyDescent="0.2">
      <c r="A32" s="3">
        <v>6</v>
      </c>
      <c r="B32" s="3">
        <v>0.7384692819830263</v>
      </c>
      <c r="C32" s="3">
        <v>8.5307180169736929E-3</v>
      </c>
      <c r="D32" s="3">
        <v>1.5604986111792283</v>
      </c>
    </row>
    <row r="33" spans="1:4" x14ac:dyDescent="0.2">
      <c r="A33" s="3">
        <v>7</v>
      </c>
      <c r="B33" s="3">
        <v>0.74424817209555305</v>
      </c>
      <c r="C33" s="3">
        <v>9.7518279044469525E-3</v>
      </c>
      <c r="D33" s="3">
        <v>1.7838725733366649</v>
      </c>
    </row>
    <row r="34" spans="1:4" x14ac:dyDescent="0.2">
      <c r="A34" s="3">
        <v>8</v>
      </c>
      <c r="B34" s="3">
        <v>0.75123366563198646</v>
      </c>
      <c r="C34" s="3">
        <v>6.766334368013549E-3</v>
      </c>
      <c r="D34" s="3">
        <v>1.2377452124252986</v>
      </c>
    </row>
    <row r="35" spans="1:4" x14ac:dyDescent="0.2">
      <c r="A35" s="3">
        <v>9</v>
      </c>
      <c r="B35" s="3">
        <v>0.75868839096441676</v>
      </c>
      <c r="C35" s="3">
        <v>-6.8839096441675185E-4</v>
      </c>
      <c r="D35" s="3">
        <v>-0.1259252904366612</v>
      </c>
    </row>
    <row r="36" spans="1:4" x14ac:dyDescent="0.2">
      <c r="A36" s="3">
        <v>10</v>
      </c>
      <c r="B36" s="3">
        <v>0.76447915976399072</v>
      </c>
      <c r="C36" s="3">
        <v>-2.4791597639907126E-3</v>
      </c>
      <c r="D36" s="3">
        <v>-0.45350524550234478</v>
      </c>
    </row>
    <row r="37" spans="1:4" x14ac:dyDescent="0.2">
      <c r="A37" s="3">
        <v>11</v>
      </c>
      <c r="B37" s="3">
        <v>0.77504229669884328</v>
      </c>
      <c r="C37" s="3">
        <v>-1.1042296698843268E-2</v>
      </c>
      <c r="D37" s="3">
        <v>-2.019934151907044</v>
      </c>
    </row>
    <row r="38" spans="1:4" x14ac:dyDescent="0.2">
      <c r="A38" s="3">
        <v>12</v>
      </c>
      <c r="B38" s="3">
        <v>0.78080604979755674</v>
      </c>
      <c r="C38" s="3">
        <v>-8.8060497975567253E-3</v>
      </c>
      <c r="D38" s="3">
        <v>-1.6108642264015853</v>
      </c>
    </row>
    <row r="39" spans="1:4" x14ac:dyDescent="0.2">
      <c r="A39" s="3">
        <v>13</v>
      </c>
      <c r="B39" s="3">
        <v>0.78623779127837856</v>
      </c>
      <c r="C39" s="3">
        <v>-4.2377912783785332E-3</v>
      </c>
      <c r="D39" s="3">
        <v>-0.77520642356470248</v>
      </c>
    </row>
    <row r="40" spans="1:4" x14ac:dyDescent="0.2">
      <c r="A40" s="3">
        <v>14</v>
      </c>
      <c r="B40" s="3">
        <v>0.79229712558781484</v>
      </c>
      <c r="C40" s="3">
        <v>2.7028744121851966E-3</v>
      </c>
      <c r="D40" s="3">
        <v>0.49442869381153981</v>
      </c>
    </row>
    <row r="41" spans="1:4" x14ac:dyDescent="0.2">
      <c r="A41" s="3">
        <v>15</v>
      </c>
      <c r="B41" s="3">
        <v>0.79845690516623991</v>
      </c>
      <c r="C41" s="3">
        <v>-4.5690516623986266E-4</v>
      </c>
      <c r="D41" s="3">
        <v>-8.3580289014272183E-2</v>
      </c>
    </row>
    <row r="42" spans="1:4" x14ac:dyDescent="0.2">
      <c r="A42" s="3">
        <v>16</v>
      </c>
      <c r="B42" s="3">
        <v>0.80417755147126635</v>
      </c>
      <c r="C42" s="3">
        <v>1.8224485287337E-3</v>
      </c>
      <c r="D42" s="3">
        <v>0.33337503272010177</v>
      </c>
    </row>
    <row r="43" spans="1:4" x14ac:dyDescent="0.2">
      <c r="A43" s="3">
        <v>17</v>
      </c>
      <c r="B43" s="3">
        <v>0.80679019870406576</v>
      </c>
      <c r="C43" s="3">
        <v>5.209801295934291E-3</v>
      </c>
      <c r="D43" s="3">
        <v>0.95301329508829735</v>
      </c>
    </row>
    <row r="44" spans="1:4" x14ac:dyDescent="0.2">
      <c r="A44" s="3">
        <v>18</v>
      </c>
      <c r="B44" s="3">
        <v>0.81440195369574919</v>
      </c>
      <c r="C44" s="3">
        <v>5.9804630425075445E-4</v>
      </c>
      <c r="D44" s="3">
        <v>0.10939881324728712</v>
      </c>
    </row>
    <row r="45" spans="1:4" x14ac:dyDescent="0.2">
      <c r="A45" s="3">
        <v>19</v>
      </c>
      <c r="B45" s="3">
        <v>0.820428558429249</v>
      </c>
      <c r="C45" s="3">
        <v>-1.4285584292490494E-3</v>
      </c>
      <c r="D45" s="3">
        <v>-0.26132190050074611</v>
      </c>
    </row>
    <row r="46" spans="1:4" ht="16" thickBot="1" x14ac:dyDescent="0.25">
      <c r="A46" s="4">
        <v>20</v>
      </c>
      <c r="B46" s="4">
        <v>0.82492878927107616</v>
      </c>
      <c r="C46" s="4">
        <v>7.1210728923798428E-5</v>
      </c>
      <c r="D46" s="4">
        <v>1.3026364646626747E-2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E7EE-1975-4EFE-8307-52E432D838C9}">
  <dimension ref="A1:P68"/>
  <sheetViews>
    <sheetView zoomScale="145" zoomScaleNormal="145" workbookViewId="0">
      <selection activeCell="E51" sqref="E51"/>
    </sheetView>
  </sheetViews>
  <sheetFormatPr baseColWidth="10" defaultColWidth="8.83203125" defaultRowHeight="15" x14ac:dyDescent="0.2"/>
  <cols>
    <col min="1" max="1" width="19.1640625" bestFit="1" customWidth="1"/>
    <col min="2" max="2" width="13.5" bestFit="1" customWidth="1"/>
    <col min="3" max="3" width="14.5" bestFit="1" customWidth="1"/>
    <col min="4" max="4" width="18.5" bestFit="1" customWidth="1"/>
    <col min="5" max="5" width="12" bestFit="1" customWidth="1"/>
    <col min="6" max="6" width="15" bestFit="1" customWidth="1"/>
    <col min="7" max="7" width="16.6640625" bestFit="1" customWidth="1"/>
    <col min="8" max="9" width="12.6640625" bestFit="1" customWidth="1"/>
    <col min="11" max="11" width="10.33203125" bestFit="1" customWidth="1"/>
    <col min="12" max="12" width="5" bestFit="1" customWidth="1"/>
    <col min="13" max="13" width="4.6640625" bestFit="1" customWidth="1"/>
    <col min="14" max="14" width="8.5" bestFit="1" customWidth="1"/>
    <col min="15" max="15" width="13.5" bestFit="1" customWidth="1"/>
    <col min="16" max="16" width="22.5" bestFit="1" customWidth="1"/>
  </cols>
  <sheetData>
    <row r="1" spans="1:9" x14ac:dyDescent="0.2">
      <c r="A1" t="s">
        <v>9</v>
      </c>
    </row>
    <row r="2" spans="1:9" ht="16" thickBot="1" x14ac:dyDescent="0.25"/>
    <row r="3" spans="1:9" x14ac:dyDescent="0.2">
      <c r="A3" s="6" t="s">
        <v>10</v>
      </c>
      <c r="B3" s="6"/>
    </row>
    <row r="4" spans="1:9" x14ac:dyDescent="0.2">
      <c r="A4" s="3" t="s">
        <v>11</v>
      </c>
      <c r="B4" s="3">
        <v>0.99066764327581758</v>
      </c>
    </row>
    <row r="5" spans="1:9" x14ac:dyDescent="0.2">
      <c r="A5" s="3" t="s">
        <v>12</v>
      </c>
      <c r="B5" s="7">
        <v>0.98142237943366262</v>
      </c>
    </row>
    <row r="6" spans="1:9" x14ac:dyDescent="0.2">
      <c r="A6" s="3" t="s">
        <v>13</v>
      </c>
      <c r="B6" s="7">
        <v>0.97923677701409351</v>
      </c>
    </row>
    <row r="7" spans="1:9" x14ac:dyDescent="0.2">
      <c r="A7" s="3" t="s">
        <v>14</v>
      </c>
      <c r="B7" s="3">
        <v>5.8461357490184451E-3</v>
      </c>
    </row>
    <row r="8" spans="1:9" ht="16" thickBot="1" x14ac:dyDescent="0.25">
      <c r="A8" s="4" t="s">
        <v>15</v>
      </c>
      <c r="B8" s="4">
        <v>20</v>
      </c>
    </row>
    <row r="10" spans="1:9" ht="16" thickBot="1" x14ac:dyDescent="0.25">
      <c r="A10" t="s">
        <v>16</v>
      </c>
    </row>
    <row r="11" spans="1:9" x14ac:dyDescent="0.2">
      <c r="A11" s="5"/>
      <c r="B11" s="5" t="s">
        <v>21</v>
      </c>
      <c r="C11" s="5" t="s">
        <v>22</v>
      </c>
      <c r="D11" s="5" t="s">
        <v>23</v>
      </c>
      <c r="E11" s="5" t="s">
        <v>24</v>
      </c>
      <c r="F11" s="5" t="s">
        <v>25</v>
      </c>
    </row>
    <row r="12" spans="1:9" x14ac:dyDescent="0.2">
      <c r="A12" s="3" t="s">
        <v>17</v>
      </c>
      <c r="B12" s="3">
        <v>2</v>
      </c>
      <c r="C12" s="3">
        <v>3.0693935845668829E-2</v>
      </c>
      <c r="D12" s="3">
        <v>1.5346967922834414E-2</v>
      </c>
      <c r="E12" s="3">
        <v>449.03975702367205</v>
      </c>
      <c r="F12" s="7">
        <v>1.9338186854087682E-15</v>
      </c>
    </row>
    <row r="13" spans="1:9" x14ac:dyDescent="0.2">
      <c r="A13" s="3" t="s">
        <v>18</v>
      </c>
      <c r="B13" s="3">
        <v>17</v>
      </c>
      <c r="C13" s="3">
        <v>5.8101415433117482E-4</v>
      </c>
      <c r="D13" s="3">
        <v>3.4177303195951461E-5</v>
      </c>
      <c r="E13" s="3"/>
      <c r="F13" s="3"/>
    </row>
    <row r="14" spans="1:9" ht="16" thickBot="1" x14ac:dyDescent="0.25">
      <c r="A14" s="4" t="s">
        <v>19</v>
      </c>
      <c r="B14" s="4">
        <v>19</v>
      </c>
      <c r="C14" s="4">
        <v>3.1274950000000003E-2</v>
      </c>
      <c r="D14" s="4"/>
      <c r="E14" s="4"/>
      <c r="F14" s="4"/>
    </row>
    <row r="15" spans="1:9" ht="16" thickBot="1" x14ac:dyDescent="0.25"/>
    <row r="16" spans="1:9" x14ac:dyDescent="0.2">
      <c r="A16" s="5"/>
      <c r="B16" s="5" t="s">
        <v>26</v>
      </c>
      <c r="C16" s="5" t="s">
        <v>14</v>
      </c>
      <c r="D16" s="5" t="s">
        <v>27</v>
      </c>
      <c r="E16" s="5" t="s">
        <v>28</v>
      </c>
      <c r="F16" s="5" t="s">
        <v>29</v>
      </c>
      <c r="G16" s="5" t="s">
        <v>30</v>
      </c>
      <c r="H16" s="5" t="s">
        <v>31</v>
      </c>
      <c r="I16" s="5" t="s">
        <v>32</v>
      </c>
    </row>
    <row r="17" spans="1:16" x14ac:dyDescent="0.2">
      <c r="A17" s="3" t="s">
        <v>20</v>
      </c>
      <c r="B17" s="3">
        <v>0.74755150995343778</v>
      </c>
      <c r="C17" s="3">
        <v>1.661975502686382E-2</v>
      </c>
      <c r="D17" s="3">
        <v>44.979694871862513</v>
      </c>
      <c r="E17" s="7">
        <v>4.0607303687113086E-19</v>
      </c>
      <c r="F17" s="3">
        <v>0.71248689189798686</v>
      </c>
      <c r="G17" s="3">
        <v>0.78261612800888869</v>
      </c>
      <c r="H17" s="3">
        <v>0.71248689189798686</v>
      </c>
      <c r="I17" s="3">
        <v>0.78261612800888869</v>
      </c>
    </row>
    <row r="18" spans="1:16" x14ac:dyDescent="0.2">
      <c r="A18" s="3" t="s">
        <v>3</v>
      </c>
      <c r="B18" s="7">
        <v>-4.9586412674740878E-3</v>
      </c>
      <c r="C18" s="3">
        <v>1.5624603113883698E-3</v>
      </c>
      <c r="D18" s="3">
        <v>-3.1736110231612487</v>
      </c>
      <c r="E18" s="7">
        <v>5.5539792982016037E-3</v>
      </c>
      <c r="F18" s="3">
        <v>-8.2551443721875662E-3</v>
      </c>
      <c r="G18" s="3">
        <v>-1.6621381627606097E-3</v>
      </c>
      <c r="H18" s="3">
        <v>-8.2551443721875662E-3</v>
      </c>
      <c r="I18" s="3">
        <v>-1.6621381627606097E-3</v>
      </c>
    </row>
    <row r="19" spans="1:16" ht="16" thickBot="1" x14ac:dyDescent="0.25">
      <c r="A19" s="4" t="s">
        <v>40</v>
      </c>
      <c r="B19" s="4">
        <v>5.0395018229937426E-3</v>
      </c>
      <c r="C19" s="4">
        <v>5.863509424354151E-4</v>
      </c>
      <c r="D19" s="4">
        <v>8.5946852955708</v>
      </c>
      <c r="E19" s="8">
        <v>1.3566925096782469E-7</v>
      </c>
      <c r="F19" s="4">
        <v>3.8024094705662575E-3</v>
      </c>
      <c r="G19" s="4">
        <v>6.2765941754212278E-3</v>
      </c>
      <c r="H19" s="4">
        <v>3.8024094705662575E-3</v>
      </c>
      <c r="I19" s="4">
        <v>6.2765941754212278E-3</v>
      </c>
    </row>
    <row r="22" spans="1:16" x14ac:dyDescent="0.2">
      <c r="I22" t="s">
        <v>41</v>
      </c>
    </row>
    <row r="23" spans="1:16" x14ac:dyDescent="0.2">
      <c r="A23" t="s">
        <v>33</v>
      </c>
      <c r="I23" t="s">
        <v>38</v>
      </c>
      <c r="K23" s="12" t="s">
        <v>45</v>
      </c>
      <c r="L23" s="12" t="s">
        <v>46</v>
      </c>
      <c r="M23" s="12" t="s">
        <v>47</v>
      </c>
      <c r="N23" s="12" t="s">
        <v>72</v>
      </c>
      <c r="O23" s="12" t="s">
        <v>48</v>
      </c>
      <c r="P23" s="12" t="s">
        <v>49</v>
      </c>
    </row>
    <row r="24" spans="1:16" ht="16" thickBot="1" x14ac:dyDescent="0.25">
      <c r="K24" s="12" t="s">
        <v>73</v>
      </c>
      <c r="L24" s="12">
        <v>0.05</v>
      </c>
      <c r="M24" s="12" t="s">
        <v>50</v>
      </c>
      <c r="N24" s="12">
        <v>5.0000000000000001E-3</v>
      </c>
      <c r="O24" s="12" t="s">
        <v>51</v>
      </c>
      <c r="P24" s="12" t="s">
        <v>52</v>
      </c>
    </row>
    <row r="25" spans="1:16" x14ac:dyDescent="0.2">
      <c r="A25" s="5" t="s">
        <v>34</v>
      </c>
      <c r="B25" s="5" t="s">
        <v>35</v>
      </c>
      <c r="C25" s="5" t="s">
        <v>36</v>
      </c>
      <c r="D25" s="5" t="s">
        <v>37</v>
      </c>
      <c r="F25" s="5" t="s">
        <v>42</v>
      </c>
      <c r="G25" s="5" t="s">
        <v>43</v>
      </c>
      <c r="I25" s="5" t="s">
        <v>39</v>
      </c>
      <c r="J25" s="5" t="s">
        <v>2</v>
      </c>
    </row>
    <row r="26" spans="1:16" x14ac:dyDescent="0.2">
      <c r="A26" s="3">
        <v>1</v>
      </c>
      <c r="B26" s="3">
        <v>0.68936833561613686</v>
      </c>
      <c r="C26" s="3">
        <v>-4.3683356161368092E-3</v>
      </c>
      <c r="D26" s="3">
        <v>-0.78994970586068247</v>
      </c>
      <c r="G26" s="3">
        <f>C26^2</f>
        <v>1.9082356055209355E-5</v>
      </c>
      <c r="I26" s="3">
        <v>2.5</v>
      </c>
      <c r="J26" s="3">
        <v>0.68500000000000005</v>
      </c>
    </row>
    <row r="27" spans="1:16" x14ac:dyDescent="0.2">
      <c r="A27" s="3">
        <v>2</v>
      </c>
      <c r="B27" s="3">
        <v>0.70591188517967052</v>
      </c>
      <c r="C27" s="3">
        <v>-5.9118851796705618E-3</v>
      </c>
      <c r="D27" s="3">
        <v>-1.0690781041436879</v>
      </c>
      <c r="F27">
        <f>(C27-C26)^2</f>
        <v>2.3825452550852382E-6</v>
      </c>
      <c r="G27" s="3">
        <f t="shared" ref="G27:G45" si="0">C27^2</f>
        <v>3.4950386377608431E-5</v>
      </c>
      <c r="I27" s="3">
        <v>7.5</v>
      </c>
      <c r="J27" s="3">
        <v>0.7</v>
      </c>
    </row>
    <row r="28" spans="1:16" x14ac:dyDescent="0.2">
      <c r="A28" s="3">
        <v>3</v>
      </c>
      <c r="B28" s="3">
        <v>0.71640589239688568</v>
      </c>
      <c r="C28" s="3">
        <v>-2.4058923968857115E-3</v>
      </c>
      <c r="D28" s="3">
        <v>-0.4350705069985169</v>
      </c>
      <c r="F28">
        <f t="shared" ref="F28:F45" si="1">(C28-C27)^2</f>
        <v>1.2291985392939458E-5</v>
      </c>
      <c r="G28" s="3">
        <f t="shared" si="0"/>
        <v>5.7883182253924741E-6</v>
      </c>
      <c r="I28" s="3">
        <v>12.5</v>
      </c>
      <c r="J28" s="3">
        <v>0.71399999999999997</v>
      </c>
    </row>
    <row r="29" spans="1:16" x14ac:dyDescent="0.2">
      <c r="A29" s="3">
        <v>4</v>
      </c>
      <c r="B29" s="3">
        <v>0.72417264691699024</v>
      </c>
      <c r="C29" s="3">
        <v>1.8273530830097418E-3</v>
      </c>
      <c r="D29" s="3">
        <v>0.33045012042910493</v>
      </c>
      <c r="F29">
        <f t="shared" si="1"/>
        <v>1.7920367293055285E-5</v>
      </c>
      <c r="G29" s="3">
        <f t="shared" si="0"/>
        <v>3.3392192899852083E-6</v>
      </c>
      <c r="I29" s="3">
        <v>17.5</v>
      </c>
      <c r="J29" s="3">
        <v>0.72599999999999998</v>
      </c>
    </row>
    <row r="30" spans="1:16" x14ac:dyDescent="0.2">
      <c r="A30" s="3">
        <v>5</v>
      </c>
      <c r="B30" s="3">
        <v>0.73109643242162425</v>
      </c>
      <c r="C30" s="3">
        <v>5.9035675783757346E-3</v>
      </c>
      <c r="D30" s="3">
        <v>1.0675739874105221</v>
      </c>
      <c r="F30">
        <f t="shared" si="1"/>
        <v>1.6615524612231836E-5</v>
      </c>
      <c r="G30" s="3">
        <f t="shared" si="0"/>
        <v>3.4852110152449138E-5</v>
      </c>
      <c r="I30" s="3">
        <v>22.5</v>
      </c>
      <c r="J30" s="3">
        <v>0.73699999999999999</v>
      </c>
    </row>
    <row r="31" spans="1:16" x14ac:dyDescent="0.2">
      <c r="A31" s="3">
        <v>6</v>
      </c>
      <c r="B31" s="3">
        <v>0.73747476738683593</v>
      </c>
      <c r="C31" s="3">
        <v>9.5252326131640697E-3</v>
      </c>
      <c r="D31" s="3">
        <v>1.7224992221815321</v>
      </c>
      <c r="F31">
        <f t="shared" si="1"/>
        <v>1.3116457624208392E-5</v>
      </c>
      <c r="G31" s="3">
        <f t="shared" si="0"/>
        <v>9.073005633488441E-5</v>
      </c>
      <c r="I31" s="3">
        <v>27.5</v>
      </c>
      <c r="J31" s="3">
        <v>0.747</v>
      </c>
    </row>
    <row r="32" spans="1:16" x14ac:dyDescent="0.2">
      <c r="A32" s="3">
        <v>7</v>
      </c>
      <c r="B32" s="3">
        <v>0.74420020724077085</v>
      </c>
      <c r="C32" s="3">
        <v>9.7997927592291534E-3</v>
      </c>
      <c r="D32" s="3">
        <v>1.77214941522622</v>
      </c>
      <c r="F32">
        <f t="shared" si="1"/>
        <v>7.5383273807280108E-8</v>
      </c>
      <c r="G32" s="3">
        <f t="shared" si="0"/>
        <v>9.6035938123840137E-5</v>
      </c>
      <c r="I32" s="3">
        <v>32.5</v>
      </c>
      <c r="J32" s="3">
        <v>0.754</v>
      </c>
    </row>
    <row r="33" spans="1:11" x14ac:dyDescent="0.2">
      <c r="A33" s="3">
        <v>8</v>
      </c>
      <c r="B33" s="3">
        <v>0.75186778893552586</v>
      </c>
      <c r="C33" s="3">
        <v>6.1322110644741468E-3</v>
      </c>
      <c r="D33" s="3">
        <v>1.1089208230161005</v>
      </c>
      <c r="F33">
        <f t="shared" si="1"/>
        <v>1.3451155487702006E-5</v>
      </c>
      <c r="G33" s="3">
        <f t="shared" si="0"/>
        <v>3.7604012539259149E-5</v>
      </c>
      <c r="I33" s="3">
        <v>37.5</v>
      </c>
      <c r="J33" s="3">
        <v>0.75800000000000001</v>
      </c>
    </row>
    <row r="34" spans="1:11" x14ac:dyDescent="0.2">
      <c r="A34" s="3">
        <v>9</v>
      </c>
      <c r="B34" s="3">
        <v>0.76003123475702827</v>
      </c>
      <c r="C34" s="3">
        <v>-2.0312347570282663E-3</v>
      </c>
      <c r="D34" s="3">
        <v>-0.36731914391401499</v>
      </c>
      <c r="F34">
        <f t="shared" si="1"/>
        <v>6.6641847680605208E-5</v>
      </c>
      <c r="G34" s="3">
        <f t="shared" si="0"/>
        <v>4.1259146381596798E-6</v>
      </c>
      <c r="I34" s="3">
        <v>42.5</v>
      </c>
      <c r="J34" s="3">
        <v>0.75800000000000001</v>
      </c>
    </row>
    <row r="35" spans="1:11" x14ac:dyDescent="0.2">
      <c r="A35" s="3">
        <v>10</v>
      </c>
      <c r="B35" s="3">
        <v>0.76546742788141986</v>
      </c>
      <c r="C35" s="3">
        <v>-3.4674278814198489E-3</v>
      </c>
      <c r="D35" s="3">
        <v>-0.62703369789226271</v>
      </c>
      <c r="F35">
        <f t="shared" si="1"/>
        <v>2.062650690549656E-6</v>
      </c>
      <c r="G35" s="3">
        <f t="shared" si="0"/>
        <v>1.2023056112847741E-5</v>
      </c>
      <c r="I35" s="3">
        <v>47.5</v>
      </c>
      <c r="J35" s="3">
        <v>0.76200000000000001</v>
      </c>
    </row>
    <row r="36" spans="1:11" x14ac:dyDescent="0.2">
      <c r="A36" s="3">
        <v>11</v>
      </c>
      <c r="B36" s="3">
        <v>0.77437466989304349</v>
      </c>
      <c r="C36" s="3">
        <v>-1.0374669893043476E-2</v>
      </c>
      <c r="D36" s="3">
        <v>-1.8761075500098898</v>
      </c>
      <c r="F36">
        <f t="shared" si="1"/>
        <v>4.7709992207138404E-5</v>
      </c>
      <c r="G36" s="3">
        <f t="shared" si="0"/>
        <v>1.0763377538962273E-4</v>
      </c>
      <c r="I36" s="3">
        <v>52.5</v>
      </c>
      <c r="J36" s="3">
        <v>0.76400000000000001</v>
      </c>
    </row>
    <row r="37" spans="1:11" x14ac:dyDescent="0.2">
      <c r="A37" s="3">
        <v>12</v>
      </c>
      <c r="B37" s="3">
        <v>0.78129845539767728</v>
      </c>
      <c r="C37" s="3">
        <v>-9.2984553976772633E-3</v>
      </c>
      <c r="D37" s="3">
        <v>-1.681489874363121</v>
      </c>
      <c r="F37">
        <f t="shared" si="1"/>
        <v>1.158237640036351E-6</v>
      </c>
      <c r="G37" s="3">
        <f t="shared" si="0"/>
        <v>8.6461272782593427E-5</v>
      </c>
      <c r="I37" s="3">
        <v>57.5</v>
      </c>
      <c r="J37" s="3">
        <v>0.77200000000000002</v>
      </c>
    </row>
    <row r="38" spans="1:11" x14ac:dyDescent="0.2">
      <c r="A38" s="3">
        <v>13</v>
      </c>
      <c r="B38" s="3">
        <v>0.78683382134741842</v>
      </c>
      <c r="C38" s="3">
        <v>-4.8338213474183878E-3</v>
      </c>
      <c r="D38" s="3">
        <v>-0.87412600292675291</v>
      </c>
      <c r="F38">
        <f t="shared" si="1"/>
        <v>1.9932957202730972E-5</v>
      </c>
      <c r="G38" s="3">
        <f t="shared" si="0"/>
        <v>2.3365828818757719E-5</v>
      </c>
      <c r="I38" s="3">
        <v>62.5</v>
      </c>
      <c r="J38" s="3">
        <v>0.78200000000000003</v>
      </c>
    </row>
    <row r="39" spans="1:11" x14ac:dyDescent="0.2">
      <c r="A39" s="3">
        <v>14</v>
      </c>
      <c r="B39" s="3">
        <v>0.79231960088448483</v>
      </c>
      <c r="C39" s="3">
        <v>2.6803991155152085E-3</v>
      </c>
      <c r="D39" s="3">
        <v>0.48471103847167396</v>
      </c>
      <c r="F39">
        <f t="shared" si="1"/>
        <v>5.6463509165569988E-5</v>
      </c>
      <c r="G39" s="3">
        <f t="shared" si="0"/>
        <v>7.1845394184547119E-6</v>
      </c>
      <c r="I39" s="3">
        <v>67.5</v>
      </c>
      <c r="J39" s="3">
        <v>0.79500000000000004</v>
      </c>
    </row>
    <row r="40" spans="1:11" x14ac:dyDescent="0.2">
      <c r="A40" s="3">
        <v>15</v>
      </c>
      <c r="B40" s="3">
        <v>0.79805331248492506</v>
      </c>
      <c r="C40" s="3">
        <v>-5.3312484925016612E-5</v>
      </c>
      <c r="D40" s="3">
        <v>-9.6407843824195746E-3</v>
      </c>
      <c r="F40">
        <v>3.5747317911438145E-4</v>
      </c>
      <c r="G40" s="3">
        <f t="shared" si="0"/>
        <v>2.8422210488801237E-9</v>
      </c>
      <c r="I40" s="3">
        <v>72.5</v>
      </c>
      <c r="J40" s="3">
        <v>0.79800000000000004</v>
      </c>
    </row>
    <row r="41" spans="1:11" x14ac:dyDescent="0.2">
      <c r="A41" s="3">
        <v>16</v>
      </c>
      <c r="B41" s="3">
        <v>0.80373743767269046</v>
      </c>
      <c r="C41" s="3">
        <v>2.2625623273095918E-3</v>
      </c>
      <c r="D41" s="3">
        <v>0.40915135694869137</v>
      </c>
      <c r="F41">
        <f>(C41-C40)^2</f>
        <v>5.3632761459426826E-6</v>
      </c>
      <c r="G41" s="3">
        <f t="shared" si="0"/>
        <v>5.1191882849605967E-6</v>
      </c>
      <c r="I41" s="3">
        <v>77.5</v>
      </c>
      <c r="J41" s="3">
        <v>0.80600000000000005</v>
      </c>
    </row>
    <row r="42" spans="1:11" x14ac:dyDescent="0.2">
      <c r="A42" s="3">
        <v>17</v>
      </c>
      <c r="B42" s="3">
        <v>0.80862818025765992</v>
      </c>
      <c r="C42" s="3">
        <v>3.3718197423401319E-3</v>
      </c>
      <c r="D42" s="3">
        <v>0.60974436209468452</v>
      </c>
      <c r="F42">
        <f t="shared" si="1"/>
        <v>1.230452012800236E-6</v>
      </c>
      <c r="G42" s="3">
        <f t="shared" si="0"/>
        <v>1.1369168374834673E-5</v>
      </c>
      <c r="I42" s="3">
        <v>82.5</v>
      </c>
      <c r="J42" s="3">
        <v>0.81200000000000006</v>
      </c>
    </row>
    <row r="43" spans="1:11" x14ac:dyDescent="0.2">
      <c r="A43" s="3">
        <v>18</v>
      </c>
      <c r="B43" s="3">
        <v>0.81396520055670207</v>
      </c>
      <c r="C43" s="3">
        <v>1.0347994432978735E-3</v>
      </c>
      <c r="D43" s="3">
        <v>0.18712836825959489</v>
      </c>
      <c r="F43">
        <f t="shared" si="1"/>
        <v>5.461663878135567E-6</v>
      </c>
      <c r="G43" s="3">
        <f t="shared" si="0"/>
        <v>1.070809887849589E-6</v>
      </c>
      <c r="I43" s="3">
        <v>87.5</v>
      </c>
      <c r="J43" s="3">
        <v>0.81499999999999995</v>
      </c>
    </row>
    <row r="44" spans="1:11" x14ac:dyDescent="0.2">
      <c r="A44" s="3">
        <v>19</v>
      </c>
      <c r="B44" s="3">
        <v>0.81925263444306951</v>
      </c>
      <c r="C44" s="3">
        <v>-2.5263444306955485E-4</v>
      </c>
      <c r="D44" s="3">
        <v>-4.568524983654141E-2</v>
      </c>
      <c r="F44">
        <f t="shared" si="1"/>
        <v>1.6574860117671406E-6</v>
      </c>
      <c r="G44" s="3">
        <f t="shared" si="0"/>
        <v>6.3824161825064147E-8</v>
      </c>
      <c r="I44" s="3">
        <v>92.5</v>
      </c>
      <c r="J44" s="3">
        <v>0.81899999999999995</v>
      </c>
    </row>
    <row r="45" spans="1:11" ht="16" thickBot="1" x14ac:dyDescent="0.25">
      <c r="A45" s="4">
        <v>20</v>
      </c>
      <c r="B45" s="4">
        <v>0.82454006832943694</v>
      </c>
      <c r="C45" s="4">
        <v>4.5993167056301854E-4</v>
      </c>
      <c r="D45" s="4">
        <v>8.3171926290447853E-2</v>
      </c>
      <c r="F45" s="4">
        <f t="shared" si="1"/>
        <v>5.0775046629742951E-7</v>
      </c>
      <c r="G45" s="4">
        <f t="shared" si="0"/>
        <v>2.1153714158688902E-7</v>
      </c>
      <c r="I45" s="4">
        <v>97.5</v>
      </c>
      <c r="J45" s="4">
        <v>0.82499999999999996</v>
      </c>
    </row>
    <row r="46" spans="1:11" x14ac:dyDescent="0.2">
      <c r="F46" s="3">
        <f>SUM(F27:F45)</f>
        <v>6.4151642115498455E-4</v>
      </c>
      <c r="G46" s="3">
        <f>SUM(G26:G45)</f>
        <v>5.8101415433116995E-4</v>
      </c>
    </row>
    <row r="47" spans="1:11" ht="16" thickBot="1" x14ac:dyDescent="0.25"/>
    <row r="48" spans="1:11" ht="48" x14ac:dyDescent="0.2">
      <c r="F48" s="9" t="s">
        <v>44</v>
      </c>
      <c r="G48" s="11">
        <f>F46/G46</f>
        <v>1.1041321736704699</v>
      </c>
      <c r="I48" s="15" t="s">
        <v>65</v>
      </c>
      <c r="J48" s="15" t="s">
        <v>67</v>
      </c>
      <c r="K48" s="15" t="s">
        <v>66</v>
      </c>
    </row>
    <row r="49" spans="3:11" x14ac:dyDescent="0.2">
      <c r="I49">
        <f>ROUND(D26,1)</f>
        <v>-0.8</v>
      </c>
      <c r="J49">
        <v>-1.9</v>
      </c>
      <c r="K49">
        <v>1</v>
      </c>
    </row>
    <row r="50" spans="3:11" x14ac:dyDescent="0.2">
      <c r="I50">
        <f t="shared" ref="I50:I68" si="2">ROUND(D27,1)</f>
        <v>-1.1000000000000001</v>
      </c>
      <c r="J50">
        <v>-1.7</v>
      </c>
      <c r="K50">
        <f>IF(I50=I49,J49+1,1)</f>
        <v>1</v>
      </c>
    </row>
    <row r="51" spans="3:11" x14ac:dyDescent="0.2">
      <c r="I51">
        <f t="shared" si="2"/>
        <v>-0.4</v>
      </c>
      <c r="J51">
        <v>-1.1000000000000001</v>
      </c>
      <c r="K51">
        <f t="shared" ref="K51:K68" si="3">IF(I51=I50,J50+1,1)</f>
        <v>1</v>
      </c>
    </row>
    <row r="52" spans="3:11" x14ac:dyDescent="0.2">
      <c r="I52">
        <f t="shared" si="2"/>
        <v>0.3</v>
      </c>
      <c r="J52">
        <v>-0.9</v>
      </c>
      <c r="K52">
        <f t="shared" si="3"/>
        <v>1</v>
      </c>
    </row>
    <row r="53" spans="3:11" x14ac:dyDescent="0.2">
      <c r="C53" s="19" t="s">
        <v>68</v>
      </c>
      <c r="D53" s="19">
        <v>5.61</v>
      </c>
      <c r="I53">
        <f t="shared" si="2"/>
        <v>1.1000000000000001</v>
      </c>
      <c r="J53">
        <v>-0.8</v>
      </c>
      <c r="K53">
        <f t="shared" si="3"/>
        <v>1</v>
      </c>
    </row>
    <row r="54" spans="3:11" x14ac:dyDescent="0.2">
      <c r="C54" s="19" t="s">
        <v>69</v>
      </c>
      <c r="D54" s="19">
        <f>_xlfn.CHISQ.DIST(D53,19,FALSE)</f>
        <v>1.627759873594708E-3</v>
      </c>
      <c r="I54">
        <f t="shared" si="2"/>
        <v>1.7</v>
      </c>
      <c r="J54">
        <v>-0.6</v>
      </c>
      <c r="K54">
        <f t="shared" si="3"/>
        <v>1</v>
      </c>
    </row>
    <row r="55" spans="3:11" x14ac:dyDescent="0.2">
      <c r="I55">
        <f t="shared" si="2"/>
        <v>1.8</v>
      </c>
      <c r="J55">
        <v>-0.4</v>
      </c>
      <c r="K55">
        <f t="shared" si="3"/>
        <v>1</v>
      </c>
    </row>
    <row r="56" spans="3:11" x14ac:dyDescent="0.2">
      <c r="I56">
        <f t="shared" si="2"/>
        <v>1.1000000000000001</v>
      </c>
      <c r="J56">
        <v>-0.4</v>
      </c>
      <c r="K56">
        <f t="shared" si="3"/>
        <v>1</v>
      </c>
    </row>
    <row r="57" spans="3:11" x14ac:dyDescent="0.2">
      <c r="I57">
        <f t="shared" si="2"/>
        <v>-0.4</v>
      </c>
      <c r="J57">
        <v>0</v>
      </c>
      <c r="K57">
        <f t="shared" si="3"/>
        <v>1</v>
      </c>
    </row>
    <row r="58" spans="3:11" x14ac:dyDescent="0.2">
      <c r="I58">
        <f t="shared" si="2"/>
        <v>-0.6</v>
      </c>
      <c r="J58">
        <v>0</v>
      </c>
      <c r="K58">
        <f t="shared" si="3"/>
        <v>1</v>
      </c>
    </row>
    <row r="59" spans="3:11" x14ac:dyDescent="0.2">
      <c r="I59">
        <f t="shared" si="2"/>
        <v>-1.9</v>
      </c>
      <c r="J59">
        <v>0.1</v>
      </c>
      <c r="K59">
        <f t="shared" si="3"/>
        <v>1</v>
      </c>
    </row>
    <row r="60" spans="3:11" x14ac:dyDescent="0.2">
      <c r="I60">
        <f t="shared" si="2"/>
        <v>-1.7</v>
      </c>
      <c r="J60">
        <v>0.2</v>
      </c>
      <c r="K60">
        <f t="shared" si="3"/>
        <v>1</v>
      </c>
    </row>
    <row r="61" spans="3:11" x14ac:dyDescent="0.2">
      <c r="I61">
        <f t="shared" si="2"/>
        <v>-0.9</v>
      </c>
      <c r="J61">
        <v>0.3</v>
      </c>
      <c r="K61">
        <f t="shared" si="3"/>
        <v>1</v>
      </c>
    </row>
    <row r="62" spans="3:11" x14ac:dyDescent="0.2">
      <c r="I62">
        <f t="shared" si="2"/>
        <v>0.5</v>
      </c>
      <c r="J62">
        <v>0.4</v>
      </c>
      <c r="K62">
        <f t="shared" si="3"/>
        <v>1</v>
      </c>
    </row>
    <row r="63" spans="3:11" x14ac:dyDescent="0.2">
      <c r="I63">
        <f t="shared" si="2"/>
        <v>0</v>
      </c>
      <c r="J63">
        <v>0.5</v>
      </c>
      <c r="K63">
        <f t="shared" si="3"/>
        <v>1</v>
      </c>
    </row>
    <row r="64" spans="3:11" x14ac:dyDescent="0.2">
      <c r="I64">
        <f t="shared" si="2"/>
        <v>0.4</v>
      </c>
      <c r="J64">
        <v>0.6</v>
      </c>
      <c r="K64">
        <f t="shared" si="3"/>
        <v>1</v>
      </c>
    </row>
    <row r="65" spans="9:11" x14ac:dyDescent="0.2">
      <c r="I65">
        <f t="shared" si="2"/>
        <v>0.6</v>
      </c>
      <c r="J65">
        <v>1.1000000000000001</v>
      </c>
      <c r="K65">
        <f t="shared" si="3"/>
        <v>1</v>
      </c>
    </row>
    <row r="66" spans="9:11" x14ac:dyDescent="0.2">
      <c r="I66">
        <f t="shared" si="2"/>
        <v>0.2</v>
      </c>
      <c r="J66">
        <v>1.1000000000000001</v>
      </c>
      <c r="K66">
        <f t="shared" si="3"/>
        <v>1</v>
      </c>
    </row>
    <row r="67" spans="9:11" x14ac:dyDescent="0.2">
      <c r="I67">
        <f t="shared" si="2"/>
        <v>0</v>
      </c>
      <c r="J67">
        <v>1.7</v>
      </c>
      <c r="K67">
        <f t="shared" si="3"/>
        <v>1</v>
      </c>
    </row>
    <row r="68" spans="9:11" x14ac:dyDescent="0.2">
      <c r="I68">
        <f t="shared" si="2"/>
        <v>0.1</v>
      </c>
      <c r="J68">
        <v>1.8</v>
      </c>
      <c r="K68">
        <f t="shared" si="3"/>
        <v>1</v>
      </c>
    </row>
  </sheetData>
  <sortState xmlns:xlrd2="http://schemas.microsoft.com/office/spreadsheetml/2017/richdata2" ref="J49:J68">
    <sortCondition ref="J49:J6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09909-5E05-4D84-9C3F-EDAD2256A027}">
  <dimension ref="A1:V42"/>
  <sheetViews>
    <sheetView topLeftCell="D1" workbookViewId="0">
      <selection activeCell="G26" sqref="G26"/>
    </sheetView>
  </sheetViews>
  <sheetFormatPr baseColWidth="10" defaultColWidth="8.83203125" defaultRowHeight="15" x14ac:dyDescent="0.2"/>
  <cols>
    <col min="1" max="1" width="10.83203125" bestFit="1" customWidth="1"/>
    <col min="2" max="2" width="6" bestFit="1" customWidth="1"/>
    <col min="3" max="3" width="19.1640625" bestFit="1" customWidth="1"/>
    <col min="4" max="4" width="11.6640625" bestFit="1" customWidth="1"/>
    <col min="5" max="5" width="21" bestFit="1" customWidth="1"/>
    <col min="6" max="6" width="17.83203125" bestFit="1" customWidth="1"/>
    <col min="13" max="13" width="18.1640625" bestFit="1" customWidth="1"/>
    <col min="14" max="14" width="12.6640625" bestFit="1" customWidth="1"/>
    <col min="15" max="15" width="19.5" bestFit="1" customWidth="1"/>
    <col min="16" max="16" width="12" bestFit="1" customWidth="1"/>
    <col min="17" max="17" width="18.1640625" bestFit="1" customWidth="1"/>
    <col min="18" max="18" width="12.6640625" bestFit="1" customWidth="1"/>
    <col min="19" max="19" width="21.6640625" bestFit="1" customWidth="1"/>
    <col min="20" max="20" width="12.6640625" bestFit="1" customWidth="1"/>
    <col min="21" max="21" width="18.1640625" bestFit="1" customWidth="1"/>
    <col min="22" max="22" width="12" bestFit="1" customWidth="1"/>
  </cols>
  <sheetData>
    <row r="1" spans="1:22" x14ac:dyDescent="0.2">
      <c r="A1" t="s">
        <v>0</v>
      </c>
    </row>
    <row r="2" spans="1:22" x14ac:dyDescent="0.2">
      <c r="A2" s="1" t="s">
        <v>1</v>
      </c>
      <c r="B2" s="2" t="s">
        <v>2</v>
      </c>
      <c r="C2" s="2" t="s">
        <v>3</v>
      </c>
      <c r="D2" s="2" t="s">
        <v>40</v>
      </c>
      <c r="E2" s="2" t="s">
        <v>5</v>
      </c>
      <c r="F2" s="2" t="s">
        <v>4</v>
      </c>
    </row>
    <row r="3" spans="1:22" x14ac:dyDescent="0.2">
      <c r="A3" s="9">
        <v>2000</v>
      </c>
      <c r="B3" s="9">
        <v>0.68500000000000005</v>
      </c>
      <c r="C3" s="9">
        <v>12.75</v>
      </c>
      <c r="D3" s="9">
        <v>1</v>
      </c>
      <c r="E3" s="9">
        <v>103.62318840579699</v>
      </c>
      <c r="F3" s="9">
        <v>1370521199.1464</v>
      </c>
    </row>
    <row r="4" spans="1:22" x14ac:dyDescent="0.2">
      <c r="A4" s="9">
        <v>2001</v>
      </c>
      <c r="B4" s="9">
        <v>0.7</v>
      </c>
      <c r="C4" s="9">
        <v>10.43</v>
      </c>
      <c r="D4" s="9">
        <v>2</v>
      </c>
      <c r="E4" s="9">
        <v>122</v>
      </c>
      <c r="F4" s="9">
        <v>2816823050</v>
      </c>
    </row>
    <row r="5" spans="1:22" x14ac:dyDescent="0.2">
      <c r="A5" s="9">
        <v>2002</v>
      </c>
      <c r="B5" s="9">
        <v>0.71399999999999997</v>
      </c>
      <c r="C5" s="9">
        <v>9.33</v>
      </c>
      <c r="D5" s="9">
        <v>3</v>
      </c>
      <c r="E5" s="9">
        <v>137</v>
      </c>
      <c r="F5" s="9">
        <v>2588491060</v>
      </c>
    </row>
    <row r="6" spans="1:22" x14ac:dyDescent="0.2">
      <c r="A6" s="9">
        <v>2003</v>
      </c>
      <c r="B6" s="9">
        <v>0.72599999999999998</v>
      </c>
      <c r="C6" s="9">
        <v>8.7799999999999994</v>
      </c>
      <c r="D6" s="9">
        <v>4</v>
      </c>
      <c r="E6" s="9">
        <v>240</v>
      </c>
      <c r="F6" s="9">
        <v>2483253230</v>
      </c>
    </row>
    <row r="7" spans="1:22" ht="16" thickBot="1" x14ac:dyDescent="0.25">
      <c r="A7" s="9">
        <v>2004</v>
      </c>
      <c r="B7" s="9">
        <v>0.73699999999999999</v>
      </c>
      <c r="C7" s="9">
        <v>8.4</v>
      </c>
      <c r="D7" s="9">
        <v>5</v>
      </c>
      <c r="E7" s="9">
        <v>267</v>
      </c>
      <c r="F7" s="9">
        <v>5615262947</v>
      </c>
    </row>
    <row r="8" spans="1:22" x14ac:dyDescent="0.2">
      <c r="A8" s="9">
        <v>2005</v>
      </c>
      <c r="B8" s="9">
        <v>0.747</v>
      </c>
      <c r="C8" s="9">
        <v>8.1300000000000008</v>
      </c>
      <c r="D8" s="9">
        <v>6</v>
      </c>
      <c r="E8" s="9">
        <v>313</v>
      </c>
      <c r="F8" s="9">
        <v>2546065710</v>
      </c>
      <c r="M8" s="5" t="s">
        <v>2</v>
      </c>
      <c r="N8" s="5"/>
      <c r="O8" s="5" t="s">
        <v>3</v>
      </c>
      <c r="P8" s="5"/>
      <c r="Q8" s="5" t="s">
        <v>4</v>
      </c>
      <c r="R8" s="5"/>
      <c r="S8" s="5" t="s">
        <v>5</v>
      </c>
      <c r="T8" s="5"/>
      <c r="U8" s="5" t="s">
        <v>40</v>
      </c>
      <c r="V8" s="5"/>
    </row>
    <row r="9" spans="1:22" x14ac:dyDescent="0.2">
      <c r="A9" s="9">
        <v>2006</v>
      </c>
      <c r="B9" s="9">
        <v>0.754</v>
      </c>
      <c r="C9" s="9">
        <v>7.79</v>
      </c>
      <c r="D9" s="9">
        <v>7</v>
      </c>
      <c r="E9" s="9">
        <v>369</v>
      </c>
      <c r="F9" s="9">
        <v>7611168450</v>
      </c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9">
        <v>2007</v>
      </c>
      <c r="B10" s="9">
        <v>0.75800000000000001</v>
      </c>
      <c r="C10" s="9">
        <v>7.26</v>
      </c>
      <c r="D10" s="9">
        <v>8</v>
      </c>
      <c r="E10" s="9">
        <v>398</v>
      </c>
      <c r="F10" s="9">
        <v>11972842988.761801</v>
      </c>
      <c r="M10" s="13" t="s">
        <v>53</v>
      </c>
      <c r="N10" s="13">
        <v>0.76644999999999985</v>
      </c>
      <c r="O10" s="13" t="s">
        <v>53</v>
      </c>
      <c r="P10" s="13">
        <v>6.8600000000000012</v>
      </c>
      <c r="Q10" s="13" t="s">
        <v>53</v>
      </c>
      <c r="R10" s="13">
        <v>7609931470.9139347</v>
      </c>
      <c r="S10" s="13" t="s">
        <v>53</v>
      </c>
      <c r="T10" s="13">
        <v>424.48115942028983</v>
      </c>
      <c r="U10" s="13" t="s">
        <v>53</v>
      </c>
      <c r="V10" s="13">
        <v>10.5</v>
      </c>
    </row>
    <row r="11" spans="1:22" x14ac:dyDescent="0.2">
      <c r="A11" s="9">
        <v>2008</v>
      </c>
      <c r="B11" s="9">
        <v>0.75800000000000001</v>
      </c>
      <c r="C11" s="9">
        <v>6.63</v>
      </c>
      <c r="D11" s="9">
        <v>9</v>
      </c>
      <c r="E11" s="9">
        <v>459</v>
      </c>
      <c r="F11" s="9">
        <v>16818890680</v>
      </c>
      <c r="M11" s="3" t="s">
        <v>14</v>
      </c>
      <c r="N11" s="3">
        <v>9.0720725305742569E-3</v>
      </c>
      <c r="O11" s="3" t="s">
        <v>14</v>
      </c>
      <c r="P11" s="3">
        <v>0.49644101785662931</v>
      </c>
      <c r="Q11" s="3" t="s">
        <v>14</v>
      </c>
      <c r="R11" s="3">
        <v>1201254073.5747383</v>
      </c>
      <c r="S11" s="3" t="s">
        <v>14</v>
      </c>
      <c r="T11" s="3">
        <v>40.229756959884213</v>
      </c>
      <c r="U11" s="3" t="s">
        <v>14</v>
      </c>
      <c r="V11" s="3">
        <v>1.3228756555322954</v>
      </c>
    </row>
    <row r="12" spans="1:22" x14ac:dyDescent="0.2">
      <c r="A12" s="9">
        <v>2009</v>
      </c>
      <c r="B12" s="9">
        <v>0.76200000000000001</v>
      </c>
      <c r="C12" s="9">
        <v>6.55</v>
      </c>
      <c r="D12" s="9">
        <v>10</v>
      </c>
      <c r="E12" s="9">
        <v>411</v>
      </c>
      <c r="F12" s="9">
        <v>14275888207.0145</v>
      </c>
      <c r="M12" s="13" t="s">
        <v>54</v>
      </c>
      <c r="N12" s="13">
        <v>0.76300000000000001</v>
      </c>
      <c r="O12" s="13" t="s">
        <v>54</v>
      </c>
      <c r="P12" s="13">
        <v>6.16</v>
      </c>
      <c r="Q12" s="13" t="s">
        <v>54</v>
      </c>
      <c r="R12" s="13">
        <v>6942968346.9651051</v>
      </c>
      <c r="S12" s="13" t="s">
        <v>54</v>
      </c>
      <c r="T12" s="13">
        <v>461</v>
      </c>
      <c r="U12" s="13" t="s">
        <v>54</v>
      </c>
      <c r="V12" s="13">
        <v>10.5</v>
      </c>
    </row>
    <row r="13" spans="1:22" x14ac:dyDescent="0.2">
      <c r="A13" s="9">
        <v>2010</v>
      </c>
      <c r="B13" s="9">
        <v>0.76400000000000001</v>
      </c>
      <c r="C13" s="9">
        <v>5.77</v>
      </c>
      <c r="D13" s="9">
        <v>11</v>
      </c>
      <c r="E13" s="9">
        <v>527</v>
      </c>
      <c r="F13" s="9">
        <v>7456117901.0814505</v>
      </c>
      <c r="M13" s="3" t="s">
        <v>55</v>
      </c>
      <c r="N13" s="3">
        <v>0.75800000000000001</v>
      </c>
      <c r="O13" s="3" t="s">
        <v>55</v>
      </c>
      <c r="P13" s="3" t="e">
        <v>#N/A</v>
      </c>
      <c r="Q13" s="3" t="s">
        <v>55</v>
      </c>
      <c r="R13" s="3" t="e">
        <v>#N/A</v>
      </c>
      <c r="S13" s="3" t="s">
        <v>55</v>
      </c>
      <c r="T13" s="3">
        <v>675</v>
      </c>
      <c r="U13" s="3" t="s">
        <v>55</v>
      </c>
      <c r="V13" s="3" t="e">
        <v>#N/A</v>
      </c>
    </row>
    <row r="14" spans="1:22" x14ac:dyDescent="0.2">
      <c r="A14" s="9">
        <v>2011</v>
      </c>
      <c r="B14" s="9">
        <v>0.77200000000000002</v>
      </c>
      <c r="C14" s="9">
        <v>5.39</v>
      </c>
      <c r="D14" s="9">
        <v>12</v>
      </c>
      <c r="E14" s="9">
        <v>562</v>
      </c>
      <c r="F14" s="9">
        <v>13760291528.503401</v>
      </c>
      <c r="M14" s="3" t="s">
        <v>56</v>
      </c>
      <c r="N14" s="3">
        <v>4.0571541750345157E-2</v>
      </c>
      <c r="O14" s="3" t="s">
        <v>56</v>
      </c>
      <c r="P14" s="3">
        <v>2.2201517254932202</v>
      </c>
      <c r="Q14" s="3" t="s">
        <v>56</v>
      </c>
      <c r="R14" s="3">
        <v>5372171533.5232973</v>
      </c>
      <c r="S14" s="3" t="s">
        <v>56</v>
      </c>
      <c r="T14" s="3">
        <v>179.91294256119278</v>
      </c>
      <c r="U14" s="3" t="s">
        <v>56</v>
      </c>
      <c r="V14" s="3">
        <v>5.9160797830996161</v>
      </c>
    </row>
    <row r="15" spans="1:22" x14ac:dyDescent="0.2">
      <c r="A15" s="9">
        <v>2012</v>
      </c>
      <c r="B15" s="9">
        <v>0.78200000000000003</v>
      </c>
      <c r="C15" s="9">
        <v>5.29</v>
      </c>
      <c r="D15" s="9">
        <v>13</v>
      </c>
      <c r="E15" s="9">
        <v>600</v>
      </c>
      <c r="F15" s="9">
        <v>13648134373.843901</v>
      </c>
      <c r="M15" s="3" t="s">
        <v>57</v>
      </c>
      <c r="N15" s="3">
        <v>1.6460500000000002E-3</v>
      </c>
      <c r="O15" s="3" t="s">
        <v>57</v>
      </c>
      <c r="P15" s="3">
        <v>4.9290736842105236</v>
      </c>
      <c r="Q15" s="3" t="s">
        <v>57</v>
      </c>
      <c r="R15" s="3">
        <v>2.8860226985598054E+19</v>
      </c>
      <c r="S15" s="3" t="s">
        <v>57</v>
      </c>
      <c r="T15" s="3">
        <v>32368.666901027049</v>
      </c>
      <c r="U15" s="3" t="s">
        <v>57</v>
      </c>
      <c r="V15" s="3">
        <v>35</v>
      </c>
    </row>
    <row r="16" spans="1:22" x14ac:dyDescent="0.2">
      <c r="A16" s="9">
        <v>2013</v>
      </c>
      <c r="B16" s="9">
        <v>0.79500000000000004</v>
      </c>
      <c r="C16" s="9">
        <v>5.2</v>
      </c>
      <c r="D16" s="9">
        <v>14</v>
      </c>
      <c r="E16" s="9">
        <v>643</v>
      </c>
      <c r="F16" s="9">
        <v>10011293285.3074</v>
      </c>
      <c r="M16" s="3" t="s">
        <v>58</v>
      </c>
      <c r="N16" s="3">
        <v>-0.65751272898723157</v>
      </c>
      <c r="O16" s="3" t="s">
        <v>58</v>
      </c>
      <c r="P16" s="3">
        <v>1.0160490986875086</v>
      </c>
      <c r="Q16" s="3" t="s">
        <v>58</v>
      </c>
      <c r="R16" s="3">
        <v>-1.0658905764078366</v>
      </c>
      <c r="S16" s="3" t="s">
        <v>58</v>
      </c>
      <c r="T16" s="3">
        <v>-0.79787619836029888</v>
      </c>
      <c r="U16" s="3" t="s">
        <v>58</v>
      </c>
      <c r="V16" s="3">
        <v>-1.2000000000000011</v>
      </c>
    </row>
    <row r="17" spans="1:22" x14ac:dyDescent="0.2">
      <c r="A17" s="9">
        <v>2014</v>
      </c>
      <c r="B17" s="9">
        <v>0.79800000000000004</v>
      </c>
      <c r="C17" s="9">
        <v>5.0599999999999996</v>
      </c>
      <c r="D17" s="9">
        <v>15</v>
      </c>
      <c r="E17" s="9">
        <v>675</v>
      </c>
      <c r="F17" s="9">
        <v>7308112644.2512102</v>
      </c>
      <c r="M17" s="13" t="s">
        <v>59</v>
      </c>
      <c r="N17" s="13">
        <v>-0.35475927961616432</v>
      </c>
      <c r="O17" s="13" t="s">
        <v>59</v>
      </c>
      <c r="P17" s="13">
        <v>1.1827170012839598</v>
      </c>
      <c r="Q17" s="13" t="s">
        <v>59</v>
      </c>
      <c r="R17" s="13">
        <v>0.46460003090672414</v>
      </c>
      <c r="S17" s="13" t="s">
        <v>59</v>
      </c>
      <c r="T17" s="13">
        <v>-0.42055593621704535</v>
      </c>
      <c r="U17" s="13" t="s">
        <v>59</v>
      </c>
      <c r="V17" s="13">
        <v>0</v>
      </c>
    </row>
    <row r="18" spans="1:22" x14ac:dyDescent="0.2">
      <c r="A18" s="9">
        <v>2015</v>
      </c>
      <c r="B18" s="9">
        <v>0.80600000000000005</v>
      </c>
      <c r="C18" s="9">
        <v>4.93</v>
      </c>
      <c r="D18" s="9">
        <v>16</v>
      </c>
      <c r="E18" s="9">
        <v>568</v>
      </c>
      <c r="F18" s="9">
        <v>6577824049.6789999</v>
      </c>
      <c r="M18" s="3" t="s">
        <v>60</v>
      </c>
      <c r="N18" s="3">
        <v>0.1399999999999999</v>
      </c>
      <c r="O18" s="3" t="s">
        <v>60</v>
      </c>
      <c r="P18" s="3">
        <v>7.95</v>
      </c>
      <c r="Q18" s="3" t="s">
        <v>60</v>
      </c>
      <c r="R18" s="3">
        <v>17137553473.363411</v>
      </c>
      <c r="S18" s="3" t="s">
        <v>60</v>
      </c>
      <c r="T18" s="3">
        <v>571.37681159420299</v>
      </c>
      <c r="U18" s="3" t="s">
        <v>60</v>
      </c>
      <c r="V18" s="3">
        <v>19</v>
      </c>
    </row>
    <row r="19" spans="1:22" x14ac:dyDescent="0.2">
      <c r="A19" s="9">
        <v>2016</v>
      </c>
      <c r="B19" s="9">
        <v>0.81200000000000006</v>
      </c>
      <c r="C19" s="9">
        <v>4.96</v>
      </c>
      <c r="D19" s="9">
        <v>17</v>
      </c>
      <c r="E19" s="9">
        <v>675</v>
      </c>
      <c r="F19" s="9">
        <v>17220962547.921501</v>
      </c>
      <c r="M19" s="3" t="s">
        <v>61</v>
      </c>
      <c r="N19" s="3">
        <v>0.68500000000000005</v>
      </c>
      <c r="O19" s="3" t="s">
        <v>61</v>
      </c>
      <c r="P19" s="3">
        <v>4.8</v>
      </c>
      <c r="Q19" s="3" t="s">
        <v>61</v>
      </c>
      <c r="R19" s="3">
        <v>83409074.558090001</v>
      </c>
      <c r="S19" s="3" t="s">
        <v>61</v>
      </c>
      <c r="T19" s="3">
        <v>103.62318840579699</v>
      </c>
      <c r="U19" s="3" t="s">
        <v>61</v>
      </c>
      <c r="V19" s="3">
        <v>1</v>
      </c>
    </row>
    <row r="20" spans="1:22" x14ac:dyDescent="0.2">
      <c r="A20" s="9">
        <v>2017</v>
      </c>
      <c r="B20" s="9">
        <v>0.81499999999999995</v>
      </c>
      <c r="C20" s="9">
        <v>4.9000000000000004</v>
      </c>
      <c r="D20" s="9">
        <v>18</v>
      </c>
      <c r="E20" s="9">
        <v>463</v>
      </c>
      <c r="F20" s="9">
        <v>4712631470.5260601</v>
      </c>
      <c r="M20" s="3" t="s">
        <v>62</v>
      </c>
      <c r="N20" s="3">
        <v>0.82499999999999996</v>
      </c>
      <c r="O20" s="3" t="s">
        <v>62</v>
      </c>
      <c r="P20" s="3">
        <v>12.75</v>
      </c>
      <c r="Q20" s="3" t="s">
        <v>62</v>
      </c>
      <c r="R20" s="3">
        <v>17220962547.921501</v>
      </c>
      <c r="S20" s="3" t="s">
        <v>62</v>
      </c>
      <c r="T20" s="3">
        <v>675</v>
      </c>
      <c r="U20" s="3" t="s">
        <v>62</v>
      </c>
      <c r="V20" s="3">
        <v>20</v>
      </c>
    </row>
    <row r="21" spans="1:22" x14ac:dyDescent="0.2">
      <c r="A21" s="9">
        <v>2018</v>
      </c>
      <c r="B21" s="9">
        <v>0.81899999999999995</v>
      </c>
      <c r="C21" s="9">
        <v>4.8499999999999996</v>
      </c>
      <c r="D21" s="9">
        <v>19</v>
      </c>
      <c r="E21" s="9">
        <v>472</v>
      </c>
      <c r="F21" s="10">
        <v>83409074.558090001</v>
      </c>
      <c r="M21" s="3" t="s">
        <v>63</v>
      </c>
      <c r="N21" s="3">
        <v>15.328999999999997</v>
      </c>
      <c r="O21" s="3" t="s">
        <v>63</v>
      </c>
      <c r="P21" s="3">
        <v>137.20000000000002</v>
      </c>
      <c r="Q21" s="3" t="s">
        <v>63</v>
      </c>
      <c r="R21" s="3">
        <v>152198629418.27869</v>
      </c>
      <c r="S21" s="3" t="s">
        <v>63</v>
      </c>
      <c r="T21" s="3">
        <v>8489.6231884057961</v>
      </c>
      <c r="U21" s="3" t="s">
        <v>63</v>
      </c>
      <c r="V21" s="3">
        <v>210</v>
      </c>
    </row>
    <row r="22" spans="1:22" ht="16" thickBot="1" x14ac:dyDescent="0.25">
      <c r="A22" s="9">
        <v>2019</v>
      </c>
      <c r="B22" s="9">
        <v>0.82499999999999996</v>
      </c>
      <c r="C22" s="9">
        <v>4.8</v>
      </c>
      <c r="D22" s="9">
        <v>20</v>
      </c>
      <c r="E22" s="9">
        <v>485</v>
      </c>
      <c r="F22" s="9">
        <v>3320645020.68398</v>
      </c>
      <c r="M22" s="4" t="s">
        <v>64</v>
      </c>
      <c r="N22" s="4">
        <v>20</v>
      </c>
      <c r="O22" s="4" t="s">
        <v>64</v>
      </c>
      <c r="P22" s="4">
        <v>20</v>
      </c>
      <c r="Q22" s="4" t="s">
        <v>64</v>
      </c>
      <c r="R22" s="4">
        <v>20</v>
      </c>
      <c r="S22" s="4" t="s">
        <v>64</v>
      </c>
      <c r="T22" s="4">
        <v>20</v>
      </c>
      <c r="U22" s="4" t="s">
        <v>64</v>
      </c>
      <c r="V22" s="4">
        <v>20</v>
      </c>
    </row>
    <row r="25" spans="1:22" x14ac:dyDescent="0.2">
      <c r="A25" t="s">
        <v>6</v>
      </c>
      <c r="B25" t="s">
        <v>7</v>
      </c>
      <c r="C25" t="s">
        <v>8</v>
      </c>
      <c r="F25" t="s">
        <v>71</v>
      </c>
    </row>
    <row r="42" spans="4:4" x14ac:dyDescent="0.2">
      <c r="D4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Multicollinearity</vt:lpstr>
      <vt:lpstr>output1</vt:lpstr>
      <vt:lpstr>output2</vt:lpstr>
      <vt:lpstr>output3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Alina Gatina</dc:creator>
  <cp:keywords/>
  <dc:description/>
  <cp:lastModifiedBy>Microsoft Office User</cp:lastModifiedBy>
  <dcterms:created xsi:type="dcterms:W3CDTF">2021-11-28T23:01:41Z</dcterms:created>
  <dcterms:modified xsi:type="dcterms:W3CDTF">2022-03-13T21:08:20Z</dcterms:modified>
  <cp:category/>
</cp:coreProperties>
</file>