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42060\Desktop\"/>
    </mc:Choice>
  </mc:AlternateContent>
  <xr:revisionPtr revIDLastSave="0" documentId="8_{645DA528-C8FB-4F4F-9AC9-C45CDFC315A5}" xr6:coauthVersionLast="47" xr6:coauthVersionMax="47" xr10:uidLastSave="{00000000-0000-0000-0000-000000000000}"/>
  <bookViews>
    <workbookView xWindow="-120" yWindow="-120" windowWidth="29040" windowHeight="15840" firstSheet="13" activeTab="20" xr2:uid="{00000000-000D-0000-FFFF-FFFF00000000}"/>
  </bookViews>
  <sheets>
    <sheet name="Oficiální metoda (Imper.+HB)" sheetId="1" r:id="rId1"/>
    <sheet name="Oficiální metoda (Imper.+HB) 4%" sheetId="15" r:id="rId2"/>
    <sheet name="Zesílený Imperiali" sheetId="12" r:id="rId3"/>
    <sheet name="Zesílený Imperiali 4%" sheetId="18" r:id="rId4"/>
    <sheet name="Hareova metoda" sheetId="4" r:id="rId5"/>
    <sheet name="Hareova metoda 4%" sheetId="20" r:id="rId6"/>
    <sheet name="Hagenbach Bischoffova metoda" sheetId="10" r:id="rId7"/>
    <sheet name="Hag- Bisch metoda 4%" sheetId="23" r:id="rId8"/>
    <sheet name="d´Hondt" sheetId="5" r:id="rId9"/>
    <sheet name="d´Hondt 4%" sheetId="21" r:id="rId10"/>
    <sheet name="d´Hondt 1,42" sheetId="3" r:id="rId11"/>
    <sheet name="d´Hondt 1,42 4%" sheetId="22" r:id="rId12"/>
    <sheet name="metoda Imperialiho dělitele" sheetId="6" r:id="rId13"/>
    <sheet name="dělitel imperiali 4%" sheetId="16" r:id="rId14"/>
    <sheet name="Dánský dělitel" sheetId="13" r:id="rId15"/>
    <sheet name="Dánský dělitel 4%" sheetId="19" r:id="rId16"/>
    <sheet name="Přehled pro PČ" sheetId="24" r:id="rId17"/>
    <sheet name="VS1 grafy" sheetId="25" r:id="rId18"/>
    <sheet name="VS2 grafy" sheetId="26" r:id="rId19"/>
    <sheet name="VS3 grafy" sheetId="27" r:id="rId20"/>
    <sheet name="VS4 grafy" sheetId="28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8" i="1" l="1"/>
  <c r="J46" i="24"/>
  <c r="J45" i="24"/>
  <c r="J44" i="24"/>
  <c r="J41" i="24"/>
  <c r="J40" i="24"/>
  <c r="J39" i="24"/>
  <c r="J38" i="24"/>
  <c r="J33" i="24"/>
  <c r="J23" i="24"/>
  <c r="J16" i="24"/>
  <c r="J9" i="24"/>
  <c r="I38" i="24"/>
  <c r="I45" i="24"/>
  <c r="I44" i="24"/>
  <c r="I41" i="24"/>
  <c r="I47" i="24" s="1"/>
  <c r="I40" i="24"/>
  <c r="I46" i="24" s="1"/>
  <c r="I39" i="24"/>
  <c r="I33" i="24"/>
  <c r="I23" i="24"/>
  <c r="I16" i="24"/>
  <c r="I9" i="24"/>
  <c r="E391" i="19"/>
  <c r="G1187" i="13"/>
  <c r="H390" i="13"/>
  <c r="J389" i="16"/>
  <c r="G789" i="6"/>
  <c r="H389" i="6"/>
  <c r="D389" i="6"/>
  <c r="D790" i="3"/>
  <c r="H388" i="3"/>
  <c r="D388" i="3"/>
  <c r="E390" i="5"/>
  <c r="F390" i="5"/>
  <c r="G390" i="5"/>
  <c r="D390" i="5"/>
  <c r="C203" i="10"/>
  <c r="C386" i="10"/>
  <c r="C576" i="10"/>
  <c r="C576" i="4"/>
  <c r="C386" i="4"/>
  <c r="C203" i="4"/>
  <c r="C563" i="1"/>
  <c r="C374" i="1"/>
  <c r="C203" i="1"/>
  <c r="C373" i="12"/>
  <c r="S74" i="1"/>
  <c r="U74" i="1" s="1"/>
  <c r="S75" i="1"/>
  <c r="U75" i="1" s="1"/>
  <c r="S77" i="1"/>
  <c r="U77" i="1" s="1"/>
  <c r="S76" i="1"/>
  <c r="U76" i="1" s="1"/>
  <c r="U63" i="1"/>
  <c r="U62" i="1"/>
  <c r="U64" i="1"/>
  <c r="U65" i="1"/>
  <c r="S65" i="1"/>
  <c r="S64" i="1"/>
  <c r="S63" i="1"/>
  <c r="S62" i="1"/>
  <c r="T122" i="1"/>
  <c r="T123" i="1"/>
  <c r="T124" i="1"/>
  <c r="N28" i="24"/>
  <c r="N29" i="24"/>
  <c r="N34" i="24" s="1"/>
  <c r="N30" i="24"/>
  <c r="N31" i="24"/>
  <c r="N32" i="24"/>
  <c r="M34" i="24"/>
  <c r="M24" i="24"/>
  <c r="N24" i="24"/>
  <c r="L24" i="24"/>
  <c r="N17" i="24"/>
  <c r="N10" i="24"/>
  <c r="N6" i="24"/>
  <c r="N7" i="24"/>
  <c r="N8" i="24"/>
  <c r="N5" i="24"/>
  <c r="M10" i="24"/>
  <c r="C38" i="24"/>
  <c r="O34" i="24"/>
  <c r="D9" i="24"/>
  <c r="E9" i="24"/>
  <c r="F9" i="24"/>
  <c r="G9" i="24"/>
  <c r="H9" i="24"/>
  <c r="C9" i="24"/>
  <c r="D16" i="24"/>
  <c r="E16" i="24"/>
  <c r="F16" i="24"/>
  <c r="G16" i="24"/>
  <c r="H16" i="24"/>
  <c r="C16" i="24"/>
  <c r="D23" i="24"/>
  <c r="E23" i="24"/>
  <c r="F23" i="24"/>
  <c r="G23" i="24"/>
  <c r="H23" i="24"/>
  <c r="C23" i="24"/>
  <c r="D391" i="19"/>
  <c r="D33" i="24"/>
  <c r="E33" i="24"/>
  <c r="F33" i="24"/>
  <c r="G33" i="24"/>
  <c r="H33" i="24"/>
  <c r="C33" i="24"/>
  <c r="N27" i="24"/>
  <c r="M28" i="24"/>
  <c r="L34" i="24"/>
  <c r="M29" i="24" s="1"/>
  <c r="N14" i="24"/>
  <c r="N15" i="24"/>
  <c r="N20" i="24"/>
  <c r="N21" i="24"/>
  <c r="N22" i="24"/>
  <c r="M20" i="24"/>
  <c r="M14" i="24"/>
  <c r="M15" i="24"/>
  <c r="M17" i="24"/>
  <c r="M21" i="24"/>
  <c r="M22" i="24"/>
  <c r="L22" i="24"/>
  <c r="L21" i="24"/>
  <c r="L20" i="24"/>
  <c r="N13" i="24"/>
  <c r="M6" i="24"/>
  <c r="M7" i="24"/>
  <c r="M8" i="24"/>
  <c r="M5" i="24"/>
  <c r="L10" i="24"/>
  <c r="M13" i="24"/>
  <c r="L17" i="24"/>
  <c r="D49" i="24" a="1"/>
  <c r="D49" i="24" s="1"/>
  <c r="E49" i="24" a="1"/>
  <c r="E49" i="24" s="1"/>
  <c r="F49" i="24" a="1"/>
  <c r="F49" i="24" s="1"/>
  <c r="G49" i="24" a="1"/>
  <c r="G49" i="24"/>
  <c r="H49" i="24" a="1"/>
  <c r="H49" i="24" s="1"/>
  <c r="J49" i="24" a="1"/>
  <c r="J49" i="24" s="1"/>
  <c r="C49" i="24" a="1"/>
  <c r="C49" i="24" s="1"/>
  <c r="D44" i="24"/>
  <c r="E44" i="24"/>
  <c r="F44" i="24"/>
  <c r="G44" i="24"/>
  <c r="H44" i="24"/>
  <c r="D45" i="24"/>
  <c r="E45" i="24"/>
  <c r="F45" i="24"/>
  <c r="G45" i="24"/>
  <c r="H45" i="24"/>
  <c r="D46" i="24"/>
  <c r="E46" i="24"/>
  <c r="F46" i="24"/>
  <c r="G46" i="24"/>
  <c r="H46" i="24"/>
  <c r="D47" i="24"/>
  <c r="E47" i="24"/>
  <c r="F47" i="24"/>
  <c r="G47" i="24"/>
  <c r="H47" i="24"/>
  <c r="J47" i="24"/>
  <c r="C45" i="24"/>
  <c r="C46" i="24"/>
  <c r="C47" i="24"/>
  <c r="C44" i="24"/>
  <c r="L41" i="24"/>
  <c r="D41" i="24"/>
  <c r="E41" i="24"/>
  <c r="F41" i="24"/>
  <c r="G41" i="24"/>
  <c r="H41" i="24"/>
  <c r="D40" i="24"/>
  <c r="E40" i="24"/>
  <c r="F40" i="24"/>
  <c r="G40" i="24"/>
  <c r="H40" i="24"/>
  <c r="D39" i="24"/>
  <c r="E39" i="24"/>
  <c r="F39" i="24"/>
  <c r="G39" i="24"/>
  <c r="H39" i="24"/>
  <c r="D38" i="24"/>
  <c r="E38" i="24"/>
  <c r="F38" i="24"/>
  <c r="G38" i="24"/>
  <c r="H38" i="24"/>
  <c r="C39" i="24"/>
  <c r="C40" i="24"/>
  <c r="C41" i="24"/>
  <c r="C563" i="12"/>
  <c r="C203" i="12"/>
  <c r="E1186" i="6"/>
  <c r="F1186" i="6"/>
  <c r="C222" i="23"/>
  <c r="C207" i="23"/>
  <c r="C193" i="23"/>
  <c r="E189" i="23" s="1"/>
  <c r="G189" i="23" s="1"/>
  <c r="C179" i="23"/>
  <c r="C165" i="23"/>
  <c r="C151" i="23"/>
  <c r="E148" i="23" s="1"/>
  <c r="G148" i="23" s="1"/>
  <c r="C137" i="23"/>
  <c r="C123" i="23"/>
  <c r="C109" i="23"/>
  <c r="C95" i="23"/>
  <c r="C81" i="23"/>
  <c r="C67" i="23"/>
  <c r="C53" i="23"/>
  <c r="C39" i="23"/>
  <c r="C25" i="23"/>
  <c r="E21" i="23" s="1"/>
  <c r="G21" i="23" s="1"/>
  <c r="C228" i="23"/>
  <c r="C229" i="23"/>
  <c r="C230" i="23"/>
  <c r="C231" i="23"/>
  <c r="C232" i="23"/>
  <c r="C227" i="23"/>
  <c r="C206" i="23"/>
  <c r="C192" i="23"/>
  <c r="C178" i="23"/>
  <c r="C164" i="23"/>
  <c r="I147" i="23"/>
  <c r="K147" i="23" s="1"/>
  <c r="C150" i="23"/>
  <c r="K148" i="23"/>
  <c r="I148" i="23"/>
  <c r="I146" i="23"/>
  <c r="K146" i="23" s="1"/>
  <c r="E146" i="23"/>
  <c r="G146" i="23" s="1"/>
  <c r="I144" i="23"/>
  <c r="K144" i="23" s="1"/>
  <c r="E144" i="23"/>
  <c r="G144" i="23" s="1"/>
  <c r="I143" i="23"/>
  <c r="K143" i="23" s="1"/>
  <c r="E133" i="23"/>
  <c r="G133" i="23" s="1"/>
  <c r="C136" i="23"/>
  <c r="C122" i="23"/>
  <c r="C108" i="23"/>
  <c r="C94" i="23"/>
  <c r="E77" i="23"/>
  <c r="G77" i="23" s="1"/>
  <c r="C80" i="23"/>
  <c r="C66" i="23"/>
  <c r="C52" i="23"/>
  <c r="C38" i="23"/>
  <c r="C24" i="23"/>
  <c r="D1186" i="6"/>
  <c r="D11" i="22"/>
  <c r="I391" i="22"/>
  <c r="H391" i="22"/>
  <c r="G391" i="22"/>
  <c r="F391" i="22"/>
  <c r="E391" i="22"/>
  <c r="D391" i="22"/>
  <c r="I378" i="22"/>
  <c r="H378" i="22"/>
  <c r="G378" i="22"/>
  <c r="F378" i="22"/>
  <c r="E378" i="22"/>
  <c r="D378" i="22"/>
  <c r="I377" i="22"/>
  <c r="H377" i="22"/>
  <c r="G377" i="22"/>
  <c r="F377" i="22"/>
  <c r="E377" i="22"/>
  <c r="D377" i="22"/>
  <c r="I376" i="22"/>
  <c r="H376" i="22"/>
  <c r="G376" i="22"/>
  <c r="F376" i="22"/>
  <c r="E376" i="22"/>
  <c r="D376" i="22"/>
  <c r="I375" i="22"/>
  <c r="H375" i="22"/>
  <c r="G375" i="22"/>
  <c r="F375" i="22"/>
  <c r="E375" i="22"/>
  <c r="D375" i="22"/>
  <c r="I374" i="22"/>
  <c r="H374" i="22"/>
  <c r="G374" i="22"/>
  <c r="F374" i="22"/>
  <c r="E374" i="22"/>
  <c r="D374" i="22"/>
  <c r="I373" i="22"/>
  <c r="H373" i="22"/>
  <c r="G373" i="22"/>
  <c r="F373" i="22"/>
  <c r="E373" i="22"/>
  <c r="D373" i="22"/>
  <c r="I372" i="22"/>
  <c r="H372" i="22"/>
  <c r="G372" i="22"/>
  <c r="F372" i="22"/>
  <c r="E372" i="22"/>
  <c r="D372" i="22"/>
  <c r="I371" i="22"/>
  <c r="H371" i="22"/>
  <c r="G371" i="22"/>
  <c r="F371" i="22"/>
  <c r="E371" i="22"/>
  <c r="D371" i="22"/>
  <c r="I370" i="22"/>
  <c r="H370" i="22"/>
  <c r="G370" i="22"/>
  <c r="F370" i="22"/>
  <c r="E370" i="22"/>
  <c r="D370" i="22"/>
  <c r="I369" i="22"/>
  <c r="H369" i="22"/>
  <c r="G369" i="22"/>
  <c r="F369" i="22"/>
  <c r="E369" i="22"/>
  <c r="D369" i="22"/>
  <c r="I368" i="22"/>
  <c r="H368" i="22"/>
  <c r="G368" i="22"/>
  <c r="F368" i="22"/>
  <c r="E368" i="22"/>
  <c r="D368" i="22"/>
  <c r="I367" i="22"/>
  <c r="H367" i="22"/>
  <c r="G367" i="22"/>
  <c r="F367" i="22"/>
  <c r="E367" i="22"/>
  <c r="D367" i="22"/>
  <c r="I366" i="22"/>
  <c r="H366" i="22"/>
  <c r="G366" i="22"/>
  <c r="F366" i="22"/>
  <c r="E366" i="22"/>
  <c r="D366" i="22"/>
  <c r="I365" i="22"/>
  <c r="H365" i="22"/>
  <c r="G365" i="22"/>
  <c r="F365" i="22"/>
  <c r="E365" i="22"/>
  <c r="D365" i="22"/>
  <c r="I364" i="22"/>
  <c r="H364" i="22"/>
  <c r="G364" i="22"/>
  <c r="F364" i="22"/>
  <c r="E364" i="22"/>
  <c r="D364" i="22"/>
  <c r="I363" i="22"/>
  <c r="H363" i="22"/>
  <c r="G363" i="22"/>
  <c r="F363" i="22"/>
  <c r="E363" i="22"/>
  <c r="D363" i="22"/>
  <c r="I362" i="22"/>
  <c r="H362" i="22"/>
  <c r="G362" i="22"/>
  <c r="F362" i="22"/>
  <c r="E362" i="22"/>
  <c r="D362" i="22"/>
  <c r="I361" i="22"/>
  <c r="H361" i="22"/>
  <c r="G361" i="22"/>
  <c r="F361" i="22"/>
  <c r="E361" i="22"/>
  <c r="D361" i="22"/>
  <c r="I360" i="22"/>
  <c r="H360" i="22"/>
  <c r="G360" i="22"/>
  <c r="F360" i="22"/>
  <c r="E360" i="22"/>
  <c r="D360" i="22"/>
  <c r="I359" i="22"/>
  <c r="H359" i="22"/>
  <c r="G359" i="22"/>
  <c r="F359" i="22"/>
  <c r="E359" i="22"/>
  <c r="D359" i="22"/>
  <c r="I358" i="22"/>
  <c r="H358" i="22"/>
  <c r="G358" i="22"/>
  <c r="F358" i="22"/>
  <c r="E358" i="22"/>
  <c r="D358" i="22"/>
  <c r="I357" i="22"/>
  <c r="H357" i="22"/>
  <c r="G357" i="22"/>
  <c r="F357" i="22"/>
  <c r="E357" i="22"/>
  <c r="D357" i="22"/>
  <c r="I356" i="22"/>
  <c r="H356" i="22"/>
  <c r="G356" i="22"/>
  <c r="F356" i="22"/>
  <c r="E356" i="22"/>
  <c r="D356" i="22"/>
  <c r="I342" i="22"/>
  <c r="H342" i="22"/>
  <c r="G342" i="22"/>
  <c r="F342" i="22"/>
  <c r="E342" i="22"/>
  <c r="D342" i="22"/>
  <c r="I341" i="22"/>
  <c r="H341" i="22"/>
  <c r="G341" i="22"/>
  <c r="F341" i="22"/>
  <c r="E341" i="22"/>
  <c r="D341" i="22"/>
  <c r="I340" i="22"/>
  <c r="H340" i="22"/>
  <c r="G340" i="22"/>
  <c r="F340" i="22"/>
  <c r="E340" i="22"/>
  <c r="D340" i="22"/>
  <c r="I339" i="22"/>
  <c r="H339" i="22"/>
  <c r="G339" i="22"/>
  <c r="F339" i="22"/>
  <c r="E339" i="22"/>
  <c r="D339" i="22"/>
  <c r="I338" i="22"/>
  <c r="H338" i="22"/>
  <c r="G338" i="22"/>
  <c r="F338" i="22"/>
  <c r="E338" i="22"/>
  <c r="D338" i="22"/>
  <c r="I337" i="22"/>
  <c r="H337" i="22"/>
  <c r="G337" i="22"/>
  <c r="F337" i="22"/>
  <c r="E337" i="22"/>
  <c r="D337" i="22"/>
  <c r="I336" i="22"/>
  <c r="H336" i="22"/>
  <c r="G336" i="22"/>
  <c r="F336" i="22"/>
  <c r="E336" i="22"/>
  <c r="D336" i="22"/>
  <c r="I335" i="22"/>
  <c r="H335" i="22"/>
  <c r="G335" i="22"/>
  <c r="F335" i="22"/>
  <c r="E335" i="22"/>
  <c r="D335" i="22"/>
  <c r="I334" i="22"/>
  <c r="H334" i="22"/>
  <c r="G334" i="22"/>
  <c r="F334" i="22"/>
  <c r="E334" i="22"/>
  <c r="D334" i="22"/>
  <c r="I333" i="22"/>
  <c r="H333" i="22"/>
  <c r="G333" i="22"/>
  <c r="F333" i="22"/>
  <c r="E333" i="22"/>
  <c r="D333" i="22"/>
  <c r="I332" i="22"/>
  <c r="H332" i="22"/>
  <c r="G332" i="22"/>
  <c r="F332" i="22"/>
  <c r="E332" i="22"/>
  <c r="D332" i="22"/>
  <c r="I331" i="22"/>
  <c r="H331" i="22"/>
  <c r="G331" i="22"/>
  <c r="F331" i="22"/>
  <c r="E331" i="22"/>
  <c r="D331" i="22"/>
  <c r="I330" i="22"/>
  <c r="H330" i="22"/>
  <c r="G330" i="22"/>
  <c r="F330" i="22"/>
  <c r="E330" i="22"/>
  <c r="D330" i="22"/>
  <c r="I329" i="22"/>
  <c r="H329" i="22"/>
  <c r="G329" i="22"/>
  <c r="F329" i="22"/>
  <c r="E329" i="22"/>
  <c r="D329" i="22"/>
  <c r="I328" i="22"/>
  <c r="H328" i="22"/>
  <c r="G328" i="22"/>
  <c r="F328" i="22"/>
  <c r="E328" i="22"/>
  <c r="D328" i="22"/>
  <c r="I327" i="22"/>
  <c r="H327" i="22"/>
  <c r="G327" i="22"/>
  <c r="F327" i="22"/>
  <c r="E327" i="22"/>
  <c r="D327" i="22"/>
  <c r="I326" i="22"/>
  <c r="H326" i="22"/>
  <c r="G326" i="22"/>
  <c r="F326" i="22"/>
  <c r="E326" i="22"/>
  <c r="D326" i="22"/>
  <c r="I325" i="22"/>
  <c r="H325" i="22"/>
  <c r="G325" i="22"/>
  <c r="F325" i="22"/>
  <c r="E325" i="22"/>
  <c r="D325" i="22"/>
  <c r="I324" i="22"/>
  <c r="H324" i="22"/>
  <c r="G324" i="22"/>
  <c r="F324" i="22"/>
  <c r="E324" i="22"/>
  <c r="D324" i="22"/>
  <c r="I323" i="22"/>
  <c r="H323" i="22"/>
  <c r="G323" i="22"/>
  <c r="F323" i="22"/>
  <c r="E323" i="22"/>
  <c r="D323" i="22"/>
  <c r="I322" i="22"/>
  <c r="H322" i="22"/>
  <c r="G322" i="22"/>
  <c r="F322" i="22"/>
  <c r="E322" i="22"/>
  <c r="D322" i="22"/>
  <c r="I321" i="22"/>
  <c r="H321" i="22"/>
  <c r="G321" i="22"/>
  <c r="F321" i="22"/>
  <c r="E321" i="22"/>
  <c r="D321" i="22"/>
  <c r="I320" i="22"/>
  <c r="H320" i="22"/>
  <c r="G320" i="22"/>
  <c r="F320" i="22"/>
  <c r="E320" i="22"/>
  <c r="D320" i="22"/>
  <c r="I319" i="22"/>
  <c r="H319" i="22"/>
  <c r="G319" i="22"/>
  <c r="F319" i="22"/>
  <c r="E319" i="22"/>
  <c r="D319" i="22"/>
  <c r="I318" i="22"/>
  <c r="H318" i="22"/>
  <c r="G318" i="22"/>
  <c r="F318" i="22"/>
  <c r="E318" i="22"/>
  <c r="D318" i="22"/>
  <c r="I317" i="22"/>
  <c r="H317" i="22"/>
  <c r="G317" i="22"/>
  <c r="F317" i="22"/>
  <c r="E317" i="22"/>
  <c r="D317" i="22"/>
  <c r="I303" i="22"/>
  <c r="H303" i="22"/>
  <c r="G303" i="22"/>
  <c r="F303" i="22"/>
  <c r="E303" i="22"/>
  <c r="D303" i="22"/>
  <c r="I302" i="22"/>
  <c r="H302" i="22"/>
  <c r="G302" i="22"/>
  <c r="F302" i="22"/>
  <c r="E302" i="22"/>
  <c r="D302" i="22"/>
  <c r="I301" i="22"/>
  <c r="H301" i="22"/>
  <c r="G301" i="22"/>
  <c r="F301" i="22"/>
  <c r="E301" i="22"/>
  <c r="D301" i="22"/>
  <c r="I300" i="22"/>
  <c r="H300" i="22"/>
  <c r="G300" i="22"/>
  <c r="F300" i="22"/>
  <c r="E300" i="22"/>
  <c r="D300" i="22"/>
  <c r="I299" i="22"/>
  <c r="H299" i="22"/>
  <c r="G299" i="22"/>
  <c r="F299" i="22"/>
  <c r="E299" i="22"/>
  <c r="D299" i="22"/>
  <c r="I298" i="22"/>
  <c r="H298" i="22"/>
  <c r="G298" i="22"/>
  <c r="F298" i="22"/>
  <c r="E298" i="22"/>
  <c r="D298" i="22"/>
  <c r="I297" i="22"/>
  <c r="H297" i="22"/>
  <c r="G297" i="22"/>
  <c r="F297" i="22"/>
  <c r="E297" i="22"/>
  <c r="D297" i="22"/>
  <c r="I296" i="22"/>
  <c r="H296" i="22"/>
  <c r="G296" i="22"/>
  <c r="F296" i="22"/>
  <c r="E296" i="22"/>
  <c r="D296" i="22"/>
  <c r="I295" i="22"/>
  <c r="H295" i="22"/>
  <c r="G295" i="22"/>
  <c r="F295" i="22"/>
  <c r="E295" i="22"/>
  <c r="D295" i="22"/>
  <c r="I294" i="22"/>
  <c r="H294" i="22"/>
  <c r="G294" i="22"/>
  <c r="F294" i="22"/>
  <c r="E294" i="22"/>
  <c r="D294" i="22"/>
  <c r="I293" i="22"/>
  <c r="H293" i="22"/>
  <c r="G293" i="22"/>
  <c r="F293" i="22"/>
  <c r="E293" i="22"/>
  <c r="D293" i="22"/>
  <c r="I279" i="22"/>
  <c r="H279" i="22"/>
  <c r="G279" i="22"/>
  <c r="F279" i="22"/>
  <c r="E279" i="22"/>
  <c r="D279" i="22"/>
  <c r="I278" i="22"/>
  <c r="H278" i="22"/>
  <c r="G278" i="22"/>
  <c r="F278" i="22"/>
  <c r="E278" i="22"/>
  <c r="D278" i="22"/>
  <c r="I277" i="22"/>
  <c r="H277" i="22"/>
  <c r="G277" i="22"/>
  <c r="F277" i="22"/>
  <c r="E277" i="22"/>
  <c r="D277" i="22"/>
  <c r="I276" i="22"/>
  <c r="H276" i="22"/>
  <c r="G276" i="22"/>
  <c r="F276" i="22"/>
  <c r="E276" i="22"/>
  <c r="D276" i="22"/>
  <c r="I275" i="22"/>
  <c r="H275" i="22"/>
  <c r="G275" i="22"/>
  <c r="F275" i="22"/>
  <c r="E275" i="22"/>
  <c r="D275" i="22"/>
  <c r="I274" i="22"/>
  <c r="H274" i="22"/>
  <c r="G274" i="22"/>
  <c r="F274" i="22"/>
  <c r="E274" i="22"/>
  <c r="D274" i="22"/>
  <c r="I273" i="22"/>
  <c r="H273" i="22"/>
  <c r="G273" i="22"/>
  <c r="F273" i="22"/>
  <c r="E273" i="22"/>
  <c r="D273" i="22"/>
  <c r="I272" i="22"/>
  <c r="H272" i="22"/>
  <c r="G272" i="22"/>
  <c r="F272" i="22"/>
  <c r="E272" i="22"/>
  <c r="D272" i="22"/>
  <c r="I271" i="22"/>
  <c r="H271" i="22"/>
  <c r="G271" i="22"/>
  <c r="F271" i="22"/>
  <c r="E271" i="22"/>
  <c r="D271" i="22"/>
  <c r="I270" i="22"/>
  <c r="H270" i="22"/>
  <c r="G270" i="22"/>
  <c r="F270" i="22"/>
  <c r="E270" i="22"/>
  <c r="D270" i="22"/>
  <c r="I269" i="22"/>
  <c r="H269" i="22"/>
  <c r="G269" i="22"/>
  <c r="F269" i="22"/>
  <c r="E269" i="22"/>
  <c r="D269" i="22"/>
  <c r="I268" i="22"/>
  <c r="H268" i="22"/>
  <c r="G268" i="22"/>
  <c r="F268" i="22"/>
  <c r="E268" i="22"/>
  <c r="D268" i="22"/>
  <c r="I267" i="22"/>
  <c r="H267" i="22"/>
  <c r="G267" i="22"/>
  <c r="F267" i="22"/>
  <c r="E267" i="22"/>
  <c r="D267" i="22"/>
  <c r="I253" i="22"/>
  <c r="H253" i="22"/>
  <c r="G253" i="22"/>
  <c r="F253" i="22"/>
  <c r="E253" i="22"/>
  <c r="D253" i="22"/>
  <c r="I252" i="22"/>
  <c r="H252" i="22"/>
  <c r="G252" i="22"/>
  <c r="F252" i="22"/>
  <c r="E252" i="22"/>
  <c r="D252" i="22"/>
  <c r="I251" i="22"/>
  <c r="H251" i="22"/>
  <c r="G251" i="22"/>
  <c r="F251" i="22"/>
  <c r="E251" i="22"/>
  <c r="D251" i="22"/>
  <c r="I250" i="22"/>
  <c r="H250" i="22"/>
  <c r="G250" i="22"/>
  <c r="F250" i="22"/>
  <c r="E250" i="22"/>
  <c r="D250" i="22"/>
  <c r="I249" i="22"/>
  <c r="H249" i="22"/>
  <c r="G249" i="22"/>
  <c r="F249" i="22"/>
  <c r="E249" i="22"/>
  <c r="D249" i="22"/>
  <c r="I248" i="22"/>
  <c r="H248" i="22"/>
  <c r="G248" i="22"/>
  <c r="F248" i="22"/>
  <c r="E248" i="22"/>
  <c r="D248" i="22"/>
  <c r="I247" i="22"/>
  <c r="H247" i="22"/>
  <c r="G247" i="22"/>
  <c r="F247" i="22"/>
  <c r="E247" i="22"/>
  <c r="D247" i="22"/>
  <c r="I246" i="22"/>
  <c r="H246" i="22"/>
  <c r="G246" i="22"/>
  <c r="F246" i="22"/>
  <c r="E246" i="22"/>
  <c r="D246" i="22"/>
  <c r="I245" i="22"/>
  <c r="H245" i="22"/>
  <c r="G245" i="22"/>
  <c r="F245" i="22"/>
  <c r="E245" i="22"/>
  <c r="D245" i="22"/>
  <c r="I244" i="22"/>
  <c r="H244" i="22"/>
  <c r="G244" i="22"/>
  <c r="F244" i="22"/>
  <c r="E244" i="22"/>
  <c r="D244" i="22"/>
  <c r="I230" i="22"/>
  <c r="H230" i="22"/>
  <c r="G230" i="22"/>
  <c r="F230" i="22"/>
  <c r="E230" i="22"/>
  <c r="D230" i="22"/>
  <c r="I229" i="22"/>
  <c r="H229" i="22"/>
  <c r="G229" i="22"/>
  <c r="F229" i="22"/>
  <c r="E229" i="22"/>
  <c r="D229" i="22"/>
  <c r="I228" i="22"/>
  <c r="H228" i="22"/>
  <c r="G228" i="22"/>
  <c r="F228" i="22"/>
  <c r="E228" i="22"/>
  <c r="D228" i="22"/>
  <c r="I227" i="22"/>
  <c r="H227" i="22"/>
  <c r="G227" i="22"/>
  <c r="F227" i="22"/>
  <c r="E227" i="22"/>
  <c r="D227" i="22"/>
  <c r="I226" i="22"/>
  <c r="H226" i="22"/>
  <c r="G226" i="22"/>
  <c r="F226" i="22"/>
  <c r="E226" i="22"/>
  <c r="D226" i="22"/>
  <c r="I225" i="22"/>
  <c r="H225" i="22"/>
  <c r="G225" i="22"/>
  <c r="F225" i="22"/>
  <c r="E225" i="22"/>
  <c r="D225" i="22"/>
  <c r="I224" i="22"/>
  <c r="H224" i="22"/>
  <c r="G224" i="22"/>
  <c r="F224" i="22"/>
  <c r="E224" i="22"/>
  <c r="D224" i="22"/>
  <c r="I223" i="22"/>
  <c r="H223" i="22"/>
  <c r="G223" i="22"/>
  <c r="F223" i="22"/>
  <c r="E223" i="22"/>
  <c r="D223" i="22"/>
  <c r="I222" i="22"/>
  <c r="H222" i="22"/>
  <c r="G222" i="22"/>
  <c r="F222" i="22"/>
  <c r="E222" i="22"/>
  <c r="D222" i="22"/>
  <c r="I221" i="22"/>
  <c r="H221" i="22"/>
  <c r="G221" i="22"/>
  <c r="F221" i="22"/>
  <c r="E221" i="22"/>
  <c r="D221" i="22"/>
  <c r="I220" i="22"/>
  <c r="H220" i="22"/>
  <c r="G220" i="22"/>
  <c r="F220" i="22"/>
  <c r="E220" i="22"/>
  <c r="D220" i="22"/>
  <c r="I219" i="22"/>
  <c r="H219" i="22"/>
  <c r="G219" i="22"/>
  <c r="F219" i="22"/>
  <c r="E219" i="22"/>
  <c r="D219" i="22"/>
  <c r="I218" i="22"/>
  <c r="H218" i="22"/>
  <c r="G218" i="22"/>
  <c r="F218" i="22"/>
  <c r="E218" i="22"/>
  <c r="D218" i="22"/>
  <c r="I217" i="22"/>
  <c r="H217" i="22"/>
  <c r="G217" i="22"/>
  <c r="F217" i="22"/>
  <c r="E217" i="22"/>
  <c r="D217" i="22"/>
  <c r="I216" i="22"/>
  <c r="H216" i="22"/>
  <c r="G216" i="22"/>
  <c r="F216" i="22"/>
  <c r="E216" i="22"/>
  <c r="D216" i="22"/>
  <c r="I215" i="22"/>
  <c r="H215" i="22"/>
  <c r="G215" i="22"/>
  <c r="F215" i="22"/>
  <c r="E215" i="22"/>
  <c r="D215" i="22"/>
  <c r="I214" i="22"/>
  <c r="H214" i="22"/>
  <c r="G214" i="22"/>
  <c r="F214" i="22"/>
  <c r="E214" i="22"/>
  <c r="D214" i="22"/>
  <c r="I213" i="22"/>
  <c r="H213" i="22"/>
  <c r="G213" i="22"/>
  <c r="F213" i="22"/>
  <c r="E213" i="22"/>
  <c r="D213" i="22"/>
  <c r="I212" i="22"/>
  <c r="H212" i="22"/>
  <c r="G212" i="22"/>
  <c r="F212" i="22"/>
  <c r="E212" i="22"/>
  <c r="D212" i="22"/>
  <c r="I211" i="22"/>
  <c r="H211" i="22"/>
  <c r="G211" i="22"/>
  <c r="F211" i="22"/>
  <c r="E211" i="22"/>
  <c r="D211" i="22"/>
  <c r="I210" i="22"/>
  <c r="H210" i="22"/>
  <c r="G210" i="22"/>
  <c r="F210" i="22"/>
  <c r="E210" i="22"/>
  <c r="D210" i="22"/>
  <c r="I209" i="22"/>
  <c r="H209" i="22"/>
  <c r="G209" i="22"/>
  <c r="F209" i="22"/>
  <c r="E209" i="22"/>
  <c r="D209" i="22"/>
  <c r="I208" i="22"/>
  <c r="H208" i="22"/>
  <c r="G208" i="22"/>
  <c r="F208" i="22"/>
  <c r="E208" i="22"/>
  <c r="D208" i="22"/>
  <c r="I194" i="22"/>
  <c r="H194" i="22"/>
  <c r="G194" i="22"/>
  <c r="F194" i="22"/>
  <c r="E194" i="22"/>
  <c r="D194" i="22"/>
  <c r="I193" i="22"/>
  <c r="H193" i="22"/>
  <c r="G193" i="22"/>
  <c r="F193" i="22"/>
  <c r="E193" i="22"/>
  <c r="D193" i="22"/>
  <c r="I192" i="22"/>
  <c r="H192" i="22"/>
  <c r="G192" i="22"/>
  <c r="F192" i="22"/>
  <c r="E192" i="22"/>
  <c r="D192" i="22"/>
  <c r="I191" i="22"/>
  <c r="H191" i="22"/>
  <c r="G191" i="22"/>
  <c r="F191" i="22"/>
  <c r="E191" i="22"/>
  <c r="D191" i="22"/>
  <c r="I190" i="22"/>
  <c r="H190" i="22"/>
  <c r="G190" i="22"/>
  <c r="F190" i="22"/>
  <c r="E190" i="22"/>
  <c r="D190" i="22"/>
  <c r="I189" i="22"/>
  <c r="H189" i="22"/>
  <c r="G189" i="22"/>
  <c r="F189" i="22"/>
  <c r="E189" i="22"/>
  <c r="D189" i="22"/>
  <c r="I188" i="22"/>
  <c r="H188" i="22"/>
  <c r="G188" i="22"/>
  <c r="F188" i="22"/>
  <c r="E188" i="22"/>
  <c r="D188" i="22"/>
  <c r="I187" i="22"/>
  <c r="H187" i="22"/>
  <c r="G187" i="22"/>
  <c r="F187" i="22"/>
  <c r="E187" i="22"/>
  <c r="D187" i="22"/>
  <c r="I186" i="22"/>
  <c r="H186" i="22"/>
  <c r="G186" i="22"/>
  <c r="F186" i="22"/>
  <c r="E186" i="22"/>
  <c r="D186" i="22"/>
  <c r="I185" i="22"/>
  <c r="H185" i="22"/>
  <c r="G185" i="22"/>
  <c r="F185" i="22"/>
  <c r="E185" i="22"/>
  <c r="D185" i="22"/>
  <c r="I184" i="22"/>
  <c r="H184" i="22"/>
  <c r="G184" i="22"/>
  <c r="F184" i="22"/>
  <c r="E184" i="22"/>
  <c r="D184" i="22"/>
  <c r="I183" i="22"/>
  <c r="H183" i="22"/>
  <c r="G183" i="22"/>
  <c r="F183" i="22"/>
  <c r="E183" i="22"/>
  <c r="D183" i="22"/>
  <c r="I169" i="22"/>
  <c r="H169" i="22"/>
  <c r="G169" i="22"/>
  <c r="F169" i="22"/>
  <c r="E169" i="22"/>
  <c r="D169" i="22"/>
  <c r="I168" i="22"/>
  <c r="H168" i="22"/>
  <c r="G168" i="22"/>
  <c r="F168" i="22"/>
  <c r="E168" i="22"/>
  <c r="D168" i="22"/>
  <c r="I167" i="22"/>
  <c r="H167" i="22"/>
  <c r="G167" i="22"/>
  <c r="F167" i="22"/>
  <c r="E167" i="22"/>
  <c r="D167" i="22"/>
  <c r="I166" i="22"/>
  <c r="H166" i="22"/>
  <c r="G166" i="22"/>
  <c r="F166" i="22"/>
  <c r="E166" i="22"/>
  <c r="D166" i="22"/>
  <c r="I165" i="22"/>
  <c r="H165" i="22"/>
  <c r="G165" i="22"/>
  <c r="F165" i="22"/>
  <c r="E165" i="22"/>
  <c r="D165" i="22"/>
  <c r="I164" i="22"/>
  <c r="H164" i="22"/>
  <c r="G164" i="22"/>
  <c r="F164" i="22"/>
  <c r="E164" i="22"/>
  <c r="D164" i="22"/>
  <c r="I163" i="22"/>
  <c r="H163" i="22"/>
  <c r="G163" i="22"/>
  <c r="F163" i="22"/>
  <c r="E163" i="22"/>
  <c r="D163" i="22"/>
  <c r="I162" i="22"/>
  <c r="H162" i="22"/>
  <c r="G162" i="22"/>
  <c r="F162" i="22"/>
  <c r="E162" i="22"/>
  <c r="D162" i="22"/>
  <c r="I161" i="22"/>
  <c r="H161" i="22"/>
  <c r="G161" i="22"/>
  <c r="F161" i="22"/>
  <c r="E161" i="22"/>
  <c r="D161" i="22"/>
  <c r="I160" i="22"/>
  <c r="H160" i="22"/>
  <c r="G160" i="22"/>
  <c r="F160" i="22"/>
  <c r="E160" i="22"/>
  <c r="D160" i="22"/>
  <c r="I159" i="22"/>
  <c r="H159" i="22"/>
  <c r="G159" i="22"/>
  <c r="F159" i="22"/>
  <c r="E159" i="22"/>
  <c r="D159" i="22"/>
  <c r="I158" i="22"/>
  <c r="H158" i="22"/>
  <c r="G158" i="22"/>
  <c r="F158" i="22"/>
  <c r="E158" i="22"/>
  <c r="D158" i="22"/>
  <c r="I157" i="22"/>
  <c r="H157" i="22"/>
  <c r="G157" i="22"/>
  <c r="F157" i="22"/>
  <c r="E157" i="22"/>
  <c r="D157" i="22"/>
  <c r="I156" i="22"/>
  <c r="H156" i="22"/>
  <c r="G156" i="22"/>
  <c r="F156" i="22"/>
  <c r="E156" i="22"/>
  <c r="D156" i="22"/>
  <c r="I155" i="22"/>
  <c r="H155" i="22"/>
  <c r="G155" i="22"/>
  <c r="F155" i="22"/>
  <c r="E155" i="22"/>
  <c r="D155" i="22"/>
  <c r="I154" i="22"/>
  <c r="H154" i="22"/>
  <c r="G154" i="22"/>
  <c r="F154" i="22"/>
  <c r="E154" i="22"/>
  <c r="D154" i="22"/>
  <c r="I153" i="22"/>
  <c r="H153" i="22"/>
  <c r="G153" i="22"/>
  <c r="F153" i="22"/>
  <c r="E153" i="22"/>
  <c r="D153" i="22"/>
  <c r="I152" i="22"/>
  <c r="H152" i="22"/>
  <c r="G152" i="22"/>
  <c r="F152" i="22"/>
  <c r="E152" i="22"/>
  <c r="D152" i="22"/>
  <c r="I151" i="22"/>
  <c r="H151" i="22"/>
  <c r="G151" i="22"/>
  <c r="F151" i="22"/>
  <c r="E151" i="22"/>
  <c r="D151" i="22"/>
  <c r="I150" i="22"/>
  <c r="H150" i="22"/>
  <c r="G150" i="22"/>
  <c r="F150" i="22"/>
  <c r="E150" i="22"/>
  <c r="D150" i="22"/>
  <c r="I149" i="22"/>
  <c r="H149" i="22"/>
  <c r="G149" i="22"/>
  <c r="F149" i="22"/>
  <c r="E149" i="22"/>
  <c r="D149" i="22"/>
  <c r="I148" i="22"/>
  <c r="H148" i="22"/>
  <c r="G148" i="22"/>
  <c r="F148" i="22"/>
  <c r="E148" i="22"/>
  <c r="D148" i="22"/>
  <c r="I134" i="22"/>
  <c r="H134" i="22"/>
  <c r="G134" i="22"/>
  <c r="F134" i="22"/>
  <c r="E134" i="22"/>
  <c r="D134" i="22"/>
  <c r="I133" i="22"/>
  <c r="H133" i="22"/>
  <c r="G133" i="22"/>
  <c r="F133" i="22"/>
  <c r="E133" i="22"/>
  <c r="D133" i="22"/>
  <c r="I132" i="22"/>
  <c r="H132" i="22"/>
  <c r="G132" i="22"/>
  <c r="F132" i="22"/>
  <c r="E132" i="22"/>
  <c r="D132" i="22"/>
  <c r="I131" i="22"/>
  <c r="H131" i="22"/>
  <c r="G131" i="22"/>
  <c r="F131" i="22"/>
  <c r="E131" i="22"/>
  <c r="D131" i="22"/>
  <c r="I130" i="22"/>
  <c r="H130" i="22"/>
  <c r="G130" i="22"/>
  <c r="F130" i="22"/>
  <c r="E130" i="22"/>
  <c r="D130" i="22"/>
  <c r="I129" i="22"/>
  <c r="H129" i="22"/>
  <c r="G129" i="22"/>
  <c r="F129" i="22"/>
  <c r="E129" i="22"/>
  <c r="D129" i="22"/>
  <c r="I128" i="22"/>
  <c r="H128" i="22"/>
  <c r="G128" i="22"/>
  <c r="F128" i="22"/>
  <c r="E128" i="22"/>
  <c r="D128" i="22"/>
  <c r="I127" i="22"/>
  <c r="H127" i="22"/>
  <c r="G127" i="22"/>
  <c r="F127" i="22"/>
  <c r="E127" i="22"/>
  <c r="D127" i="22"/>
  <c r="I126" i="22"/>
  <c r="H126" i="22"/>
  <c r="G126" i="22"/>
  <c r="F126" i="22"/>
  <c r="E126" i="22"/>
  <c r="D126" i="22"/>
  <c r="I125" i="22"/>
  <c r="H125" i="22"/>
  <c r="G125" i="22"/>
  <c r="F125" i="22"/>
  <c r="E125" i="22"/>
  <c r="D125" i="22"/>
  <c r="I124" i="22"/>
  <c r="H124" i="22"/>
  <c r="G124" i="22"/>
  <c r="F124" i="22"/>
  <c r="E124" i="22"/>
  <c r="D124" i="22"/>
  <c r="I123" i="22"/>
  <c r="H123" i="22"/>
  <c r="G123" i="22"/>
  <c r="F123" i="22"/>
  <c r="E123" i="22"/>
  <c r="D123" i="22"/>
  <c r="I109" i="22"/>
  <c r="H109" i="22"/>
  <c r="G109" i="22"/>
  <c r="F109" i="22"/>
  <c r="E109" i="22"/>
  <c r="D109" i="22"/>
  <c r="I108" i="22"/>
  <c r="H108" i="22"/>
  <c r="G108" i="22"/>
  <c r="F108" i="22"/>
  <c r="E108" i="22"/>
  <c r="D108" i="22"/>
  <c r="I107" i="22"/>
  <c r="H107" i="22"/>
  <c r="G107" i="22"/>
  <c r="F107" i="22"/>
  <c r="E107" i="22"/>
  <c r="D107" i="22"/>
  <c r="I106" i="22"/>
  <c r="H106" i="22"/>
  <c r="G106" i="22"/>
  <c r="F106" i="22"/>
  <c r="E106" i="22"/>
  <c r="D106" i="22"/>
  <c r="I105" i="22"/>
  <c r="H105" i="22"/>
  <c r="G105" i="22"/>
  <c r="F105" i="22"/>
  <c r="E105" i="22"/>
  <c r="D105" i="22"/>
  <c r="I104" i="22"/>
  <c r="H104" i="22"/>
  <c r="G104" i="22"/>
  <c r="F104" i="22"/>
  <c r="E104" i="22"/>
  <c r="D104" i="22"/>
  <c r="I103" i="22"/>
  <c r="H103" i="22"/>
  <c r="G103" i="22"/>
  <c r="F103" i="22"/>
  <c r="E103" i="22"/>
  <c r="D103" i="22"/>
  <c r="I102" i="22"/>
  <c r="H102" i="22"/>
  <c r="G102" i="22"/>
  <c r="F102" i="22"/>
  <c r="E102" i="22"/>
  <c r="D102" i="22"/>
  <c r="I101" i="22"/>
  <c r="H101" i="22"/>
  <c r="G101" i="22"/>
  <c r="F101" i="22"/>
  <c r="E101" i="22"/>
  <c r="D101" i="22"/>
  <c r="I100" i="22"/>
  <c r="H100" i="22"/>
  <c r="G100" i="22"/>
  <c r="F100" i="22"/>
  <c r="E100" i="22"/>
  <c r="D100" i="22"/>
  <c r="I86" i="22"/>
  <c r="H86" i="22"/>
  <c r="G86" i="22"/>
  <c r="F86" i="22"/>
  <c r="E86" i="22"/>
  <c r="D86" i="22"/>
  <c r="I85" i="22"/>
  <c r="H85" i="22"/>
  <c r="G85" i="22"/>
  <c r="F85" i="22"/>
  <c r="E85" i="22"/>
  <c r="D85" i="22"/>
  <c r="I84" i="22"/>
  <c r="H84" i="22"/>
  <c r="G84" i="22"/>
  <c r="F84" i="22"/>
  <c r="E84" i="22"/>
  <c r="D84" i="22"/>
  <c r="I83" i="22"/>
  <c r="H83" i="22"/>
  <c r="G83" i="22"/>
  <c r="F83" i="22"/>
  <c r="E83" i="22"/>
  <c r="D83" i="22"/>
  <c r="I82" i="22"/>
  <c r="H82" i="22"/>
  <c r="G82" i="22"/>
  <c r="F82" i="22"/>
  <c r="E82" i="22"/>
  <c r="D82" i="22"/>
  <c r="I81" i="22"/>
  <c r="H81" i="22"/>
  <c r="G81" i="22"/>
  <c r="F81" i="22"/>
  <c r="E81" i="22"/>
  <c r="D81" i="22"/>
  <c r="I80" i="22"/>
  <c r="H80" i="22"/>
  <c r="G80" i="22"/>
  <c r="F80" i="22"/>
  <c r="E80" i="22"/>
  <c r="D80" i="22"/>
  <c r="I79" i="22"/>
  <c r="H79" i="22"/>
  <c r="G79" i="22"/>
  <c r="F79" i="22"/>
  <c r="E79" i="22"/>
  <c r="D79" i="22"/>
  <c r="I78" i="22"/>
  <c r="H78" i="22"/>
  <c r="G78" i="22"/>
  <c r="F78" i="22"/>
  <c r="E78" i="22"/>
  <c r="D78" i="22"/>
  <c r="I77" i="22"/>
  <c r="H77" i="22"/>
  <c r="G77" i="22"/>
  <c r="F77" i="22"/>
  <c r="E77" i="22"/>
  <c r="D77" i="22"/>
  <c r="I76" i="22"/>
  <c r="H76" i="22"/>
  <c r="G76" i="22"/>
  <c r="F76" i="22"/>
  <c r="E76" i="22"/>
  <c r="D76" i="22"/>
  <c r="I62" i="22"/>
  <c r="H62" i="22"/>
  <c r="G62" i="22"/>
  <c r="F62" i="22"/>
  <c r="E62" i="22"/>
  <c r="D62" i="22"/>
  <c r="I61" i="22"/>
  <c r="H61" i="22"/>
  <c r="G61" i="22"/>
  <c r="F61" i="22"/>
  <c r="E61" i="22"/>
  <c r="D61" i="22"/>
  <c r="I60" i="22"/>
  <c r="H60" i="22"/>
  <c r="G60" i="22"/>
  <c r="F60" i="22"/>
  <c r="E60" i="22"/>
  <c r="D60" i="22"/>
  <c r="I59" i="22"/>
  <c r="H59" i="22"/>
  <c r="G59" i="22"/>
  <c r="F59" i="22"/>
  <c r="E59" i="22"/>
  <c r="D59" i="22"/>
  <c r="I58" i="22"/>
  <c r="H58" i="22"/>
  <c r="G58" i="22"/>
  <c r="F58" i="22"/>
  <c r="E58" i="22"/>
  <c r="D58" i="22"/>
  <c r="I57" i="22"/>
  <c r="H57" i="22"/>
  <c r="G57" i="22"/>
  <c r="F57" i="22"/>
  <c r="E57" i="22"/>
  <c r="D57" i="22"/>
  <c r="I56" i="22"/>
  <c r="H56" i="22"/>
  <c r="G56" i="22"/>
  <c r="F56" i="22"/>
  <c r="E56" i="22"/>
  <c r="D56" i="22"/>
  <c r="I55" i="22"/>
  <c r="H55" i="22"/>
  <c r="G55" i="22"/>
  <c r="F55" i="22"/>
  <c r="E55" i="22"/>
  <c r="D55" i="22"/>
  <c r="I41" i="22"/>
  <c r="H41" i="22"/>
  <c r="G41" i="22"/>
  <c r="F41" i="22"/>
  <c r="E41" i="22"/>
  <c r="D41" i="22"/>
  <c r="I40" i="22"/>
  <c r="H40" i="22"/>
  <c r="G40" i="22"/>
  <c r="F40" i="22"/>
  <c r="E40" i="22"/>
  <c r="D40" i="22"/>
  <c r="I39" i="22"/>
  <c r="H39" i="22"/>
  <c r="G39" i="22"/>
  <c r="F39" i="22"/>
  <c r="E39" i="22"/>
  <c r="D39" i="22"/>
  <c r="I38" i="22"/>
  <c r="H38" i="22"/>
  <c r="G38" i="22"/>
  <c r="F38" i="22"/>
  <c r="E38" i="22"/>
  <c r="D38" i="22"/>
  <c r="I37" i="22"/>
  <c r="H37" i="22"/>
  <c r="G37" i="22"/>
  <c r="F37" i="22"/>
  <c r="E37" i="22"/>
  <c r="D37" i="22"/>
  <c r="I36" i="22"/>
  <c r="H36" i="22"/>
  <c r="G36" i="22"/>
  <c r="F36" i="22"/>
  <c r="E36" i="22"/>
  <c r="D36" i="22"/>
  <c r="I35" i="22"/>
  <c r="H35" i="22"/>
  <c r="G35" i="22"/>
  <c r="F35" i="22"/>
  <c r="E35" i="22"/>
  <c r="D35" i="22"/>
  <c r="I34" i="22"/>
  <c r="H34" i="22"/>
  <c r="G34" i="22"/>
  <c r="F34" i="22"/>
  <c r="E34" i="22"/>
  <c r="D34" i="22"/>
  <c r="I33" i="22"/>
  <c r="H33" i="22"/>
  <c r="G33" i="22"/>
  <c r="F33" i="22"/>
  <c r="E33" i="22"/>
  <c r="D33" i="22"/>
  <c r="I32" i="22"/>
  <c r="H32" i="22"/>
  <c r="G32" i="22"/>
  <c r="F32" i="22"/>
  <c r="E32" i="22"/>
  <c r="D32" i="22"/>
  <c r="I31" i="22"/>
  <c r="H31" i="22"/>
  <c r="G31" i="22"/>
  <c r="F31" i="22"/>
  <c r="E31" i="22"/>
  <c r="D31" i="22"/>
  <c r="I30" i="22"/>
  <c r="H30" i="22"/>
  <c r="G30" i="22"/>
  <c r="F30" i="22"/>
  <c r="E30" i="22"/>
  <c r="D30" i="22"/>
  <c r="I29" i="22"/>
  <c r="H29" i="22"/>
  <c r="G29" i="22"/>
  <c r="F29" i="22"/>
  <c r="E29" i="22"/>
  <c r="D29" i="22"/>
  <c r="I28" i="22"/>
  <c r="H28" i="22"/>
  <c r="G28" i="22"/>
  <c r="F28" i="22"/>
  <c r="E28" i="22"/>
  <c r="D28" i="22"/>
  <c r="I14" i="22"/>
  <c r="H14" i="22"/>
  <c r="G14" i="22"/>
  <c r="F14" i="22"/>
  <c r="E14" i="22"/>
  <c r="D14" i="22"/>
  <c r="I13" i="22"/>
  <c r="H13" i="22"/>
  <c r="G13" i="22"/>
  <c r="F13" i="22"/>
  <c r="E13" i="22"/>
  <c r="D13" i="22"/>
  <c r="I12" i="22"/>
  <c r="H12" i="22"/>
  <c r="G12" i="22"/>
  <c r="F12" i="22"/>
  <c r="E12" i="22"/>
  <c r="D12" i="22"/>
  <c r="I11" i="22"/>
  <c r="H11" i="22"/>
  <c r="G11" i="22"/>
  <c r="F11" i="22"/>
  <c r="E11" i="22"/>
  <c r="I10" i="22"/>
  <c r="H10" i="22"/>
  <c r="G10" i="22"/>
  <c r="F10" i="22"/>
  <c r="E10" i="22"/>
  <c r="D10" i="22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28" i="5"/>
  <c r="E28" i="5"/>
  <c r="F28" i="5"/>
  <c r="G28" i="5"/>
  <c r="D29" i="5"/>
  <c r="E29" i="5"/>
  <c r="F29" i="5"/>
  <c r="G29" i="5"/>
  <c r="D30" i="5"/>
  <c r="E30" i="5"/>
  <c r="F30" i="5"/>
  <c r="G30" i="5"/>
  <c r="D31" i="5"/>
  <c r="E31" i="5"/>
  <c r="F31" i="5"/>
  <c r="G31" i="5"/>
  <c r="D32" i="5"/>
  <c r="E32" i="5"/>
  <c r="F32" i="5"/>
  <c r="G32" i="5"/>
  <c r="D33" i="5"/>
  <c r="E33" i="5"/>
  <c r="F33" i="5"/>
  <c r="G33" i="5"/>
  <c r="D34" i="5"/>
  <c r="E34" i="5"/>
  <c r="F34" i="5"/>
  <c r="G34" i="5"/>
  <c r="D35" i="5"/>
  <c r="E35" i="5"/>
  <c r="F35" i="5"/>
  <c r="G35" i="5"/>
  <c r="D36" i="5"/>
  <c r="E36" i="5"/>
  <c r="F36" i="5"/>
  <c r="G36" i="5"/>
  <c r="D37" i="5"/>
  <c r="E37" i="5"/>
  <c r="F37" i="5"/>
  <c r="G37" i="5"/>
  <c r="D38" i="5"/>
  <c r="E38" i="5"/>
  <c r="F38" i="5"/>
  <c r="G38" i="5"/>
  <c r="D39" i="5"/>
  <c r="E39" i="5"/>
  <c r="F39" i="5"/>
  <c r="G39" i="5"/>
  <c r="D40" i="5"/>
  <c r="E40" i="5"/>
  <c r="F40" i="5"/>
  <c r="G40" i="5"/>
  <c r="D41" i="5"/>
  <c r="E41" i="5"/>
  <c r="F41" i="5"/>
  <c r="G41" i="5"/>
  <c r="D55" i="5"/>
  <c r="E55" i="5"/>
  <c r="F55" i="5"/>
  <c r="G55" i="5"/>
  <c r="D56" i="5"/>
  <c r="E56" i="5"/>
  <c r="F56" i="5"/>
  <c r="G56" i="5"/>
  <c r="D57" i="5"/>
  <c r="E57" i="5"/>
  <c r="F57" i="5"/>
  <c r="G57" i="5"/>
  <c r="D58" i="5"/>
  <c r="E58" i="5"/>
  <c r="F58" i="5"/>
  <c r="G58" i="5"/>
  <c r="D59" i="5"/>
  <c r="E59" i="5"/>
  <c r="F59" i="5"/>
  <c r="G59" i="5"/>
  <c r="D60" i="5"/>
  <c r="E60" i="5"/>
  <c r="F60" i="5"/>
  <c r="G60" i="5"/>
  <c r="D61" i="5"/>
  <c r="E61" i="5"/>
  <c r="F61" i="5"/>
  <c r="G61" i="5"/>
  <c r="D62" i="5"/>
  <c r="E62" i="5"/>
  <c r="F62" i="5"/>
  <c r="G62" i="5"/>
  <c r="D76" i="5"/>
  <c r="E76" i="5"/>
  <c r="F76" i="5"/>
  <c r="G76" i="5"/>
  <c r="D77" i="5"/>
  <c r="E77" i="5"/>
  <c r="F77" i="5"/>
  <c r="G77" i="5"/>
  <c r="D78" i="5"/>
  <c r="E78" i="5"/>
  <c r="F78" i="5"/>
  <c r="G78" i="5"/>
  <c r="D79" i="5"/>
  <c r="E79" i="5"/>
  <c r="F79" i="5"/>
  <c r="G79" i="5"/>
  <c r="D80" i="5"/>
  <c r="E80" i="5"/>
  <c r="F80" i="5"/>
  <c r="G80" i="5"/>
  <c r="D81" i="5"/>
  <c r="E81" i="5"/>
  <c r="F81" i="5"/>
  <c r="G81" i="5"/>
  <c r="D82" i="5"/>
  <c r="E82" i="5"/>
  <c r="F82" i="5"/>
  <c r="G82" i="5"/>
  <c r="D83" i="5"/>
  <c r="E83" i="5"/>
  <c r="F83" i="5"/>
  <c r="G83" i="5"/>
  <c r="D84" i="5"/>
  <c r="E84" i="5"/>
  <c r="F84" i="5"/>
  <c r="G84" i="5"/>
  <c r="D85" i="5"/>
  <c r="E85" i="5"/>
  <c r="F85" i="5"/>
  <c r="G85" i="5"/>
  <c r="D86" i="5"/>
  <c r="E86" i="5"/>
  <c r="F86" i="5"/>
  <c r="G86" i="5"/>
  <c r="D100" i="5"/>
  <c r="E100" i="5"/>
  <c r="F100" i="5"/>
  <c r="G100" i="5"/>
  <c r="D101" i="5"/>
  <c r="E101" i="5"/>
  <c r="F101" i="5"/>
  <c r="G101" i="5"/>
  <c r="D102" i="5"/>
  <c r="E102" i="5"/>
  <c r="F102" i="5"/>
  <c r="G102" i="5"/>
  <c r="D103" i="5"/>
  <c r="E103" i="5"/>
  <c r="F103" i="5"/>
  <c r="G103" i="5"/>
  <c r="D104" i="5"/>
  <c r="E104" i="5"/>
  <c r="F104" i="5"/>
  <c r="G104" i="5"/>
  <c r="D105" i="5"/>
  <c r="E105" i="5"/>
  <c r="F105" i="5"/>
  <c r="G105" i="5"/>
  <c r="D106" i="5"/>
  <c r="E106" i="5"/>
  <c r="F106" i="5"/>
  <c r="G106" i="5"/>
  <c r="D107" i="5"/>
  <c r="E107" i="5"/>
  <c r="F107" i="5"/>
  <c r="G107" i="5"/>
  <c r="D108" i="5"/>
  <c r="E108" i="5"/>
  <c r="F108" i="5"/>
  <c r="G108" i="5"/>
  <c r="D109" i="5"/>
  <c r="E109" i="5"/>
  <c r="F109" i="5"/>
  <c r="G109" i="5"/>
  <c r="D123" i="5"/>
  <c r="E123" i="5"/>
  <c r="F123" i="5"/>
  <c r="G123" i="5"/>
  <c r="D124" i="5"/>
  <c r="E124" i="5"/>
  <c r="F124" i="5"/>
  <c r="G124" i="5"/>
  <c r="D125" i="5"/>
  <c r="E125" i="5"/>
  <c r="F125" i="5"/>
  <c r="G125" i="5"/>
  <c r="D126" i="5"/>
  <c r="E126" i="5"/>
  <c r="F126" i="5"/>
  <c r="G126" i="5"/>
  <c r="D127" i="5"/>
  <c r="E127" i="5"/>
  <c r="F127" i="5"/>
  <c r="G127" i="5"/>
  <c r="D128" i="5"/>
  <c r="E128" i="5"/>
  <c r="F128" i="5"/>
  <c r="G128" i="5"/>
  <c r="D129" i="5"/>
  <c r="E129" i="5"/>
  <c r="F129" i="5"/>
  <c r="G129" i="5"/>
  <c r="D130" i="5"/>
  <c r="E130" i="5"/>
  <c r="F130" i="5"/>
  <c r="G130" i="5"/>
  <c r="D131" i="5"/>
  <c r="E131" i="5"/>
  <c r="F131" i="5"/>
  <c r="G131" i="5"/>
  <c r="D132" i="5"/>
  <c r="E132" i="5"/>
  <c r="F132" i="5"/>
  <c r="G132" i="5"/>
  <c r="D133" i="5"/>
  <c r="E133" i="5"/>
  <c r="F133" i="5"/>
  <c r="G133" i="5"/>
  <c r="D134" i="5"/>
  <c r="E134" i="5"/>
  <c r="F134" i="5"/>
  <c r="G134" i="5"/>
  <c r="D148" i="5"/>
  <c r="E148" i="5"/>
  <c r="F148" i="5"/>
  <c r="G148" i="5"/>
  <c r="D149" i="5"/>
  <c r="E149" i="5"/>
  <c r="F149" i="5"/>
  <c r="G149" i="5"/>
  <c r="D150" i="5"/>
  <c r="E150" i="5"/>
  <c r="F150" i="5"/>
  <c r="G150" i="5"/>
  <c r="D151" i="5"/>
  <c r="E151" i="5"/>
  <c r="F151" i="5"/>
  <c r="G151" i="5"/>
  <c r="D152" i="5"/>
  <c r="E152" i="5"/>
  <c r="F152" i="5"/>
  <c r="G152" i="5"/>
  <c r="D153" i="5"/>
  <c r="E153" i="5"/>
  <c r="F153" i="5"/>
  <c r="G153" i="5"/>
  <c r="D154" i="5"/>
  <c r="E154" i="5"/>
  <c r="F154" i="5"/>
  <c r="G154" i="5"/>
  <c r="D155" i="5"/>
  <c r="E155" i="5"/>
  <c r="F155" i="5"/>
  <c r="G155" i="5"/>
  <c r="D156" i="5"/>
  <c r="E156" i="5"/>
  <c r="F156" i="5"/>
  <c r="G156" i="5"/>
  <c r="D157" i="5"/>
  <c r="E157" i="5"/>
  <c r="F157" i="5"/>
  <c r="G157" i="5"/>
  <c r="D158" i="5"/>
  <c r="E158" i="5"/>
  <c r="F158" i="5"/>
  <c r="G158" i="5"/>
  <c r="D159" i="5"/>
  <c r="E159" i="5"/>
  <c r="F159" i="5"/>
  <c r="G159" i="5"/>
  <c r="D160" i="5"/>
  <c r="E160" i="5"/>
  <c r="F160" i="5"/>
  <c r="G160" i="5"/>
  <c r="D161" i="5"/>
  <c r="E161" i="5"/>
  <c r="F161" i="5"/>
  <c r="G161" i="5"/>
  <c r="D162" i="5"/>
  <c r="E162" i="5"/>
  <c r="F162" i="5"/>
  <c r="G162" i="5"/>
  <c r="D163" i="5"/>
  <c r="E163" i="5"/>
  <c r="F163" i="5"/>
  <c r="G163" i="5"/>
  <c r="D164" i="5"/>
  <c r="E164" i="5"/>
  <c r="F164" i="5"/>
  <c r="G164" i="5"/>
  <c r="D165" i="5"/>
  <c r="E165" i="5"/>
  <c r="F165" i="5"/>
  <c r="G165" i="5"/>
  <c r="D166" i="5"/>
  <c r="E166" i="5"/>
  <c r="F166" i="5"/>
  <c r="G166" i="5"/>
  <c r="D167" i="5"/>
  <c r="E167" i="5"/>
  <c r="F167" i="5"/>
  <c r="G167" i="5"/>
  <c r="D168" i="5"/>
  <c r="E168" i="5"/>
  <c r="F168" i="5"/>
  <c r="G168" i="5"/>
  <c r="D169" i="5"/>
  <c r="E169" i="5"/>
  <c r="F169" i="5"/>
  <c r="G169" i="5"/>
  <c r="D183" i="5"/>
  <c r="E183" i="5"/>
  <c r="F183" i="5"/>
  <c r="G183" i="5"/>
  <c r="D184" i="5"/>
  <c r="E184" i="5"/>
  <c r="F184" i="5"/>
  <c r="G184" i="5"/>
  <c r="D185" i="5"/>
  <c r="E185" i="5"/>
  <c r="F185" i="5"/>
  <c r="G185" i="5"/>
  <c r="D186" i="5"/>
  <c r="E186" i="5"/>
  <c r="F186" i="5"/>
  <c r="G186" i="5"/>
  <c r="D187" i="5"/>
  <c r="E187" i="5"/>
  <c r="F187" i="5"/>
  <c r="G187" i="5"/>
  <c r="D188" i="5"/>
  <c r="E188" i="5"/>
  <c r="F188" i="5"/>
  <c r="G188" i="5"/>
  <c r="D189" i="5"/>
  <c r="E189" i="5"/>
  <c r="F189" i="5"/>
  <c r="G189" i="5"/>
  <c r="D190" i="5"/>
  <c r="E190" i="5"/>
  <c r="F190" i="5"/>
  <c r="G190" i="5"/>
  <c r="D191" i="5"/>
  <c r="E191" i="5"/>
  <c r="F191" i="5"/>
  <c r="G191" i="5"/>
  <c r="D192" i="5"/>
  <c r="E192" i="5"/>
  <c r="F192" i="5"/>
  <c r="G192" i="5"/>
  <c r="D193" i="5"/>
  <c r="E193" i="5"/>
  <c r="F193" i="5"/>
  <c r="G193" i="5"/>
  <c r="D194" i="5"/>
  <c r="E194" i="5"/>
  <c r="F194" i="5"/>
  <c r="G194" i="5"/>
  <c r="D208" i="5"/>
  <c r="E208" i="5"/>
  <c r="F208" i="5"/>
  <c r="G208" i="5"/>
  <c r="D209" i="5"/>
  <c r="E209" i="5"/>
  <c r="F209" i="5"/>
  <c r="G209" i="5"/>
  <c r="D210" i="5"/>
  <c r="E210" i="5"/>
  <c r="F210" i="5"/>
  <c r="G210" i="5"/>
  <c r="D211" i="5"/>
  <c r="E211" i="5"/>
  <c r="F211" i="5"/>
  <c r="G211" i="5"/>
  <c r="D212" i="5"/>
  <c r="E212" i="5"/>
  <c r="F212" i="5"/>
  <c r="G212" i="5"/>
  <c r="D213" i="5"/>
  <c r="E213" i="5"/>
  <c r="F213" i="5"/>
  <c r="G213" i="5"/>
  <c r="D214" i="5"/>
  <c r="E214" i="5"/>
  <c r="F214" i="5"/>
  <c r="G214" i="5"/>
  <c r="D215" i="5"/>
  <c r="E215" i="5"/>
  <c r="F215" i="5"/>
  <c r="G215" i="5"/>
  <c r="D216" i="5"/>
  <c r="E216" i="5"/>
  <c r="F216" i="5"/>
  <c r="G216" i="5"/>
  <c r="D217" i="5"/>
  <c r="E217" i="5"/>
  <c r="F217" i="5"/>
  <c r="G217" i="5"/>
  <c r="D218" i="5"/>
  <c r="E218" i="5"/>
  <c r="F218" i="5"/>
  <c r="G218" i="5"/>
  <c r="D219" i="5"/>
  <c r="E219" i="5"/>
  <c r="F219" i="5"/>
  <c r="G219" i="5"/>
  <c r="D220" i="5"/>
  <c r="E220" i="5"/>
  <c r="F220" i="5"/>
  <c r="G220" i="5"/>
  <c r="D221" i="5"/>
  <c r="E221" i="5"/>
  <c r="F221" i="5"/>
  <c r="G221" i="5"/>
  <c r="D222" i="5"/>
  <c r="E222" i="5"/>
  <c r="F222" i="5"/>
  <c r="G222" i="5"/>
  <c r="D223" i="5"/>
  <c r="E223" i="5"/>
  <c r="F223" i="5"/>
  <c r="G223" i="5"/>
  <c r="D224" i="5"/>
  <c r="E224" i="5"/>
  <c r="F224" i="5"/>
  <c r="G224" i="5"/>
  <c r="D225" i="5"/>
  <c r="E225" i="5"/>
  <c r="F225" i="5"/>
  <c r="G225" i="5"/>
  <c r="D226" i="5"/>
  <c r="E226" i="5"/>
  <c r="F226" i="5"/>
  <c r="G226" i="5"/>
  <c r="D227" i="5"/>
  <c r="E227" i="5"/>
  <c r="F227" i="5"/>
  <c r="G227" i="5"/>
  <c r="D228" i="5"/>
  <c r="E228" i="5"/>
  <c r="F228" i="5"/>
  <c r="G228" i="5"/>
  <c r="D229" i="5"/>
  <c r="E229" i="5"/>
  <c r="F229" i="5"/>
  <c r="G229" i="5"/>
  <c r="D230" i="5"/>
  <c r="E230" i="5"/>
  <c r="F230" i="5"/>
  <c r="G230" i="5"/>
  <c r="D244" i="5"/>
  <c r="E244" i="5"/>
  <c r="F244" i="5"/>
  <c r="G244" i="5"/>
  <c r="D245" i="5"/>
  <c r="E245" i="5"/>
  <c r="F245" i="5"/>
  <c r="G245" i="5"/>
  <c r="D246" i="5"/>
  <c r="E246" i="5"/>
  <c r="F246" i="5"/>
  <c r="G246" i="5"/>
  <c r="D247" i="5"/>
  <c r="E247" i="5"/>
  <c r="F247" i="5"/>
  <c r="G247" i="5"/>
  <c r="D248" i="5"/>
  <c r="E248" i="5"/>
  <c r="F248" i="5"/>
  <c r="G248" i="5"/>
  <c r="D249" i="5"/>
  <c r="E249" i="5"/>
  <c r="F249" i="5"/>
  <c r="G249" i="5"/>
  <c r="D250" i="5"/>
  <c r="E250" i="5"/>
  <c r="F250" i="5"/>
  <c r="G250" i="5"/>
  <c r="D251" i="5"/>
  <c r="E251" i="5"/>
  <c r="F251" i="5"/>
  <c r="G251" i="5"/>
  <c r="D252" i="5"/>
  <c r="E252" i="5"/>
  <c r="F252" i="5"/>
  <c r="G252" i="5"/>
  <c r="D253" i="5"/>
  <c r="E253" i="5"/>
  <c r="F253" i="5"/>
  <c r="G253" i="5"/>
  <c r="D267" i="5"/>
  <c r="E267" i="5"/>
  <c r="F267" i="5"/>
  <c r="G267" i="5"/>
  <c r="D268" i="5"/>
  <c r="E268" i="5"/>
  <c r="F268" i="5"/>
  <c r="G268" i="5"/>
  <c r="D269" i="5"/>
  <c r="E269" i="5"/>
  <c r="F269" i="5"/>
  <c r="G269" i="5"/>
  <c r="D270" i="5"/>
  <c r="E270" i="5"/>
  <c r="F270" i="5"/>
  <c r="G270" i="5"/>
  <c r="D271" i="5"/>
  <c r="E271" i="5"/>
  <c r="F271" i="5"/>
  <c r="G271" i="5"/>
  <c r="D272" i="5"/>
  <c r="E272" i="5"/>
  <c r="F272" i="5"/>
  <c r="G272" i="5"/>
  <c r="D273" i="5"/>
  <c r="E273" i="5"/>
  <c r="F273" i="5"/>
  <c r="G273" i="5"/>
  <c r="D274" i="5"/>
  <c r="E274" i="5"/>
  <c r="F274" i="5"/>
  <c r="G274" i="5"/>
  <c r="D275" i="5"/>
  <c r="E275" i="5"/>
  <c r="F275" i="5"/>
  <c r="G275" i="5"/>
  <c r="D276" i="5"/>
  <c r="E276" i="5"/>
  <c r="F276" i="5"/>
  <c r="G276" i="5"/>
  <c r="D277" i="5"/>
  <c r="E277" i="5"/>
  <c r="F277" i="5"/>
  <c r="G277" i="5"/>
  <c r="D278" i="5"/>
  <c r="E278" i="5"/>
  <c r="F278" i="5"/>
  <c r="G278" i="5"/>
  <c r="D279" i="5"/>
  <c r="E279" i="5"/>
  <c r="F279" i="5"/>
  <c r="G279" i="5"/>
  <c r="D293" i="5"/>
  <c r="E293" i="5"/>
  <c r="F293" i="5"/>
  <c r="G293" i="5"/>
  <c r="D294" i="5"/>
  <c r="E294" i="5"/>
  <c r="F294" i="5"/>
  <c r="G294" i="5"/>
  <c r="D295" i="5"/>
  <c r="E295" i="5"/>
  <c r="F295" i="5"/>
  <c r="G295" i="5"/>
  <c r="D296" i="5"/>
  <c r="E296" i="5"/>
  <c r="F296" i="5"/>
  <c r="G296" i="5"/>
  <c r="D297" i="5"/>
  <c r="E297" i="5"/>
  <c r="F297" i="5"/>
  <c r="G297" i="5"/>
  <c r="D298" i="5"/>
  <c r="E298" i="5"/>
  <c r="F298" i="5"/>
  <c r="G298" i="5"/>
  <c r="D299" i="5"/>
  <c r="E299" i="5"/>
  <c r="F299" i="5"/>
  <c r="G299" i="5"/>
  <c r="D300" i="5"/>
  <c r="E300" i="5"/>
  <c r="F300" i="5"/>
  <c r="G300" i="5"/>
  <c r="D301" i="5"/>
  <c r="E301" i="5"/>
  <c r="F301" i="5"/>
  <c r="G301" i="5"/>
  <c r="D302" i="5"/>
  <c r="E302" i="5"/>
  <c r="F302" i="5"/>
  <c r="G302" i="5"/>
  <c r="D303" i="5"/>
  <c r="E303" i="5"/>
  <c r="F303" i="5"/>
  <c r="G303" i="5"/>
  <c r="D317" i="5"/>
  <c r="E317" i="5"/>
  <c r="F317" i="5"/>
  <c r="G317" i="5"/>
  <c r="D318" i="5"/>
  <c r="E318" i="5"/>
  <c r="F318" i="5"/>
  <c r="G318" i="5"/>
  <c r="D319" i="5"/>
  <c r="E319" i="5"/>
  <c r="F319" i="5"/>
  <c r="G319" i="5"/>
  <c r="D320" i="5"/>
  <c r="E320" i="5"/>
  <c r="F320" i="5"/>
  <c r="G320" i="5"/>
  <c r="D321" i="5"/>
  <c r="E321" i="5"/>
  <c r="F321" i="5"/>
  <c r="G321" i="5"/>
  <c r="D322" i="5"/>
  <c r="E322" i="5"/>
  <c r="F322" i="5"/>
  <c r="G322" i="5"/>
  <c r="D323" i="5"/>
  <c r="E323" i="5"/>
  <c r="F323" i="5"/>
  <c r="G323" i="5"/>
  <c r="D324" i="5"/>
  <c r="E324" i="5"/>
  <c r="F324" i="5"/>
  <c r="G324" i="5"/>
  <c r="D325" i="5"/>
  <c r="E325" i="5"/>
  <c r="F325" i="5"/>
  <c r="G325" i="5"/>
  <c r="D326" i="5"/>
  <c r="E326" i="5"/>
  <c r="F326" i="5"/>
  <c r="G326" i="5"/>
  <c r="D327" i="5"/>
  <c r="E327" i="5"/>
  <c r="F327" i="5"/>
  <c r="G327" i="5"/>
  <c r="D328" i="5"/>
  <c r="E328" i="5"/>
  <c r="F328" i="5"/>
  <c r="G328" i="5"/>
  <c r="D329" i="5"/>
  <c r="E329" i="5"/>
  <c r="F329" i="5"/>
  <c r="G329" i="5"/>
  <c r="D330" i="5"/>
  <c r="E330" i="5"/>
  <c r="F330" i="5"/>
  <c r="G330" i="5"/>
  <c r="D331" i="5"/>
  <c r="E331" i="5"/>
  <c r="F331" i="5"/>
  <c r="G331" i="5"/>
  <c r="D332" i="5"/>
  <c r="E332" i="5"/>
  <c r="F332" i="5"/>
  <c r="G332" i="5"/>
  <c r="D333" i="5"/>
  <c r="E333" i="5"/>
  <c r="F333" i="5"/>
  <c r="G333" i="5"/>
  <c r="D334" i="5"/>
  <c r="E334" i="5"/>
  <c r="F334" i="5"/>
  <c r="G334" i="5"/>
  <c r="D335" i="5"/>
  <c r="E335" i="5"/>
  <c r="F335" i="5"/>
  <c r="G335" i="5"/>
  <c r="D336" i="5"/>
  <c r="E336" i="5"/>
  <c r="F336" i="5"/>
  <c r="G336" i="5"/>
  <c r="D337" i="5"/>
  <c r="E337" i="5"/>
  <c r="F337" i="5"/>
  <c r="G337" i="5"/>
  <c r="D338" i="5"/>
  <c r="E338" i="5"/>
  <c r="F338" i="5"/>
  <c r="G338" i="5"/>
  <c r="D339" i="5"/>
  <c r="E339" i="5"/>
  <c r="F339" i="5"/>
  <c r="G339" i="5"/>
  <c r="D340" i="5"/>
  <c r="E340" i="5"/>
  <c r="F340" i="5"/>
  <c r="G340" i="5"/>
  <c r="D341" i="5"/>
  <c r="E341" i="5"/>
  <c r="F341" i="5"/>
  <c r="G341" i="5"/>
  <c r="D342" i="5"/>
  <c r="E342" i="5"/>
  <c r="F342" i="5"/>
  <c r="G342" i="5"/>
  <c r="D356" i="5"/>
  <c r="E356" i="5"/>
  <c r="F356" i="5"/>
  <c r="G356" i="5"/>
  <c r="D357" i="5"/>
  <c r="E357" i="5"/>
  <c r="F357" i="5"/>
  <c r="G357" i="5"/>
  <c r="D358" i="5"/>
  <c r="E358" i="5"/>
  <c r="F358" i="5"/>
  <c r="G358" i="5"/>
  <c r="D359" i="5"/>
  <c r="E359" i="5"/>
  <c r="F359" i="5"/>
  <c r="G359" i="5"/>
  <c r="D360" i="5"/>
  <c r="E360" i="5"/>
  <c r="F360" i="5"/>
  <c r="G360" i="5"/>
  <c r="D361" i="5"/>
  <c r="E361" i="5"/>
  <c r="F361" i="5"/>
  <c r="G361" i="5"/>
  <c r="D362" i="5"/>
  <c r="E362" i="5"/>
  <c r="F362" i="5"/>
  <c r="G362" i="5"/>
  <c r="D363" i="5"/>
  <c r="E363" i="5"/>
  <c r="F363" i="5"/>
  <c r="G363" i="5"/>
  <c r="D364" i="5"/>
  <c r="E364" i="5"/>
  <c r="F364" i="5"/>
  <c r="G364" i="5"/>
  <c r="D365" i="5"/>
  <c r="E365" i="5"/>
  <c r="F365" i="5"/>
  <c r="G365" i="5"/>
  <c r="D366" i="5"/>
  <c r="E366" i="5"/>
  <c r="F366" i="5"/>
  <c r="G366" i="5"/>
  <c r="D367" i="5"/>
  <c r="E367" i="5"/>
  <c r="F367" i="5"/>
  <c r="G367" i="5"/>
  <c r="D368" i="5"/>
  <c r="E368" i="5"/>
  <c r="F368" i="5"/>
  <c r="G368" i="5"/>
  <c r="D369" i="5"/>
  <c r="E369" i="5"/>
  <c r="F369" i="5"/>
  <c r="G369" i="5"/>
  <c r="D370" i="5"/>
  <c r="E370" i="5"/>
  <c r="F370" i="5"/>
  <c r="G370" i="5"/>
  <c r="D371" i="5"/>
  <c r="E371" i="5"/>
  <c r="F371" i="5"/>
  <c r="G371" i="5"/>
  <c r="D372" i="5"/>
  <c r="E372" i="5"/>
  <c r="F372" i="5"/>
  <c r="G372" i="5"/>
  <c r="D373" i="5"/>
  <c r="E373" i="5"/>
  <c r="F373" i="5"/>
  <c r="G373" i="5"/>
  <c r="D374" i="5"/>
  <c r="E374" i="5"/>
  <c r="F374" i="5"/>
  <c r="G374" i="5"/>
  <c r="D375" i="5"/>
  <c r="E375" i="5"/>
  <c r="F375" i="5"/>
  <c r="G375" i="5"/>
  <c r="D376" i="5"/>
  <c r="E376" i="5"/>
  <c r="F376" i="5"/>
  <c r="G376" i="5"/>
  <c r="D377" i="5"/>
  <c r="E377" i="5"/>
  <c r="F377" i="5"/>
  <c r="G377" i="5"/>
  <c r="D378" i="5"/>
  <c r="E378" i="5"/>
  <c r="F378" i="5"/>
  <c r="G378" i="5"/>
  <c r="D411" i="5"/>
  <c r="E411" i="5"/>
  <c r="F411" i="5"/>
  <c r="D412" i="5"/>
  <c r="E412" i="5"/>
  <c r="F412" i="5"/>
  <c r="D413" i="5"/>
  <c r="E413" i="5"/>
  <c r="F413" i="5"/>
  <c r="D414" i="5"/>
  <c r="E414" i="5"/>
  <c r="F414" i="5"/>
  <c r="D415" i="5"/>
  <c r="E415" i="5"/>
  <c r="F415" i="5"/>
  <c r="D429" i="5"/>
  <c r="E429" i="5"/>
  <c r="F429" i="5"/>
  <c r="D430" i="5"/>
  <c r="E430" i="5"/>
  <c r="F430" i="5"/>
  <c r="D431" i="5"/>
  <c r="E431" i="5"/>
  <c r="F431" i="5"/>
  <c r="D432" i="5"/>
  <c r="E432" i="5"/>
  <c r="F432" i="5"/>
  <c r="D433" i="5"/>
  <c r="E433" i="5"/>
  <c r="F433" i="5"/>
  <c r="D434" i="5"/>
  <c r="E434" i="5"/>
  <c r="F434" i="5"/>
  <c r="D435" i="5"/>
  <c r="E435" i="5"/>
  <c r="F435" i="5"/>
  <c r="D436" i="5"/>
  <c r="E436" i="5"/>
  <c r="F436" i="5"/>
  <c r="D437" i="5"/>
  <c r="E437" i="5"/>
  <c r="F437" i="5"/>
  <c r="D438" i="5"/>
  <c r="E438" i="5"/>
  <c r="F438" i="5"/>
  <c r="D439" i="5"/>
  <c r="E439" i="5"/>
  <c r="F439" i="5"/>
  <c r="D440" i="5"/>
  <c r="E440" i="5"/>
  <c r="F440" i="5"/>
  <c r="D441" i="5"/>
  <c r="E441" i="5"/>
  <c r="F441" i="5"/>
  <c r="D442" i="5"/>
  <c r="E442" i="5"/>
  <c r="F442" i="5"/>
  <c r="D456" i="5"/>
  <c r="E456" i="5"/>
  <c r="F456" i="5"/>
  <c r="D457" i="5"/>
  <c r="E457" i="5"/>
  <c r="F457" i="5"/>
  <c r="D458" i="5"/>
  <c r="E458" i="5"/>
  <c r="F458" i="5"/>
  <c r="D459" i="5"/>
  <c r="E459" i="5"/>
  <c r="F459" i="5"/>
  <c r="D460" i="5"/>
  <c r="E460" i="5"/>
  <c r="F460" i="5"/>
  <c r="D461" i="5"/>
  <c r="E461" i="5"/>
  <c r="F461" i="5"/>
  <c r="D462" i="5"/>
  <c r="E462" i="5"/>
  <c r="F462" i="5"/>
  <c r="D463" i="5"/>
  <c r="E463" i="5"/>
  <c r="F463" i="5"/>
  <c r="D477" i="5"/>
  <c r="E477" i="5"/>
  <c r="F477" i="5"/>
  <c r="D478" i="5"/>
  <c r="E478" i="5"/>
  <c r="F478" i="5"/>
  <c r="D479" i="5"/>
  <c r="E479" i="5"/>
  <c r="F479" i="5"/>
  <c r="D480" i="5"/>
  <c r="E480" i="5"/>
  <c r="F480" i="5"/>
  <c r="D481" i="5"/>
  <c r="E481" i="5"/>
  <c r="F481" i="5"/>
  <c r="D482" i="5"/>
  <c r="E482" i="5"/>
  <c r="F482" i="5"/>
  <c r="D483" i="5"/>
  <c r="E483" i="5"/>
  <c r="F483" i="5"/>
  <c r="D484" i="5"/>
  <c r="E484" i="5"/>
  <c r="F484" i="5"/>
  <c r="D485" i="5"/>
  <c r="E485" i="5"/>
  <c r="F485" i="5"/>
  <c r="D486" i="5"/>
  <c r="E486" i="5"/>
  <c r="F486" i="5"/>
  <c r="D487" i="5"/>
  <c r="E487" i="5"/>
  <c r="F487" i="5"/>
  <c r="D501" i="5"/>
  <c r="E501" i="5"/>
  <c r="F501" i="5"/>
  <c r="D502" i="5"/>
  <c r="E502" i="5"/>
  <c r="F502" i="5"/>
  <c r="D503" i="5"/>
  <c r="E503" i="5"/>
  <c r="F503" i="5"/>
  <c r="D504" i="5"/>
  <c r="E504" i="5"/>
  <c r="F504" i="5"/>
  <c r="D505" i="5"/>
  <c r="E505" i="5"/>
  <c r="F505" i="5"/>
  <c r="D506" i="5"/>
  <c r="E506" i="5"/>
  <c r="F506" i="5"/>
  <c r="D507" i="5"/>
  <c r="E507" i="5"/>
  <c r="F507" i="5"/>
  <c r="D508" i="5"/>
  <c r="E508" i="5"/>
  <c r="F508" i="5"/>
  <c r="D509" i="5"/>
  <c r="E509" i="5"/>
  <c r="F509" i="5"/>
  <c r="D510" i="5"/>
  <c r="E510" i="5"/>
  <c r="F510" i="5"/>
  <c r="D524" i="5"/>
  <c r="E524" i="5"/>
  <c r="F524" i="5"/>
  <c r="D525" i="5"/>
  <c r="E525" i="5"/>
  <c r="F525" i="5"/>
  <c r="D526" i="5"/>
  <c r="E526" i="5"/>
  <c r="F526" i="5"/>
  <c r="D527" i="5"/>
  <c r="E527" i="5"/>
  <c r="F527" i="5"/>
  <c r="D528" i="5"/>
  <c r="E528" i="5"/>
  <c r="F528" i="5"/>
  <c r="D529" i="5"/>
  <c r="E529" i="5"/>
  <c r="F529" i="5"/>
  <c r="D530" i="5"/>
  <c r="E530" i="5"/>
  <c r="F530" i="5"/>
  <c r="D531" i="5"/>
  <c r="E531" i="5"/>
  <c r="F531" i="5"/>
  <c r="D532" i="5"/>
  <c r="E532" i="5"/>
  <c r="F532" i="5"/>
  <c r="D533" i="5"/>
  <c r="E533" i="5"/>
  <c r="F533" i="5"/>
  <c r="D534" i="5"/>
  <c r="E534" i="5"/>
  <c r="F534" i="5"/>
  <c r="D535" i="5"/>
  <c r="E535" i="5"/>
  <c r="F535" i="5"/>
  <c r="D549" i="5"/>
  <c r="E549" i="5"/>
  <c r="F549" i="5"/>
  <c r="D550" i="5"/>
  <c r="E550" i="5"/>
  <c r="F550" i="5"/>
  <c r="D551" i="5"/>
  <c r="E551" i="5"/>
  <c r="F551" i="5"/>
  <c r="D552" i="5"/>
  <c r="E552" i="5"/>
  <c r="F552" i="5"/>
  <c r="D553" i="5"/>
  <c r="E553" i="5"/>
  <c r="F553" i="5"/>
  <c r="D554" i="5"/>
  <c r="E554" i="5"/>
  <c r="F554" i="5"/>
  <c r="D555" i="5"/>
  <c r="E555" i="5"/>
  <c r="F555" i="5"/>
  <c r="D556" i="5"/>
  <c r="E556" i="5"/>
  <c r="F556" i="5"/>
  <c r="D557" i="5"/>
  <c r="E557" i="5"/>
  <c r="F557" i="5"/>
  <c r="D558" i="5"/>
  <c r="E558" i="5"/>
  <c r="F558" i="5"/>
  <c r="D559" i="5"/>
  <c r="E559" i="5"/>
  <c r="F559" i="5"/>
  <c r="D560" i="5"/>
  <c r="E560" i="5"/>
  <c r="F560" i="5"/>
  <c r="D561" i="5"/>
  <c r="E561" i="5"/>
  <c r="F561" i="5"/>
  <c r="D562" i="5"/>
  <c r="E562" i="5"/>
  <c r="F562" i="5"/>
  <c r="D563" i="5"/>
  <c r="E563" i="5"/>
  <c r="F563" i="5"/>
  <c r="D564" i="5"/>
  <c r="E564" i="5"/>
  <c r="F564" i="5"/>
  <c r="D565" i="5"/>
  <c r="E565" i="5"/>
  <c r="F565" i="5"/>
  <c r="D566" i="5"/>
  <c r="E566" i="5"/>
  <c r="F566" i="5"/>
  <c r="D567" i="5"/>
  <c r="E567" i="5"/>
  <c r="F567" i="5"/>
  <c r="D568" i="5"/>
  <c r="E568" i="5"/>
  <c r="F568" i="5"/>
  <c r="D569" i="5"/>
  <c r="E569" i="5"/>
  <c r="F569" i="5"/>
  <c r="D570" i="5"/>
  <c r="E570" i="5"/>
  <c r="F570" i="5"/>
  <c r="D584" i="5"/>
  <c r="E584" i="5"/>
  <c r="F584" i="5"/>
  <c r="D585" i="5"/>
  <c r="E585" i="5"/>
  <c r="F585" i="5"/>
  <c r="D586" i="5"/>
  <c r="E586" i="5"/>
  <c r="F586" i="5"/>
  <c r="D587" i="5"/>
  <c r="E587" i="5"/>
  <c r="F587" i="5"/>
  <c r="D588" i="5"/>
  <c r="E588" i="5"/>
  <c r="F588" i="5"/>
  <c r="D589" i="5"/>
  <c r="E589" i="5"/>
  <c r="F589" i="5"/>
  <c r="D590" i="5"/>
  <c r="E590" i="5"/>
  <c r="F590" i="5"/>
  <c r="D591" i="5"/>
  <c r="E591" i="5"/>
  <c r="F591" i="5"/>
  <c r="D592" i="5"/>
  <c r="E592" i="5"/>
  <c r="F592" i="5"/>
  <c r="D593" i="5"/>
  <c r="E593" i="5"/>
  <c r="F593" i="5"/>
  <c r="D594" i="5"/>
  <c r="E594" i="5"/>
  <c r="F594" i="5"/>
  <c r="D595" i="5"/>
  <c r="E595" i="5"/>
  <c r="F595" i="5"/>
  <c r="D609" i="5"/>
  <c r="E609" i="5"/>
  <c r="F609" i="5"/>
  <c r="D610" i="5"/>
  <c r="E610" i="5"/>
  <c r="F610" i="5"/>
  <c r="D611" i="5"/>
  <c r="E611" i="5"/>
  <c r="F611" i="5"/>
  <c r="D612" i="5"/>
  <c r="E612" i="5"/>
  <c r="F612" i="5"/>
  <c r="D613" i="5"/>
  <c r="E613" i="5"/>
  <c r="F613" i="5"/>
  <c r="D614" i="5"/>
  <c r="E614" i="5"/>
  <c r="F614" i="5"/>
  <c r="D615" i="5"/>
  <c r="E615" i="5"/>
  <c r="F615" i="5"/>
  <c r="D616" i="5"/>
  <c r="E616" i="5"/>
  <c r="F616" i="5"/>
  <c r="D617" i="5"/>
  <c r="E617" i="5"/>
  <c r="F617" i="5"/>
  <c r="D618" i="5"/>
  <c r="E618" i="5"/>
  <c r="F618" i="5"/>
  <c r="D619" i="5"/>
  <c r="E619" i="5"/>
  <c r="F619" i="5"/>
  <c r="D620" i="5"/>
  <c r="E620" i="5"/>
  <c r="F620" i="5"/>
  <c r="D621" i="5"/>
  <c r="E621" i="5"/>
  <c r="F621" i="5"/>
  <c r="D622" i="5"/>
  <c r="E622" i="5"/>
  <c r="F622" i="5"/>
  <c r="D623" i="5"/>
  <c r="E623" i="5"/>
  <c r="F623" i="5"/>
  <c r="D624" i="5"/>
  <c r="E624" i="5"/>
  <c r="F624" i="5"/>
  <c r="D625" i="5"/>
  <c r="E625" i="5"/>
  <c r="F625" i="5"/>
  <c r="D626" i="5"/>
  <c r="E626" i="5"/>
  <c r="F626" i="5"/>
  <c r="D627" i="5"/>
  <c r="E627" i="5"/>
  <c r="F627" i="5"/>
  <c r="D628" i="5"/>
  <c r="E628" i="5"/>
  <c r="F628" i="5"/>
  <c r="D629" i="5"/>
  <c r="E629" i="5"/>
  <c r="F629" i="5"/>
  <c r="D630" i="5"/>
  <c r="E630" i="5"/>
  <c r="F630" i="5"/>
  <c r="D631" i="5"/>
  <c r="E631" i="5"/>
  <c r="F631" i="5"/>
  <c r="D645" i="5"/>
  <c r="E645" i="5"/>
  <c r="F645" i="5"/>
  <c r="D646" i="5"/>
  <c r="E646" i="5"/>
  <c r="F646" i="5"/>
  <c r="D647" i="5"/>
  <c r="E647" i="5"/>
  <c r="F647" i="5"/>
  <c r="D648" i="5"/>
  <c r="E648" i="5"/>
  <c r="F648" i="5"/>
  <c r="D649" i="5"/>
  <c r="E649" i="5"/>
  <c r="F649" i="5"/>
  <c r="D650" i="5"/>
  <c r="E650" i="5"/>
  <c r="F650" i="5"/>
  <c r="D651" i="5"/>
  <c r="E651" i="5"/>
  <c r="F651" i="5"/>
  <c r="D652" i="5"/>
  <c r="E652" i="5"/>
  <c r="F652" i="5"/>
  <c r="D653" i="5"/>
  <c r="E653" i="5"/>
  <c r="F653" i="5"/>
  <c r="D654" i="5"/>
  <c r="E654" i="5"/>
  <c r="F654" i="5"/>
  <c r="D668" i="5"/>
  <c r="E668" i="5"/>
  <c r="F668" i="5"/>
  <c r="D669" i="5"/>
  <c r="E669" i="5"/>
  <c r="F669" i="5"/>
  <c r="D670" i="5"/>
  <c r="E670" i="5"/>
  <c r="F670" i="5"/>
  <c r="D671" i="5"/>
  <c r="E671" i="5"/>
  <c r="F671" i="5"/>
  <c r="D672" i="5"/>
  <c r="E672" i="5"/>
  <c r="F672" i="5"/>
  <c r="D673" i="5"/>
  <c r="E673" i="5"/>
  <c r="F673" i="5"/>
  <c r="D674" i="5"/>
  <c r="E674" i="5"/>
  <c r="F674" i="5"/>
  <c r="D675" i="5"/>
  <c r="E675" i="5"/>
  <c r="F675" i="5"/>
  <c r="D676" i="5"/>
  <c r="E676" i="5"/>
  <c r="F676" i="5"/>
  <c r="D677" i="5"/>
  <c r="E677" i="5"/>
  <c r="F677" i="5"/>
  <c r="D678" i="5"/>
  <c r="E678" i="5"/>
  <c r="F678" i="5"/>
  <c r="D679" i="5"/>
  <c r="E679" i="5"/>
  <c r="F679" i="5"/>
  <c r="D680" i="5"/>
  <c r="E680" i="5"/>
  <c r="F680" i="5"/>
  <c r="D694" i="5"/>
  <c r="E694" i="5"/>
  <c r="F694" i="5"/>
  <c r="D695" i="5"/>
  <c r="E695" i="5"/>
  <c r="F695" i="5"/>
  <c r="D696" i="5"/>
  <c r="E696" i="5"/>
  <c r="F696" i="5"/>
  <c r="D697" i="5"/>
  <c r="E697" i="5"/>
  <c r="F697" i="5"/>
  <c r="D698" i="5"/>
  <c r="E698" i="5"/>
  <c r="F698" i="5"/>
  <c r="D699" i="5"/>
  <c r="E699" i="5"/>
  <c r="F699" i="5"/>
  <c r="D700" i="5"/>
  <c r="E700" i="5"/>
  <c r="F700" i="5"/>
  <c r="D701" i="5"/>
  <c r="E701" i="5"/>
  <c r="F701" i="5"/>
  <c r="D702" i="5"/>
  <c r="E702" i="5"/>
  <c r="F702" i="5"/>
  <c r="D703" i="5"/>
  <c r="E703" i="5"/>
  <c r="F703" i="5"/>
  <c r="D704" i="5"/>
  <c r="E704" i="5"/>
  <c r="F704" i="5"/>
  <c r="D718" i="5"/>
  <c r="E718" i="5"/>
  <c r="F718" i="5"/>
  <c r="D719" i="5"/>
  <c r="E719" i="5"/>
  <c r="F719" i="5"/>
  <c r="D720" i="5"/>
  <c r="E720" i="5"/>
  <c r="F720" i="5"/>
  <c r="D721" i="5"/>
  <c r="E721" i="5"/>
  <c r="F721" i="5"/>
  <c r="D722" i="5"/>
  <c r="E722" i="5"/>
  <c r="F722" i="5"/>
  <c r="D723" i="5"/>
  <c r="E723" i="5"/>
  <c r="F723" i="5"/>
  <c r="D724" i="5"/>
  <c r="E724" i="5"/>
  <c r="F724" i="5"/>
  <c r="D725" i="5"/>
  <c r="E725" i="5"/>
  <c r="F725" i="5"/>
  <c r="D726" i="5"/>
  <c r="E726" i="5"/>
  <c r="F726" i="5"/>
  <c r="D727" i="5"/>
  <c r="E727" i="5"/>
  <c r="F727" i="5"/>
  <c r="D728" i="5"/>
  <c r="E728" i="5"/>
  <c r="F728" i="5"/>
  <c r="D729" i="5"/>
  <c r="E729" i="5"/>
  <c r="F729" i="5"/>
  <c r="D730" i="5"/>
  <c r="E730" i="5"/>
  <c r="F730" i="5"/>
  <c r="D731" i="5"/>
  <c r="E731" i="5"/>
  <c r="F731" i="5"/>
  <c r="D732" i="5"/>
  <c r="E732" i="5"/>
  <c r="F732" i="5"/>
  <c r="D733" i="5"/>
  <c r="E733" i="5"/>
  <c r="F733" i="5"/>
  <c r="D734" i="5"/>
  <c r="E734" i="5"/>
  <c r="F734" i="5"/>
  <c r="D735" i="5"/>
  <c r="E735" i="5"/>
  <c r="F735" i="5"/>
  <c r="D736" i="5"/>
  <c r="E736" i="5"/>
  <c r="F736" i="5"/>
  <c r="D737" i="5"/>
  <c r="E737" i="5"/>
  <c r="F737" i="5"/>
  <c r="D738" i="5"/>
  <c r="E738" i="5"/>
  <c r="F738" i="5"/>
  <c r="D739" i="5"/>
  <c r="E739" i="5"/>
  <c r="F739" i="5"/>
  <c r="D740" i="5"/>
  <c r="E740" i="5"/>
  <c r="F740" i="5"/>
  <c r="D741" i="5"/>
  <c r="E741" i="5"/>
  <c r="F741" i="5"/>
  <c r="D742" i="5"/>
  <c r="E742" i="5"/>
  <c r="F742" i="5"/>
  <c r="D743" i="5"/>
  <c r="E743" i="5"/>
  <c r="F743" i="5"/>
  <c r="D757" i="5"/>
  <c r="E757" i="5"/>
  <c r="F757" i="5"/>
  <c r="D758" i="5"/>
  <c r="E758" i="5"/>
  <c r="F758" i="5"/>
  <c r="D759" i="5"/>
  <c r="E759" i="5"/>
  <c r="F759" i="5"/>
  <c r="D760" i="5"/>
  <c r="E760" i="5"/>
  <c r="F760" i="5"/>
  <c r="D761" i="5"/>
  <c r="E761" i="5"/>
  <c r="F761" i="5"/>
  <c r="D762" i="5"/>
  <c r="E762" i="5"/>
  <c r="F762" i="5"/>
  <c r="D763" i="5"/>
  <c r="E763" i="5"/>
  <c r="F763" i="5"/>
  <c r="D764" i="5"/>
  <c r="E764" i="5"/>
  <c r="F764" i="5"/>
  <c r="D765" i="5"/>
  <c r="E765" i="5"/>
  <c r="F765" i="5"/>
  <c r="D766" i="5"/>
  <c r="E766" i="5"/>
  <c r="F766" i="5"/>
  <c r="D767" i="5"/>
  <c r="E767" i="5"/>
  <c r="F767" i="5"/>
  <c r="D768" i="5"/>
  <c r="E768" i="5"/>
  <c r="F768" i="5"/>
  <c r="D769" i="5"/>
  <c r="E769" i="5"/>
  <c r="F769" i="5"/>
  <c r="D770" i="5"/>
  <c r="E770" i="5"/>
  <c r="F770" i="5"/>
  <c r="D771" i="5"/>
  <c r="E771" i="5"/>
  <c r="F771" i="5"/>
  <c r="D772" i="5"/>
  <c r="E772" i="5"/>
  <c r="F772" i="5"/>
  <c r="D773" i="5"/>
  <c r="E773" i="5"/>
  <c r="F773" i="5"/>
  <c r="D774" i="5"/>
  <c r="E774" i="5"/>
  <c r="F774" i="5"/>
  <c r="D775" i="5"/>
  <c r="E775" i="5"/>
  <c r="F775" i="5"/>
  <c r="D776" i="5"/>
  <c r="E776" i="5"/>
  <c r="F776" i="5"/>
  <c r="D777" i="5"/>
  <c r="E777" i="5"/>
  <c r="F777" i="5"/>
  <c r="D778" i="5"/>
  <c r="E778" i="5"/>
  <c r="F778" i="5"/>
  <c r="D779" i="5"/>
  <c r="E779" i="5"/>
  <c r="F779" i="5"/>
  <c r="D790" i="5"/>
  <c r="G790" i="5" s="1"/>
  <c r="E790" i="5"/>
  <c r="F790" i="5"/>
  <c r="D808" i="5"/>
  <c r="E808" i="5"/>
  <c r="F808" i="5"/>
  <c r="D809" i="5"/>
  <c r="E809" i="5"/>
  <c r="F809" i="5"/>
  <c r="D810" i="5"/>
  <c r="E810" i="5"/>
  <c r="F810" i="5"/>
  <c r="D811" i="5"/>
  <c r="E811" i="5"/>
  <c r="F811" i="5"/>
  <c r="D812" i="5"/>
  <c r="E812" i="5"/>
  <c r="F812" i="5"/>
  <c r="D826" i="5"/>
  <c r="E826" i="5"/>
  <c r="F826" i="5"/>
  <c r="D827" i="5"/>
  <c r="E827" i="5"/>
  <c r="F827" i="5"/>
  <c r="D828" i="5"/>
  <c r="E828" i="5"/>
  <c r="F828" i="5"/>
  <c r="D829" i="5"/>
  <c r="E829" i="5"/>
  <c r="F829" i="5"/>
  <c r="D830" i="5"/>
  <c r="E830" i="5"/>
  <c r="F830" i="5"/>
  <c r="D831" i="5"/>
  <c r="E831" i="5"/>
  <c r="F831" i="5"/>
  <c r="D832" i="5"/>
  <c r="E832" i="5"/>
  <c r="F832" i="5"/>
  <c r="D833" i="5"/>
  <c r="E833" i="5"/>
  <c r="F833" i="5"/>
  <c r="D834" i="5"/>
  <c r="E834" i="5"/>
  <c r="F834" i="5"/>
  <c r="D835" i="5"/>
  <c r="E835" i="5"/>
  <c r="F835" i="5"/>
  <c r="D836" i="5"/>
  <c r="E836" i="5"/>
  <c r="F836" i="5"/>
  <c r="D837" i="5"/>
  <c r="E837" i="5"/>
  <c r="F837" i="5"/>
  <c r="D838" i="5"/>
  <c r="E838" i="5"/>
  <c r="F838" i="5"/>
  <c r="D839" i="5"/>
  <c r="E839" i="5"/>
  <c r="F839" i="5"/>
  <c r="D853" i="5"/>
  <c r="E853" i="5"/>
  <c r="F853" i="5"/>
  <c r="D854" i="5"/>
  <c r="E854" i="5"/>
  <c r="F854" i="5"/>
  <c r="D855" i="5"/>
  <c r="E855" i="5"/>
  <c r="F855" i="5"/>
  <c r="D856" i="5"/>
  <c r="E856" i="5"/>
  <c r="F856" i="5"/>
  <c r="D857" i="5"/>
  <c r="E857" i="5"/>
  <c r="F857" i="5"/>
  <c r="D858" i="5"/>
  <c r="E858" i="5"/>
  <c r="F858" i="5"/>
  <c r="D859" i="5"/>
  <c r="E859" i="5"/>
  <c r="F859" i="5"/>
  <c r="D860" i="5"/>
  <c r="E860" i="5"/>
  <c r="F860" i="5"/>
  <c r="D874" i="5"/>
  <c r="E874" i="5"/>
  <c r="F874" i="5"/>
  <c r="D875" i="5"/>
  <c r="E875" i="5"/>
  <c r="F875" i="5"/>
  <c r="D876" i="5"/>
  <c r="E876" i="5"/>
  <c r="F876" i="5"/>
  <c r="D877" i="5"/>
  <c r="E877" i="5"/>
  <c r="F877" i="5"/>
  <c r="D878" i="5"/>
  <c r="E878" i="5"/>
  <c r="F878" i="5"/>
  <c r="D879" i="5"/>
  <c r="E879" i="5"/>
  <c r="F879" i="5"/>
  <c r="D880" i="5"/>
  <c r="E880" i="5"/>
  <c r="F880" i="5"/>
  <c r="D881" i="5"/>
  <c r="E881" i="5"/>
  <c r="F881" i="5"/>
  <c r="D882" i="5"/>
  <c r="E882" i="5"/>
  <c r="F882" i="5"/>
  <c r="D883" i="5"/>
  <c r="E883" i="5"/>
  <c r="F883" i="5"/>
  <c r="D884" i="5"/>
  <c r="E884" i="5"/>
  <c r="F884" i="5"/>
  <c r="D898" i="5"/>
  <c r="E898" i="5"/>
  <c r="F898" i="5"/>
  <c r="D899" i="5"/>
  <c r="E899" i="5"/>
  <c r="F899" i="5"/>
  <c r="D900" i="5"/>
  <c r="E900" i="5"/>
  <c r="F900" i="5"/>
  <c r="D901" i="5"/>
  <c r="E901" i="5"/>
  <c r="F901" i="5"/>
  <c r="D902" i="5"/>
  <c r="E902" i="5"/>
  <c r="F902" i="5"/>
  <c r="D903" i="5"/>
  <c r="E903" i="5"/>
  <c r="F903" i="5"/>
  <c r="D904" i="5"/>
  <c r="E904" i="5"/>
  <c r="F904" i="5"/>
  <c r="D905" i="5"/>
  <c r="E905" i="5"/>
  <c r="F905" i="5"/>
  <c r="D906" i="5"/>
  <c r="E906" i="5"/>
  <c r="F906" i="5"/>
  <c r="D907" i="5"/>
  <c r="E907" i="5"/>
  <c r="F907" i="5"/>
  <c r="D921" i="5"/>
  <c r="E921" i="5"/>
  <c r="F921" i="5"/>
  <c r="D922" i="5"/>
  <c r="E922" i="5"/>
  <c r="F922" i="5"/>
  <c r="D923" i="5"/>
  <c r="E923" i="5"/>
  <c r="F923" i="5"/>
  <c r="D924" i="5"/>
  <c r="E924" i="5"/>
  <c r="F924" i="5"/>
  <c r="D925" i="5"/>
  <c r="E925" i="5"/>
  <c r="F925" i="5"/>
  <c r="D926" i="5"/>
  <c r="E926" i="5"/>
  <c r="F926" i="5"/>
  <c r="D927" i="5"/>
  <c r="E927" i="5"/>
  <c r="F927" i="5"/>
  <c r="D928" i="5"/>
  <c r="E928" i="5"/>
  <c r="F928" i="5"/>
  <c r="D929" i="5"/>
  <c r="E929" i="5"/>
  <c r="F929" i="5"/>
  <c r="D930" i="5"/>
  <c r="E930" i="5"/>
  <c r="F930" i="5"/>
  <c r="D931" i="5"/>
  <c r="E931" i="5"/>
  <c r="F931" i="5"/>
  <c r="D932" i="5"/>
  <c r="E932" i="5"/>
  <c r="F932" i="5"/>
  <c r="D946" i="5"/>
  <c r="E946" i="5"/>
  <c r="F946" i="5"/>
  <c r="D947" i="5"/>
  <c r="E947" i="5"/>
  <c r="F947" i="5"/>
  <c r="D948" i="5"/>
  <c r="E948" i="5"/>
  <c r="F948" i="5"/>
  <c r="D949" i="5"/>
  <c r="E949" i="5"/>
  <c r="F949" i="5"/>
  <c r="D950" i="5"/>
  <c r="E950" i="5"/>
  <c r="F950" i="5"/>
  <c r="D951" i="5"/>
  <c r="E951" i="5"/>
  <c r="F951" i="5"/>
  <c r="D952" i="5"/>
  <c r="E952" i="5"/>
  <c r="F952" i="5"/>
  <c r="D953" i="5"/>
  <c r="E953" i="5"/>
  <c r="F953" i="5"/>
  <c r="D954" i="5"/>
  <c r="E954" i="5"/>
  <c r="F954" i="5"/>
  <c r="D955" i="5"/>
  <c r="E955" i="5"/>
  <c r="F955" i="5"/>
  <c r="D956" i="5"/>
  <c r="E956" i="5"/>
  <c r="F956" i="5"/>
  <c r="D957" i="5"/>
  <c r="E957" i="5"/>
  <c r="F957" i="5"/>
  <c r="D958" i="5"/>
  <c r="E958" i="5"/>
  <c r="F958" i="5"/>
  <c r="D959" i="5"/>
  <c r="E959" i="5"/>
  <c r="F959" i="5"/>
  <c r="D960" i="5"/>
  <c r="E960" i="5"/>
  <c r="F960" i="5"/>
  <c r="D961" i="5"/>
  <c r="E961" i="5"/>
  <c r="F961" i="5"/>
  <c r="D962" i="5"/>
  <c r="E962" i="5"/>
  <c r="F962" i="5"/>
  <c r="D963" i="5"/>
  <c r="E963" i="5"/>
  <c r="F963" i="5"/>
  <c r="D964" i="5"/>
  <c r="E964" i="5"/>
  <c r="F964" i="5"/>
  <c r="D965" i="5"/>
  <c r="E965" i="5"/>
  <c r="F965" i="5"/>
  <c r="D966" i="5"/>
  <c r="E966" i="5"/>
  <c r="F966" i="5"/>
  <c r="D967" i="5"/>
  <c r="E967" i="5"/>
  <c r="F967" i="5"/>
  <c r="D981" i="5"/>
  <c r="E981" i="5"/>
  <c r="F981" i="5"/>
  <c r="D982" i="5"/>
  <c r="E982" i="5"/>
  <c r="F982" i="5"/>
  <c r="D983" i="5"/>
  <c r="E983" i="5"/>
  <c r="F983" i="5"/>
  <c r="D984" i="5"/>
  <c r="E984" i="5"/>
  <c r="F984" i="5"/>
  <c r="D985" i="5"/>
  <c r="E985" i="5"/>
  <c r="F985" i="5"/>
  <c r="D986" i="5"/>
  <c r="E986" i="5"/>
  <c r="F986" i="5"/>
  <c r="D987" i="5"/>
  <c r="E987" i="5"/>
  <c r="F987" i="5"/>
  <c r="D988" i="5"/>
  <c r="E988" i="5"/>
  <c r="F988" i="5"/>
  <c r="D989" i="5"/>
  <c r="E989" i="5"/>
  <c r="F989" i="5"/>
  <c r="D990" i="5"/>
  <c r="E990" i="5"/>
  <c r="F990" i="5"/>
  <c r="D991" i="5"/>
  <c r="E991" i="5"/>
  <c r="F991" i="5"/>
  <c r="D992" i="5"/>
  <c r="E992" i="5"/>
  <c r="F992" i="5"/>
  <c r="D1006" i="5"/>
  <c r="E1006" i="5"/>
  <c r="F1006" i="5"/>
  <c r="D1007" i="5"/>
  <c r="E1007" i="5"/>
  <c r="F1007" i="5"/>
  <c r="D1008" i="5"/>
  <c r="E1008" i="5"/>
  <c r="F1008" i="5"/>
  <c r="D1009" i="5"/>
  <c r="E1009" i="5"/>
  <c r="F1009" i="5"/>
  <c r="D1010" i="5"/>
  <c r="E1010" i="5"/>
  <c r="F1010" i="5"/>
  <c r="D1011" i="5"/>
  <c r="E1011" i="5"/>
  <c r="F1011" i="5"/>
  <c r="D1012" i="5"/>
  <c r="E1012" i="5"/>
  <c r="F1012" i="5"/>
  <c r="D1013" i="5"/>
  <c r="E1013" i="5"/>
  <c r="F1013" i="5"/>
  <c r="D1014" i="5"/>
  <c r="E1014" i="5"/>
  <c r="F1014" i="5"/>
  <c r="D1015" i="5"/>
  <c r="E1015" i="5"/>
  <c r="F1015" i="5"/>
  <c r="D1016" i="5"/>
  <c r="E1016" i="5"/>
  <c r="F1016" i="5"/>
  <c r="D1017" i="5"/>
  <c r="E1017" i="5"/>
  <c r="F1017" i="5"/>
  <c r="D1018" i="5"/>
  <c r="E1018" i="5"/>
  <c r="F1018" i="5"/>
  <c r="D1019" i="5"/>
  <c r="E1019" i="5"/>
  <c r="F1019" i="5"/>
  <c r="D1020" i="5"/>
  <c r="E1020" i="5"/>
  <c r="F1020" i="5"/>
  <c r="D1021" i="5"/>
  <c r="E1021" i="5"/>
  <c r="F1021" i="5"/>
  <c r="D1022" i="5"/>
  <c r="E1022" i="5"/>
  <c r="F1022" i="5"/>
  <c r="D1023" i="5"/>
  <c r="E1023" i="5"/>
  <c r="F1023" i="5"/>
  <c r="D1024" i="5"/>
  <c r="E1024" i="5"/>
  <c r="F1024" i="5"/>
  <c r="D1025" i="5"/>
  <c r="E1025" i="5"/>
  <c r="F1025" i="5"/>
  <c r="D1026" i="5"/>
  <c r="E1026" i="5"/>
  <c r="F1026" i="5"/>
  <c r="D1027" i="5"/>
  <c r="E1027" i="5"/>
  <c r="F1027" i="5"/>
  <c r="D1028" i="5"/>
  <c r="E1028" i="5"/>
  <c r="F1028" i="5"/>
  <c r="D1042" i="5"/>
  <c r="E1042" i="5"/>
  <c r="F1042" i="5"/>
  <c r="D1043" i="5"/>
  <c r="E1043" i="5"/>
  <c r="F1043" i="5"/>
  <c r="D1044" i="5"/>
  <c r="E1044" i="5"/>
  <c r="F1044" i="5"/>
  <c r="D1045" i="5"/>
  <c r="E1045" i="5"/>
  <c r="F1045" i="5"/>
  <c r="D1046" i="5"/>
  <c r="E1046" i="5"/>
  <c r="F1046" i="5"/>
  <c r="D1047" i="5"/>
  <c r="E1047" i="5"/>
  <c r="F1047" i="5"/>
  <c r="D1048" i="5"/>
  <c r="E1048" i="5"/>
  <c r="F1048" i="5"/>
  <c r="D1049" i="5"/>
  <c r="E1049" i="5"/>
  <c r="F1049" i="5"/>
  <c r="D1050" i="5"/>
  <c r="E1050" i="5"/>
  <c r="F1050" i="5"/>
  <c r="D1051" i="5"/>
  <c r="E1051" i="5"/>
  <c r="F1051" i="5"/>
  <c r="D1065" i="5"/>
  <c r="E1065" i="5"/>
  <c r="F1065" i="5"/>
  <c r="D1066" i="5"/>
  <c r="E1066" i="5"/>
  <c r="F1066" i="5"/>
  <c r="D1067" i="5"/>
  <c r="E1067" i="5"/>
  <c r="F1067" i="5"/>
  <c r="D1068" i="5"/>
  <c r="E1068" i="5"/>
  <c r="F1068" i="5"/>
  <c r="D1069" i="5"/>
  <c r="E1069" i="5"/>
  <c r="F1069" i="5"/>
  <c r="D1070" i="5"/>
  <c r="E1070" i="5"/>
  <c r="F1070" i="5"/>
  <c r="D1071" i="5"/>
  <c r="E1071" i="5"/>
  <c r="F1071" i="5"/>
  <c r="D1072" i="5"/>
  <c r="E1072" i="5"/>
  <c r="F1072" i="5"/>
  <c r="D1073" i="5"/>
  <c r="E1073" i="5"/>
  <c r="F1073" i="5"/>
  <c r="D1074" i="5"/>
  <c r="E1074" i="5"/>
  <c r="F1074" i="5"/>
  <c r="D1075" i="5"/>
  <c r="E1075" i="5"/>
  <c r="F1075" i="5"/>
  <c r="D1076" i="5"/>
  <c r="E1076" i="5"/>
  <c r="F1076" i="5"/>
  <c r="D1077" i="5"/>
  <c r="E1077" i="5"/>
  <c r="F1077" i="5"/>
  <c r="D1091" i="5"/>
  <c r="E1091" i="5"/>
  <c r="F1091" i="5"/>
  <c r="D1092" i="5"/>
  <c r="E1092" i="5"/>
  <c r="F1092" i="5"/>
  <c r="D1093" i="5"/>
  <c r="E1093" i="5"/>
  <c r="F1093" i="5"/>
  <c r="D1094" i="5"/>
  <c r="E1094" i="5"/>
  <c r="F1094" i="5"/>
  <c r="D1095" i="5"/>
  <c r="E1095" i="5"/>
  <c r="F1095" i="5"/>
  <c r="D1096" i="5"/>
  <c r="E1096" i="5"/>
  <c r="F1096" i="5"/>
  <c r="D1097" i="5"/>
  <c r="E1097" i="5"/>
  <c r="F1097" i="5"/>
  <c r="D1098" i="5"/>
  <c r="E1098" i="5"/>
  <c r="F1098" i="5"/>
  <c r="D1099" i="5"/>
  <c r="E1099" i="5"/>
  <c r="F1099" i="5"/>
  <c r="D1100" i="5"/>
  <c r="E1100" i="5"/>
  <c r="F1100" i="5"/>
  <c r="D1101" i="5"/>
  <c r="E1101" i="5"/>
  <c r="F1101" i="5"/>
  <c r="D1115" i="5"/>
  <c r="E1115" i="5"/>
  <c r="F1115" i="5"/>
  <c r="D1116" i="5"/>
  <c r="E1116" i="5"/>
  <c r="F1116" i="5"/>
  <c r="D1117" i="5"/>
  <c r="E1117" i="5"/>
  <c r="F1117" i="5"/>
  <c r="D1118" i="5"/>
  <c r="E1118" i="5"/>
  <c r="F1118" i="5"/>
  <c r="D1119" i="5"/>
  <c r="E1119" i="5"/>
  <c r="F1119" i="5"/>
  <c r="D1120" i="5"/>
  <c r="E1120" i="5"/>
  <c r="F1120" i="5"/>
  <c r="D1121" i="5"/>
  <c r="E1121" i="5"/>
  <c r="F1121" i="5"/>
  <c r="D1122" i="5"/>
  <c r="E1122" i="5"/>
  <c r="F1122" i="5"/>
  <c r="D1123" i="5"/>
  <c r="E1123" i="5"/>
  <c r="F1123" i="5"/>
  <c r="D1124" i="5"/>
  <c r="E1124" i="5"/>
  <c r="F1124" i="5"/>
  <c r="D1125" i="5"/>
  <c r="E1125" i="5"/>
  <c r="F1125" i="5"/>
  <c r="D1126" i="5"/>
  <c r="E1126" i="5"/>
  <c r="F1126" i="5"/>
  <c r="D1127" i="5"/>
  <c r="E1127" i="5"/>
  <c r="F1127" i="5"/>
  <c r="D1128" i="5"/>
  <c r="E1128" i="5"/>
  <c r="F1128" i="5"/>
  <c r="D1129" i="5"/>
  <c r="E1129" i="5"/>
  <c r="F1129" i="5"/>
  <c r="D1130" i="5"/>
  <c r="E1130" i="5"/>
  <c r="F1130" i="5"/>
  <c r="D1131" i="5"/>
  <c r="E1131" i="5"/>
  <c r="F1131" i="5"/>
  <c r="D1132" i="5"/>
  <c r="E1132" i="5"/>
  <c r="F1132" i="5"/>
  <c r="D1133" i="5"/>
  <c r="E1133" i="5"/>
  <c r="F1133" i="5"/>
  <c r="D1134" i="5"/>
  <c r="E1134" i="5"/>
  <c r="F1134" i="5"/>
  <c r="D1135" i="5"/>
  <c r="E1135" i="5"/>
  <c r="F1135" i="5"/>
  <c r="D1136" i="5"/>
  <c r="E1136" i="5"/>
  <c r="F1136" i="5"/>
  <c r="D1137" i="5"/>
  <c r="E1137" i="5"/>
  <c r="F1137" i="5"/>
  <c r="D1138" i="5"/>
  <c r="E1138" i="5"/>
  <c r="F1138" i="5"/>
  <c r="D1139" i="5"/>
  <c r="E1139" i="5"/>
  <c r="F1139" i="5"/>
  <c r="D1140" i="5"/>
  <c r="E1140" i="5"/>
  <c r="F1140" i="5"/>
  <c r="D1154" i="5"/>
  <c r="E1154" i="5"/>
  <c r="F1154" i="5"/>
  <c r="D1155" i="5"/>
  <c r="E1155" i="5"/>
  <c r="F1155" i="5"/>
  <c r="D1156" i="5"/>
  <c r="E1156" i="5"/>
  <c r="F1156" i="5"/>
  <c r="D1157" i="5"/>
  <c r="E1157" i="5"/>
  <c r="F1157" i="5"/>
  <c r="D1158" i="5"/>
  <c r="E1158" i="5"/>
  <c r="F1158" i="5"/>
  <c r="D1159" i="5"/>
  <c r="E1159" i="5"/>
  <c r="F1159" i="5"/>
  <c r="D1160" i="5"/>
  <c r="E1160" i="5"/>
  <c r="F1160" i="5"/>
  <c r="D1161" i="5"/>
  <c r="E1161" i="5"/>
  <c r="F1161" i="5"/>
  <c r="D1162" i="5"/>
  <c r="E1162" i="5"/>
  <c r="F1162" i="5"/>
  <c r="D1163" i="5"/>
  <c r="E1163" i="5"/>
  <c r="F1163" i="5"/>
  <c r="D1164" i="5"/>
  <c r="E1164" i="5"/>
  <c r="F1164" i="5"/>
  <c r="D1165" i="5"/>
  <c r="E1165" i="5"/>
  <c r="F1165" i="5"/>
  <c r="D1166" i="5"/>
  <c r="E1166" i="5"/>
  <c r="F1166" i="5"/>
  <c r="D1167" i="5"/>
  <c r="E1167" i="5"/>
  <c r="F1167" i="5"/>
  <c r="D1168" i="5"/>
  <c r="E1168" i="5"/>
  <c r="F1168" i="5"/>
  <c r="D1169" i="5"/>
  <c r="E1169" i="5"/>
  <c r="F1169" i="5"/>
  <c r="D1170" i="5"/>
  <c r="E1170" i="5"/>
  <c r="F1170" i="5"/>
  <c r="D1171" i="5"/>
  <c r="E1171" i="5"/>
  <c r="F1171" i="5"/>
  <c r="D1172" i="5"/>
  <c r="E1172" i="5"/>
  <c r="F1172" i="5"/>
  <c r="D1173" i="5"/>
  <c r="E1173" i="5"/>
  <c r="F1173" i="5"/>
  <c r="D1174" i="5"/>
  <c r="E1174" i="5"/>
  <c r="F1174" i="5"/>
  <c r="D1175" i="5"/>
  <c r="E1175" i="5"/>
  <c r="F1175" i="5"/>
  <c r="D1176" i="5"/>
  <c r="E1176" i="5"/>
  <c r="F1176" i="5"/>
  <c r="D1187" i="5"/>
  <c r="G1187" i="5" s="1"/>
  <c r="E1187" i="5"/>
  <c r="F1187" i="5"/>
  <c r="C222" i="20"/>
  <c r="C207" i="20"/>
  <c r="C193" i="20"/>
  <c r="C179" i="20"/>
  <c r="C165" i="20"/>
  <c r="C151" i="20"/>
  <c r="C137" i="20"/>
  <c r="C123" i="20"/>
  <c r="C109" i="20"/>
  <c r="C95" i="20"/>
  <c r="C81" i="20"/>
  <c r="C67" i="20"/>
  <c r="C53" i="20"/>
  <c r="C39" i="20"/>
  <c r="C25" i="20"/>
  <c r="H34" i="21"/>
  <c r="H30" i="21"/>
  <c r="F34" i="21"/>
  <c r="D32" i="21"/>
  <c r="D390" i="21"/>
  <c r="I390" i="21"/>
  <c r="H390" i="21"/>
  <c r="G390" i="21"/>
  <c r="F390" i="21"/>
  <c r="E390" i="21"/>
  <c r="I377" i="21"/>
  <c r="H377" i="21"/>
  <c r="G377" i="21"/>
  <c r="F377" i="21"/>
  <c r="E377" i="21"/>
  <c r="D377" i="21"/>
  <c r="I376" i="21"/>
  <c r="H376" i="21"/>
  <c r="G376" i="21"/>
  <c r="F376" i="21"/>
  <c r="E376" i="21"/>
  <c r="D376" i="21"/>
  <c r="I375" i="21"/>
  <c r="H375" i="21"/>
  <c r="G375" i="21"/>
  <c r="F375" i="21"/>
  <c r="E375" i="21"/>
  <c r="D375" i="21"/>
  <c r="I374" i="21"/>
  <c r="H374" i="21"/>
  <c r="G374" i="21"/>
  <c r="F374" i="21"/>
  <c r="E374" i="21"/>
  <c r="D374" i="21"/>
  <c r="I373" i="21"/>
  <c r="H373" i="21"/>
  <c r="G373" i="21"/>
  <c r="F373" i="21"/>
  <c r="E373" i="21"/>
  <c r="D373" i="21"/>
  <c r="I372" i="21"/>
  <c r="H372" i="21"/>
  <c r="G372" i="21"/>
  <c r="F372" i="21"/>
  <c r="E372" i="21"/>
  <c r="D372" i="21"/>
  <c r="I371" i="21"/>
  <c r="H371" i="21"/>
  <c r="G371" i="21"/>
  <c r="F371" i="21"/>
  <c r="E371" i="21"/>
  <c r="D371" i="21"/>
  <c r="I370" i="21"/>
  <c r="H370" i="21"/>
  <c r="G370" i="21"/>
  <c r="F370" i="21"/>
  <c r="E370" i="21"/>
  <c r="D370" i="21"/>
  <c r="I369" i="21"/>
  <c r="H369" i="21"/>
  <c r="G369" i="21"/>
  <c r="F369" i="21"/>
  <c r="E369" i="21"/>
  <c r="D369" i="21"/>
  <c r="I368" i="21"/>
  <c r="H368" i="21"/>
  <c r="G368" i="21"/>
  <c r="F368" i="21"/>
  <c r="E368" i="21"/>
  <c r="D368" i="21"/>
  <c r="I367" i="21"/>
  <c r="H367" i="21"/>
  <c r="G367" i="21"/>
  <c r="F367" i="21"/>
  <c r="E367" i="21"/>
  <c r="D367" i="21"/>
  <c r="I366" i="21"/>
  <c r="H366" i="21"/>
  <c r="G366" i="21"/>
  <c r="F366" i="21"/>
  <c r="E366" i="21"/>
  <c r="D366" i="21"/>
  <c r="I365" i="21"/>
  <c r="H365" i="21"/>
  <c r="G365" i="21"/>
  <c r="F365" i="21"/>
  <c r="E365" i="21"/>
  <c r="D365" i="21"/>
  <c r="I364" i="21"/>
  <c r="H364" i="21"/>
  <c r="G364" i="21"/>
  <c r="F364" i="21"/>
  <c r="E364" i="21"/>
  <c r="D364" i="21"/>
  <c r="I363" i="21"/>
  <c r="H363" i="21"/>
  <c r="G363" i="21"/>
  <c r="F363" i="21"/>
  <c r="E363" i="21"/>
  <c r="D363" i="21"/>
  <c r="I362" i="21"/>
  <c r="H362" i="21"/>
  <c r="G362" i="21"/>
  <c r="F362" i="21"/>
  <c r="E362" i="21"/>
  <c r="D362" i="21"/>
  <c r="I361" i="21"/>
  <c r="H361" i="21"/>
  <c r="G361" i="21"/>
  <c r="F361" i="21"/>
  <c r="E361" i="21"/>
  <c r="D361" i="21"/>
  <c r="I360" i="21"/>
  <c r="H360" i="21"/>
  <c r="G360" i="21"/>
  <c r="F360" i="21"/>
  <c r="E360" i="21"/>
  <c r="D360" i="21"/>
  <c r="I359" i="21"/>
  <c r="H359" i="21"/>
  <c r="G359" i="21"/>
  <c r="F359" i="21"/>
  <c r="E359" i="21"/>
  <c r="D359" i="21"/>
  <c r="I358" i="21"/>
  <c r="H358" i="21"/>
  <c r="G358" i="21"/>
  <c r="F358" i="21"/>
  <c r="E358" i="21"/>
  <c r="D358" i="21"/>
  <c r="I357" i="21"/>
  <c r="H357" i="21"/>
  <c r="G357" i="21"/>
  <c r="F357" i="21"/>
  <c r="E357" i="21"/>
  <c r="D357" i="21"/>
  <c r="I356" i="21"/>
  <c r="H356" i="21"/>
  <c r="G356" i="21"/>
  <c r="F356" i="21"/>
  <c r="E356" i="21"/>
  <c r="D356" i="21"/>
  <c r="I355" i="21"/>
  <c r="H355" i="21"/>
  <c r="G355" i="21"/>
  <c r="F355" i="21"/>
  <c r="E355" i="21"/>
  <c r="D355" i="21"/>
  <c r="I341" i="21"/>
  <c r="H341" i="21"/>
  <c r="G341" i="21"/>
  <c r="F341" i="21"/>
  <c r="E341" i="21"/>
  <c r="D341" i="21"/>
  <c r="I340" i="21"/>
  <c r="H340" i="21"/>
  <c r="G340" i="21"/>
  <c r="F340" i="21"/>
  <c r="E340" i="21"/>
  <c r="D340" i="21"/>
  <c r="I339" i="21"/>
  <c r="H339" i="21"/>
  <c r="G339" i="21"/>
  <c r="F339" i="21"/>
  <c r="E339" i="21"/>
  <c r="D339" i="21"/>
  <c r="I338" i="21"/>
  <c r="H338" i="21"/>
  <c r="G338" i="21"/>
  <c r="F338" i="21"/>
  <c r="E338" i="21"/>
  <c r="D338" i="21"/>
  <c r="I337" i="21"/>
  <c r="H337" i="21"/>
  <c r="G337" i="21"/>
  <c r="F337" i="21"/>
  <c r="E337" i="21"/>
  <c r="D337" i="21"/>
  <c r="I336" i="21"/>
  <c r="H336" i="21"/>
  <c r="G336" i="21"/>
  <c r="F336" i="21"/>
  <c r="E336" i="21"/>
  <c r="D336" i="21"/>
  <c r="I335" i="21"/>
  <c r="H335" i="21"/>
  <c r="G335" i="21"/>
  <c r="F335" i="21"/>
  <c r="E335" i="21"/>
  <c r="D335" i="21"/>
  <c r="I334" i="21"/>
  <c r="H334" i="21"/>
  <c r="G334" i="21"/>
  <c r="F334" i="21"/>
  <c r="E334" i="21"/>
  <c r="D334" i="21"/>
  <c r="I333" i="21"/>
  <c r="H333" i="21"/>
  <c r="G333" i="21"/>
  <c r="F333" i="21"/>
  <c r="E333" i="21"/>
  <c r="D333" i="21"/>
  <c r="I332" i="21"/>
  <c r="H332" i="21"/>
  <c r="G332" i="21"/>
  <c r="F332" i="21"/>
  <c r="E332" i="21"/>
  <c r="D332" i="21"/>
  <c r="I331" i="21"/>
  <c r="H331" i="21"/>
  <c r="G331" i="21"/>
  <c r="F331" i="21"/>
  <c r="E331" i="21"/>
  <c r="D331" i="21"/>
  <c r="I330" i="21"/>
  <c r="H330" i="21"/>
  <c r="G330" i="21"/>
  <c r="F330" i="21"/>
  <c r="E330" i="21"/>
  <c r="D330" i="21"/>
  <c r="I329" i="21"/>
  <c r="H329" i="21"/>
  <c r="G329" i="21"/>
  <c r="F329" i="21"/>
  <c r="E329" i="21"/>
  <c r="D329" i="21"/>
  <c r="I328" i="21"/>
  <c r="H328" i="21"/>
  <c r="G328" i="21"/>
  <c r="F328" i="21"/>
  <c r="E328" i="21"/>
  <c r="D328" i="21"/>
  <c r="I327" i="21"/>
  <c r="H327" i="21"/>
  <c r="G327" i="21"/>
  <c r="F327" i="21"/>
  <c r="E327" i="21"/>
  <c r="D327" i="21"/>
  <c r="I326" i="21"/>
  <c r="H326" i="21"/>
  <c r="G326" i="21"/>
  <c r="F326" i="21"/>
  <c r="E326" i="21"/>
  <c r="D326" i="21"/>
  <c r="I325" i="21"/>
  <c r="H325" i="21"/>
  <c r="G325" i="21"/>
  <c r="F325" i="21"/>
  <c r="E325" i="21"/>
  <c r="D325" i="21"/>
  <c r="I324" i="21"/>
  <c r="H324" i="21"/>
  <c r="G324" i="21"/>
  <c r="F324" i="21"/>
  <c r="E324" i="21"/>
  <c r="D324" i="21"/>
  <c r="I323" i="21"/>
  <c r="H323" i="21"/>
  <c r="G323" i="21"/>
  <c r="F323" i="21"/>
  <c r="E323" i="21"/>
  <c r="D323" i="21"/>
  <c r="I322" i="21"/>
  <c r="H322" i="21"/>
  <c r="G322" i="21"/>
  <c r="F322" i="21"/>
  <c r="E322" i="21"/>
  <c r="D322" i="21"/>
  <c r="I321" i="21"/>
  <c r="H321" i="21"/>
  <c r="G321" i="21"/>
  <c r="F321" i="21"/>
  <c r="E321" i="21"/>
  <c r="D321" i="21"/>
  <c r="I320" i="21"/>
  <c r="H320" i="21"/>
  <c r="G320" i="21"/>
  <c r="F320" i="21"/>
  <c r="E320" i="21"/>
  <c r="D320" i="21"/>
  <c r="I319" i="21"/>
  <c r="H319" i="21"/>
  <c r="G319" i="21"/>
  <c r="F319" i="21"/>
  <c r="E319" i="21"/>
  <c r="D319" i="21"/>
  <c r="I318" i="21"/>
  <c r="H318" i="21"/>
  <c r="G318" i="21"/>
  <c r="F318" i="21"/>
  <c r="E318" i="21"/>
  <c r="D318" i="21"/>
  <c r="I317" i="21"/>
  <c r="H317" i="21"/>
  <c r="G317" i="21"/>
  <c r="F317" i="21"/>
  <c r="E317" i="21"/>
  <c r="D317" i="21"/>
  <c r="I316" i="21"/>
  <c r="H316" i="21"/>
  <c r="G316" i="21"/>
  <c r="F316" i="21"/>
  <c r="E316" i="21"/>
  <c r="D316" i="21"/>
  <c r="I302" i="21"/>
  <c r="H302" i="21"/>
  <c r="G302" i="21"/>
  <c r="F302" i="21"/>
  <c r="E302" i="21"/>
  <c r="D302" i="21"/>
  <c r="I301" i="21"/>
  <c r="H301" i="21"/>
  <c r="G301" i="21"/>
  <c r="F301" i="21"/>
  <c r="E301" i="21"/>
  <c r="D301" i="21"/>
  <c r="I300" i="21"/>
  <c r="H300" i="21"/>
  <c r="G300" i="21"/>
  <c r="F300" i="21"/>
  <c r="E300" i="21"/>
  <c r="D300" i="21"/>
  <c r="I299" i="21"/>
  <c r="H299" i="21"/>
  <c r="G299" i="21"/>
  <c r="F299" i="21"/>
  <c r="E299" i="21"/>
  <c r="D299" i="21"/>
  <c r="I298" i="21"/>
  <c r="H298" i="21"/>
  <c r="G298" i="21"/>
  <c r="F298" i="21"/>
  <c r="E298" i="21"/>
  <c r="D298" i="21"/>
  <c r="I297" i="21"/>
  <c r="H297" i="21"/>
  <c r="G297" i="21"/>
  <c r="F297" i="21"/>
  <c r="E297" i="21"/>
  <c r="D297" i="21"/>
  <c r="I296" i="21"/>
  <c r="H296" i="21"/>
  <c r="G296" i="21"/>
  <c r="F296" i="21"/>
  <c r="E296" i="21"/>
  <c r="D296" i="21"/>
  <c r="I295" i="21"/>
  <c r="H295" i="21"/>
  <c r="G295" i="21"/>
  <c r="F295" i="21"/>
  <c r="E295" i="21"/>
  <c r="D295" i="21"/>
  <c r="I294" i="21"/>
  <c r="H294" i="21"/>
  <c r="G294" i="21"/>
  <c r="F294" i="21"/>
  <c r="E294" i="21"/>
  <c r="D294" i="21"/>
  <c r="I293" i="21"/>
  <c r="H293" i="21"/>
  <c r="G293" i="21"/>
  <c r="F293" i="21"/>
  <c r="E293" i="21"/>
  <c r="D293" i="21"/>
  <c r="I292" i="21"/>
  <c r="H292" i="21"/>
  <c r="G292" i="21"/>
  <c r="F292" i="21"/>
  <c r="E292" i="21"/>
  <c r="D292" i="21"/>
  <c r="I278" i="21"/>
  <c r="H278" i="21"/>
  <c r="G278" i="21"/>
  <c r="F278" i="21"/>
  <c r="E278" i="21"/>
  <c r="D278" i="21"/>
  <c r="I277" i="21"/>
  <c r="H277" i="21"/>
  <c r="G277" i="21"/>
  <c r="F277" i="21"/>
  <c r="E277" i="21"/>
  <c r="D277" i="21"/>
  <c r="I276" i="21"/>
  <c r="H276" i="21"/>
  <c r="G276" i="21"/>
  <c r="F276" i="21"/>
  <c r="E276" i="21"/>
  <c r="D276" i="21"/>
  <c r="I275" i="21"/>
  <c r="H275" i="21"/>
  <c r="G275" i="21"/>
  <c r="F275" i="21"/>
  <c r="E275" i="21"/>
  <c r="D275" i="21"/>
  <c r="I274" i="21"/>
  <c r="H274" i="21"/>
  <c r="G274" i="21"/>
  <c r="F274" i="21"/>
  <c r="E274" i="21"/>
  <c r="D274" i="21"/>
  <c r="I273" i="21"/>
  <c r="H273" i="21"/>
  <c r="G273" i="21"/>
  <c r="F273" i="21"/>
  <c r="E273" i="21"/>
  <c r="D273" i="21"/>
  <c r="I272" i="21"/>
  <c r="H272" i="21"/>
  <c r="G272" i="21"/>
  <c r="F272" i="21"/>
  <c r="E272" i="21"/>
  <c r="D272" i="21"/>
  <c r="I271" i="21"/>
  <c r="H271" i="21"/>
  <c r="G271" i="21"/>
  <c r="F271" i="21"/>
  <c r="E271" i="21"/>
  <c r="D271" i="21"/>
  <c r="I270" i="21"/>
  <c r="H270" i="21"/>
  <c r="G270" i="21"/>
  <c r="F270" i="21"/>
  <c r="E270" i="21"/>
  <c r="D270" i="21"/>
  <c r="I269" i="21"/>
  <c r="H269" i="21"/>
  <c r="G269" i="21"/>
  <c r="F269" i="21"/>
  <c r="E269" i="21"/>
  <c r="D269" i="21"/>
  <c r="I268" i="21"/>
  <c r="H268" i="21"/>
  <c r="G268" i="21"/>
  <c r="F268" i="21"/>
  <c r="E268" i="21"/>
  <c r="D268" i="21"/>
  <c r="I267" i="21"/>
  <c r="H267" i="21"/>
  <c r="G267" i="21"/>
  <c r="F267" i="21"/>
  <c r="E267" i="21"/>
  <c r="D267" i="21"/>
  <c r="I266" i="21"/>
  <c r="H266" i="21"/>
  <c r="G266" i="21"/>
  <c r="F266" i="21"/>
  <c r="E266" i="21"/>
  <c r="D266" i="21"/>
  <c r="I252" i="21"/>
  <c r="H252" i="21"/>
  <c r="G252" i="21"/>
  <c r="F252" i="21"/>
  <c r="E252" i="21"/>
  <c r="D252" i="21"/>
  <c r="I251" i="21"/>
  <c r="H251" i="21"/>
  <c r="G251" i="21"/>
  <c r="F251" i="21"/>
  <c r="E251" i="21"/>
  <c r="D251" i="21"/>
  <c r="I250" i="21"/>
  <c r="H250" i="21"/>
  <c r="G250" i="21"/>
  <c r="F250" i="21"/>
  <c r="E250" i="21"/>
  <c r="D250" i="21"/>
  <c r="I249" i="21"/>
  <c r="H249" i="21"/>
  <c r="G249" i="21"/>
  <c r="F249" i="21"/>
  <c r="E249" i="21"/>
  <c r="D249" i="21"/>
  <c r="I248" i="21"/>
  <c r="H248" i="21"/>
  <c r="G248" i="21"/>
  <c r="F248" i="21"/>
  <c r="E248" i="21"/>
  <c r="D248" i="21"/>
  <c r="I247" i="21"/>
  <c r="H247" i="21"/>
  <c r="G247" i="21"/>
  <c r="F247" i="21"/>
  <c r="E247" i="21"/>
  <c r="D247" i="21"/>
  <c r="I246" i="21"/>
  <c r="H246" i="21"/>
  <c r="G246" i="21"/>
  <c r="F246" i="21"/>
  <c r="E246" i="21"/>
  <c r="D246" i="21"/>
  <c r="I245" i="21"/>
  <c r="H245" i="21"/>
  <c r="G245" i="21"/>
  <c r="F245" i="21"/>
  <c r="E245" i="21"/>
  <c r="D245" i="21"/>
  <c r="I244" i="21"/>
  <c r="H244" i="21"/>
  <c r="G244" i="21"/>
  <c r="F244" i="21"/>
  <c r="E244" i="21"/>
  <c r="D244" i="21"/>
  <c r="I243" i="21"/>
  <c r="H243" i="21"/>
  <c r="G243" i="21"/>
  <c r="F243" i="21"/>
  <c r="E243" i="21"/>
  <c r="D243" i="21"/>
  <c r="I229" i="21"/>
  <c r="H229" i="21"/>
  <c r="G229" i="21"/>
  <c r="F229" i="21"/>
  <c r="E229" i="21"/>
  <c r="D229" i="21"/>
  <c r="I228" i="21"/>
  <c r="H228" i="21"/>
  <c r="G228" i="21"/>
  <c r="F228" i="21"/>
  <c r="E228" i="21"/>
  <c r="D228" i="21"/>
  <c r="I227" i="21"/>
  <c r="H227" i="21"/>
  <c r="G227" i="21"/>
  <c r="F227" i="21"/>
  <c r="E227" i="21"/>
  <c r="D227" i="21"/>
  <c r="I226" i="21"/>
  <c r="H226" i="21"/>
  <c r="G226" i="21"/>
  <c r="F226" i="21"/>
  <c r="E226" i="21"/>
  <c r="D226" i="21"/>
  <c r="I225" i="21"/>
  <c r="H225" i="21"/>
  <c r="G225" i="21"/>
  <c r="F225" i="21"/>
  <c r="E225" i="21"/>
  <c r="D225" i="21"/>
  <c r="I224" i="21"/>
  <c r="H224" i="21"/>
  <c r="G224" i="21"/>
  <c r="F224" i="21"/>
  <c r="E224" i="21"/>
  <c r="D224" i="21"/>
  <c r="I223" i="21"/>
  <c r="H223" i="21"/>
  <c r="G223" i="21"/>
  <c r="F223" i="21"/>
  <c r="E223" i="21"/>
  <c r="D223" i="21"/>
  <c r="I222" i="21"/>
  <c r="H222" i="21"/>
  <c r="G222" i="21"/>
  <c r="F222" i="21"/>
  <c r="E222" i="21"/>
  <c r="D222" i="21"/>
  <c r="I221" i="21"/>
  <c r="H221" i="21"/>
  <c r="G221" i="21"/>
  <c r="F221" i="21"/>
  <c r="E221" i="21"/>
  <c r="D221" i="21"/>
  <c r="I220" i="21"/>
  <c r="H220" i="21"/>
  <c r="G220" i="21"/>
  <c r="F220" i="21"/>
  <c r="E220" i="21"/>
  <c r="D220" i="21"/>
  <c r="I219" i="21"/>
  <c r="H219" i="21"/>
  <c r="G219" i="21"/>
  <c r="F219" i="21"/>
  <c r="E219" i="21"/>
  <c r="D219" i="21"/>
  <c r="I218" i="21"/>
  <c r="H218" i="21"/>
  <c r="G218" i="21"/>
  <c r="F218" i="21"/>
  <c r="E218" i="21"/>
  <c r="D218" i="21"/>
  <c r="I217" i="21"/>
  <c r="H217" i="21"/>
  <c r="G217" i="21"/>
  <c r="F217" i="21"/>
  <c r="E217" i="21"/>
  <c r="D217" i="21"/>
  <c r="I216" i="21"/>
  <c r="H216" i="21"/>
  <c r="G216" i="21"/>
  <c r="F216" i="21"/>
  <c r="E216" i="21"/>
  <c r="D216" i="21"/>
  <c r="I215" i="21"/>
  <c r="H215" i="21"/>
  <c r="G215" i="21"/>
  <c r="F215" i="21"/>
  <c r="E215" i="21"/>
  <c r="D215" i="21"/>
  <c r="I214" i="21"/>
  <c r="H214" i="21"/>
  <c r="G214" i="21"/>
  <c r="F214" i="21"/>
  <c r="E214" i="21"/>
  <c r="D214" i="21"/>
  <c r="I213" i="21"/>
  <c r="H213" i="21"/>
  <c r="G213" i="21"/>
  <c r="F213" i="21"/>
  <c r="E213" i="21"/>
  <c r="D213" i="21"/>
  <c r="I212" i="21"/>
  <c r="H212" i="21"/>
  <c r="G212" i="21"/>
  <c r="F212" i="21"/>
  <c r="E212" i="21"/>
  <c r="D212" i="21"/>
  <c r="I211" i="21"/>
  <c r="H211" i="21"/>
  <c r="G211" i="21"/>
  <c r="F211" i="21"/>
  <c r="E211" i="21"/>
  <c r="D211" i="21"/>
  <c r="I210" i="21"/>
  <c r="H210" i="21"/>
  <c r="G210" i="21"/>
  <c r="F210" i="21"/>
  <c r="E210" i="21"/>
  <c r="D210" i="21"/>
  <c r="I209" i="21"/>
  <c r="H209" i="21"/>
  <c r="G209" i="21"/>
  <c r="F209" i="21"/>
  <c r="E209" i="21"/>
  <c r="D209" i="21"/>
  <c r="I208" i="21"/>
  <c r="H208" i="21"/>
  <c r="G208" i="21"/>
  <c r="F208" i="21"/>
  <c r="E208" i="21"/>
  <c r="D208" i="21"/>
  <c r="I194" i="21"/>
  <c r="H194" i="21"/>
  <c r="G194" i="21"/>
  <c r="F194" i="21"/>
  <c r="E194" i="21"/>
  <c r="D194" i="21"/>
  <c r="I193" i="21"/>
  <c r="H193" i="21"/>
  <c r="G193" i="21"/>
  <c r="F193" i="21"/>
  <c r="E193" i="21"/>
  <c r="D193" i="21"/>
  <c r="I192" i="21"/>
  <c r="H192" i="21"/>
  <c r="G192" i="21"/>
  <c r="F192" i="21"/>
  <c r="E192" i="21"/>
  <c r="D192" i="21"/>
  <c r="I191" i="21"/>
  <c r="H191" i="21"/>
  <c r="G191" i="21"/>
  <c r="F191" i="21"/>
  <c r="E191" i="21"/>
  <c r="D191" i="21"/>
  <c r="I190" i="21"/>
  <c r="H190" i="21"/>
  <c r="G190" i="21"/>
  <c r="F190" i="21"/>
  <c r="E190" i="21"/>
  <c r="D190" i="21"/>
  <c r="I189" i="21"/>
  <c r="H189" i="21"/>
  <c r="G189" i="21"/>
  <c r="F189" i="21"/>
  <c r="E189" i="21"/>
  <c r="D189" i="21"/>
  <c r="I188" i="21"/>
  <c r="H188" i="21"/>
  <c r="G188" i="21"/>
  <c r="F188" i="21"/>
  <c r="E188" i="21"/>
  <c r="D188" i="21"/>
  <c r="I187" i="21"/>
  <c r="H187" i="21"/>
  <c r="G187" i="21"/>
  <c r="F187" i="21"/>
  <c r="E187" i="21"/>
  <c r="D187" i="21"/>
  <c r="I186" i="21"/>
  <c r="H186" i="21"/>
  <c r="G186" i="21"/>
  <c r="F186" i="21"/>
  <c r="E186" i="21"/>
  <c r="D186" i="21"/>
  <c r="I185" i="21"/>
  <c r="H185" i="21"/>
  <c r="G185" i="21"/>
  <c r="F185" i="21"/>
  <c r="E185" i="21"/>
  <c r="D185" i="21"/>
  <c r="I184" i="21"/>
  <c r="H184" i="21"/>
  <c r="G184" i="21"/>
  <c r="F184" i="21"/>
  <c r="E184" i="21"/>
  <c r="D184" i="21"/>
  <c r="I183" i="21"/>
  <c r="H183" i="21"/>
  <c r="G183" i="21"/>
  <c r="F183" i="21"/>
  <c r="E183" i="21"/>
  <c r="D183" i="21"/>
  <c r="I169" i="21"/>
  <c r="H169" i="21"/>
  <c r="G169" i="21"/>
  <c r="F169" i="21"/>
  <c r="E169" i="21"/>
  <c r="D169" i="21"/>
  <c r="I168" i="21"/>
  <c r="H168" i="21"/>
  <c r="G168" i="21"/>
  <c r="F168" i="21"/>
  <c r="E168" i="21"/>
  <c r="D168" i="21"/>
  <c r="I167" i="21"/>
  <c r="H167" i="21"/>
  <c r="G167" i="21"/>
  <c r="F167" i="21"/>
  <c r="E167" i="21"/>
  <c r="D167" i="21"/>
  <c r="I166" i="21"/>
  <c r="H166" i="21"/>
  <c r="G166" i="21"/>
  <c r="F166" i="21"/>
  <c r="E166" i="21"/>
  <c r="D166" i="21"/>
  <c r="I165" i="21"/>
  <c r="H165" i="21"/>
  <c r="G165" i="21"/>
  <c r="F165" i="21"/>
  <c r="E165" i="21"/>
  <c r="D165" i="21"/>
  <c r="I164" i="21"/>
  <c r="H164" i="21"/>
  <c r="G164" i="21"/>
  <c r="F164" i="21"/>
  <c r="E164" i="21"/>
  <c r="D164" i="21"/>
  <c r="I163" i="21"/>
  <c r="H163" i="21"/>
  <c r="G163" i="21"/>
  <c r="F163" i="21"/>
  <c r="E163" i="21"/>
  <c r="D163" i="21"/>
  <c r="I162" i="21"/>
  <c r="H162" i="21"/>
  <c r="G162" i="21"/>
  <c r="F162" i="21"/>
  <c r="E162" i="21"/>
  <c r="D162" i="21"/>
  <c r="I161" i="21"/>
  <c r="H161" i="21"/>
  <c r="G161" i="21"/>
  <c r="F161" i="21"/>
  <c r="E161" i="21"/>
  <c r="D161" i="21"/>
  <c r="I160" i="21"/>
  <c r="H160" i="21"/>
  <c r="G160" i="21"/>
  <c r="F160" i="21"/>
  <c r="E160" i="21"/>
  <c r="D160" i="21"/>
  <c r="I159" i="21"/>
  <c r="H159" i="21"/>
  <c r="G159" i="21"/>
  <c r="F159" i="21"/>
  <c r="E159" i="21"/>
  <c r="D159" i="21"/>
  <c r="I158" i="21"/>
  <c r="H158" i="21"/>
  <c r="G158" i="21"/>
  <c r="F158" i="21"/>
  <c r="E158" i="21"/>
  <c r="D158" i="21"/>
  <c r="I157" i="21"/>
  <c r="H157" i="21"/>
  <c r="G157" i="21"/>
  <c r="F157" i="21"/>
  <c r="E157" i="21"/>
  <c r="D157" i="21"/>
  <c r="I156" i="21"/>
  <c r="H156" i="21"/>
  <c r="G156" i="21"/>
  <c r="F156" i="21"/>
  <c r="E156" i="21"/>
  <c r="D156" i="21"/>
  <c r="I155" i="21"/>
  <c r="H155" i="21"/>
  <c r="G155" i="21"/>
  <c r="F155" i="21"/>
  <c r="E155" i="21"/>
  <c r="D155" i="21"/>
  <c r="I154" i="21"/>
  <c r="H154" i="21"/>
  <c r="G154" i="21"/>
  <c r="F154" i="21"/>
  <c r="E154" i="21"/>
  <c r="D154" i="21"/>
  <c r="I153" i="21"/>
  <c r="H153" i="21"/>
  <c r="G153" i="21"/>
  <c r="F153" i="21"/>
  <c r="E153" i="21"/>
  <c r="D153" i="21"/>
  <c r="I152" i="21"/>
  <c r="H152" i="21"/>
  <c r="G152" i="21"/>
  <c r="F152" i="21"/>
  <c r="E152" i="21"/>
  <c r="D152" i="21"/>
  <c r="I151" i="21"/>
  <c r="H151" i="21"/>
  <c r="G151" i="21"/>
  <c r="F151" i="21"/>
  <c r="E151" i="21"/>
  <c r="D151" i="21"/>
  <c r="I150" i="21"/>
  <c r="H150" i="21"/>
  <c r="G150" i="21"/>
  <c r="F150" i="21"/>
  <c r="E150" i="21"/>
  <c r="D150" i="21"/>
  <c r="I149" i="21"/>
  <c r="H149" i="21"/>
  <c r="G149" i="21"/>
  <c r="F149" i="21"/>
  <c r="E149" i="21"/>
  <c r="D149" i="21"/>
  <c r="I148" i="21"/>
  <c r="H148" i="21"/>
  <c r="G148" i="21"/>
  <c r="F148" i="21"/>
  <c r="E148" i="21"/>
  <c r="D148" i="21"/>
  <c r="I134" i="21"/>
  <c r="H134" i="21"/>
  <c r="G134" i="21"/>
  <c r="F134" i="21"/>
  <c r="E134" i="21"/>
  <c r="D134" i="21"/>
  <c r="I133" i="21"/>
  <c r="H133" i="21"/>
  <c r="G133" i="21"/>
  <c r="F133" i="21"/>
  <c r="E133" i="21"/>
  <c r="D133" i="21"/>
  <c r="I132" i="21"/>
  <c r="H132" i="21"/>
  <c r="G132" i="21"/>
  <c r="F132" i="21"/>
  <c r="E132" i="21"/>
  <c r="D132" i="21"/>
  <c r="I131" i="21"/>
  <c r="H131" i="21"/>
  <c r="G131" i="21"/>
  <c r="F131" i="21"/>
  <c r="E131" i="21"/>
  <c r="D131" i="21"/>
  <c r="I130" i="21"/>
  <c r="H130" i="21"/>
  <c r="G130" i="21"/>
  <c r="F130" i="21"/>
  <c r="E130" i="21"/>
  <c r="D130" i="21"/>
  <c r="I129" i="21"/>
  <c r="H129" i="21"/>
  <c r="G129" i="21"/>
  <c r="F129" i="21"/>
  <c r="E129" i="21"/>
  <c r="D129" i="21"/>
  <c r="I128" i="21"/>
  <c r="H128" i="21"/>
  <c r="G128" i="21"/>
  <c r="F128" i="21"/>
  <c r="E128" i="21"/>
  <c r="D128" i="21"/>
  <c r="I127" i="21"/>
  <c r="H127" i="21"/>
  <c r="G127" i="21"/>
  <c r="F127" i="21"/>
  <c r="E127" i="21"/>
  <c r="D127" i="21"/>
  <c r="I126" i="21"/>
  <c r="H126" i="21"/>
  <c r="G126" i="21"/>
  <c r="F126" i="21"/>
  <c r="E126" i="21"/>
  <c r="D126" i="21"/>
  <c r="I125" i="21"/>
  <c r="H125" i="21"/>
  <c r="G125" i="21"/>
  <c r="F125" i="21"/>
  <c r="E125" i="21"/>
  <c r="D125" i="21"/>
  <c r="I124" i="21"/>
  <c r="H124" i="21"/>
  <c r="G124" i="21"/>
  <c r="F124" i="21"/>
  <c r="E124" i="21"/>
  <c r="D124" i="21"/>
  <c r="I123" i="21"/>
  <c r="H123" i="21"/>
  <c r="G123" i="21"/>
  <c r="F123" i="21"/>
  <c r="E123" i="21"/>
  <c r="D123" i="21"/>
  <c r="I109" i="21"/>
  <c r="H109" i="21"/>
  <c r="G109" i="21"/>
  <c r="F109" i="21"/>
  <c r="E109" i="21"/>
  <c r="D109" i="21"/>
  <c r="I108" i="21"/>
  <c r="H108" i="21"/>
  <c r="G108" i="21"/>
  <c r="F108" i="21"/>
  <c r="E108" i="21"/>
  <c r="D108" i="21"/>
  <c r="I107" i="21"/>
  <c r="H107" i="21"/>
  <c r="G107" i="21"/>
  <c r="F107" i="21"/>
  <c r="E107" i="21"/>
  <c r="D107" i="21"/>
  <c r="I106" i="21"/>
  <c r="H106" i="21"/>
  <c r="G106" i="21"/>
  <c r="F106" i="21"/>
  <c r="E106" i="21"/>
  <c r="D106" i="21"/>
  <c r="I105" i="21"/>
  <c r="H105" i="21"/>
  <c r="G105" i="21"/>
  <c r="F105" i="21"/>
  <c r="E105" i="21"/>
  <c r="D105" i="21"/>
  <c r="I104" i="21"/>
  <c r="H104" i="21"/>
  <c r="G104" i="21"/>
  <c r="F104" i="21"/>
  <c r="E104" i="21"/>
  <c r="D104" i="21"/>
  <c r="I103" i="21"/>
  <c r="H103" i="21"/>
  <c r="G103" i="21"/>
  <c r="F103" i="21"/>
  <c r="E103" i="21"/>
  <c r="D103" i="21"/>
  <c r="I102" i="21"/>
  <c r="H102" i="21"/>
  <c r="G102" i="21"/>
  <c r="F102" i="21"/>
  <c r="E102" i="21"/>
  <c r="D102" i="21"/>
  <c r="I101" i="21"/>
  <c r="H101" i="21"/>
  <c r="G101" i="21"/>
  <c r="F101" i="21"/>
  <c r="E101" i="21"/>
  <c r="D101" i="21"/>
  <c r="I100" i="21"/>
  <c r="H100" i="21"/>
  <c r="G100" i="21"/>
  <c r="F100" i="21"/>
  <c r="E100" i="21"/>
  <c r="D100" i="21"/>
  <c r="I86" i="21"/>
  <c r="H86" i="21"/>
  <c r="G86" i="21"/>
  <c r="F86" i="21"/>
  <c r="E86" i="21"/>
  <c r="D86" i="21"/>
  <c r="I85" i="21"/>
  <c r="H85" i="21"/>
  <c r="G85" i="21"/>
  <c r="F85" i="21"/>
  <c r="E85" i="21"/>
  <c r="D85" i="21"/>
  <c r="I84" i="21"/>
  <c r="H84" i="21"/>
  <c r="G84" i="21"/>
  <c r="F84" i="21"/>
  <c r="E84" i="21"/>
  <c r="D84" i="21"/>
  <c r="I83" i="21"/>
  <c r="H83" i="21"/>
  <c r="G83" i="21"/>
  <c r="F83" i="21"/>
  <c r="E83" i="21"/>
  <c r="D83" i="21"/>
  <c r="I82" i="21"/>
  <c r="H82" i="21"/>
  <c r="G82" i="21"/>
  <c r="F82" i="21"/>
  <c r="E82" i="21"/>
  <c r="D82" i="21"/>
  <c r="I81" i="21"/>
  <c r="H81" i="21"/>
  <c r="G81" i="21"/>
  <c r="F81" i="21"/>
  <c r="E81" i="21"/>
  <c r="D81" i="21"/>
  <c r="I80" i="21"/>
  <c r="H80" i="21"/>
  <c r="G80" i="21"/>
  <c r="F80" i="21"/>
  <c r="E80" i="21"/>
  <c r="D80" i="21"/>
  <c r="I79" i="21"/>
  <c r="H79" i="21"/>
  <c r="G79" i="21"/>
  <c r="F79" i="21"/>
  <c r="E79" i="21"/>
  <c r="D79" i="21"/>
  <c r="I78" i="21"/>
  <c r="H78" i="21"/>
  <c r="G78" i="21"/>
  <c r="F78" i="21"/>
  <c r="E78" i="21"/>
  <c r="D78" i="21"/>
  <c r="I77" i="21"/>
  <c r="H77" i="21"/>
  <c r="G77" i="21"/>
  <c r="F77" i="21"/>
  <c r="E77" i="21"/>
  <c r="D77" i="21"/>
  <c r="I76" i="21"/>
  <c r="H76" i="21"/>
  <c r="G76" i="21"/>
  <c r="F76" i="21"/>
  <c r="E76" i="21"/>
  <c r="D76" i="21"/>
  <c r="I62" i="21"/>
  <c r="H62" i="21"/>
  <c r="G62" i="21"/>
  <c r="F62" i="21"/>
  <c r="E62" i="21"/>
  <c r="D62" i="21"/>
  <c r="I61" i="21"/>
  <c r="H61" i="21"/>
  <c r="G61" i="21"/>
  <c r="F61" i="21"/>
  <c r="E61" i="21"/>
  <c r="D61" i="21"/>
  <c r="I60" i="21"/>
  <c r="H60" i="21"/>
  <c r="G60" i="21"/>
  <c r="F60" i="21"/>
  <c r="E60" i="21"/>
  <c r="D60" i="21"/>
  <c r="I59" i="21"/>
  <c r="H59" i="21"/>
  <c r="G59" i="21"/>
  <c r="F59" i="21"/>
  <c r="E59" i="21"/>
  <c r="D59" i="21"/>
  <c r="I58" i="21"/>
  <c r="H58" i="21"/>
  <c r="G58" i="21"/>
  <c r="F58" i="21"/>
  <c r="E58" i="21"/>
  <c r="D58" i="21"/>
  <c r="I57" i="21"/>
  <c r="H57" i="21"/>
  <c r="G57" i="21"/>
  <c r="F57" i="21"/>
  <c r="E57" i="21"/>
  <c r="D57" i="21"/>
  <c r="I56" i="21"/>
  <c r="H56" i="21"/>
  <c r="G56" i="21"/>
  <c r="F56" i="21"/>
  <c r="E56" i="21"/>
  <c r="D56" i="21"/>
  <c r="I55" i="21"/>
  <c r="H55" i="21"/>
  <c r="G55" i="21"/>
  <c r="F55" i="21"/>
  <c r="E55" i="21"/>
  <c r="D55" i="21"/>
  <c r="I41" i="21"/>
  <c r="H41" i="21"/>
  <c r="G41" i="21"/>
  <c r="F41" i="21"/>
  <c r="E41" i="21"/>
  <c r="D41" i="21"/>
  <c r="I40" i="21"/>
  <c r="H40" i="21"/>
  <c r="G40" i="21"/>
  <c r="F40" i="21"/>
  <c r="E40" i="21"/>
  <c r="D40" i="21"/>
  <c r="I39" i="21"/>
  <c r="H39" i="21"/>
  <c r="G39" i="21"/>
  <c r="F39" i="21"/>
  <c r="E39" i="21"/>
  <c r="D39" i="21"/>
  <c r="I38" i="21"/>
  <c r="H38" i="21"/>
  <c r="G38" i="21"/>
  <c r="F38" i="21"/>
  <c r="E38" i="21"/>
  <c r="D38" i="21"/>
  <c r="I37" i="21"/>
  <c r="H37" i="21"/>
  <c r="G37" i="21"/>
  <c r="F37" i="21"/>
  <c r="E37" i="21"/>
  <c r="D37" i="21"/>
  <c r="I36" i="21"/>
  <c r="H36" i="21"/>
  <c r="G36" i="21"/>
  <c r="F36" i="21"/>
  <c r="E36" i="21"/>
  <c r="D36" i="21"/>
  <c r="I35" i="21"/>
  <c r="H35" i="21"/>
  <c r="G35" i="21"/>
  <c r="F35" i="21"/>
  <c r="E35" i="21"/>
  <c r="D35" i="21"/>
  <c r="I34" i="21"/>
  <c r="G34" i="21"/>
  <c r="E34" i="21"/>
  <c r="D34" i="21"/>
  <c r="I33" i="21"/>
  <c r="H33" i="21"/>
  <c r="G33" i="21"/>
  <c r="F33" i="21"/>
  <c r="E33" i="21"/>
  <c r="D33" i="21"/>
  <c r="I32" i="21"/>
  <c r="H32" i="21"/>
  <c r="G32" i="21"/>
  <c r="F32" i="21"/>
  <c r="E32" i="21"/>
  <c r="I31" i="21"/>
  <c r="H31" i="21"/>
  <c r="G31" i="21"/>
  <c r="F31" i="21"/>
  <c r="E31" i="21"/>
  <c r="D31" i="21"/>
  <c r="I30" i="21"/>
  <c r="G30" i="21"/>
  <c r="F30" i="21"/>
  <c r="E30" i="21"/>
  <c r="D30" i="21"/>
  <c r="I29" i="21"/>
  <c r="H29" i="21"/>
  <c r="G29" i="21"/>
  <c r="F29" i="21"/>
  <c r="E29" i="21"/>
  <c r="D29" i="21"/>
  <c r="I28" i="21"/>
  <c r="H28" i="21"/>
  <c r="G28" i="21"/>
  <c r="F28" i="21"/>
  <c r="E28" i="21"/>
  <c r="D28" i="21"/>
  <c r="I14" i="21"/>
  <c r="H14" i="21"/>
  <c r="G14" i="21"/>
  <c r="F14" i="21"/>
  <c r="E14" i="21"/>
  <c r="D14" i="21"/>
  <c r="I13" i="21"/>
  <c r="H13" i="21"/>
  <c r="G13" i="21"/>
  <c r="F13" i="21"/>
  <c r="E13" i="21"/>
  <c r="D13" i="21"/>
  <c r="I12" i="21"/>
  <c r="H12" i="21"/>
  <c r="G12" i="21"/>
  <c r="F12" i="21"/>
  <c r="E12" i="21"/>
  <c r="D12" i="21"/>
  <c r="I11" i="21"/>
  <c r="H11" i="21"/>
  <c r="G11" i="21"/>
  <c r="F11" i="21"/>
  <c r="E11" i="21"/>
  <c r="D11" i="21"/>
  <c r="I10" i="21"/>
  <c r="H10" i="21"/>
  <c r="G10" i="21"/>
  <c r="F10" i="21"/>
  <c r="E10" i="21"/>
  <c r="D10" i="21"/>
  <c r="C232" i="20"/>
  <c r="C231" i="20"/>
  <c r="C230" i="20"/>
  <c r="C229" i="20"/>
  <c r="C228" i="20"/>
  <c r="C227" i="20"/>
  <c r="C206" i="20"/>
  <c r="C192" i="20"/>
  <c r="C178" i="20"/>
  <c r="C164" i="20"/>
  <c r="C150" i="20"/>
  <c r="C136" i="20"/>
  <c r="C122" i="20"/>
  <c r="C108" i="20"/>
  <c r="C94" i="20"/>
  <c r="C80" i="20"/>
  <c r="C66" i="20"/>
  <c r="C52" i="20"/>
  <c r="C38" i="20"/>
  <c r="C24" i="20"/>
  <c r="J391" i="19"/>
  <c r="F391" i="19"/>
  <c r="G391" i="19"/>
  <c r="H391" i="19"/>
  <c r="I391" i="19"/>
  <c r="I378" i="19"/>
  <c r="H378" i="19"/>
  <c r="G378" i="19"/>
  <c r="F378" i="19"/>
  <c r="E378" i="19"/>
  <c r="D378" i="19"/>
  <c r="I377" i="19"/>
  <c r="H377" i="19"/>
  <c r="G377" i="19"/>
  <c r="F377" i="19"/>
  <c r="E377" i="19"/>
  <c r="D377" i="19"/>
  <c r="I376" i="19"/>
  <c r="H376" i="19"/>
  <c r="G376" i="19"/>
  <c r="F376" i="19"/>
  <c r="E376" i="19"/>
  <c r="D376" i="19"/>
  <c r="I375" i="19"/>
  <c r="H375" i="19"/>
  <c r="G375" i="19"/>
  <c r="F375" i="19"/>
  <c r="E375" i="19"/>
  <c r="D375" i="19"/>
  <c r="I374" i="19"/>
  <c r="H374" i="19"/>
  <c r="G374" i="19"/>
  <c r="F374" i="19"/>
  <c r="E374" i="19"/>
  <c r="D374" i="19"/>
  <c r="I373" i="19"/>
  <c r="H373" i="19"/>
  <c r="G373" i="19"/>
  <c r="F373" i="19"/>
  <c r="E373" i="19"/>
  <c r="D373" i="19"/>
  <c r="I372" i="19"/>
  <c r="H372" i="19"/>
  <c r="G372" i="19"/>
  <c r="F372" i="19"/>
  <c r="E372" i="19"/>
  <c r="D372" i="19"/>
  <c r="I371" i="19"/>
  <c r="H371" i="19"/>
  <c r="G371" i="19"/>
  <c r="F371" i="19"/>
  <c r="E371" i="19"/>
  <c r="D371" i="19"/>
  <c r="I370" i="19"/>
  <c r="H370" i="19"/>
  <c r="G370" i="19"/>
  <c r="F370" i="19"/>
  <c r="E370" i="19"/>
  <c r="D370" i="19"/>
  <c r="I369" i="19"/>
  <c r="H369" i="19"/>
  <c r="G369" i="19"/>
  <c r="F369" i="19"/>
  <c r="E369" i="19"/>
  <c r="D369" i="19"/>
  <c r="I368" i="19"/>
  <c r="H368" i="19"/>
  <c r="G368" i="19"/>
  <c r="F368" i="19"/>
  <c r="E368" i="19"/>
  <c r="D368" i="19"/>
  <c r="I367" i="19"/>
  <c r="H367" i="19"/>
  <c r="G367" i="19"/>
  <c r="F367" i="19"/>
  <c r="E367" i="19"/>
  <c r="D367" i="19"/>
  <c r="I366" i="19"/>
  <c r="H366" i="19"/>
  <c r="G366" i="19"/>
  <c r="F366" i="19"/>
  <c r="E366" i="19"/>
  <c r="D366" i="19"/>
  <c r="I365" i="19"/>
  <c r="H365" i="19"/>
  <c r="G365" i="19"/>
  <c r="F365" i="19"/>
  <c r="E365" i="19"/>
  <c r="D365" i="19"/>
  <c r="I364" i="19"/>
  <c r="H364" i="19"/>
  <c r="G364" i="19"/>
  <c r="F364" i="19"/>
  <c r="E364" i="19"/>
  <c r="D364" i="19"/>
  <c r="I363" i="19"/>
  <c r="H363" i="19"/>
  <c r="G363" i="19"/>
  <c r="F363" i="19"/>
  <c r="E363" i="19"/>
  <c r="D363" i="19"/>
  <c r="I362" i="19"/>
  <c r="H362" i="19"/>
  <c r="G362" i="19"/>
  <c r="F362" i="19"/>
  <c r="E362" i="19"/>
  <c r="D362" i="19"/>
  <c r="I361" i="19"/>
  <c r="H361" i="19"/>
  <c r="G361" i="19"/>
  <c r="F361" i="19"/>
  <c r="E361" i="19"/>
  <c r="D361" i="19"/>
  <c r="I360" i="19"/>
  <c r="H360" i="19"/>
  <c r="G360" i="19"/>
  <c r="F360" i="19"/>
  <c r="E360" i="19"/>
  <c r="D360" i="19"/>
  <c r="I359" i="19"/>
  <c r="H359" i="19"/>
  <c r="G359" i="19"/>
  <c r="F359" i="19"/>
  <c r="E359" i="19"/>
  <c r="D359" i="19"/>
  <c r="I358" i="19"/>
  <c r="H358" i="19"/>
  <c r="G358" i="19"/>
  <c r="F358" i="19"/>
  <c r="E358" i="19"/>
  <c r="D358" i="19"/>
  <c r="I357" i="19"/>
  <c r="H357" i="19"/>
  <c r="G357" i="19"/>
  <c r="F357" i="19"/>
  <c r="E357" i="19"/>
  <c r="D357" i="19"/>
  <c r="I356" i="19"/>
  <c r="H356" i="19"/>
  <c r="G356" i="19"/>
  <c r="F356" i="19"/>
  <c r="E356" i="19"/>
  <c r="D356" i="19"/>
  <c r="I342" i="19"/>
  <c r="H342" i="19"/>
  <c r="G342" i="19"/>
  <c r="F342" i="19"/>
  <c r="E342" i="19"/>
  <c r="D342" i="19"/>
  <c r="I341" i="19"/>
  <c r="H341" i="19"/>
  <c r="G341" i="19"/>
  <c r="F341" i="19"/>
  <c r="E341" i="19"/>
  <c r="D341" i="19"/>
  <c r="I340" i="19"/>
  <c r="H340" i="19"/>
  <c r="G340" i="19"/>
  <c r="F340" i="19"/>
  <c r="E340" i="19"/>
  <c r="D340" i="19"/>
  <c r="I339" i="19"/>
  <c r="H339" i="19"/>
  <c r="G339" i="19"/>
  <c r="F339" i="19"/>
  <c r="E339" i="19"/>
  <c r="D339" i="19"/>
  <c r="I338" i="19"/>
  <c r="H338" i="19"/>
  <c r="G338" i="19"/>
  <c r="F338" i="19"/>
  <c r="E338" i="19"/>
  <c r="D338" i="19"/>
  <c r="I337" i="19"/>
  <c r="H337" i="19"/>
  <c r="G337" i="19"/>
  <c r="F337" i="19"/>
  <c r="E337" i="19"/>
  <c r="D337" i="19"/>
  <c r="I336" i="19"/>
  <c r="H336" i="19"/>
  <c r="G336" i="19"/>
  <c r="F336" i="19"/>
  <c r="E336" i="19"/>
  <c r="D336" i="19"/>
  <c r="I335" i="19"/>
  <c r="H335" i="19"/>
  <c r="G335" i="19"/>
  <c r="F335" i="19"/>
  <c r="E335" i="19"/>
  <c r="D335" i="19"/>
  <c r="I334" i="19"/>
  <c r="H334" i="19"/>
  <c r="G334" i="19"/>
  <c r="F334" i="19"/>
  <c r="E334" i="19"/>
  <c r="D334" i="19"/>
  <c r="I333" i="19"/>
  <c r="H333" i="19"/>
  <c r="G333" i="19"/>
  <c r="F333" i="19"/>
  <c r="E333" i="19"/>
  <c r="D333" i="19"/>
  <c r="I332" i="19"/>
  <c r="H332" i="19"/>
  <c r="G332" i="19"/>
  <c r="F332" i="19"/>
  <c r="E332" i="19"/>
  <c r="D332" i="19"/>
  <c r="I331" i="19"/>
  <c r="H331" i="19"/>
  <c r="G331" i="19"/>
  <c r="F331" i="19"/>
  <c r="E331" i="19"/>
  <c r="D331" i="19"/>
  <c r="I330" i="19"/>
  <c r="H330" i="19"/>
  <c r="G330" i="19"/>
  <c r="F330" i="19"/>
  <c r="E330" i="19"/>
  <c r="D330" i="19"/>
  <c r="I329" i="19"/>
  <c r="H329" i="19"/>
  <c r="G329" i="19"/>
  <c r="F329" i="19"/>
  <c r="E329" i="19"/>
  <c r="D329" i="19"/>
  <c r="I328" i="19"/>
  <c r="H328" i="19"/>
  <c r="G328" i="19"/>
  <c r="F328" i="19"/>
  <c r="E328" i="19"/>
  <c r="D328" i="19"/>
  <c r="I327" i="19"/>
  <c r="H327" i="19"/>
  <c r="G327" i="19"/>
  <c r="F327" i="19"/>
  <c r="E327" i="19"/>
  <c r="D327" i="19"/>
  <c r="I326" i="19"/>
  <c r="H326" i="19"/>
  <c r="G326" i="19"/>
  <c r="F326" i="19"/>
  <c r="E326" i="19"/>
  <c r="D326" i="19"/>
  <c r="I325" i="19"/>
  <c r="H325" i="19"/>
  <c r="G325" i="19"/>
  <c r="F325" i="19"/>
  <c r="E325" i="19"/>
  <c r="D325" i="19"/>
  <c r="I324" i="19"/>
  <c r="H324" i="19"/>
  <c r="G324" i="19"/>
  <c r="F324" i="19"/>
  <c r="E324" i="19"/>
  <c r="D324" i="19"/>
  <c r="I323" i="19"/>
  <c r="H323" i="19"/>
  <c r="G323" i="19"/>
  <c r="F323" i="19"/>
  <c r="E323" i="19"/>
  <c r="D323" i="19"/>
  <c r="I322" i="19"/>
  <c r="H322" i="19"/>
  <c r="G322" i="19"/>
  <c r="F322" i="19"/>
  <c r="E322" i="19"/>
  <c r="D322" i="19"/>
  <c r="I321" i="19"/>
  <c r="H321" i="19"/>
  <c r="G321" i="19"/>
  <c r="F321" i="19"/>
  <c r="E321" i="19"/>
  <c r="D321" i="19"/>
  <c r="I320" i="19"/>
  <c r="H320" i="19"/>
  <c r="G320" i="19"/>
  <c r="F320" i="19"/>
  <c r="E320" i="19"/>
  <c r="D320" i="19"/>
  <c r="I319" i="19"/>
  <c r="H319" i="19"/>
  <c r="G319" i="19"/>
  <c r="F319" i="19"/>
  <c r="E319" i="19"/>
  <c r="D319" i="19"/>
  <c r="I318" i="19"/>
  <c r="H318" i="19"/>
  <c r="G318" i="19"/>
  <c r="F318" i="19"/>
  <c r="E318" i="19"/>
  <c r="D318" i="19"/>
  <c r="I317" i="19"/>
  <c r="H317" i="19"/>
  <c r="G317" i="19"/>
  <c r="F317" i="19"/>
  <c r="E317" i="19"/>
  <c r="D317" i="19"/>
  <c r="I303" i="19"/>
  <c r="H303" i="19"/>
  <c r="G303" i="19"/>
  <c r="F303" i="19"/>
  <c r="E303" i="19"/>
  <c r="D303" i="19"/>
  <c r="I302" i="19"/>
  <c r="H302" i="19"/>
  <c r="G302" i="19"/>
  <c r="F302" i="19"/>
  <c r="E302" i="19"/>
  <c r="D302" i="19"/>
  <c r="I301" i="19"/>
  <c r="H301" i="19"/>
  <c r="G301" i="19"/>
  <c r="F301" i="19"/>
  <c r="E301" i="19"/>
  <c r="D301" i="19"/>
  <c r="I300" i="19"/>
  <c r="H300" i="19"/>
  <c r="G300" i="19"/>
  <c r="F300" i="19"/>
  <c r="E300" i="19"/>
  <c r="D300" i="19"/>
  <c r="I299" i="19"/>
  <c r="H299" i="19"/>
  <c r="G299" i="19"/>
  <c r="F299" i="19"/>
  <c r="E299" i="19"/>
  <c r="D299" i="19"/>
  <c r="I298" i="19"/>
  <c r="H298" i="19"/>
  <c r="G298" i="19"/>
  <c r="F298" i="19"/>
  <c r="E298" i="19"/>
  <c r="D298" i="19"/>
  <c r="I297" i="19"/>
  <c r="H297" i="19"/>
  <c r="G297" i="19"/>
  <c r="F297" i="19"/>
  <c r="E297" i="19"/>
  <c r="D297" i="19"/>
  <c r="I296" i="19"/>
  <c r="H296" i="19"/>
  <c r="G296" i="19"/>
  <c r="F296" i="19"/>
  <c r="E296" i="19"/>
  <c r="D296" i="19"/>
  <c r="I295" i="19"/>
  <c r="H295" i="19"/>
  <c r="G295" i="19"/>
  <c r="F295" i="19"/>
  <c r="E295" i="19"/>
  <c r="D295" i="19"/>
  <c r="I294" i="19"/>
  <c r="H294" i="19"/>
  <c r="G294" i="19"/>
  <c r="F294" i="19"/>
  <c r="E294" i="19"/>
  <c r="D294" i="19"/>
  <c r="I293" i="19"/>
  <c r="H293" i="19"/>
  <c r="G293" i="19"/>
  <c r="F293" i="19"/>
  <c r="E293" i="19"/>
  <c r="D293" i="19"/>
  <c r="I279" i="19"/>
  <c r="H279" i="19"/>
  <c r="G279" i="19"/>
  <c r="F279" i="19"/>
  <c r="E279" i="19"/>
  <c r="D279" i="19"/>
  <c r="I278" i="19"/>
  <c r="H278" i="19"/>
  <c r="G278" i="19"/>
  <c r="F278" i="19"/>
  <c r="E278" i="19"/>
  <c r="D278" i="19"/>
  <c r="I277" i="19"/>
  <c r="H277" i="19"/>
  <c r="G277" i="19"/>
  <c r="F277" i="19"/>
  <c r="E277" i="19"/>
  <c r="D277" i="19"/>
  <c r="I276" i="19"/>
  <c r="H276" i="19"/>
  <c r="G276" i="19"/>
  <c r="F276" i="19"/>
  <c r="E276" i="19"/>
  <c r="D276" i="19"/>
  <c r="I275" i="19"/>
  <c r="H275" i="19"/>
  <c r="G275" i="19"/>
  <c r="F275" i="19"/>
  <c r="E275" i="19"/>
  <c r="D275" i="19"/>
  <c r="I274" i="19"/>
  <c r="H274" i="19"/>
  <c r="G274" i="19"/>
  <c r="F274" i="19"/>
  <c r="E274" i="19"/>
  <c r="D274" i="19"/>
  <c r="I273" i="19"/>
  <c r="H273" i="19"/>
  <c r="G273" i="19"/>
  <c r="F273" i="19"/>
  <c r="E273" i="19"/>
  <c r="D273" i="19"/>
  <c r="I272" i="19"/>
  <c r="H272" i="19"/>
  <c r="G272" i="19"/>
  <c r="F272" i="19"/>
  <c r="E272" i="19"/>
  <c r="D272" i="19"/>
  <c r="I271" i="19"/>
  <c r="H271" i="19"/>
  <c r="G271" i="19"/>
  <c r="F271" i="19"/>
  <c r="E271" i="19"/>
  <c r="D271" i="19"/>
  <c r="I270" i="19"/>
  <c r="H270" i="19"/>
  <c r="G270" i="19"/>
  <c r="F270" i="19"/>
  <c r="E270" i="19"/>
  <c r="D270" i="19"/>
  <c r="I269" i="19"/>
  <c r="H269" i="19"/>
  <c r="G269" i="19"/>
  <c r="F269" i="19"/>
  <c r="E269" i="19"/>
  <c r="D269" i="19"/>
  <c r="I268" i="19"/>
  <c r="H268" i="19"/>
  <c r="G268" i="19"/>
  <c r="F268" i="19"/>
  <c r="E268" i="19"/>
  <c r="D268" i="19"/>
  <c r="I267" i="19"/>
  <c r="H267" i="19"/>
  <c r="G267" i="19"/>
  <c r="F267" i="19"/>
  <c r="E267" i="19"/>
  <c r="D267" i="19"/>
  <c r="I253" i="19"/>
  <c r="H253" i="19"/>
  <c r="G253" i="19"/>
  <c r="F253" i="19"/>
  <c r="E253" i="19"/>
  <c r="D253" i="19"/>
  <c r="I252" i="19"/>
  <c r="H252" i="19"/>
  <c r="G252" i="19"/>
  <c r="F252" i="19"/>
  <c r="E252" i="19"/>
  <c r="D252" i="19"/>
  <c r="I251" i="19"/>
  <c r="H251" i="19"/>
  <c r="G251" i="19"/>
  <c r="F251" i="19"/>
  <c r="E251" i="19"/>
  <c r="D251" i="19"/>
  <c r="I250" i="19"/>
  <c r="H250" i="19"/>
  <c r="G250" i="19"/>
  <c r="F250" i="19"/>
  <c r="E250" i="19"/>
  <c r="D250" i="19"/>
  <c r="I249" i="19"/>
  <c r="H249" i="19"/>
  <c r="G249" i="19"/>
  <c r="F249" i="19"/>
  <c r="E249" i="19"/>
  <c r="D249" i="19"/>
  <c r="I248" i="19"/>
  <c r="H248" i="19"/>
  <c r="G248" i="19"/>
  <c r="F248" i="19"/>
  <c r="E248" i="19"/>
  <c r="D248" i="19"/>
  <c r="I247" i="19"/>
  <c r="H247" i="19"/>
  <c r="G247" i="19"/>
  <c r="F247" i="19"/>
  <c r="E247" i="19"/>
  <c r="D247" i="19"/>
  <c r="I246" i="19"/>
  <c r="H246" i="19"/>
  <c r="G246" i="19"/>
  <c r="F246" i="19"/>
  <c r="E246" i="19"/>
  <c r="D246" i="19"/>
  <c r="I245" i="19"/>
  <c r="H245" i="19"/>
  <c r="G245" i="19"/>
  <c r="F245" i="19"/>
  <c r="E245" i="19"/>
  <c r="D245" i="19"/>
  <c r="I244" i="19"/>
  <c r="H244" i="19"/>
  <c r="G244" i="19"/>
  <c r="F244" i="19"/>
  <c r="E244" i="19"/>
  <c r="D244" i="19"/>
  <c r="I230" i="19"/>
  <c r="H230" i="19"/>
  <c r="G230" i="19"/>
  <c r="F230" i="19"/>
  <c r="E230" i="19"/>
  <c r="D230" i="19"/>
  <c r="I229" i="19"/>
  <c r="H229" i="19"/>
  <c r="G229" i="19"/>
  <c r="F229" i="19"/>
  <c r="E229" i="19"/>
  <c r="D229" i="19"/>
  <c r="I228" i="19"/>
  <c r="H228" i="19"/>
  <c r="G228" i="19"/>
  <c r="F228" i="19"/>
  <c r="E228" i="19"/>
  <c r="D228" i="19"/>
  <c r="I227" i="19"/>
  <c r="H227" i="19"/>
  <c r="G227" i="19"/>
  <c r="F227" i="19"/>
  <c r="E227" i="19"/>
  <c r="D227" i="19"/>
  <c r="I226" i="19"/>
  <c r="H226" i="19"/>
  <c r="G226" i="19"/>
  <c r="F226" i="19"/>
  <c r="E226" i="19"/>
  <c r="D226" i="19"/>
  <c r="I225" i="19"/>
  <c r="H225" i="19"/>
  <c r="G225" i="19"/>
  <c r="F225" i="19"/>
  <c r="E225" i="19"/>
  <c r="D225" i="19"/>
  <c r="I224" i="19"/>
  <c r="H224" i="19"/>
  <c r="G224" i="19"/>
  <c r="F224" i="19"/>
  <c r="E224" i="19"/>
  <c r="D224" i="19"/>
  <c r="I223" i="19"/>
  <c r="H223" i="19"/>
  <c r="G223" i="19"/>
  <c r="F223" i="19"/>
  <c r="E223" i="19"/>
  <c r="D223" i="19"/>
  <c r="I222" i="19"/>
  <c r="H222" i="19"/>
  <c r="G222" i="19"/>
  <c r="F222" i="19"/>
  <c r="E222" i="19"/>
  <c r="D222" i="19"/>
  <c r="I221" i="19"/>
  <c r="H221" i="19"/>
  <c r="G221" i="19"/>
  <c r="F221" i="19"/>
  <c r="E221" i="19"/>
  <c r="D221" i="19"/>
  <c r="I220" i="19"/>
  <c r="H220" i="19"/>
  <c r="G220" i="19"/>
  <c r="F220" i="19"/>
  <c r="E220" i="19"/>
  <c r="D220" i="19"/>
  <c r="I219" i="19"/>
  <c r="H219" i="19"/>
  <c r="G219" i="19"/>
  <c r="F219" i="19"/>
  <c r="E219" i="19"/>
  <c r="D219" i="19"/>
  <c r="I218" i="19"/>
  <c r="H218" i="19"/>
  <c r="G218" i="19"/>
  <c r="F218" i="19"/>
  <c r="E218" i="19"/>
  <c r="D218" i="19"/>
  <c r="I217" i="19"/>
  <c r="H217" i="19"/>
  <c r="G217" i="19"/>
  <c r="F217" i="19"/>
  <c r="E217" i="19"/>
  <c r="D217" i="19"/>
  <c r="I216" i="19"/>
  <c r="H216" i="19"/>
  <c r="G216" i="19"/>
  <c r="F216" i="19"/>
  <c r="E216" i="19"/>
  <c r="D216" i="19"/>
  <c r="I215" i="19"/>
  <c r="H215" i="19"/>
  <c r="G215" i="19"/>
  <c r="F215" i="19"/>
  <c r="E215" i="19"/>
  <c r="D215" i="19"/>
  <c r="I214" i="19"/>
  <c r="H214" i="19"/>
  <c r="G214" i="19"/>
  <c r="F214" i="19"/>
  <c r="E214" i="19"/>
  <c r="D214" i="19"/>
  <c r="I213" i="19"/>
  <c r="H213" i="19"/>
  <c r="G213" i="19"/>
  <c r="F213" i="19"/>
  <c r="E213" i="19"/>
  <c r="D213" i="19"/>
  <c r="I212" i="19"/>
  <c r="H212" i="19"/>
  <c r="G212" i="19"/>
  <c r="F212" i="19"/>
  <c r="E212" i="19"/>
  <c r="D212" i="19"/>
  <c r="I211" i="19"/>
  <c r="H211" i="19"/>
  <c r="G211" i="19"/>
  <c r="F211" i="19"/>
  <c r="E211" i="19"/>
  <c r="D211" i="19"/>
  <c r="I210" i="19"/>
  <c r="H210" i="19"/>
  <c r="G210" i="19"/>
  <c r="F210" i="19"/>
  <c r="E210" i="19"/>
  <c r="D210" i="19"/>
  <c r="I209" i="19"/>
  <c r="H209" i="19"/>
  <c r="G209" i="19"/>
  <c r="F209" i="19"/>
  <c r="E209" i="19"/>
  <c r="D209" i="19"/>
  <c r="I208" i="19"/>
  <c r="H208" i="19"/>
  <c r="G208" i="19"/>
  <c r="F208" i="19"/>
  <c r="E208" i="19"/>
  <c r="D208" i="19"/>
  <c r="I194" i="19"/>
  <c r="H194" i="19"/>
  <c r="G194" i="19"/>
  <c r="F194" i="19"/>
  <c r="E194" i="19"/>
  <c r="D194" i="19"/>
  <c r="I193" i="19"/>
  <c r="H193" i="19"/>
  <c r="G193" i="19"/>
  <c r="F193" i="19"/>
  <c r="E193" i="19"/>
  <c r="D193" i="19"/>
  <c r="I192" i="19"/>
  <c r="H192" i="19"/>
  <c r="G192" i="19"/>
  <c r="F192" i="19"/>
  <c r="E192" i="19"/>
  <c r="D192" i="19"/>
  <c r="I191" i="19"/>
  <c r="H191" i="19"/>
  <c r="G191" i="19"/>
  <c r="F191" i="19"/>
  <c r="E191" i="19"/>
  <c r="D191" i="19"/>
  <c r="I190" i="19"/>
  <c r="H190" i="19"/>
  <c r="G190" i="19"/>
  <c r="F190" i="19"/>
  <c r="E190" i="19"/>
  <c r="D190" i="19"/>
  <c r="I189" i="19"/>
  <c r="H189" i="19"/>
  <c r="G189" i="19"/>
  <c r="F189" i="19"/>
  <c r="E189" i="19"/>
  <c r="D189" i="19"/>
  <c r="I188" i="19"/>
  <c r="H188" i="19"/>
  <c r="G188" i="19"/>
  <c r="F188" i="19"/>
  <c r="E188" i="19"/>
  <c r="D188" i="19"/>
  <c r="I187" i="19"/>
  <c r="H187" i="19"/>
  <c r="G187" i="19"/>
  <c r="F187" i="19"/>
  <c r="E187" i="19"/>
  <c r="D187" i="19"/>
  <c r="I186" i="19"/>
  <c r="H186" i="19"/>
  <c r="G186" i="19"/>
  <c r="F186" i="19"/>
  <c r="E186" i="19"/>
  <c r="D186" i="19"/>
  <c r="I185" i="19"/>
  <c r="H185" i="19"/>
  <c r="G185" i="19"/>
  <c r="F185" i="19"/>
  <c r="E185" i="19"/>
  <c r="D185" i="19"/>
  <c r="I184" i="19"/>
  <c r="H184" i="19"/>
  <c r="G184" i="19"/>
  <c r="F184" i="19"/>
  <c r="E184" i="19"/>
  <c r="D184" i="19"/>
  <c r="I183" i="19"/>
  <c r="H183" i="19"/>
  <c r="G183" i="19"/>
  <c r="F183" i="19"/>
  <c r="E183" i="19"/>
  <c r="D183" i="19"/>
  <c r="I169" i="19"/>
  <c r="H169" i="19"/>
  <c r="G169" i="19"/>
  <c r="F169" i="19"/>
  <c r="E169" i="19"/>
  <c r="D169" i="19"/>
  <c r="I168" i="19"/>
  <c r="H168" i="19"/>
  <c r="G168" i="19"/>
  <c r="F168" i="19"/>
  <c r="E168" i="19"/>
  <c r="D168" i="19"/>
  <c r="I167" i="19"/>
  <c r="H167" i="19"/>
  <c r="G167" i="19"/>
  <c r="F167" i="19"/>
  <c r="E167" i="19"/>
  <c r="D167" i="19"/>
  <c r="I166" i="19"/>
  <c r="H166" i="19"/>
  <c r="G166" i="19"/>
  <c r="F166" i="19"/>
  <c r="E166" i="19"/>
  <c r="D166" i="19"/>
  <c r="I165" i="19"/>
  <c r="H165" i="19"/>
  <c r="G165" i="19"/>
  <c r="F165" i="19"/>
  <c r="E165" i="19"/>
  <c r="D165" i="19"/>
  <c r="I164" i="19"/>
  <c r="H164" i="19"/>
  <c r="G164" i="19"/>
  <c r="F164" i="19"/>
  <c r="E164" i="19"/>
  <c r="D164" i="19"/>
  <c r="I163" i="19"/>
  <c r="H163" i="19"/>
  <c r="G163" i="19"/>
  <c r="F163" i="19"/>
  <c r="E163" i="19"/>
  <c r="D163" i="19"/>
  <c r="I162" i="19"/>
  <c r="H162" i="19"/>
  <c r="G162" i="19"/>
  <c r="F162" i="19"/>
  <c r="E162" i="19"/>
  <c r="D162" i="19"/>
  <c r="I161" i="19"/>
  <c r="H161" i="19"/>
  <c r="G161" i="19"/>
  <c r="F161" i="19"/>
  <c r="E161" i="19"/>
  <c r="D161" i="19"/>
  <c r="I160" i="19"/>
  <c r="H160" i="19"/>
  <c r="G160" i="19"/>
  <c r="F160" i="19"/>
  <c r="E160" i="19"/>
  <c r="D160" i="19"/>
  <c r="I159" i="19"/>
  <c r="H159" i="19"/>
  <c r="G159" i="19"/>
  <c r="F159" i="19"/>
  <c r="E159" i="19"/>
  <c r="D159" i="19"/>
  <c r="I158" i="19"/>
  <c r="H158" i="19"/>
  <c r="G158" i="19"/>
  <c r="F158" i="19"/>
  <c r="E158" i="19"/>
  <c r="D158" i="19"/>
  <c r="I157" i="19"/>
  <c r="H157" i="19"/>
  <c r="G157" i="19"/>
  <c r="F157" i="19"/>
  <c r="E157" i="19"/>
  <c r="D157" i="19"/>
  <c r="I156" i="19"/>
  <c r="H156" i="19"/>
  <c r="G156" i="19"/>
  <c r="F156" i="19"/>
  <c r="E156" i="19"/>
  <c r="D156" i="19"/>
  <c r="I155" i="19"/>
  <c r="H155" i="19"/>
  <c r="G155" i="19"/>
  <c r="F155" i="19"/>
  <c r="E155" i="19"/>
  <c r="D155" i="19"/>
  <c r="I154" i="19"/>
  <c r="H154" i="19"/>
  <c r="G154" i="19"/>
  <c r="F154" i="19"/>
  <c r="E154" i="19"/>
  <c r="D154" i="19"/>
  <c r="I153" i="19"/>
  <c r="H153" i="19"/>
  <c r="G153" i="19"/>
  <c r="F153" i="19"/>
  <c r="E153" i="19"/>
  <c r="D153" i="19"/>
  <c r="I152" i="19"/>
  <c r="H152" i="19"/>
  <c r="G152" i="19"/>
  <c r="F152" i="19"/>
  <c r="E152" i="19"/>
  <c r="D152" i="19"/>
  <c r="I151" i="19"/>
  <c r="H151" i="19"/>
  <c r="G151" i="19"/>
  <c r="F151" i="19"/>
  <c r="E151" i="19"/>
  <c r="D151" i="19"/>
  <c r="I150" i="19"/>
  <c r="H150" i="19"/>
  <c r="G150" i="19"/>
  <c r="F150" i="19"/>
  <c r="E150" i="19"/>
  <c r="D150" i="19"/>
  <c r="I149" i="19"/>
  <c r="H149" i="19"/>
  <c r="G149" i="19"/>
  <c r="F149" i="19"/>
  <c r="E149" i="19"/>
  <c r="D149" i="19"/>
  <c r="I148" i="19"/>
  <c r="H148" i="19"/>
  <c r="G148" i="19"/>
  <c r="F148" i="19"/>
  <c r="E148" i="19"/>
  <c r="D148" i="19"/>
  <c r="I134" i="19"/>
  <c r="H134" i="19"/>
  <c r="G134" i="19"/>
  <c r="F134" i="19"/>
  <c r="E134" i="19"/>
  <c r="D134" i="19"/>
  <c r="I133" i="19"/>
  <c r="H133" i="19"/>
  <c r="G133" i="19"/>
  <c r="F133" i="19"/>
  <c r="E133" i="19"/>
  <c r="D133" i="19"/>
  <c r="I132" i="19"/>
  <c r="H132" i="19"/>
  <c r="G132" i="19"/>
  <c r="F132" i="19"/>
  <c r="E132" i="19"/>
  <c r="D132" i="19"/>
  <c r="I131" i="19"/>
  <c r="H131" i="19"/>
  <c r="G131" i="19"/>
  <c r="F131" i="19"/>
  <c r="E131" i="19"/>
  <c r="D131" i="19"/>
  <c r="I130" i="19"/>
  <c r="H130" i="19"/>
  <c r="G130" i="19"/>
  <c r="F130" i="19"/>
  <c r="E130" i="19"/>
  <c r="D130" i="19"/>
  <c r="I129" i="19"/>
  <c r="H129" i="19"/>
  <c r="G129" i="19"/>
  <c r="F129" i="19"/>
  <c r="E129" i="19"/>
  <c r="D129" i="19"/>
  <c r="I128" i="19"/>
  <c r="H128" i="19"/>
  <c r="G128" i="19"/>
  <c r="F128" i="19"/>
  <c r="E128" i="19"/>
  <c r="D128" i="19"/>
  <c r="I127" i="19"/>
  <c r="H127" i="19"/>
  <c r="G127" i="19"/>
  <c r="F127" i="19"/>
  <c r="E127" i="19"/>
  <c r="D127" i="19"/>
  <c r="I126" i="19"/>
  <c r="H126" i="19"/>
  <c r="G126" i="19"/>
  <c r="F126" i="19"/>
  <c r="E126" i="19"/>
  <c r="D126" i="19"/>
  <c r="I125" i="19"/>
  <c r="H125" i="19"/>
  <c r="G125" i="19"/>
  <c r="F125" i="19"/>
  <c r="E125" i="19"/>
  <c r="D125" i="19"/>
  <c r="I124" i="19"/>
  <c r="H124" i="19"/>
  <c r="G124" i="19"/>
  <c r="F124" i="19"/>
  <c r="E124" i="19"/>
  <c r="D124" i="19"/>
  <c r="I123" i="19"/>
  <c r="H123" i="19"/>
  <c r="G123" i="19"/>
  <c r="F123" i="19"/>
  <c r="E123" i="19"/>
  <c r="D123" i="19"/>
  <c r="I109" i="19"/>
  <c r="H109" i="19"/>
  <c r="G109" i="19"/>
  <c r="F109" i="19"/>
  <c r="E109" i="19"/>
  <c r="D109" i="19"/>
  <c r="I108" i="19"/>
  <c r="H108" i="19"/>
  <c r="G108" i="19"/>
  <c r="F108" i="19"/>
  <c r="E108" i="19"/>
  <c r="D108" i="19"/>
  <c r="I107" i="19"/>
  <c r="H107" i="19"/>
  <c r="G107" i="19"/>
  <c r="F107" i="19"/>
  <c r="E107" i="19"/>
  <c r="D107" i="19"/>
  <c r="I106" i="19"/>
  <c r="H106" i="19"/>
  <c r="G106" i="19"/>
  <c r="F106" i="19"/>
  <c r="E106" i="19"/>
  <c r="D106" i="19"/>
  <c r="I105" i="19"/>
  <c r="H105" i="19"/>
  <c r="G105" i="19"/>
  <c r="F105" i="19"/>
  <c r="E105" i="19"/>
  <c r="D105" i="19"/>
  <c r="I104" i="19"/>
  <c r="H104" i="19"/>
  <c r="G104" i="19"/>
  <c r="F104" i="19"/>
  <c r="E104" i="19"/>
  <c r="D104" i="19"/>
  <c r="I103" i="19"/>
  <c r="H103" i="19"/>
  <c r="G103" i="19"/>
  <c r="F103" i="19"/>
  <c r="E103" i="19"/>
  <c r="D103" i="19"/>
  <c r="I102" i="19"/>
  <c r="H102" i="19"/>
  <c r="G102" i="19"/>
  <c r="F102" i="19"/>
  <c r="E102" i="19"/>
  <c r="D102" i="19"/>
  <c r="I101" i="19"/>
  <c r="H101" i="19"/>
  <c r="G101" i="19"/>
  <c r="F101" i="19"/>
  <c r="E101" i="19"/>
  <c r="D101" i="19"/>
  <c r="I100" i="19"/>
  <c r="H100" i="19"/>
  <c r="G100" i="19"/>
  <c r="F100" i="19"/>
  <c r="E100" i="19"/>
  <c r="D100" i="19"/>
  <c r="I86" i="19"/>
  <c r="H86" i="19"/>
  <c r="G86" i="19"/>
  <c r="F86" i="19"/>
  <c r="E86" i="19"/>
  <c r="D86" i="19"/>
  <c r="I85" i="19"/>
  <c r="H85" i="19"/>
  <c r="G85" i="19"/>
  <c r="F85" i="19"/>
  <c r="E85" i="19"/>
  <c r="D85" i="19"/>
  <c r="I84" i="19"/>
  <c r="H84" i="19"/>
  <c r="G84" i="19"/>
  <c r="F84" i="19"/>
  <c r="E84" i="19"/>
  <c r="D84" i="19"/>
  <c r="I83" i="19"/>
  <c r="H83" i="19"/>
  <c r="G83" i="19"/>
  <c r="F83" i="19"/>
  <c r="E83" i="19"/>
  <c r="D83" i="19"/>
  <c r="I82" i="19"/>
  <c r="H82" i="19"/>
  <c r="G82" i="19"/>
  <c r="F82" i="19"/>
  <c r="E82" i="19"/>
  <c r="D82" i="19"/>
  <c r="I81" i="19"/>
  <c r="H81" i="19"/>
  <c r="G81" i="19"/>
  <c r="F81" i="19"/>
  <c r="E81" i="19"/>
  <c r="D81" i="19"/>
  <c r="I80" i="19"/>
  <c r="H80" i="19"/>
  <c r="G80" i="19"/>
  <c r="F80" i="19"/>
  <c r="E80" i="19"/>
  <c r="D80" i="19"/>
  <c r="I79" i="19"/>
  <c r="H79" i="19"/>
  <c r="G79" i="19"/>
  <c r="F79" i="19"/>
  <c r="E79" i="19"/>
  <c r="D79" i="19"/>
  <c r="I78" i="19"/>
  <c r="H78" i="19"/>
  <c r="G78" i="19"/>
  <c r="F78" i="19"/>
  <c r="E78" i="19"/>
  <c r="D78" i="19"/>
  <c r="I77" i="19"/>
  <c r="H77" i="19"/>
  <c r="G77" i="19"/>
  <c r="F77" i="19"/>
  <c r="E77" i="19"/>
  <c r="D77" i="19"/>
  <c r="I76" i="19"/>
  <c r="H76" i="19"/>
  <c r="G76" i="19"/>
  <c r="F76" i="19"/>
  <c r="E76" i="19"/>
  <c r="D76" i="19"/>
  <c r="I62" i="19"/>
  <c r="H62" i="19"/>
  <c r="G62" i="19"/>
  <c r="F62" i="19"/>
  <c r="E62" i="19"/>
  <c r="D62" i="19"/>
  <c r="I61" i="19"/>
  <c r="H61" i="19"/>
  <c r="G61" i="19"/>
  <c r="F61" i="19"/>
  <c r="E61" i="19"/>
  <c r="D61" i="19"/>
  <c r="I60" i="19"/>
  <c r="H60" i="19"/>
  <c r="G60" i="19"/>
  <c r="F60" i="19"/>
  <c r="E60" i="19"/>
  <c r="D60" i="19"/>
  <c r="I59" i="19"/>
  <c r="H59" i="19"/>
  <c r="G59" i="19"/>
  <c r="F59" i="19"/>
  <c r="E59" i="19"/>
  <c r="D59" i="19"/>
  <c r="I58" i="19"/>
  <c r="H58" i="19"/>
  <c r="G58" i="19"/>
  <c r="F58" i="19"/>
  <c r="E58" i="19"/>
  <c r="D58" i="19"/>
  <c r="I57" i="19"/>
  <c r="H57" i="19"/>
  <c r="G57" i="19"/>
  <c r="F57" i="19"/>
  <c r="E57" i="19"/>
  <c r="D57" i="19"/>
  <c r="I56" i="19"/>
  <c r="H56" i="19"/>
  <c r="G56" i="19"/>
  <c r="F56" i="19"/>
  <c r="E56" i="19"/>
  <c r="D56" i="19"/>
  <c r="I55" i="19"/>
  <c r="H55" i="19"/>
  <c r="G55" i="19"/>
  <c r="F55" i="19"/>
  <c r="E55" i="19"/>
  <c r="D55" i="19"/>
  <c r="I41" i="19"/>
  <c r="H41" i="19"/>
  <c r="G41" i="19"/>
  <c r="F41" i="19"/>
  <c r="E41" i="19"/>
  <c r="D41" i="19"/>
  <c r="I40" i="19"/>
  <c r="H40" i="19"/>
  <c r="G40" i="19"/>
  <c r="F40" i="19"/>
  <c r="E40" i="19"/>
  <c r="D40" i="19"/>
  <c r="I39" i="19"/>
  <c r="H39" i="19"/>
  <c r="G39" i="19"/>
  <c r="F39" i="19"/>
  <c r="E39" i="19"/>
  <c r="D39" i="19"/>
  <c r="I38" i="19"/>
  <c r="H38" i="19"/>
  <c r="G38" i="19"/>
  <c r="F38" i="19"/>
  <c r="E38" i="19"/>
  <c r="D38" i="19"/>
  <c r="I37" i="19"/>
  <c r="H37" i="19"/>
  <c r="G37" i="19"/>
  <c r="F37" i="19"/>
  <c r="E37" i="19"/>
  <c r="D37" i="19"/>
  <c r="I36" i="19"/>
  <c r="H36" i="19"/>
  <c r="G36" i="19"/>
  <c r="F36" i="19"/>
  <c r="E36" i="19"/>
  <c r="D36" i="19"/>
  <c r="I35" i="19"/>
  <c r="H35" i="19"/>
  <c r="G35" i="19"/>
  <c r="F35" i="19"/>
  <c r="E35" i="19"/>
  <c r="D35" i="19"/>
  <c r="I34" i="19"/>
  <c r="H34" i="19"/>
  <c r="G34" i="19"/>
  <c r="F34" i="19"/>
  <c r="E34" i="19"/>
  <c r="D34" i="19"/>
  <c r="I33" i="19"/>
  <c r="H33" i="19"/>
  <c r="G33" i="19"/>
  <c r="F33" i="19"/>
  <c r="E33" i="19"/>
  <c r="D33" i="19"/>
  <c r="I32" i="19"/>
  <c r="H32" i="19"/>
  <c r="G32" i="19"/>
  <c r="F32" i="19"/>
  <c r="E32" i="19"/>
  <c r="D32" i="19"/>
  <c r="I31" i="19"/>
  <c r="H31" i="19"/>
  <c r="G31" i="19"/>
  <c r="F31" i="19"/>
  <c r="E31" i="19"/>
  <c r="D31" i="19"/>
  <c r="I30" i="19"/>
  <c r="H30" i="19"/>
  <c r="G30" i="19"/>
  <c r="F30" i="19"/>
  <c r="E30" i="19"/>
  <c r="D30" i="19"/>
  <c r="I29" i="19"/>
  <c r="H29" i="19"/>
  <c r="G29" i="19"/>
  <c r="F29" i="19"/>
  <c r="E29" i="19"/>
  <c r="D29" i="19"/>
  <c r="I28" i="19"/>
  <c r="H28" i="19"/>
  <c r="G28" i="19"/>
  <c r="F28" i="19"/>
  <c r="E28" i="19"/>
  <c r="D28" i="19"/>
  <c r="I14" i="19"/>
  <c r="H14" i="19"/>
  <c r="G14" i="19"/>
  <c r="F14" i="19"/>
  <c r="E14" i="19"/>
  <c r="D14" i="19"/>
  <c r="I13" i="19"/>
  <c r="H13" i="19"/>
  <c r="G13" i="19"/>
  <c r="F13" i="19"/>
  <c r="E13" i="19"/>
  <c r="D13" i="19"/>
  <c r="I12" i="19"/>
  <c r="H12" i="19"/>
  <c r="G12" i="19"/>
  <c r="F12" i="19"/>
  <c r="E12" i="19"/>
  <c r="D12" i="19"/>
  <c r="I11" i="19"/>
  <c r="H11" i="19"/>
  <c r="G11" i="19"/>
  <c r="F11" i="19"/>
  <c r="E11" i="19"/>
  <c r="D11" i="19"/>
  <c r="I10" i="19"/>
  <c r="H10" i="19"/>
  <c r="G10" i="19"/>
  <c r="F10" i="19"/>
  <c r="E10" i="19"/>
  <c r="D10" i="19"/>
  <c r="E789" i="6"/>
  <c r="F789" i="6"/>
  <c r="D789" i="6"/>
  <c r="G790" i="3"/>
  <c r="E410" i="6"/>
  <c r="F410" i="6"/>
  <c r="E411" i="6"/>
  <c r="F411" i="6"/>
  <c r="E412" i="6"/>
  <c r="F412" i="6"/>
  <c r="E413" i="6"/>
  <c r="F413" i="6"/>
  <c r="E414" i="6"/>
  <c r="F414" i="6"/>
  <c r="D411" i="6"/>
  <c r="D412" i="6"/>
  <c r="D413" i="6"/>
  <c r="D414" i="6"/>
  <c r="D428" i="6"/>
  <c r="D410" i="6"/>
  <c r="C222" i="18"/>
  <c r="C207" i="18"/>
  <c r="C193" i="18"/>
  <c r="C179" i="18"/>
  <c r="I176" i="18" s="1"/>
  <c r="K176" i="18" s="1"/>
  <c r="C165" i="18"/>
  <c r="C151" i="18"/>
  <c r="C137" i="18"/>
  <c r="C123" i="18"/>
  <c r="C109" i="18"/>
  <c r="C95" i="18"/>
  <c r="C81" i="18"/>
  <c r="C67" i="18"/>
  <c r="C53" i="18"/>
  <c r="C39" i="18"/>
  <c r="C25" i="18"/>
  <c r="G144" i="18"/>
  <c r="G88" i="18"/>
  <c r="C232" i="18"/>
  <c r="C231" i="18"/>
  <c r="C230" i="18"/>
  <c r="C229" i="18"/>
  <c r="C228" i="18"/>
  <c r="C227" i="18"/>
  <c r="I204" i="18"/>
  <c r="K204" i="18" s="1"/>
  <c r="C206" i="18"/>
  <c r="E200" i="18"/>
  <c r="G200" i="18" s="1"/>
  <c r="C192" i="18"/>
  <c r="C178" i="18"/>
  <c r="C164" i="18"/>
  <c r="I148" i="18"/>
  <c r="K148" i="18" s="1"/>
  <c r="C150" i="18"/>
  <c r="E144" i="18"/>
  <c r="C136" i="18"/>
  <c r="I120" i="18"/>
  <c r="K120" i="18" s="1"/>
  <c r="C122" i="18"/>
  <c r="C108" i="18"/>
  <c r="I92" i="18"/>
  <c r="K92" i="18" s="1"/>
  <c r="C94" i="18"/>
  <c r="E88" i="18"/>
  <c r="C80" i="18"/>
  <c r="I64" i="18"/>
  <c r="K64" i="18" s="1"/>
  <c r="C66" i="18"/>
  <c r="E60" i="18"/>
  <c r="G60" i="18" s="1"/>
  <c r="C52" i="18"/>
  <c r="I36" i="18"/>
  <c r="K36" i="18" s="1"/>
  <c r="C38" i="18"/>
  <c r="E32" i="18"/>
  <c r="G32" i="18" s="1"/>
  <c r="C24" i="18"/>
  <c r="E1187" i="13"/>
  <c r="F1187" i="13"/>
  <c r="D1187" i="13"/>
  <c r="E790" i="13"/>
  <c r="F790" i="13"/>
  <c r="D790" i="13"/>
  <c r="D357" i="16"/>
  <c r="E357" i="16"/>
  <c r="F357" i="16"/>
  <c r="G357" i="16"/>
  <c r="H357" i="16"/>
  <c r="I357" i="16"/>
  <c r="D358" i="16"/>
  <c r="E358" i="16"/>
  <c r="F358" i="16"/>
  <c r="G358" i="16"/>
  <c r="H358" i="16"/>
  <c r="I358" i="16"/>
  <c r="D359" i="16"/>
  <c r="E359" i="16"/>
  <c r="F359" i="16"/>
  <c r="G359" i="16"/>
  <c r="H359" i="16"/>
  <c r="I359" i="16"/>
  <c r="D360" i="16"/>
  <c r="E360" i="16"/>
  <c r="F360" i="16"/>
  <c r="G360" i="16"/>
  <c r="H360" i="16"/>
  <c r="I360" i="16"/>
  <c r="D361" i="16"/>
  <c r="E361" i="16"/>
  <c r="F361" i="16"/>
  <c r="G361" i="16"/>
  <c r="H361" i="16"/>
  <c r="I361" i="16"/>
  <c r="D362" i="16"/>
  <c r="E362" i="16"/>
  <c r="F362" i="16"/>
  <c r="G362" i="16"/>
  <c r="H362" i="16"/>
  <c r="I362" i="16"/>
  <c r="D363" i="16"/>
  <c r="E363" i="16"/>
  <c r="F363" i="16"/>
  <c r="G363" i="16"/>
  <c r="H363" i="16"/>
  <c r="I363" i="16"/>
  <c r="D364" i="16"/>
  <c r="E364" i="16"/>
  <c r="F364" i="16"/>
  <c r="G364" i="16"/>
  <c r="H364" i="16"/>
  <c r="I364" i="16"/>
  <c r="D365" i="16"/>
  <c r="E365" i="16"/>
  <c r="F365" i="16"/>
  <c r="G365" i="16"/>
  <c r="H365" i="16"/>
  <c r="I365" i="16"/>
  <c r="D366" i="16"/>
  <c r="E366" i="16"/>
  <c r="F366" i="16"/>
  <c r="G366" i="16"/>
  <c r="H366" i="16"/>
  <c r="I366" i="16"/>
  <c r="D367" i="16"/>
  <c r="E367" i="16"/>
  <c r="F367" i="16"/>
  <c r="G367" i="16"/>
  <c r="H367" i="16"/>
  <c r="I367" i="16"/>
  <c r="D368" i="16"/>
  <c r="E368" i="16"/>
  <c r="F368" i="16"/>
  <c r="G368" i="16"/>
  <c r="H368" i="16"/>
  <c r="I368" i="16"/>
  <c r="D369" i="16"/>
  <c r="E369" i="16"/>
  <c r="F369" i="16"/>
  <c r="G369" i="16"/>
  <c r="H369" i="16"/>
  <c r="I369" i="16"/>
  <c r="D370" i="16"/>
  <c r="E370" i="16"/>
  <c r="F370" i="16"/>
  <c r="G370" i="16"/>
  <c r="H370" i="16"/>
  <c r="I370" i="16"/>
  <c r="D371" i="16"/>
  <c r="E371" i="16"/>
  <c r="F371" i="16"/>
  <c r="G371" i="16"/>
  <c r="H371" i="16"/>
  <c r="I371" i="16"/>
  <c r="D372" i="16"/>
  <c r="E372" i="16"/>
  <c r="F372" i="16"/>
  <c r="G372" i="16"/>
  <c r="H372" i="16"/>
  <c r="I372" i="16"/>
  <c r="D373" i="16"/>
  <c r="E373" i="16"/>
  <c r="F373" i="16"/>
  <c r="G373" i="16"/>
  <c r="H373" i="16"/>
  <c r="I373" i="16"/>
  <c r="D374" i="16"/>
  <c r="E374" i="16"/>
  <c r="F374" i="16"/>
  <c r="G374" i="16"/>
  <c r="H374" i="16"/>
  <c r="I374" i="16"/>
  <c r="D375" i="16"/>
  <c r="E375" i="16"/>
  <c r="F375" i="16"/>
  <c r="G375" i="16"/>
  <c r="H375" i="16"/>
  <c r="I375" i="16"/>
  <c r="D376" i="16"/>
  <c r="E376" i="16"/>
  <c r="F376" i="16"/>
  <c r="G376" i="16"/>
  <c r="H376" i="16"/>
  <c r="I376" i="16"/>
  <c r="D377" i="16"/>
  <c r="E377" i="16"/>
  <c r="F377" i="16"/>
  <c r="G377" i="16"/>
  <c r="H377" i="16"/>
  <c r="I377" i="16"/>
  <c r="D378" i="16"/>
  <c r="E378" i="16"/>
  <c r="F378" i="16"/>
  <c r="G378" i="16"/>
  <c r="H378" i="16"/>
  <c r="I378" i="16"/>
  <c r="E356" i="16"/>
  <c r="F356" i="16"/>
  <c r="G356" i="16"/>
  <c r="H356" i="16"/>
  <c r="I356" i="16"/>
  <c r="D356" i="16"/>
  <c r="D318" i="16"/>
  <c r="E318" i="16"/>
  <c r="F318" i="16"/>
  <c r="G318" i="16"/>
  <c r="H318" i="16"/>
  <c r="I318" i="16"/>
  <c r="D319" i="16"/>
  <c r="E319" i="16"/>
  <c r="F319" i="16"/>
  <c r="G319" i="16"/>
  <c r="H319" i="16"/>
  <c r="I319" i="16"/>
  <c r="D320" i="16"/>
  <c r="E320" i="16"/>
  <c r="F320" i="16"/>
  <c r="G320" i="16"/>
  <c r="H320" i="16"/>
  <c r="I320" i="16"/>
  <c r="D321" i="16"/>
  <c r="E321" i="16"/>
  <c r="F321" i="16"/>
  <c r="G321" i="16"/>
  <c r="H321" i="16"/>
  <c r="I321" i="16"/>
  <c r="D322" i="16"/>
  <c r="E322" i="16"/>
  <c r="F322" i="16"/>
  <c r="G322" i="16"/>
  <c r="H322" i="16"/>
  <c r="I322" i="16"/>
  <c r="D323" i="16"/>
  <c r="E323" i="16"/>
  <c r="F323" i="16"/>
  <c r="G323" i="16"/>
  <c r="H323" i="16"/>
  <c r="I323" i="16"/>
  <c r="D324" i="16"/>
  <c r="E324" i="16"/>
  <c r="F324" i="16"/>
  <c r="G324" i="16"/>
  <c r="H324" i="16"/>
  <c r="I324" i="16"/>
  <c r="D325" i="16"/>
  <c r="E325" i="16"/>
  <c r="F325" i="16"/>
  <c r="G325" i="16"/>
  <c r="H325" i="16"/>
  <c r="I325" i="16"/>
  <c r="D326" i="16"/>
  <c r="E326" i="16"/>
  <c r="F326" i="16"/>
  <c r="G326" i="16"/>
  <c r="H326" i="16"/>
  <c r="I326" i="16"/>
  <c r="D327" i="16"/>
  <c r="E327" i="16"/>
  <c r="F327" i="16"/>
  <c r="G327" i="16"/>
  <c r="H327" i="16"/>
  <c r="I327" i="16"/>
  <c r="D328" i="16"/>
  <c r="E328" i="16"/>
  <c r="F328" i="16"/>
  <c r="G328" i="16"/>
  <c r="H328" i="16"/>
  <c r="I328" i="16"/>
  <c r="D329" i="16"/>
  <c r="E329" i="16"/>
  <c r="F329" i="16"/>
  <c r="G329" i="16"/>
  <c r="H329" i="16"/>
  <c r="I329" i="16"/>
  <c r="D330" i="16"/>
  <c r="E330" i="16"/>
  <c r="F330" i="16"/>
  <c r="G330" i="16"/>
  <c r="H330" i="16"/>
  <c r="I330" i="16"/>
  <c r="D331" i="16"/>
  <c r="E331" i="16"/>
  <c r="F331" i="16"/>
  <c r="G331" i="16"/>
  <c r="H331" i="16"/>
  <c r="I331" i="16"/>
  <c r="D332" i="16"/>
  <c r="E332" i="16"/>
  <c r="F332" i="16"/>
  <c r="G332" i="16"/>
  <c r="H332" i="16"/>
  <c r="I332" i="16"/>
  <c r="D333" i="16"/>
  <c r="E333" i="16"/>
  <c r="F333" i="16"/>
  <c r="G333" i="16"/>
  <c r="H333" i="16"/>
  <c r="I333" i="16"/>
  <c r="D334" i="16"/>
  <c r="E334" i="16"/>
  <c r="F334" i="16"/>
  <c r="G334" i="16"/>
  <c r="H334" i="16"/>
  <c r="I334" i="16"/>
  <c r="D335" i="16"/>
  <c r="E335" i="16"/>
  <c r="F335" i="16"/>
  <c r="G335" i="16"/>
  <c r="H335" i="16"/>
  <c r="I335" i="16"/>
  <c r="D336" i="16"/>
  <c r="E336" i="16"/>
  <c r="F336" i="16"/>
  <c r="G336" i="16"/>
  <c r="H336" i="16"/>
  <c r="I336" i="16"/>
  <c r="D337" i="16"/>
  <c r="E337" i="16"/>
  <c r="F337" i="16"/>
  <c r="G337" i="16"/>
  <c r="H337" i="16"/>
  <c r="I337" i="16"/>
  <c r="D338" i="16"/>
  <c r="E338" i="16"/>
  <c r="F338" i="16"/>
  <c r="G338" i="16"/>
  <c r="H338" i="16"/>
  <c r="I338" i="16"/>
  <c r="D339" i="16"/>
  <c r="E339" i="16"/>
  <c r="F339" i="16"/>
  <c r="G339" i="16"/>
  <c r="H339" i="16"/>
  <c r="I339" i="16"/>
  <c r="D340" i="16"/>
  <c r="E340" i="16"/>
  <c r="F340" i="16"/>
  <c r="G340" i="16"/>
  <c r="H340" i="16"/>
  <c r="I340" i="16"/>
  <c r="D341" i="16"/>
  <c r="E341" i="16"/>
  <c r="F341" i="16"/>
  <c r="G341" i="16"/>
  <c r="H341" i="16"/>
  <c r="I341" i="16"/>
  <c r="D342" i="16"/>
  <c r="E342" i="16"/>
  <c r="F342" i="16"/>
  <c r="G342" i="16"/>
  <c r="H342" i="16"/>
  <c r="I342" i="16"/>
  <c r="E317" i="16"/>
  <c r="F317" i="16"/>
  <c r="G317" i="16"/>
  <c r="H317" i="16"/>
  <c r="I317" i="16"/>
  <c r="D317" i="16"/>
  <c r="E293" i="16"/>
  <c r="F293" i="16"/>
  <c r="G293" i="16"/>
  <c r="H293" i="16"/>
  <c r="I293" i="16"/>
  <c r="E294" i="16"/>
  <c r="F294" i="16"/>
  <c r="G294" i="16"/>
  <c r="H294" i="16"/>
  <c r="I294" i="16"/>
  <c r="E295" i="16"/>
  <c r="F295" i="16"/>
  <c r="G295" i="16"/>
  <c r="H295" i="16"/>
  <c r="I295" i="16"/>
  <c r="E296" i="16"/>
  <c r="F296" i="16"/>
  <c r="G296" i="16"/>
  <c r="H296" i="16"/>
  <c r="I296" i="16"/>
  <c r="E297" i="16"/>
  <c r="F297" i="16"/>
  <c r="G297" i="16"/>
  <c r="H297" i="16"/>
  <c r="I297" i="16"/>
  <c r="E298" i="16"/>
  <c r="F298" i="16"/>
  <c r="G298" i="16"/>
  <c r="H298" i="16"/>
  <c r="I298" i="16"/>
  <c r="E299" i="16"/>
  <c r="F299" i="16"/>
  <c r="G299" i="16"/>
  <c r="H299" i="16"/>
  <c r="I299" i="16"/>
  <c r="E300" i="16"/>
  <c r="F300" i="16"/>
  <c r="G300" i="16"/>
  <c r="H300" i="16"/>
  <c r="I300" i="16"/>
  <c r="E301" i="16"/>
  <c r="F301" i="16"/>
  <c r="G301" i="16"/>
  <c r="H301" i="16"/>
  <c r="I301" i="16"/>
  <c r="E302" i="16"/>
  <c r="F302" i="16"/>
  <c r="G302" i="16"/>
  <c r="H302" i="16"/>
  <c r="I302" i="16"/>
  <c r="E303" i="16"/>
  <c r="F303" i="16"/>
  <c r="G303" i="16"/>
  <c r="H303" i="16"/>
  <c r="I303" i="16"/>
  <c r="D294" i="16"/>
  <c r="D295" i="16"/>
  <c r="D296" i="16"/>
  <c r="D297" i="16"/>
  <c r="D298" i="16"/>
  <c r="D299" i="16"/>
  <c r="D300" i="16"/>
  <c r="D301" i="16"/>
  <c r="D302" i="16"/>
  <c r="D303" i="16"/>
  <c r="D293" i="16"/>
  <c r="D268" i="16"/>
  <c r="E268" i="16"/>
  <c r="F268" i="16"/>
  <c r="G268" i="16"/>
  <c r="H268" i="16"/>
  <c r="I268" i="16"/>
  <c r="D269" i="16"/>
  <c r="E269" i="16"/>
  <c r="F269" i="16"/>
  <c r="G269" i="16"/>
  <c r="H269" i="16"/>
  <c r="I269" i="16"/>
  <c r="D270" i="16"/>
  <c r="E270" i="16"/>
  <c r="F270" i="16"/>
  <c r="G270" i="16"/>
  <c r="H270" i="16"/>
  <c r="I270" i="16"/>
  <c r="D271" i="16"/>
  <c r="E271" i="16"/>
  <c r="F271" i="16"/>
  <c r="G271" i="16"/>
  <c r="H271" i="16"/>
  <c r="I271" i="16"/>
  <c r="D272" i="16"/>
  <c r="E272" i="16"/>
  <c r="F272" i="16"/>
  <c r="G272" i="16"/>
  <c r="H272" i="16"/>
  <c r="I272" i="16"/>
  <c r="D273" i="16"/>
  <c r="E273" i="16"/>
  <c r="F273" i="16"/>
  <c r="G273" i="16"/>
  <c r="H273" i="16"/>
  <c r="I273" i="16"/>
  <c r="D274" i="16"/>
  <c r="E274" i="16"/>
  <c r="F274" i="16"/>
  <c r="G274" i="16"/>
  <c r="H274" i="16"/>
  <c r="I274" i="16"/>
  <c r="D275" i="16"/>
  <c r="E275" i="16"/>
  <c r="F275" i="16"/>
  <c r="G275" i="16"/>
  <c r="H275" i="16"/>
  <c r="I275" i="16"/>
  <c r="D276" i="16"/>
  <c r="E276" i="16"/>
  <c r="F276" i="16"/>
  <c r="G276" i="16"/>
  <c r="H276" i="16"/>
  <c r="I276" i="16"/>
  <c r="D277" i="16"/>
  <c r="E277" i="16"/>
  <c r="F277" i="16"/>
  <c r="G277" i="16"/>
  <c r="H277" i="16"/>
  <c r="I277" i="16"/>
  <c r="D278" i="16"/>
  <c r="E278" i="16"/>
  <c r="F278" i="16"/>
  <c r="G278" i="16"/>
  <c r="H278" i="16"/>
  <c r="I278" i="16"/>
  <c r="D279" i="16"/>
  <c r="E279" i="16"/>
  <c r="F279" i="16"/>
  <c r="G279" i="16"/>
  <c r="H279" i="16"/>
  <c r="I279" i="16"/>
  <c r="E267" i="16"/>
  <c r="F267" i="16"/>
  <c r="G267" i="16"/>
  <c r="H267" i="16"/>
  <c r="I267" i="16"/>
  <c r="D267" i="16"/>
  <c r="D245" i="16"/>
  <c r="E245" i="16"/>
  <c r="F245" i="16"/>
  <c r="G245" i="16"/>
  <c r="H245" i="16"/>
  <c r="I245" i="16"/>
  <c r="D246" i="16"/>
  <c r="E246" i="16"/>
  <c r="F246" i="16"/>
  <c r="G246" i="16"/>
  <c r="H246" i="16"/>
  <c r="I246" i="16"/>
  <c r="D247" i="16"/>
  <c r="E247" i="16"/>
  <c r="F247" i="16"/>
  <c r="G247" i="16"/>
  <c r="H247" i="16"/>
  <c r="I247" i="16"/>
  <c r="D248" i="16"/>
  <c r="E248" i="16"/>
  <c r="F248" i="16"/>
  <c r="G248" i="16"/>
  <c r="H248" i="16"/>
  <c r="I248" i="16"/>
  <c r="D249" i="16"/>
  <c r="E249" i="16"/>
  <c r="F249" i="16"/>
  <c r="G249" i="16"/>
  <c r="H249" i="16"/>
  <c r="I249" i="16"/>
  <c r="D250" i="16"/>
  <c r="E250" i="16"/>
  <c r="F250" i="16"/>
  <c r="G250" i="16"/>
  <c r="H250" i="16"/>
  <c r="I250" i="16"/>
  <c r="D251" i="16"/>
  <c r="E251" i="16"/>
  <c r="F251" i="16"/>
  <c r="G251" i="16"/>
  <c r="H251" i="16"/>
  <c r="I251" i="16"/>
  <c r="D252" i="16"/>
  <c r="E252" i="16"/>
  <c r="F252" i="16"/>
  <c r="G252" i="16"/>
  <c r="H252" i="16"/>
  <c r="I252" i="16"/>
  <c r="D253" i="16"/>
  <c r="E253" i="16"/>
  <c r="F253" i="16"/>
  <c r="G253" i="16"/>
  <c r="H253" i="16"/>
  <c r="I253" i="16"/>
  <c r="E244" i="16"/>
  <c r="F244" i="16"/>
  <c r="G244" i="16"/>
  <c r="H244" i="16"/>
  <c r="I244" i="16"/>
  <c r="D244" i="16"/>
  <c r="D209" i="16"/>
  <c r="E209" i="16"/>
  <c r="F209" i="16"/>
  <c r="G209" i="16"/>
  <c r="H209" i="16"/>
  <c r="I209" i="16"/>
  <c r="D210" i="16"/>
  <c r="E210" i="16"/>
  <c r="F210" i="16"/>
  <c r="G210" i="16"/>
  <c r="H210" i="16"/>
  <c r="I210" i="16"/>
  <c r="D211" i="16"/>
  <c r="E211" i="16"/>
  <c r="F211" i="16"/>
  <c r="G211" i="16"/>
  <c r="H211" i="16"/>
  <c r="I211" i="16"/>
  <c r="D212" i="16"/>
  <c r="E212" i="16"/>
  <c r="F212" i="16"/>
  <c r="G212" i="16"/>
  <c r="H212" i="16"/>
  <c r="I212" i="16"/>
  <c r="D213" i="16"/>
  <c r="E213" i="16"/>
  <c r="F213" i="16"/>
  <c r="G213" i="16"/>
  <c r="H213" i="16"/>
  <c r="I213" i="16"/>
  <c r="D214" i="16"/>
  <c r="E214" i="16"/>
  <c r="F214" i="16"/>
  <c r="G214" i="16"/>
  <c r="H214" i="16"/>
  <c r="I214" i="16"/>
  <c r="D215" i="16"/>
  <c r="E215" i="16"/>
  <c r="F215" i="16"/>
  <c r="G215" i="16"/>
  <c r="H215" i="16"/>
  <c r="I215" i="16"/>
  <c r="D216" i="16"/>
  <c r="E216" i="16"/>
  <c r="F216" i="16"/>
  <c r="G216" i="16"/>
  <c r="H216" i="16"/>
  <c r="I216" i="16"/>
  <c r="D217" i="16"/>
  <c r="E217" i="16"/>
  <c r="F217" i="16"/>
  <c r="G217" i="16"/>
  <c r="H217" i="16"/>
  <c r="I217" i="16"/>
  <c r="D218" i="16"/>
  <c r="E218" i="16"/>
  <c r="F218" i="16"/>
  <c r="G218" i="16"/>
  <c r="H218" i="16"/>
  <c r="I218" i="16"/>
  <c r="D219" i="16"/>
  <c r="E219" i="16"/>
  <c r="F219" i="16"/>
  <c r="G219" i="16"/>
  <c r="H219" i="16"/>
  <c r="I219" i="16"/>
  <c r="D220" i="16"/>
  <c r="E220" i="16"/>
  <c r="F220" i="16"/>
  <c r="G220" i="16"/>
  <c r="H220" i="16"/>
  <c r="I220" i="16"/>
  <c r="D221" i="16"/>
  <c r="E221" i="16"/>
  <c r="F221" i="16"/>
  <c r="G221" i="16"/>
  <c r="H221" i="16"/>
  <c r="I221" i="16"/>
  <c r="D222" i="16"/>
  <c r="E222" i="16"/>
  <c r="F222" i="16"/>
  <c r="G222" i="16"/>
  <c r="H222" i="16"/>
  <c r="I222" i="16"/>
  <c r="D223" i="16"/>
  <c r="E223" i="16"/>
  <c r="F223" i="16"/>
  <c r="G223" i="16"/>
  <c r="H223" i="16"/>
  <c r="I223" i="16"/>
  <c r="D224" i="16"/>
  <c r="E224" i="16"/>
  <c r="F224" i="16"/>
  <c r="G224" i="16"/>
  <c r="H224" i="16"/>
  <c r="I224" i="16"/>
  <c r="D225" i="16"/>
  <c r="E225" i="16"/>
  <c r="F225" i="16"/>
  <c r="G225" i="16"/>
  <c r="H225" i="16"/>
  <c r="I225" i="16"/>
  <c r="D226" i="16"/>
  <c r="E226" i="16"/>
  <c r="F226" i="16"/>
  <c r="G226" i="16"/>
  <c r="H226" i="16"/>
  <c r="I226" i="16"/>
  <c r="D227" i="16"/>
  <c r="E227" i="16"/>
  <c r="F227" i="16"/>
  <c r="G227" i="16"/>
  <c r="H227" i="16"/>
  <c r="I227" i="16"/>
  <c r="D228" i="16"/>
  <c r="E228" i="16"/>
  <c r="F228" i="16"/>
  <c r="G228" i="16"/>
  <c r="H228" i="16"/>
  <c r="I228" i="16"/>
  <c r="D229" i="16"/>
  <c r="E229" i="16"/>
  <c r="F229" i="16"/>
  <c r="G229" i="16"/>
  <c r="H229" i="16"/>
  <c r="I229" i="16"/>
  <c r="D230" i="16"/>
  <c r="E230" i="16"/>
  <c r="F230" i="16"/>
  <c r="G230" i="16"/>
  <c r="H230" i="16"/>
  <c r="I230" i="16"/>
  <c r="E208" i="16"/>
  <c r="F208" i="16"/>
  <c r="G208" i="16"/>
  <c r="H208" i="16"/>
  <c r="I208" i="16"/>
  <c r="D208" i="16"/>
  <c r="D184" i="16"/>
  <c r="E184" i="16"/>
  <c r="F184" i="16"/>
  <c r="G184" i="16"/>
  <c r="H184" i="16"/>
  <c r="I184" i="16"/>
  <c r="D185" i="16"/>
  <c r="E185" i="16"/>
  <c r="F185" i="16"/>
  <c r="G185" i="16"/>
  <c r="H185" i="16"/>
  <c r="I185" i="16"/>
  <c r="D186" i="16"/>
  <c r="E186" i="16"/>
  <c r="F186" i="16"/>
  <c r="G186" i="16"/>
  <c r="H186" i="16"/>
  <c r="I186" i="16"/>
  <c r="D187" i="16"/>
  <c r="E187" i="16"/>
  <c r="F187" i="16"/>
  <c r="G187" i="16"/>
  <c r="H187" i="16"/>
  <c r="I187" i="16"/>
  <c r="D188" i="16"/>
  <c r="E188" i="16"/>
  <c r="F188" i="16"/>
  <c r="G188" i="16"/>
  <c r="H188" i="16"/>
  <c r="I188" i="16"/>
  <c r="D189" i="16"/>
  <c r="E189" i="16"/>
  <c r="F189" i="16"/>
  <c r="G189" i="16"/>
  <c r="H189" i="16"/>
  <c r="I189" i="16"/>
  <c r="D190" i="16"/>
  <c r="E190" i="16"/>
  <c r="F190" i="16"/>
  <c r="G190" i="16"/>
  <c r="H190" i="16"/>
  <c r="I190" i="16"/>
  <c r="D191" i="16"/>
  <c r="E191" i="16"/>
  <c r="F191" i="16"/>
  <c r="G191" i="16"/>
  <c r="H191" i="16"/>
  <c r="I191" i="16"/>
  <c r="D192" i="16"/>
  <c r="E192" i="16"/>
  <c r="F192" i="16"/>
  <c r="G192" i="16"/>
  <c r="H192" i="16"/>
  <c r="I192" i="16"/>
  <c r="D193" i="16"/>
  <c r="E193" i="16"/>
  <c r="F193" i="16"/>
  <c r="G193" i="16"/>
  <c r="H193" i="16"/>
  <c r="I193" i="16"/>
  <c r="D194" i="16"/>
  <c r="E194" i="16"/>
  <c r="F194" i="16"/>
  <c r="G194" i="16"/>
  <c r="H194" i="16"/>
  <c r="I194" i="16"/>
  <c r="E183" i="16"/>
  <c r="F183" i="16"/>
  <c r="G183" i="16"/>
  <c r="H183" i="16"/>
  <c r="I183" i="16"/>
  <c r="D183" i="16"/>
  <c r="D149" i="16"/>
  <c r="E149" i="16"/>
  <c r="F149" i="16"/>
  <c r="G149" i="16"/>
  <c r="H149" i="16"/>
  <c r="I149" i="16"/>
  <c r="D150" i="16"/>
  <c r="E150" i="16"/>
  <c r="F150" i="16"/>
  <c r="G150" i="16"/>
  <c r="H150" i="16"/>
  <c r="I150" i="16"/>
  <c r="D151" i="16"/>
  <c r="E151" i="16"/>
  <c r="F151" i="16"/>
  <c r="G151" i="16"/>
  <c r="H151" i="16"/>
  <c r="I151" i="16"/>
  <c r="D152" i="16"/>
  <c r="E152" i="16"/>
  <c r="F152" i="16"/>
  <c r="G152" i="16"/>
  <c r="H152" i="16"/>
  <c r="I152" i="16"/>
  <c r="D153" i="16"/>
  <c r="E153" i="16"/>
  <c r="F153" i="16"/>
  <c r="G153" i="16"/>
  <c r="H153" i="16"/>
  <c r="I153" i="16"/>
  <c r="D154" i="16"/>
  <c r="E154" i="16"/>
  <c r="F154" i="16"/>
  <c r="G154" i="16"/>
  <c r="H154" i="16"/>
  <c r="I154" i="16"/>
  <c r="D155" i="16"/>
  <c r="E155" i="16"/>
  <c r="F155" i="16"/>
  <c r="G155" i="16"/>
  <c r="H155" i="16"/>
  <c r="I155" i="16"/>
  <c r="D156" i="16"/>
  <c r="E156" i="16"/>
  <c r="F156" i="16"/>
  <c r="G156" i="16"/>
  <c r="H156" i="16"/>
  <c r="I156" i="16"/>
  <c r="D157" i="16"/>
  <c r="E157" i="16"/>
  <c r="F157" i="16"/>
  <c r="G157" i="16"/>
  <c r="H157" i="16"/>
  <c r="I157" i="16"/>
  <c r="D158" i="16"/>
  <c r="E158" i="16"/>
  <c r="F158" i="16"/>
  <c r="G158" i="16"/>
  <c r="H158" i="16"/>
  <c r="I158" i="16"/>
  <c r="D159" i="16"/>
  <c r="E159" i="16"/>
  <c r="F159" i="16"/>
  <c r="G159" i="16"/>
  <c r="H159" i="16"/>
  <c r="I159" i="16"/>
  <c r="D160" i="16"/>
  <c r="E160" i="16"/>
  <c r="F160" i="16"/>
  <c r="G160" i="16"/>
  <c r="H160" i="16"/>
  <c r="I160" i="16"/>
  <c r="D161" i="16"/>
  <c r="E161" i="16"/>
  <c r="F161" i="16"/>
  <c r="G161" i="16"/>
  <c r="H161" i="16"/>
  <c r="I161" i="16"/>
  <c r="D162" i="16"/>
  <c r="E162" i="16"/>
  <c r="F162" i="16"/>
  <c r="G162" i="16"/>
  <c r="H162" i="16"/>
  <c r="I162" i="16"/>
  <c r="D163" i="16"/>
  <c r="E163" i="16"/>
  <c r="F163" i="16"/>
  <c r="G163" i="16"/>
  <c r="H163" i="16"/>
  <c r="I163" i="16"/>
  <c r="D164" i="16"/>
  <c r="E164" i="16"/>
  <c r="F164" i="16"/>
  <c r="G164" i="16"/>
  <c r="H164" i="16"/>
  <c r="I164" i="16"/>
  <c r="D165" i="16"/>
  <c r="E165" i="16"/>
  <c r="F165" i="16"/>
  <c r="G165" i="16"/>
  <c r="H165" i="16"/>
  <c r="I165" i="16"/>
  <c r="D166" i="16"/>
  <c r="E166" i="16"/>
  <c r="F166" i="16"/>
  <c r="G166" i="16"/>
  <c r="H166" i="16"/>
  <c r="I166" i="16"/>
  <c r="D167" i="16"/>
  <c r="E167" i="16"/>
  <c r="F167" i="16"/>
  <c r="G167" i="16"/>
  <c r="H167" i="16"/>
  <c r="I167" i="16"/>
  <c r="D168" i="16"/>
  <c r="E168" i="16"/>
  <c r="F168" i="16"/>
  <c r="G168" i="16"/>
  <c r="H168" i="16"/>
  <c r="I168" i="16"/>
  <c r="D169" i="16"/>
  <c r="E169" i="16"/>
  <c r="F169" i="16"/>
  <c r="G169" i="16"/>
  <c r="H169" i="16"/>
  <c r="I169" i="16"/>
  <c r="E148" i="16"/>
  <c r="F148" i="16"/>
  <c r="G148" i="16"/>
  <c r="H148" i="16"/>
  <c r="I148" i="16"/>
  <c r="D148" i="16"/>
  <c r="D124" i="16"/>
  <c r="E124" i="16"/>
  <c r="F124" i="16"/>
  <c r="G124" i="16"/>
  <c r="H124" i="16"/>
  <c r="I124" i="16"/>
  <c r="D125" i="16"/>
  <c r="E125" i="16"/>
  <c r="F125" i="16"/>
  <c r="G125" i="16"/>
  <c r="H125" i="16"/>
  <c r="I125" i="16"/>
  <c r="D126" i="16"/>
  <c r="E126" i="16"/>
  <c r="F126" i="16"/>
  <c r="G126" i="16"/>
  <c r="H126" i="16"/>
  <c r="I126" i="16"/>
  <c r="D127" i="16"/>
  <c r="E127" i="16"/>
  <c r="F127" i="16"/>
  <c r="G127" i="16"/>
  <c r="H127" i="16"/>
  <c r="I127" i="16"/>
  <c r="D128" i="16"/>
  <c r="E128" i="16"/>
  <c r="F128" i="16"/>
  <c r="G128" i="16"/>
  <c r="H128" i="16"/>
  <c r="I128" i="16"/>
  <c r="D129" i="16"/>
  <c r="E129" i="16"/>
  <c r="F129" i="16"/>
  <c r="G129" i="16"/>
  <c r="H129" i="16"/>
  <c r="I129" i="16"/>
  <c r="D130" i="16"/>
  <c r="E130" i="16"/>
  <c r="F130" i="16"/>
  <c r="G130" i="16"/>
  <c r="H130" i="16"/>
  <c r="I130" i="16"/>
  <c r="D131" i="16"/>
  <c r="E131" i="16"/>
  <c r="F131" i="16"/>
  <c r="G131" i="16"/>
  <c r="H131" i="16"/>
  <c r="I131" i="16"/>
  <c r="D132" i="16"/>
  <c r="E132" i="16"/>
  <c r="F132" i="16"/>
  <c r="G132" i="16"/>
  <c r="H132" i="16"/>
  <c r="I132" i="16"/>
  <c r="D133" i="16"/>
  <c r="E133" i="16"/>
  <c r="F133" i="16"/>
  <c r="G133" i="16"/>
  <c r="H133" i="16"/>
  <c r="I133" i="16"/>
  <c r="D134" i="16"/>
  <c r="E134" i="16"/>
  <c r="F134" i="16"/>
  <c r="G134" i="16"/>
  <c r="H134" i="16"/>
  <c r="I134" i="16"/>
  <c r="E123" i="16"/>
  <c r="F123" i="16"/>
  <c r="G123" i="16"/>
  <c r="H123" i="16"/>
  <c r="I123" i="16"/>
  <c r="D123" i="16"/>
  <c r="D101" i="16"/>
  <c r="E101" i="16"/>
  <c r="F101" i="16"/>
  <c r="G101" i="16"/>
  <c r="H101" i="16"/>
  <c r="I101" i="16"/>
  <c r="D102" i="16"/>
  <c r="E102" i="16"/>
  <c r="F102" i="16"/>
  <c r="G102" i="16"/>
  <c r="H102" i="16"/>
  <c r="I102" i="16"/>
  <c r="D103" i="16"/>
  <c r="E103" i="16"/>
  <c r="F103" i="16"/>
  <c r="G103" i="16"/>
  <c r="H103" i="16"/>
  <c r="I103" i="16"/>
  <c r="D104" i="16"/>
  <c r="E104" i="16"/>
  <c r="F104" i="16"/>
  <c r="G104" i="16"/>
  <c r="H104" i="16"/>
  <c r="I104" i="16"/>
  <c r="D105" i="16"/>
  <c r="E105" i="16"/>
  <c r="F105" i="16"/>
  <c r="G105" i="16"/>
  <c r="H105" i="16"/>
  <c r="I105" i="16"/>
  <c r="D106" i="16"/>
  <c r="E106" i="16"/>
  <c r="F106" i="16"/>
  <c r="G106" i="16"/>
  <c r="H106" i="16"/>
  <c r="I106" i="16"/>
  <c r="D107" i="16"/>
  <c r="E107" i="16"/>
  <c r="F107" i="16"/>
  <c r="G107" i="16"/>
  <c r="H107" i="16"/>
  <c r="I107" i="16"/>
  <c r="D108" i="16"/>
  <c r="E108" i="16"/>
  <c r="F108" i="16"/>
  <c r="G108" i="16"/>
  <c r="H108" i="16"/>
  <c r="I108" i="16"/>
  <c r="D109" i="16"/>
  <c r="E109" i="16"/>
  <c r="F109" i="16"/>
  <c r="G109" i="16"/>
  <c r="H109" i="16"/>
  <c r="I109" i="16"/>
  <c r="E100" i="16"/>
  <c r="F100" i="16"/>
  <c r="G100" i="16"/>
  <c r="H100" i="16"/>
  <c r="I100" i="16"/>
  <c r="D100" i="16"/>
  <c r="E76" i="16"/>
  <c r="F76" i="16"/>
  <c r="G76" i="16"/>
  <c r="H76" i="16"/>
  <c r="I76" i="16"/>
  <c r="E77" i="16"/>
  <c r="F77" i="16"/>
  <c r="G77" i="16"/>
  <c r="H77" i="16"/>
  <c r="I77" i="16"/>
  <c r="E78" i="16"/>
  <c r="F78" i="16"/>
  <c r="G78" i="16"/>
  <c r="H78" i="16"/>
  <c r="I78" i="16"/>
  <c r="E79" i="16"/>
  <c r="F79" i="16"/>
  <c r="G79" i="16"/>
  <c r="H79" i="16"/>
  <c r="I79" i="16"/>
  <c r="E80" i="16"/>
  <c r="F80" i="16"/>
  <c r="G80" i="16"/>
  <c r="H80" i="16"/>
  <c r="I80" i="16"/>
  <c r="E81" i="16"/>
  <c r="F81" i="16"/>
  <c r="G81" i="16"/>
  <c r="H81" i="16"/>
  <c r="I81" i="16"/>
  <c r="E82" i="16"/>
  <c r="F82" i="16"/>
  <c r="G82" i="16"/>
  <c r="H82" i="16"/>
  <c r="I82" i="16"/>
  <c r="E83" i="16"/>
  <c r="F83" i="16"/>
  <c r="G83" i="16"/>
  <c r="H83" i="16"/>
  <c r="I83" i="16"/>
  <c r="E84" i="16"/>
  <c r="F84" i="16"/>
  <c r="G84" i="16"/>
  <c r="H84" i="16"/>
  <c r="I84" i="16"/>
  <c r="E85" i="16"/>
  <c r="F85" i="16"/>
  <c r="G85" i="16"/>
  <c r="H85" i="16"/>
  <c r="I85" i="16"/>
  <c r="E86" i="16"/>
  <c r="F86" i="16"/>
  <c r="G86" i="16"/>
  <c r="H86" i="16"/>
  <c r="I86" i="16"/>
  <c r="D77" i="16"/>
  <c r="D78" i="16"/>
  <c r="D79" i="16"/>
  <c r="D80" i="16"/>
  <c r="D81" i="16"/>
  <c r="D82" i="16"/>
  <c r="D83" i="16"/>
  <c r="D84" i="16"/>
  <c r="D85" i="16"/>
  <c r="D86" i="16"/>
  <c r="D76" i="16"/>
  <c r="I57" i="16"/>
  <c r="H60" i="16"/>
  <c r="G58" i="16"/>
  <c r="D55" i="16"/>
  <c r="E55" i="16"/>
  <c r="F55" i="16"/>
  <c r="G55" i="16"/>
  <c r="H55" i="16"/>
  <c r="I55" i="16"/>
  <c r="E56" i="16"/>
  <c r="F56" i="16"/>
  <c r="G56" i="16"/>
  <c r="H56" i="16"/>
  <c r="I56" i="16"/>
  <c r="E57" i="16"/>
  <c r="F57" i="16"/>
  <c r="G57" i="16"/>
  <c r="H57" i="16"/>
  <c r="E58" i="16"/>
  <c r="F58" i="16"/>
  <c r="H58" i="16"/>
  <c r="I58" i="16"/>
  <c r="E59" i="16"/>
  <c r="F59" i="16"/>
  <c r="G59" i="16"/>
  <c r="H59" i="16"/>
  <c r="I59" i="16"/>
  <c r="E60" i="16"/>
  <c r="F60" i="16"/>
  <c r="G60" i="16"/>
  <c r="I60" i="16"/>
  <c r="E61" i="16"/>
  <c r="F61" i="16"/>
  <c r="G61" i="16"/>
  <c r="H61" i="16"/>
  <c r="I61" i="16"/>
  <c r="E62" i="16"/>
  <c r="F62" i="16"/>
  <c r="G62" i="16"/>
  <c r="H62" i="16"/>
  <c r="I62" i="16"/>
  <c r="D56" i="16"/>
  <c r="D57" i="16"/>
  <c r="D58" i="16"/>
  <c r="D59" i="16"/>
  <c r="D60" i="16"/>
  <c r="D61" i="16"/>
  <c r="D62" i="16"/>
  <c r="E28" i="16"/>
  <c r="F28" i="16"/>
  <c r="G28" i="16"/>
  <c r="H28" i="16"/>
  <c r="I28" i="16"/>
  <c r="E29" i="16"/>
  <c r="F29" i="16"/>
  <c r="G29" i="16"/>
  <c r="H29" i="16"/>
  <c r="I29" i="16"/>
  <c r="E30" i="16"/>
  <c r="F30" i="16"/>
  <c r="G30" i="16"/>
  <c r="H30" i="16"/>
  <c r="I30" i="16"/>
  <c r="E31" i="16"/>
  <c r="F31" i="16"/>
  <c r="G31" i="16"/>
  <c r="H31" i="16"/>
  <c r="I31" i="16"/>
  <c r="E32" i="16"/>
  <c r="F32" i="16"/>
  <c r="G32" i="16"/>
  <c r="H32" i="16"/>
  <c r="I32" i="16"/>
  <c r="E33" i="16"/>
  <c r="F33" i="16"/>
  <c r="G33" i="16"/>
  <c r="H33" i="16"/>
  <c r="I33" i="16"/>
  <c r="E34" i="16"/>
  <c r="F34" i="16"/>
  <c r="G34" i="16"/>
  <c r="H34" i="16"/>
  <c r="I34" i="16"/>
  <c r="E35" i="16"/>
  <c r="F35" i="16"/>
  <c r="G35" i="16"/>
  <c r="H35" i="16"/>
  <c r="I35" i="16"/>
  <c r="E36" i="16"/>
  <c r="F36" i="16"/>
  <c r="G36" i="16"/>
  <c r="H36" i="16"/>
  <c r="I36" i="16"/>
  <c r="E37" i="16"/>
  <c r="F37" i="16"/>
  <c r="G37" i="16"/>
  <c r="H37" i="16"/>
  <c r="I37" i="16"/>
  <c r="E38" i="16"/>
  <c r="F38" i="16"/>
  <c r="G38" i="16"/>
  <c r="H38" i="16"/>
  <c r="I38" i="16"/>
  <c r="E39" i="16"/>
  <c r="F39" i="16"/>
  <c r="G39" i="16"/>
  <c r="H39" i="16"/>
  <c r="I39" i="16"/>
  <c r="E40" i="16"/>
  <c r="F40" i="16"/>
  <c r="G40" i="16"/>
  <c r="H40" i="16"/>
  <c r="I40" i="16"/>
  <c r="E41" i="16"/>
  <c r="F41" i="16"/>
  <c r="G41" i="16"/>
  <c r="H41" i="16"/>
  <c r="I41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10" i="16"/>
  <c r="D28" i="16"/>
  <c r="E389" i="16"/>
  <c r="F389" i="16"/>
  <c r="G389" i="16"/>
  <c r="H389" i="16"/>
  <c r="I389" i="16"/>
  <c r="D389" i="16"/>
  <c r="D1187" i="3"/>
  <c r="I12" i="16"/>
  <c r="H13" i="16"/>
  <c r="G11" i="16"/>
  <c r="E13" i="16"/>
  <c r="E10" i="16"/>
  <c r="F10" i="16"/>
  <c r="G10" i="16"/>
  <c r="H10" i="16"/>
  <c r="I10" i="16"/>
  <c r="C222" i="15"/>
  <c r="C207" i="15"/>
  <c r="E201" i="15" s="1"/>
  <c r="C193" i="15"/>
  <c r="E189" i="15" s="1"/>
  <c r="C179" i="15"/>
  <c r="E176" i="15" s="1"/>
  <c r="C165" i="15"/>
  <c r="C151" i="15"/>
  <c r="C137" i="15"/>
  <c r="E132" i="15" s="1"/>
  <c r="C123" i="15"/>
  <c r="C109" i="15"/>
  <c r="C95" i="15"/>
  <c r="C81" i="15"/>
  <c r="C67" i="15"/>
  <c r="E64" i="15" s="1"/>
  <c r="C228" i="15"/>
  <c r="C229" i="15"/>
  <c r="C230" i="15"/>
  <c r="C231" i="15"/>
  <c r="C232" i="15"/>
  <c r="C227" i="15"/>
  <c r="C53" i="15"/>
  <c r="I49" i="15" s="1"/>
  <c r="K49" i="15" s="1"/>
  <c r="C39" i="15"/>
  <c r="I33" i="15" s="1"/>
  <c r="K33" i="15" s="1"/>
  <c r="E204" i="15"/>
  <c r="I203" i="15"/>
  <c r="K203" i="15" s="1"/>
  <c r="E203" i="15"/>
  <c r="I202" i="15"/>
  <c r="K202" i="15" s="1"/>
  <c r="E202" i="15"/>
  <c r="I201" i="15"/>
  <c r="K201" i="15" s="1"/>
  <c r="I200" i="15"/>
  <c r="K200" i="15" s="1"/>
  <c r="E200" i="15"/>
  <c r="I199" i="15"/>
  <c r="K199" i="15" s="1"/>
  <c r="E199" i="15"/>
  <c r="I190" i="15"/>
  <c r="K190" i="15" s="1"/>
  <c r="E190" i="15"/>
  <c r="I189" i="15"/>
  <c r="K189" i="15" s="1"/>
  <c r="I188" i="15"/>
  <c r="K188" i="15" s="1"/>
  <c r="I186" i="15"/>
  <c r="K186" i="15" s="1"/>
  <c r="E186" i="15"/>
  <c r="I185" i="15"/>
  <c r="K185" i="15" s="1"/>
  <c r="I176" i="15"/>
  <c r="K176" i="15" s="1"/>
  <c r="E174" i="15"/>
  <c r="I173" i="15"/>
  <c r="K173" i="15" s="1"/>
  <c r="E173" i="15"/>
  <c r="I172" i="15"/>
  <c r="K172" i="15" s="1"/>
  <c r="I162" i="15"/>
  <c r="K162" i="15" s="1"/>
  <c r="E162" i="15"/>
  <c r="I161" i="15"/>
  <c r="K161" i="15" s="1"/>
  <c r="E161" i="15"/>
  <c r="I160" i="15"/>
  <c r="K160" i="15" s="1"/>
  <c r="E160" i="15"/>
  <c r="I159" i="15"/>
  <c r="K159" i="15" s="1"/>
  <c r="E159" i="15"/>
  <c r="I158" i="15"/>
  <c r="K158" i="15" s="1"/>
  <c r="E158" i="15"/>
  <c r="I157" i="15"/>
  <c r="K157" i="15" s="1"/>
  <c r="E157" i="15"/>
  <c r="K148" i="15"/>
  <c r="I148" i="15"/>
  <c r="E148" i="15"/>
  <c r="K147" i="15"/>
  <c r="I147" i="15"/>
  <c r="E147" i="15"/>
  <c r="I146" i="15"/>
  <c r="K146" i="15" s="1"/>
  <c r="E146" i="15"/>
  <c r="I145" i="15"/>
  <c r="K145" i="15" s="1"/>
  <c r="E145" i="15"/>
  <c r="I144" i="15"/>
  <c r="K144" i="15" s="1"/>
  <c r="E144" i="15"/>
  <c r="I143" i="15"/>
  <c r="K143" i="15" s="1"/>
  <c r="E143" i="15"/>
  <c r="I134" i="15"/>
  <c r="K134" i="15" s="1"/>
  <c r="E133" i="15"/>
  <c r="I132" i="15"/>
  <c r="K132" i="15" s="1"/>
  <c r="K130" i="15"/>
  <c r="I130" i="15"/>
  <c r="E130" i="15"/>
  <c r="I129" i="15"/>
  <c r="K129" i="15" s="1"/>
  <c r="I120" i="15"/>
  <c r="K120" i="15" s="1"/>
  <c r="E120" i="15"/>
  <c r="I119" i="15"/>
  <c r="K119" i="15" s="1"/>
  <c r="E119" i="15"/>
  <c r="I118" i="15"/>
  <c r="K118" i="15" s="1"/>
  <c r="E118" i="15"/>
  <c r="I117" i="15"/>
  <c r="K117" i="15" s="1"/>
  <c r="E117" i="15"/>
  <c r="I116" i="15"/>
  <c r="K116" i="15" s="1"/>
  <c r="E116" i="15"/>
  <c r="I115" i="15"/>
  <c r="K115" i="15" s="1"/>
  <c r="E115" i="15"/>
  <c r="I106" i="15"/>
  <c r="K106" i="15" s="1"/>
  <c r="E106" i="15"/>
  <c r="I105" i="15"/>
  <c r="K105" i="15" s="1"/>
  <c r="E105" i="15"/>
  <c r="I104" i="15"/>
  <c r="K104" i="15" s="1"/>
  <c r="E104" i="15"/>
  <c r="I103" i="15"/>
  <c r="K103" i="15" s="1"/>
  <c r="E103" i="15"/>
  <c r="I102" i="15"/>
  <c r="K102" i="15" s="1"/>
  <c r="E102" i="15"/>
  <c r="I101" i="15"/>
  <c r="K101" i="15" s="1"/>
  <c r="E101" i="15"/>
  <c r="I92" i="15"/>
  <c r="K92" i="15" s="1"/>
  <c r="E92" i="15"/>
  <c r="I91" i="15"/>
  <c r="K91" i="15" s="1"/>
  <c r="E91" i="15"/>
  <c r="I90" i="15"/>
  <c r="K90" i="15" s="1"/>
  <c r="E90" i="15"/>
  <c r="I89" i="15"/>
  <c r="K89" i="15" s="1"/>
  <c r="E89" i="15"/>
  <c r="I88" i="15"/>
  <c r="K88" i="15" s="1"/>
  <c r="E88" i="15"/>
  <c r="I87" i="15"/>
  <c r="K87" i="15" s="1"/>
  <c r="E87" i="15"/>
  <c r="I78" i="15"/>
  <c r="K78" i="15" s="1"/>
  <c r="E78" i="15"/>
  <c r="I77" i="15"/>
  <c r="K77" i="15" s="1"/>
  <c r="E77" i="15"/>
  <c r="I76" i="15"/>
  <c r="K76" i="15" s="1"/>
  <c r="E76" i="15"/>
  <c r="I75" i="15"/>
  <c r="K75" i="15" s="1"/>
  <c r="E75" i="15"/>
  <c r="I74" i="15"/>
  <c r="K74" i="15" s="1"/>
  <c r="E74" i="15"/>
  <c r="I73" i="15"/>
  <c r="K73" i="15" s="1"/>
  <c r="E73" i="15"/>
  <c r="I64" i="15"/>
  <c r="K64" i="15" s="1"/>
  <c r="E63" i="15"/>
  <c r="E62" i="15"/>
  <c r="I61" i="15"/>
  <c r="K61" i="15" s="1"/>
  <c r="E61" i="15"/>
  <c r="I60" i="15"/>
  <c r="K60" i="15" s="1"/>
  <c r="E60" i="15"/>
  <c r="E59" i="15"/>
  <c r="E50" i="15"/>
  <c r="E48" i="15"/>
  <c r="E46" i="15"/>
  <c r="I34" i="15"/>
  <c r="K34" i="15" s="1"/>
  <c r="E34" i="15"/>
  <c r="K22" i="15"/>
  <c r="K17" i="15"/>
  <c r="I22" i="15"/>
  <c r="I21" i="15"/>
  <c r="K21" i="15" s="1"/>
  <c r="I20" i="15"/>
  <c r="K20" i="15" s="1"/>
  <c r="I19" i="15"/>
  <c r="K19" i="15" s="1"/>
  <c r="I18" i="15"/>
  <c r="K18" i="15" s="1"/>
  <c r="I17" i="15"/>
  <c r="C206" i="15"/>
  <c r="C192" i="15"/>
  <c r="C178" i="15"/>
  <c r="C164" i="15"/>
  <c r="C150" i="15"/>
  <c r="C136" i="15"/>
  <c r="C122" i="15"/>
  <c r="C108" i="15"/>
  <c r="C94" i="15"/>
  <c r="C80" i="15"/>
  <c r="C66" i="15"/>
  <c r="C52" i="15"/>
  <c r="C38" i="15"/>
  <c r="E22" i="15"/>
  <c r="E21" i="15"/>
  <c r="E20" i="15"/>
  <c r="E19" i="15"/>
  <c r="E18" i="15"/>
  <c r="E17" i="15"/>
  <c r="C25" i="15"/>
  <c r="C24" i="15"/>
  <c r="E1187" i="3"/>
  <c r="F1187" i="3"/>
  <c r="F1175" i="6"/>
  <c r="E1175" i="6"/>
  <c r="D1175" i="6"/>
  <c r="F1174" i="6"/>
  <c r="E1174" i="6"/>
  <c r="D1174" i="6"/>
  <c r="F1173" i="6"/>
  <c r="E1173" i="6"/>
  <c r="D1173" i="6"/>
  <c r="F1172" i="6"/>
  <c r="E1172" i="6"/>
  <c r="D1172" i="6"/>
  <c r="F1171" i="6"/>
  <c r="E1171" i="6"/>
  <c r="D1171" i="6"/>
  <c r="F1170" i="6"/>
  <c r="E1170" i="6"/>
  <c r="D1170" i="6"/>
  <c r="F1169" i="6"/>
  <c r="E1169" i="6"/>
  <c r="D1169" i="6"/>
  <c r="F1168" i="6"/>
  <c r="E1168" i="6"/>
  <c r="D1168" i="6"/>
  <c r="F1167" i="6"/>
  <c r="E1167" i="6"/>
  <c r="D1167" i="6"/>
  <c r="F1166" i="6"/>
  <c r="E1166" i="6"/>
  <c r="D1166" i="6"/>
  <c r="F1165" i="6"/>
  <c r="E1165" i="6"/>
  <c r="D1165" i="6"/>
  <c r="F1164" i="6"/>
  <c r="E1164" i="6"/>
  <c r="D1164" i="6"/>
  <c r="F1163" i="6"/>
  <c r="E1163" i="6"/>
  <c r="D1163" i="6"/>
  <c r="F1162" i="6"/>
  <c r="E1162" i="6"/>
  <c r="D1162" i="6"/>
  <c r="F1161" i="6"/>
  <c r="E1161" i="6"/>
  <c r="D1161" i="6"/>
  <c r="F1160" i="6"/>
  <c r="E1160" i="6"/>
  <c r="D1160" i="6"/>
  <c r="F1159" i="6"/>
  <c r="E1159" i="6"/>
  <c r="D1159" i="6"/>
  <c r="F1158" i="6"/>
  <c r="E1158" i="6"/>
  <c r="D1158" i="6"/>
  <c r="F1157" i="6"/>
  <c r="E1157" i="6"/>
  <c r="D1157" i="6"/>
  <c r="F1156" i="6"/>
  <c r="E1156" i="6"/>
  <c r="D1156" i="6"/>
  <c r="F1155" i="6"/>
  <c r="E1155" i="6"/>
  <c r="D1155" i="6"/>
  <c r="F1154" i="6"/>
  <c r="E1154" i="6"/>
  <c r="D1154" i="6"/>
  <c r="F1153" i="6"/>
  <c r="E1153" i="6"/>
  <c r="D1153" i="6"/>
  <c r="F1139" i="6"/>
  <c r="E1139" i="6"/>
  <c r="D1139" i="6"/>
  <c r="F1138" i="6"/>
  <c r="E1138" i="6"/>
  <c r="D1138" i="6"/>
  <c r="F1137" i="6"/>
  <c r="E1137" i="6"/>
  <c r="D1137" i="6"/>
  <c r="F1136" i="6"/>
  <c r="E1136" i="6"/>
  <c r="D1136" i="6"/>
  <c r="F1135" i="6"/>
  <c r="E1135" i="6"/>
  <c r="D1135" i="6"/>
  <c r="F1134" i="6"/>
  <c r="E1134" i="6"/>
  <c r="D1134" i="6"/>
  <c r="F1133" i="6"/>
  <c r="E1133" i="6"/>
  <c r="D1133" i="6"/>
  <c r="F1132" i="6"/>
  <c r="E1132" i="6"/>
  <c r="D1132" i="6"/>
  <c r="F1131" i="6"/>
  <c r="E1131" i="6"/>
  <c r="D1131" i="6"/>
  <c r="F1130" i="6"/>
  <c r="E1130" i="6"/>
  <c r="D1130" i="6"/>
  <c r="F1129" i="6"/>
  <c r="E1129" i="6"/>
  <c r="D1129" i="6"/>
  <c r="F1128" i="6"/>
  <c r="E1128" i="6"/>
  <c r="D1128" i="6"/>
  <c r="F1127" i="6"/>
  <c r="E1127" i="6"/>
  <c r="D1127" i="6"/>
  <c r="F1126" i="6"/>
  <c r="E1126" i="6"/>
  <c r="D1126" i="6"/>
  <c r="F1125" i="6"/>
  <c r="E1125" i="6"/>
  <c r="D1125" i="6"/>
  <c r="F1124" i="6"/>
  <c r="E1124" i="6"/>
  <c r="D1124" i="6"/>
  <c r="F1123" i="6"/>
  <c r="E1123" i="6"/>
  <c r="D1123" i="6"/>
  <c r="F1122" i="6"/>
  <c r="E1122" i="6"/>
  <c r="D1122" i="6"/>
  <c r="F1121" i="6"/>
  <c r="E1121" i="6"/>
  <c r="D1121" i="6"/>
  <c r="F1120" i="6"/>
  <c r="E1120" i="6"/>
  <c r="D1120" i="6"/>
  <c r="F1119" i="6"/>
  <c r="E1119" i="6"/>
  <c r="D1119" i="6"/>
  <c r="F1118" i="6"/>
  <c r="E1118" i="6"/>
  <c r="D1118" i="6"/>
  <c r="F1117" i="6"/>
  <c r="E1117" i="6"/>
  <c r="D1117" i="6"/>
  <c r="F1116" i="6"/>
  <c r="E1116" i="6"/>
  <c r="D1116" i="6"/>
  <c r="F1115" i="6"/>
  <c r="E1115" i="6"/>
  <c r="D1115" i="6"/>
  <c r="F1114" i="6"/>
  <c r="E1114" i="6"/>
  <c r="D1114" i="6"/>
  <c r="F1100" i="6"/>
  <c r="E1100" i="6"/>
  <c r="D1100" i="6"/>
  <c r="F1099" i="6"/>
  <c r="E1099" i="6"/>
  <c r="D1099" i="6"/>
  <c r="F1098" i="6"/>
  <c r="E1098" i="6"/>
  <c r="D1098" i="6"/>
  <c r="F1097" i="6"/>
  <c r="E1097" i="6"/>
  <c r="D1097" i="6"/>
  <c r="F1096" i="6"/>
  <c r="E1096" i="6"/>
  <c r="D1096" i="6"/>
  <c r="F1095" i="6"/>
  <c r="E1095" i="6"/>
  <c r="D1095" i="6"/>
  <c r="F1094" i="6"/>
  <c r="E1094" i="6"/>
  <c r="D1094" i="6"/>
  <c r="F1093" i="6"/>
  <c r="E1093" i="6"/>
  <c r="D1093" i="6"/>
  <c r="F1092" i="6"/>
  <c r="E1092" i="6"/>
  <c r="D1092" i="6"/>
  <c r="F1091" i="6"/>
  <c r="E1091" i="6"/>
  <c r="D1091" i="6"/>
  <c r="F1090" i="6"/>
  <c r="E1090" i="6"/>
  <c r="D1090" i="6"/>
  <c r="F1076" i="6"/>
  <c r="E1076" i="6"/>
  <c r="D1076" i="6"/>
  <c r="F1075" i="6"/>
  <c r="E1075" i="6"/>
  <c r="D1075" i="6"/>
  <c r="F1074" i="6"/>
  <c r="E1074" i="6"/>
  <c r="D1074" i="6"/>
  <c r="F1073" i="6"/>
  <c r="E1073" i="6"/>
  <c r="D1073" i="6"/>
  <c r="F1072" i="6"/>
  <c r="E1072" i="6"/>
  <c r="D1072" i="6"/>
  <c r="F1071" i="6"/>
  <c r="E1071" i="6"/>
  <c r="D1071" i="6"/>
  <c r="F1070" i="6"/>
  <c r="E1070" i="6"/>
  <c r="D1070" i="6"/>
  <c r="F1069" i="6"/>
  <c r="E1069" i="6"/>
  <c r="D1069" i="6"/>
  <c r="F1068" i="6"/>
  <c r="E1068" i="6"/>
  <c r="D1068" i="6"/>
  <c r="F1067" i="6"/>
  <c r="E1067" i="6"/>
  <c r="D1067" i="6"/>
  <c r="F1066" i="6"/>
  <c r="E1066" i="6"/>
  <c r="D1066" i="6"/>
  <c r="F1065" i="6"/>
  <c r="E1065" i="6"/>
  <c r="D1065" i="6"/>
  <c r="F1064" i="6"/>
  <c r="E1064" i="6"/>
  <c r="D1064" i="6"/>
  <c r="F1050" i="6"/>
  <c r="E1050" i="6"/>
  <c r="D1050" i="6"/>
  <c r="F1049" i="6"/>
  <c r="E1049" i="6"/>
  <c r="D1049" i="6"/>
  <c r="F1048" i="6"/>
  <c r="E1048" i="6"/>
  <c r="D1048" i="6"/>
  <c r="F1047" i="6"/>
  <c r="E1047" i="6"/>
  <c r="D1047" i="6"/>
  <c r="F1046" i="6"/>
  <c r="E1046" i="6"/>
  <c r="D1046" i="6"/>
  <c r="F1045" i="6"/>
  <c r="E1045" i="6"/>
  <c r="D1045" i="6"/>
  <c r="F1044" i="6"/>
  <c r="E1044" i="6"/>
  <c r="D1044" i="6"/>
  <c r="F1043" i="6"/>
  <c r="E1043" i="6"/>
  <c r="D1043" i="6"/>
  <c r="F1042" i="6"/>
  <c r="E1042" i="6"/>
  <c r="D1042" i="6"/>
  <c r="F1041" i="6"/>
  <c r="E1041" i="6"/>
  <c r="D1041" i="6"/>
  <c r="F1027" i="6"/>
  <c r="E1027" i="6"/>
  <c r="D1027" i="6"/>
  <c r="F1026" i="6"/>
  <c r="E1026" i="6"/>
  <c r="D1026" i="6"/>
  <c r="F1025" i="6"/>
  <c r="E1025" i="6"/>
  <c r="D1025" i="6"/>
  <c r="F1024" i="6"/>
  <c r="E1024" i="6"/>
  <c r="D1024" i="6"/>
  <c r="F1023" i="6"/>
  <c r="E1023" i="6"/>
  <c r="D1023" i="6"/>
  <c r="F1022" i="6"/>
  <c r="E1022" i="6"/>
  <c r="D1022" i="6"/>
  <c r="F1021" i="6"/>
  <c r="E1021" i="6"/>
  <c r="D1021" i="6"/>
  <c r="F1020" i="6"/>
  <c r="E1020" i="6"/>
  <c r="D1020" i="6"/>
  <c r="F1019" i="6"/>
  <c r="E1019" i="6"/>
  <c r="D1019" i="6"/>
  <c r="F1018" i="6"/>
  <c r="E1018" i="6"/>
  <c r="D1018" i="6"/>
  <c r="F1017" i="6"/>
  <c r="E1017" i="6"/>
  <c r="D1017" i="6"/>
  <c r="F1016" i="6"/>
  <c r="E1016" i="6"/>
  <c r="D1016" i="6"/>
  <c r="F1015" i="6"/>
  <c r="E1015" i="6"/>
  <c r="D1015" i="6"/>
  <c r="F1014" i="6"/>
  <c r="E1014" i="6"/>
  <c r="D1014" i="6"/>
  <c r="F1013" i="6"/>
  <c r="E1013" i="6"/>
  <c r="D1013" i="6"/>
  <c r="F1012" i="6"/>
  <c r="E1012" i="6"/>
  <c r="D1012" i="6"/>
  <c r="F1011" i="6"/>
  <c r="E1011" i="6"/>
  <c r="D1011" i="6"/>
  <c r="F1010" i="6"/>
  <c r="E1010" i="6"/>
  <c r="D1010" i="6"/>
  <c r="F1009" i="6"/>
  <c r="E1009" i="6"/>
  <c r="D1009" i="6"/>
  <c r="F1008" i="6"/>
  <c r="E1008" i="6"/>
  <c r="D1008" i="6"/>
  <c r="F1007" i="6"/>
  <c r="E1007" i="6"/>
  <c r="D1007" i="6"/>
  <c r="F1006" i="6"/>
  <c r="E1006" i="6"/>
  <c r="D1006" i="6"/>
  <c r="F1005" i="6"/>
  <c r="E1005" i="6"/>
  <c r="D1005" i="6"/>
  <c r="F991" i="6"/>
  <c r="E991" i="6"/>
  <c r="D991" i="6"/>
  <c r="F990" i="6"/>
  <c r="E990" i="6"/>
  <c r="D990" i="6"/>
  <c r="F989" i="6"/>
  <c r="E989" i="6"/>
  <c r="D989" i="6"/>
  <c r="F988" i="6"/>
  <c r="E988" i="6"/>
  <c r="D988" i="6"/>
  <c r="F987" i="6"/>
  <c r="E987" i="6"/>
  <c r="D987" i="6"/>
  <c r="F986" i="6"/>
  <c r="E986" i="6"/>
  <c r="D986" i="6"/>
  <c r="F985" i="6"/>
  <c r="E985" i="6"/>
  <c r="D985" i="6"/>
  <c r="F984" i="6"/>
  <c r="E984" i="6"/>
  <c r="D984" i="6"/>
  <c r="F983" i="6"/>
  <c r="E983" i="6"/>
  <c r="D983" i="6"/>
  <c r="F982" i="6"/>
  <c r="E982" i="6"/>
  <c r="D982" i="6"/>
  <c r="F981" i="6"/>
  <c r="E981" i="6"/>
  <c r="D981" i="6"/>
  <c r="F980" i="6"/>
  <c r="E980" i="6"/>
  <c r="D980" i="6"/>
  <c r="F966" i="6"/>
  <c r="E966" i="6"/>
  <c r="D966" i="6"/>
  <c r="F965" i="6"/>
  <c r="E965" i="6"/>
  <c r="D965" i="6"/>
  <c r="F964" i="6"/>
  <c r="E964" i="6"/>
  <c r="D964" i="6"/>
  <c r="F963" i="6"/>
  <c r="E963" i="6"/>
  <c r="D963" i="6"/>
  <c r="F962" i="6"/>
  <c r="E962" i="6"/>
  <c r="D962" i="6"/>
  <c r="F961" i="6"/>
  <c r="E961" i="6"/>
  <c r="D961" i="6"/>
  <c r="F960" i="6"/>
  <c r="E960" i="6"/>
  <c r="D960" i="6"/>
  <c r="F959" i="6"/>
  <c r="E959" i="6"/>
  <c r="D959" i="6"/>
  <c r="F958" i="6"/>
  <c r="E958" i="6"/>
  <c r="D958" i="6"/>
  <c r="F957" i="6"/>
  <c r="E957" i="6"/>
  <c r="D957" i="6"/>
  <c r="F956" i="6"/>
  <c r="E956" i="6"/>
  <c r="D956" i="6"/>
  <c r="F955" i="6"/>
  <c r="E955" i="6"/>
  <c r="D955" i="6"/>
  <c r="F954" i="6"/>
  <c r="E954" i="6"/>
  <c r="D954" i="6"/>
  <c r="F953" i="6"/>
  <c r="E953" i="6"/>
  <c r="D953" i="6"/>
  <c r="F952" i="6"/>
  <c r="E952" i="6"/>
  <c r="D952" i="6"/>
  <c r="F951" i="6"/>
  <c r="E951" i="6"/>
  <c r="D951" i="6"/>
  <c r="F950" i="6"/>
  <c r="E950" i="6"/>
  <c r="D950" i="6"/>
  <c r="F949" i="6"/>
  <c r="E949" i="6"/>
  <c r="D949" i="6"/>
  <c r="F948" i="6"/>
  <c r="E948" i="6"/>
  <c r="D948" i="6"/>
  <c r="F947" i="6"/>
  <c r="E947" i="6"/>
  <c r="D947" i="6"/>
  <c r="F946" i="6"/>
  <c r="E946" i="6"/>
  <c r="D946" i="6"/>
  <c r="F945" i="6"/>
  <c r="E945" i="6"/>
  <c r="D945" i="6"/>
  <c r="F931" i="6"/>
  <c r="E931" i="6"/>
  <c r="D931" i="6"/>
  <c r="F930" i="6"/>
  <c r="E930" i="6"/>
  <c r="D930" i="6"/>
  <c r="F929" i="6"/>
  <c r="E929" i="6"/>
  <c r="D929" i="6"/>
  <c r="F928" i="6"/>
  <c r="E928" i="6"/>
  <c r="D928" i="6"/>
  <c r="F927" i="6"/>
  <c r="E927" i="6"/>
  <c r="D927" i="6"/>
  <c r="F926" i="6"/>
  <c r="E926" i="6"/>
  <c r="D926" i="6"/>
  <c r="F925" i="6"/>
  <c r="E925" i="6"/>
  <c r="D925" i="6"/>
  <c r="F924" i="6"/>
  <c r="E924" i="6"/>
  <c r="D924" i="6"/>
  <c r="F923" i="6"/>
  <c r="E923" i="6"/>
  <c r="D923" i="6"/>
  <c r="F922" i="6"/>
  <c r="E922" i="6"/>
  <c r="D922" i="6"/>
  <c r="F921" i="6"/>
  <c r="E921" i="6"/>
  <c r="D921" i="6"/>
  <c r="F920" i="6"/>
  <c r="E920" i="6"/>
  <c r="D920" i="6"/>
  <c r="F906" i="6"/>
  <c r="E906" i="6"/>
  <c r="D906" i="6"/>
  <c r="F905" i="6"/>
  <c r="E905" i="6"/>
  <c r="D905" i="6"/>
  <c r="F904" i="6"/>
  <c r="E904" i="6"/>
  <c r="D904" i="6"/>
  <c r="F903" i="6"/>
  <c r="E903" i="6"/>
  <c r="D903" i="6"/>
  <c r="F902" i="6"/>
  <c r="E902" i="6"/>
  <c r="D902" i="6"/>
  <c r="F901" i="6"/>
  <c r="E901" i="6"/>
  <c r="D901" i="6"/>
  <c r="F900" i="6"/>
  <c r="E900" i="6"/>
  <c r="D900" i="6"/>
  <c r="F899" i="6"/>
  <c r="E899" i="6"/>
  <c r="D899" i="6"/>
  <c r="F898" i="6"/>
  <c r="E898" i="6"/>
  <c r="D898" i="6"/>
  <c r="F897" i="6"/>
  <c r="E897" i="6"/>
  <c r="D897" i="6"/>
  <c r="F883" i="6"/>
  <c r="E883" i="6"/>
  <c r="D883" i="6"/>
  <c r="F882" i="6"/>
  <c r="E882" i="6"/>
  <c r="D882" i="6"/>
  <c r="F881" i="6"/>
  <c r="E881" i="6"/>
  <c r="D881" i="6"/>
  <c r="F880" i="6"/>
  <c r="E880" i="6"/>
  <c r="D880" i="6"/>
  <c r="F879" i="6"/>
  <c r="E879" i="6"/>
  <c r="D879" i="6"/>
  <c r="F878" i="6"/>
  <c r="E878" i="6"/>
  <c r="D878" i="6"/>
  <c r="F877" i="6"/>
  <c r="E877" i="6"/>
  <c r="D877" i="6"/>
  <c r="F876" i="6"/>
  <c r="E876" i="6"/>
  <c r="D876" i="6"/>
  <c r="F875" i="6"/>
  <c r="E875" i="6"/>
  <c r="D875" i="6"/>
  <c r="F874" i="6"/>
  <c r="E874" i="6"/>
  <c r="D874" i="6"/>
  <c r="F873" i="6"/>
  <c r="E873" i="6"/>
  <c r="D873" i="6"/>
  <c r="F859" i="6"/>
  <c r="E859" i="6"/>
  <c r="D859" i="6"/>
  <c r="F858" i="6"/>
  <c r="E858" i="6"/>
  <c r="D858" i="6"/>
  <c r="F857" i="6"/>
  <c r="E857" i="6"/>
  <c r="D857" i="6"/>
  <c r="F856" i="6"/>
  <c r="E856" i="6"/>
  <c r="D856" i="6"/>
  <c r="F855" i="6"/>
  <c r="E855" i="6"/>
  <c r="D855" i="6"/>
  <c r="F854" i="6"/>
  <c r="E854" i="6"/>
  <c r="D854" i="6"/>
  <c r="F853" i="6"/>
  <c r="E853" i="6"/>
  <c r="D853" i="6"/>
  <c r="F852" i="6"/>
  <c r="E852" i="6"/>
  <c r="D852" i="6"/>
  <c r="F838" i="6"/>
  <c r="E838" i="6"/>
  <c r="D838" i="6"/>
  <c r="F837" i="6"/>
  <c r="E837" i="6"/>
  <c r="D837" i="6"/>
  <c r="F836" i="6"/>
  <c r="E836" i="6"/>
  <c r="D836" i="6"/>
  <c r="F835" i="6"/>
  <c r="E835" i="6"/>
  <c r="D835" i="6"/>
  <c r="F834" i="6"/>
  <c r="E834" i="6"/>
  <c r="D834" i="6"/>
  <c r="F833" i="6"/>
  <c r="E833" i="6"/>
  <c r="D833" i="6"/>
  <c r="F832" i="6"/>
  <c r="E832" i="6"/>
  <c r="D832" i="6"/>
  <c r="F831" i="6"/>
  <c r="E831" i="6"/>
  <c r="D831" i="6"/>
  <c r="F830" i="6"/>
  <c r="E830" i="6"/>
  <c r="D830" i="6"/>
  <c r="F829" i="6"/>
  <c r="E829" i="6"/>
  <c r="D829" i="6"/>
  <c r="F828" i="6"/>
  <c r="E828" i="6"/>
  <c r="D828" i="6"/>
  <c r="F827" i="6"/>
  <c r="E827" i="6"/>
  <c r="D827" i="6"/>
  <c r="F826" i="6"/>
  <c r="E826" i="6"/>
  <c r="D826" i="6"/>
  <c r="F825" i="6"/>
  <c r="E825" i="6"/>
  <c r="D825" i="6"/>
  <c r="F811" i="6"/>
  <c r="E811" i="6"/>
  <c r="D811" i="6"/>
  <c r="F810" i="6"/>
  <c r="E810" i="6"/>
  <c r="D810" i="6"/>
  <c r="F809" i="6"/>
  <c r="E809" i="6"/>
  <c r="D809" i="6"/>
  <c r="F808" i="6"/>
  <c r="E808" i="6"/>
  <c r="D808" i="6"/>
  <c r="F807" i="6"/>
  <c r="E807" i="6"/>
  <c r="D807" i="6"/>
  <c r="F1176" i="13"/>
  <c r="E1176" i="13"/>
  <c r="D1176" i="13"/>
  <c r="F1175" i="13"/>
  <c r="E1175" i="13"/>
  <c r="D1175" i="13"/>
  <c r="F1174" i="13"/>
  <c r="E1174" i="13"/>
  <c r="D1174" i="13"/>
  <c r="F1173" i="13"/>
  <c r="E1173" i="13"/>
  <c r="D1173" i="13"/>
  <c r="F1172" i="13"/>
  <c r="E1172" i="13"/>
  <c r="D1172" i="13"/>
  <c r="F1171" i="13"/>
  <c r="E1171" i="13"/>
  <c r="D1171" i="13"/>
  <c r="F1170" i="13"/>
  <c r="E1170" i="13"/>
  <c r="D1170" i="13"/>
  <c r="F1169" i="13"/>
  <c r="E1169" i="13"/>
  <c r="D1169" i="13"/>
  <c r="F1168" i="13"/>
  <c r="E1168" i="13"/>
  <c r="D1168" i="13"/>
  <c r="F1167" i="13"/>
  <c r="E1167" i="13"/>
  <c r="D1167" i="13"/>
  <c r="F1166" i="13"/>
  <c r="E1166" i="13"/>
  <c r="D1166" i="13"/>
  <c r="F1165" i="13"/>
  <c r="E1165" i="13"/>
  <c r="D1165" i="13"/>
  <c r="F1164" i="13"/>
  <c r="E1164" i="13"/>
  <c r="D1164" i="13"/>
  <c r="F1163" i="13"/>
  <c r="E1163" i="13"/>
  <c r="D1163" i="13"/>
  <c r="F1162" i="13"/>
  <c r="E1162" i="13"/>
  <c r="D1162" i="13"/>
  <c r="F1161" i="13"/>
  <c r="E1161" i="13"/>
  <c r="D1161" i="13"/>
  <c r="F1160" i="13"/>
  <c r="E1160" i="13"/>
  <c r="D1160" i="13"/>
  <c r="F1159" i="13"/>
  <c r="E1159" i="13"/>
  <c r="D1159" i="13"/>
  <c r="F1158" i="13"/>
  <c r="E1158" i="13"/>
  <c r="D1158" i="13"/>
  <c r="F1157" i="13"/>
  <c r="E1157" i="13"/>
  <c r="D1157" i="13"/>
  <c r="F1156" i="13"/>
  <c r="E1156" i="13"/>
  <c r="D1156" i="13"/>
  <c r="F1155" i="13"/>
  <c r="E1155" i="13"/>
  <c r="D1155" i="13"/>
  <c r="F1154" i="13"/>
  <c r="E1154" i="13"/>
  <c r="D1154" i="13"/>
  <c r="F1140" i="13"/>
  <c r="E1140" i="13"/>
  <c r="D1140" i="13"/>
  <c r="F1139" i="13"/>
  <c r="E1139" i="13"/>
  <c r="D1139" i="13"/>
  <c r="F1138" i="13"/>
  <c r="E1138" i="13"/>
  <c r="D1138" i="13"/>
  <c r="F1137" i="13"/>
  <c r="E1137" i="13"/>
  <c r="D1137" i="13"/>
  <c r="F1136" i="13"/>
  <c r="E1136" i="13"/>
  <c r="D1136" i="13"/>
  <c r="F1135" i="13"/>
  <c r="E1135" i="13"/>
  <c r="D1135" i="13"/>
  <c r="F1134" i="13"/>
  <c r="E1134" i="13"/>
  <c r="D1134" i="13"/>
  <c r="F1133" i="13"/>
  <c r="E1133" i="13"/>
  <c r="D1133" i="13"/>
  <c r="F1132" i="13"/>
  <c r="E1132" i="13"/>
  <c r="D1132" i="13"/>
  <c r="F1131" i="13"/>
  <c r="E1131" i="13"/>
  <c r="D1131" i="13"/>
  <c r="F1130" i="13"/>
  <c r="E1130" i="13"/>
  <c r="D1130" i="13"/>
  <c r="F1129" i="13"/>
  <c r="E1129" i="13"/>
  <c r="D1129" i="13"/>
  <c r="F1128" i="13"/>
  <c r="E1128" i="13"/>
  <c r="D1128" i="13"/>
  <c r="F1127" i="13"/>
  <c r="E1127" i="13"/>
  <c r="D1127" i="13"/>
  <c r="F1126" i="13"/>
  <c r="E1126" i="13"/>
  <c r="D1126" i="13"/>
  <c r="F1125" i="13"/>
  <c r="E1125" i="13"/>
  <c r="D1125" i="13"/>
  <c r="F1124" i="13"/>
  <c r="E1124" i="13"/>
  <c r="D1124" i="13"/>
  <c r="F1123" i="13"/>
  <c r="E1123" i="13"/>
  <c r="D1123" i="13"/>
  <c r="F1122" i="13"/>
  <c r="E1122" i="13"/>
  <c r="D1122" i="13"/>
  <c r="F1121" i="13"/>
  <c r="E1121" i="13"/>
  <c r="D1121" i="13"/>
  <c r="F1120" i="13"/>
  <c r="E1120" i="13"/>
  <c r="D1120" i="13"/>
  <c r="F1119" i="13"/>
  <c r="E1119" i="13"/>
  <c r="D1119" i="13"/>
  <c r="F1118" i="13"/>
  <c r="E1118" i="13"/>
  <c r="D1118" i="13"/>
  <c r="F1117" i="13"/>
  <c r="E1117" i="13"/>
  <c r="D1117" i="13"/>
  <c r="F1116" i="13"/>
  <c r="E1116" i="13"/>
  <c r="D1116" i="13"/>
  <c r="F1115" i="13"/>
  <c r="E1115" i="13"/>
  <c r="D1115" i="13"/>
  <c r="F1101" i="13"/>
  <c r="E1101" i="13"/>
  <c r="D1101" i="13"/>
  <c r="F1100" i="13"/>
  <c r="E1100" i="13"/>
  <c r="D1100" i="13"/>
  <c r="F1099" i="13"/>
  <c r="E1099" i="13"/>
  <c r="D1099" i="13"/>
  <c r="F1098" i="13"/>
  <c r="E1098" i="13"/>
  <c r="D1098" i="13"/>
  <c r="F1097" i="13"/>
  <c r="E1097" i="13"/>
  <c r="D1097" i="13"/>
  <c r="F1096" i="13"/>
  <c r="E1096" i="13"/>
  <c r="D1096" i="13"/>
  <c r="F1095" i="13"/>
  <c r="E1095" i="13"/>
  <c r="D1095" i="13"/>
  <c r="F1094" i="13"/>
  <c r="E1094" i="13"/>
  <c r="D1094" i="13"/>
  <c r="F1093" i="13"/>
  <c r="E1093" i="13"/>
  <c r="D1093" i="13"/>
  <c r="F1092" i="13"/>
  <c r="E1092" i="13"/>
  <c r="D1092" i="13"/>
  <c r="F1091" i="13"/>
  <c r="E1091" i="13"/>
  <c r="D1091" i="13"/>
  <c r="F1077" i="13"/>
  <c r="E1077" i="13"/>
  <c r="D1077" i="13"/>
  <c r="F1076" i="13"/>
  <c r="E1076" i="13"/>
  <c r="D1076" i="13"/>
  <c r="F1075" i="13"/>
  <c r="E1075" i="13"/>
  <c r="D1075" i="13"/>
  <c r="F1074" i="13"/>
  <c r="E1074" i="13"/>
  <c r="D1074" i="13"/>
  <c r="F1073" i="13"/>
  <c r="E1073" i="13"/>
  <c r="D1073" i="13"/>
  <c r="F1072" i="13"/>
  <c r="E1072" i="13"/>
  <c r="D1072" i="13"/>
  <c r="F1071" i="13"/>
  <c r="E1071" i="13"/>
  <c r="D1071" i="13"/>
  <c r="F1070" i="13"/>
  <c r="E1070" i="13"/>
  <c r="D1070" i="13"/>
  <c r="F1069" i="13"/>
  <c r="E1069" i="13"/>
  <c r="D1069" i="13"/>
  <c r="F1068" i="13"/>
  <c r="E1068" i="13"/>
  <c r="D1068" i="13"/>
  <c r="F1067" i="13"/>
  <c r="E1067" i="13"/>
  <c r="D1067" i="13"/>
  <c r="F1066" i="13"/>
  <c r="E1066" i="13"/>
  <c r="D1066" i="13"/>
  <c r="F1065" i="13"/>
  <c r="E1065" i="13"/>
  <c r="D1065" i="13"/>
  <c r="F1051" i="13"/>
  <c r="E1051" i="13"/>
  <c r="D1051" i="13"/>
  <c r="F1050" i="13"/>
  <c r="E1050" i="13"/>
  <c r="D1050" i="13"/>
  <c r="F1049" i="13"/>
  <c r="E1049" i="13"/>
  <c r="D1049" i="13"/>
  <c r="F1048" i="13"/>
  <c r="E1048" i="13"/>
  <c r="D1048" i="13"/>
  <c r="F1047" i="13"/>
  <c r="E1047" i="13"/>
  <c r="D1047" i="13"/>
  <c r="F1046" i="13"/>
  <c r="E1046" i="13"/>
  <c r="D1046" i="13"/>
  <c r="F1045" i="13"/>
  <c r="E1045" i="13"/>
  <c r="D1045" i="13"/>
  <c r="F1044" i="13"/>
  <c r="E1044" i="13"/>
  <c r="D1044" i="13"/>
  <c r="F1043" i="13"/>
  <c r="E1043" i="13"/>
  <c r="D1043" i="13"/>
  <c r="F1042" i="13"/>
  <c r="E1042" i="13"/>
  <c r="D1042" i="13"/>
  <c r="F1028" i="13"/>
  <c r="E1028" i="13"/>
  <c r="D1028" i="13"/>
  <c r="F1027" i="13"/>
  <c r="E1027" i="13"/>
  <c r="D1027" i="13"/>
  <c r="F1026" i="13"/>
  <c r="E1026" i="13"/>
  <c r="D1026" i="13"/>
  <c r="F1025" i="13"/>
  <c r="E1025" i="13"/>
  <c r="D1025" i="13"/>
  <c r="F1024" i="13"/>
  <c r="E1024" i="13"/>
  <c r="D1024" i="13"/>
  <c r="F1023" i="13"/>
  <c r="E1023" i="13"/>
  <c r="D1023" i="13"/>
  <c r="F1022" i="13"/>
  <c r="E1022" i="13"/>
  <c r="D1022" i="13"/>
  <c r="F1021" i="13"/>
  <c r="E1021" i="13"/>
  <c r="D1021" i="13"/>
  <c r="F1020" i="13"/>
  <c r="E1020" i="13"/>
  <c r="D1020" i="13"/>
  <c r="F1019" i="13"/>
  <c r="E1019" i="13"/>
  <c r="D1019" i="13"/>
  <c r="F1018" i="13"/>
  <c r="E1018" i="13"/>
  <c r="D1018" i="13"/>
  <c r="F1017" i="13"/>
  <c r="E1017" i="13"/>
  <c r="D1017" i="13"/>
  <c r="F1016" i="13"/>
  <c r="E1016" i="13"/>
  <c r="D1016" i="13"/>
  <c r="F1015" i="13"/>
  <c r="E1015" i="13"/>
  <c r="D1015" i="13"/>
  <c r="F1014" i="13"/>
  <c r="E1014" i="13"/>
  <c r="D1014" i="13"/>
  <c r="F1013" i="13"/>
  <c r="E1013" i="13"/>
  <c r="D1013" i="13"/>
  <c r="F1012" i="13"/>
  <c r="E1012" i="13"/>
  <c r="D1012" i="13"/>
  <c r="F1011" i="13"/>
  <c r="E1011" i="13"/>
  <c r="D1011" i="13"/>
  <c r="F1010" i="13"/>
  <c r="E1010" i="13"/>
  <c r="D1010" i="13"/>
  <c r="F1009" i="13"/>
  <c r="E1009" i="13"/>
  <c r="D1009" i="13"/>
  <c r="F1008" i="13"/>
  <c r="E1008" i="13"/>
  <c r="D1008" i="13"/>
  <c r="F1007" i="13"/>
  <c r="E1007" i="13"/>
  <c r="D1007" i="13"/>
  <c r="F1006" i="13"/>
  <c r="E1006" i="13"/>
  <c r="D1006" i="13"/>
  <c r="F992" i="13"/>
  <c r="E992" i="13"/>
  <c r="D992" i="13"/>
  <c r="F991" i="13"/>
  <c r="E991" i="13"/>
  <c r="D991" i="13"/>
  <c r="F990" i="13"/>
  <c r="E990" i="13"/>
  <c r="D990" i="13"/>
  <c r="F989" i="13"/>
  <c r="E989" i="13"/>
  <c r="D989" i="13"/>
  <c r="F988" i="13"/>
  <c r="E988" i="13"/>
  <c r="D988" i="13"/>
  <c r="F987" i="13"/>
  <c r="E987" i="13"/>
  <c r="D987" i="13"/>
  <c r="F986" i="13"/>
  <c r="E986" i="13"/>
  <c r="D986" i="13"/>
  <c r="F985" i="13"/>
  <c r="E985" i="13"/>
  <c r="D985" i="13"/>
  <c r="F984" i="13"/>
  <c r="E984" i="13"/>
  <c r="D984" i="13"/>
  <c r="F983" i="13"/>
  <c r="E983" i="13"/>
  <c r="D983" i="13"/>
  <c r="F982" i="13"/>
  <c r="E982" i="13"/>
  <c r="D982" i="13"/>
  <c r="F981" i="13"/>
  <c r="E981" i="13"/>
  <c r="D981" i="13"/>
  <c r="F967" i="13"/>
  <c r="E967" i="13"/>
  <c r="D967" i="13"/>
  <c r="F966" i="13"/>
  <c r="E966" i="13"/>
  <c r="D966" i="13"/>
  <c r="F965" i="13"/>
  <c r="E965" i="13"/>
  <c r="D965" i="13"/>
  <c r="F964" i="13"/>
  <c r="E964" i="13"/>
  <c r="D964" i="13"/>
  <c r="F963" i="13"/>
  <c r="E963" i="13"/>
  <c r="D963" i="13"/>
  <c r="F962" i="13"/>
  <c r="E962" i="13"/>
  <c r="D962" i="13"/>
  <c r="F961" i="13"/>
  <c r="E961" i="13"/>
  <c r="D961" i="13"/>
  <c r="F960" i="13"/>
  <c r="E960" i="13"/>
  <c r="D960" i="13"/>
  <c r="F959" i="13"/>
  <c r="E959" i="13"/>
  <c r="D959" i="13"/>
  <c r="F958" i="13"/>
  <c r="E958" i="13"/>
  <c r="D958" i="13"/>
  <c r="F957" i="13"/>
  <c r="E957" i="13"/>
  <c r="D957" i="13"/>
  <c r="F956" i="13"/>
  <c r="E956" i="13"/>
  <c r="D956" i="13"/>
  <c r="F955" i="13"/>
  <c r="E955" i="13"/>
  <c r="D955" i="13"/>
  <c r="F954" i="13"/>
  <c r="E954" i="13"/>
  <c r="D954" i="13"/>
  <c r="F953" i="13"/>
  <c r="E953" i="13"/>
  <c r="D953" i="13"/>
  <c r="F952" i="13"/>
  <c r="E952" i="13"/>
  <c r="D952" i="13"/>
  <c r="F951" i="13"/>
  <c r="E951" i="13"/>
  <c r="D951" i="13"/>
  <c r="F950" i="13"/>
  <c r="E950" i="13"/>
  <c r="D950" i="13"/>
  <c r="F949" i="13"/>
  <c r="E949" i="13"/>
  <c r="D949" i="13"/>
  <c r="F948" i="13"/>
  <c r="E948" i="13"/>
  <c r="D948" i="13"/>
  <c r="F947" i="13"/>
  <c r="E947" i="13"/>
  <c r="D947" i="13"/>
  <c r="F946" i="13"/>
  <c r="E946" i="13"/>
  <c r="D946" i="13"/>
  <c r="F932" i="13"/>
  <c r="E932" i="13"/>
  <c r="D932" i="13"/>
  <c r="F931" i="13"/>
  <c r="E931" i="13"/>
  <c r="D931" i="13"/>
  <c r="F930" i="13"/>
  <c r="E930" i="13"/>
  <c r="D930" i="13"/>
  <c r="F929" i="13"/>
  <c r="E929" i="13"/>
  <c r="D929" i="13"/>
  <c r="F928" i="13"/>
  <c r="E928" i="13"/>
  <c r="D928" i="13"/>
  <c r="F927" i="13"/>
  <c r="E927" i="13"/>
  <c r="D927" i="13"/>
  <c r="F926" i="13"/>
  <c r="E926" i="13"/>
  <c r="D926" i="13"/>
  <c r="F925" i="13"/>
  <c r="E925" i="13"/>
  <c r="D925" i="13"/>
  <c r="F924" i="13"/>
  <c r="E924" i="13"/>
  <c r="D924" i="13"/>
  <c r="F923" i="13"/>
  <c r="E923" i="13"/>
  <c r="D923" i="13"/>
  <c r="F922" i="13"/>
  <c r="E922" i="13"/>
  <c r="D922" i="13"/>
  <c r="F921" i="13"/>
  <c r="E921" i="13"/>
  <c r="D921" i="13"/>
  <c r="F907" i="13"/>
  <c r="E907" i="13"/>
  <c r="D907" i="13"/>
  <c r="F906" i="13"/>
  <c r="E906" i="13"/>
  <c r="D906" i="13"/>
  <c r="F905" i="13"/>
  <c r="E905" i="13"/>
  <c r="D905" i="13"/>
  <c r="F904" i="13"/>
  <c r="E904" i="13"/>
  <c r="D904" i="13"/>
  <c r="F903" i="13"/>
  <c r="E903" i="13"/>
  <c r="D903" i="13"/>
  <c r="F902" i="13"/>
  <c r="E902" i="13"/>
  <c r="D902" i="13"/>
  <c r="F901" i="13"/>
  <c r="E901" i="13"/>
  <c r="D901" i="13"/>
  <c r="F900" i="13"/>
  <c r="E900" i="13"/>
  <c r="D900" i="13"/>
  <c r="F899" i="13"/>
  <c r="E899" i="13"/>
  <c r="D899" i="13"/>
  <c r="F898" i="13"/>
  <c r="E898" i="13"/>
  <c r="D898" i="13"/>
  <c r="F884" i="13"/>
  <c r="E884" i="13"/>
  <c r="D884" i="13"/>
  <c r="F883" i="13"/>
  <c r="E883" i="13"/>
  <c r="D883" i="13"/>
  <c r="F882" i="13"/>
  <c r="E882" i="13"/>
  <c r="D882" i="13"/>
  <c r="F881" i="13"/>
  <c r="E881" i="13"/>
  <c r="D881" i="13"/>
  <c r="F880" i="13"/>
  <c r="E880" i="13"/>
  <c r="D880" i="13"/>
  <c r="F879" i="13"/>
  <c r="E879" i="13"/>
  <c r="D879" i="13"/>
  <c r="F878" i="13"/>
  <c r="E878" i="13"/>
  <c r="D878" i="13"/>
  <c r="F877" i="13"/>
  <c r="E877" i="13"/>
  <c r="D877" i="13"/>
  <c r="F876" i="13"/>
  <c r="E876" i="13"/>
  <c r="D876" i="13"/>
  <c r="F875" i="13"/>
  <c r="E875" i="13"/>
  <c r="D875" i="13"/>
  <c r="F874" i="13"/>
  <c r="E874" i="13"/>
  <c r="D874" i="13"/>
  <c r="F860" i="13"/>
  <c r="E860" i="13"/>
  <c r="D860" i="13"/>
  <c r="F859" i="13"/>
  <c r="E859" i="13"/>
  <c r="D859" i="13"/>
  <c r="F858" i="13"/>
  <c r="E858" i="13"/>
  <c r="D858" i="13"/>
  <c r="F857" i="13"/>
  <c r="E857" i="13"/>
  <c r="D857" i="13"/>
  <c r="F856" i="13"/>
  <c r="E856" i="13"/>
  <c r="D856" i="13"/>
  <c r="F855" i="13"/>
  <c r="E855" i="13"/>
  <c r="D855" i="13"/>
  <c r="F854" i="13"/>
  <c r="E854" i="13"/>
  <c r="D854" i="13"/>
  <c r="F853" i="13"/>
  <c r="E853" i="13"/>
  <c r="D853" i="13"/>
  <c r="F839" i="13"/>
  <c r="E839" i="13"/>
  <c r="D839" i="13"/>
  <c r="F838" i="13"/>
  <c r="E838" i="13"/>
  <c r="D838" i="13"/>
  <c r="F837" i="13"/>
  <c r="E837" i="13"/>
  <c r="D837" i="13"/>
  <c r="F836" i="13"/>
  <c r="E836" i="13"/>
  <c r="D836" i="13"/>
  <c r="F835" i="13"/>
  <c r="E835" i="13"/>
  <c r="D835" i="13"/>
  <c r="F834" i="13"/>
  <c r="E834" i="13"/>
  <c r="D834" i="13"/>
  <c r="F833" i="13"/>
  <c r="E833" i="13"/>
  <c r="D833" i="13"/>
  <c r="F832" i="13"/>
  <c r="E832" i="13"/>
  <c r="D832" i="13"/>
  <c r="F831" i="13"/>
  <c r="E831" i="13"/>
  <c r="D831" i="13"/>
  <c r="F830" i="13"/>
  <c r="E830" i="13"/>
  <c r="D830" i="13"/>
  <c r="F829" i="13"/>
  <c r="E829" i="13"/>
  <c r="D829" i="13"/>
  <c r="F828" i="13"/>
  <c r="E828" i="13"/>
  <c r="D828" i="13"/>
  <c r="F827" i="13"/>
  <c r="E827" i="13"/>
  <c r="D827" i="13"/>
  <c r="F826" i="13"/>
  <c r="E826" i="13"/>
  <c r="D826" i="13"/>
  <c r="F812" i="13"/>
  <c r="E812" i="13"/>
  <c r="D812" i="13"/>
  <c r="F811" i="13"/>
  <c r="E811" i="13"/>
  <c r="D811" i="13"/>
  <c r="F810" i="13"/>
  <c r="E810" i="13"/>
  <c r="D810" i="13"/>
  <c r="F809" i="13"/>
  <c r="E809" i="13"/>
  <c r="D809" i="13"/>
  <c r="F808" i="13"/>
  <c r="E808" i="13"/>
  <c r="D808" i="13"/>
  <c r="F832" i="3"/>
  <c r="E834" i="3"/>
  <c r="E830" i="3"/>
  <c r="D826" i="3"/>
  <c r="E790" i="3"/>
  <c r="F790" i="3"/>
  <c r="C564" i="10"/>
  <c r="C551" i="10"/>
  <c r="C540" i="10"/>
  <c r="C529" i="10"/>
  <c r="C518" i="10"/>
  <c r="C507" i="10"/>
  <c r="C496" i="10"/>
  <c r="C485" i="10"/>
  <c r="C474" i="10"/>
  <c r="C463" i="10"/>
  <c r="C452" i="10"/>
  <c r="C441" i="10"/>
  <c r="C430" i="10"/>
  <c r="C419" i="10"/>
  <c r="C408" i="10"/>
  <c r="C374" i="10"/>
  <c r="C361" i="10"/>
  <c r="C350" i="10"/>
  <c r="C339" i="10"/>
  <c r="C328" i="10"/>
  <c r="C317" i="10"/>
  <c r="C306" i="10"/>
  <c r="C295" i="10"/>
  <c r="C284" i="10"/>
  <c r="C273" i="10"/>
  <c r="C262" i="10"/>
  <c r="C251" i="10"/>
  <c r="E247" i="10" s="1"/>
  <c r="G247" i="10" s="1"/>
  <c r="C240" i="10"/>
  <c r="C229" i="10"/>
  <c r="C218" i="10"/>
  <c r="C574" i="10"/>
  <c r="C573" i="10"/>
  <c r="C572" i="10"/>
  <c r="C384" i="10"/>
  <c r="C383" i="10"/>
  <c r="C382" i="10"/>
  <c r="C383" i="4"/>
  <c r="C384" i="4"/>
  <c r="C382" i="4"/>
  <c r="C564" i="4"/>
  <c r="C551" i="4"/>
  <c r="C540" i="4"/>
  <c r="C529" i="4"/>
  <c r="C518" i="4"/>
  <c r="C507" i="4"/>
  <c r="C496" i="4"/>
  <c r="C485" i="4"/>
  <c r="C474" i="4"/>
  <c r="C463" i="4"/>
  <c r="C452" i="4"/>
  <c r="C441" i="4"/>
  <c r="C430" i="4"/>
  <c r="C419" i="4"/>
  <c r="C408" i="4"/>
  <c r="C574" i="4"/>
  <c r="C573" i="4"/>
  <c r="C572" i="4"/>
  <c r="E371" i="4"/>
  <c r="E370" i="4"/>
  <c r="E369" i="4"/>
  <c r="C374" i="4"/>
  <c r="C373" i="4"/>
  <c r="C370" i="4"/>
  <c r="C371" i="4"/>
  <c r="C369" i="4"/>
  <c r="C361" i="4"/>
  <c r="C350" i="4"/>
  <c r="C339" i="4"/>
  <c r="C328" i="4"/>
  <c r="C317" i="4"/>
  <c r="C306" i="4"/>
  <c r="C295" i="4"/>
  <c r="C284" i="4"/>
  <c r="C273" i="4"/>
  <c r="C262" i="4"/>
  <c r="C251" i="4"/>
  <c r="C240" i="4"/>
  <c r="C229" i="4"/>
  <c r="C218" i="4"/>
  <c r="C551" i="12"/>
  <c r="E546" i="12" s="1"/>
  <c r="C540" i="12"/>
  <c r="C529" i="12"/>
  <c r="C518" i="12"/>
  <c r="C507" i="12"/>
  <c r="C496" i="12"/>
  <c r="C485" i="12"/>
  <c r="C474" i="12"/>
  <c r="C463" i="12"/>
  <c r="C452" i="12"/>
  <c r="I448" i="12" s="1"/>
  <c r="K448" i="12" s="1"/>
  <c r="C441" i="12"/>
  <c r="C430" i="12"/>
  <c r="C419" i="12"/>
  <c r="C408" i="12"/>
  <c r="C550" i="10"/>
  <c r="C539" i="10"/>
  <c r="C528" i="10"/>
  <c r="C517" i="10"/>
  <c r="I515" i="10" s="1"/>
  <c r="K515" i="10" s="1"/>
  <c r="C506" i="10"/>
  <c r="C495" i="10"/>
  <c r="C484" i="10"/>
  <c r="C473" i="10"/>
  <c r="I471" i="10" s="1"/>
  <c r="K471" i="10" s="1"/>
  <c r="C462" i="10"/>
  <c r="C451" i="10"/>
  <c r="C440" i="10"/>
  <c r="E437" i="10" s="1"/>
  <c r="G437" i="10" s="1"/>
  <c r="C429" i="10"/>
  <c r="C418" i="10"/>
  <c r="C407" i="10"/>
  <c r="C550" i="4"/>
  <c r="C539" i="4"/>
  <c r="C528" i="4"/>
  <c r="C517" i="4"/>
  <c r="C506" i="4"/>
  <c r="C495" i="4"/>
  <c r="I492" i="4" s="1"/>
  <c r="K492" i="4" s="1"/>
  <c r="C484" i="4"/>
  <c r="C473" i="4"/>
  <c r="C462" i="4"/>
  <c r="C451" i="4"/>
  <c r="I448" i="4" s="1"/>
  <c r="K448" i="4" s="1"/>
  <c r="C440" i="4"/>
  <c r="E437" i="4" s="1"/>
  <c r="G437" i="4" s="1"/>
  <c r="C429" i="4"/>
  <c r="C418" i="4"/>
  <c r="C407" i="4"/>
  <c r="I404" i="4" s="1"/>
  <c r="K404" i="4" s="1"/>
  <c r="C550" i="12"/>
  <c r="C539" i="12"/>
  <c r="C528" i="12"/>
  <c r="E525" i="12" s="1"/>
  <c r="G525" i="12" s="1"/>
  <c r="C517" i="12"/>
  <c r="C506" i="12"/>
  <c r="C495" i="12"/>
  <c r="C484" i="12"/>
  <c r="E481" i="12" s="1"/>
  <c r="G481" i="12" s="1"/>
  <c r="C473" i="12"/>
  <c r="C462" i="12"/>
  <c r="C451" i="12"/>
  <c r="C440" i="12"/>
  <c r="E437" i="12" s="1"/>
  <c r="G437" i="12" s="1"/>
  <c r="C429" i="12"/>
  <c r="C418" i="12"/>
  <c r="C407" i="12"/>
  <c r="E547" i="12"/>
  <c r="E548" i="12"/>
  <c r="G548" i="12" s="1"/>
  <c r="C551" i="1"/>
  <c r="C540" i="1"/>
  <c r="C529" i="1"/>
  <c r="C518" i="1"/>
  <c r="C507" i="1"/>
  <c r="C496" i="1"/>
  <c r="C485" i="1"/>
  <c r="C474" i="1"/>
  <c r="C463" i="1"/>
  <c r="C452" i="1"/>
  <c r="C441" i="1"/>
  <c r="C430" i="1"/>
  <c r="C408" i="1"/>
  <c r="C407" i="1"/>
  <c r="E11" i="16"/>
  <c r="F11" i="16"/>
  <c r="H11" i="16"/>
  <c r="I11" i="16"/>
  <c r="E12" i="16"/>
  <c r="F12" i="16"/>
  <c r="G12" i="16"/>
  <c r="H12" i="16"/>
  <c r="F13" i="16"/>
  <c r="G13" i="16"/>
  <c r="I13" i="16"/>
  <c r="E14" i="16"/>
  <c r="F14" i="16"/>
  <c r="G14" i="16"/>
  <c r="H14" i="16"/>
  <c r="I14" i="16"/>
  <c r="D11" i="16"/>
  <c r="D12" i="16"/>
  <c r="D13" i="16"/>
  <c r="D14" i="16"/>
  <c r="G10" i="15"/>
  <c r="E5" i="15"/>
  <c r="E6" i="15"/>
  <c r="E7" i="15"/>
  <c r="E8" i="15"/>
  <c r="E9" i="15"/>
  <c r="E4" i="15"/>
  <c r="C11" i="15"/>
  <c r="D5" i="15" s="1"/>
  <c r="C561" i="1"/>
  <c r="C560" i="1"/>
  <c r="C559" i="1"/>
  <c r="C550" i="1"/>
  <c r="C539" i="1"/>
  <c r="C528" i="1"/>
  <c r="E525" i="1" s="1"/>
  <c r="G525" i="1" s="1"/>
  <c r="C517" i="1"/>
  <c r="C506" i="1"/>
  <c r="C495" i="1"/>
  <c r="E481" i="1"/>
  <c r="G481" i="1" s="1"/>
  <c r="C484" i="1"/>
  <c r="C473" i="1"/>
  <c r="C462" i="1"/>
  <c r="C451" i="1"/>
  <c r="I448" i="1" s="1"/>
  <c r="K448" i="1" s="1"/>
  <c r="C440" i="1"/>
  <c r="E437" i="1" s="1"/>
  <c r="G437" i="1" s="1"/>
  <c r="C429" i="1"/>
  <c r="C418" i="1"/>
  <c r="C419" i="1" s="1"/>
  <c r="C561" i="12"/>
  <c r="C560" i="12"/>
  <c r="C559" i="12"/>
  <c r="I536" i="12"/>
  <c r="K536" i="12" s="1"/>
  <c r="I492" i="12"/>
  <c r="K492" i="12" s="1"/>
  <c r="I404" i="12"/>
  <c r="K404" i="12" s="1"/>
  <c r="E1154" i="3"/>
  <c r="F1154" i="3"/>
  <c r="E1155" i="3"/>
  <c r="F1155" i="3"/>
  <c r="E1156" i="3"/>
  <c r="F1156" i="3"/>
  <c r="E1157" i="3"/>
  <c r="F1157" i="3"/>
  <c r="E1158" i="3"/>
  <c r="F1158" i="3"/>
  <c r="E1159" i="3"/>
  <c r="F1159" i="3"/>
  <c r="E1160" i="3"/>
  <c r="F1160" i="3"/>
  <c r="E1161" i="3"/>
  <c r="F1161" i="3"/>
  <c r="E1162" i="3"/>
  <c r="F1162" i="3"/>
  <c r="E1163" i="3"/>
  <c r="F1163" i="3"/>
  <c r="E1164" i="3"/>
  <c r="F1164" i="3"/>
  <c r="E1165" i="3"/>
  <c r="F1165" i="3"/>
  <c r="E1166" i="3"/>
  <c r="F1166" i="3"/>
  <c r="E1167" i="3"/>
  <c r="F1167" i="3"/>
  <c r="E1168" i="3"/>
  <c r="F1168" i="3"/>
  <c r="E1169" i="3"/>
  <c r="F1169" i="3"/>
  <c r="E1170" i="3"/>
  <c r="F1170" i="3"/>
  <c r="E1171" i="3"/>
  <c r="F1171" i="3"/>
  <c r="E1172" i="3"/>
  <c r="F1172" i="3"/>
  <c r="E1173" i="3"/>
  <c r="F1173" i="3"/>
  <c r="E1174" i="3"/>
  <c r="F1174" i="3"/>
  <c r="E1175" i="3"/>
  <c r="F1175" i="3"/>
  <c r="E1176" i="3"/>
  <c r="F1176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54" i="3"/>
  <c r="D1116" i="3"/>
  <c r="E1116" i="3"/>
  <c r="F1116" i="3"/>
  <c r="D1117" i="3"/>
  <c r="E1117" i="3"/>
  <c r="F1117" i="3"/>
  <c r="D1118" i="3"/>
  <c r="E1118" i="3"/>
  <c r="F1118" i="3"/>
  <c r="D1119" i="3"/>
  <c r="E1119" i="3"/>
  <c r="F1119" i="3"/>
  <c r="D1120" i="3"/>
  <c r="E1120" i="3"/>
  <c r="F1120" i="3"/>
  <c r="D1121" i="3"/>
  <c r="E1121" i="3"/>
  <c r="F1121" i="3"/>
  <c r="D1122" i="3"/>
  <c r="E1122" i="3"/>
  <c r="F1122" i="3"/>
  <c r="D1123" i="3"/>
  <c r="E1123" i="3"/>
  <c r="F1123" i="3"/>
  <c r="D1124" i="3"/>
  <c r="E1124" i="3"/>
  <c r="F1124" i="3"/>
  <c r="D1125" i="3"/>
  <c r="E1125" i="3"/>
  <c r="F1125" i="3"/>
  <c r="D1126" i="3"/>
  <c r="E1126" i="3"/>
  <c r="F1126" i="3"/>
  <c r="D1127" i="3"/>
  <c r="E1127" i="3"/>
  <c r="F1127" i="3"/>
  <c r="D1128" i="3"/>
  <c r="E1128" i="3"/>
  <c r="F1128" i="3"/>
  <c r="D1129" i="3"/>
  <c r="E1129" i="3"/>
  <c r="F1129" i="3"/>
  <c r="D1130" i="3"/>
  <c r="E1130" i="3"/>
  <c r="F1130" i="3"/>
  <c r="D1131" i="3"/>
  <c r="E1131" i="3"/>
  <c r="F1131" i="3"/>
  <c r="D1132" i="3"/>
  <c r="E1132" i="3"/>
  <c r="F1132" i="3"/>
  <c r="D1133" i="3"/>
  <c r="E1133" i="3"/>
  <c r="F1133" i="3"/>
  <c r="D1134" i="3"/>
  <c r="E1134" i="3"/>
  <c r="F1134" i="3"/>
  <c r="D1135" i="3"/>
  <c r="E1135" i="3"/>
  <c r="F1135" i="3"/>
  <c r="D1136" i="3"/>
  <c r="E1136" i="3"/>
  <c r="F1136" i="3"/>
  <c r="D1137" i="3"/>
  <c r="E1137" i="3"/>
  <c r="F1137" i="3"/>
  <c r="D1138" i="3"/>
  <c r="E1138" i="3"/>
  <c r="F1138" i="3"/>
  <c r="D1139" i="3"/>
  <c r="E1139" i="3"/>
  <c r="F1139" i="3"/>
  <c r="D1140" i="3"/>
  <c r="E1140" i="3"/>
  <c r="F1140" i="3"/>
  <c r="E1115" i="3"/>
  <c r="F1115" i="3"/>
  <c r="D1115" i="3"/>
  <c r="E1091" i="3"/>
  <c r="F1091" i="3"/>
  <c r="E1092" i="3"/>
  <c r="F1092" i="3"/>
  <c r="E1093" i="3"/>
  <c r="F1093" i="3"/>
  <c r="E1094" i="3"/>
  <c r="F1094" i="3"/>
  <c r="E1095" i="3"/>
  <c r="F1095" i="3"/>
  <c r="E1096" i="3"/>
  <c r="F1096" i="3"/>
  <c r="E1097" i="3"/>
  <c r="F1097" i="3"/>
  <c r="E1098" i="3"/>
  <c r="F1098" i="3"/>
  <c r="E1099" i="3"/>
  <c r="F1099" i="3"/>
  <c r="E1100" i="3"/>
  <c r="F1100" i="3"/>
  <c r="E1101" i="3"/>
  <c r="F1101" i="3"/>
  <c r="D1092" i="3"/>
  <c r="D1093" i="3"/>
  <c r="D1094" i="3"/>
  <c r="D1095" i="3"/>
  <c r="D1096" i="3"/>
  <c r="D1097" i="3"/>
  <c r="D1098" i="3"/>
  <c r="D1099" i="3"/>
  <c r="D1100" i="3"/>
  <c r="D1101" i="3"/>
  <c r="D1091" i="3"/>
  <c r="D1066" i="3"/>
  <c r="E1066" i="3"/>
  <c r="F1066" i="3"/>
  <c r="D1067" i="3"/>
  <c r="E1067" i="3"/>
  <c r="F1067" i="3"/>
  <c r="D1068" i="3"/>
  <c r="E1068" i="3"/>
  <c r="F1068" i="3"/>
  <c r="D1069" i="3"/>
  <c r="E1069" i="3"/>
  <c r="F1069" i="3"/>
  <c r="D1070" i="3"/>
  <c r="E1070" i="3"/>
  <c r="F1070" i="3"/>
  <c r="D1071" i="3"/>
  <c r="E1071" i="3"/>
  <c r="F1071" i="3"/>
  <c r="D1072" i="3"/>
  <c r="E1072" i="3"/>
  <c r="F1072" i="3"/>
  <c r="D1073" i="3"/>
  <c r="E1073" i="3"/>
  <c r="F1073" i="3"/>
  <c r="D1074" i="3"/>
  <c r="E1074" i="3"/>
  <c r="F1074" i="3"/>
  <c r="D1075" i="3"/>
  <c r="E1075" i="3"/>
  <c r="F1075" i="3"/>
  <c r="D1076" i="3"/>
  <c r="E1076" i="3"/>
  <c r="F1076" i="3"/>
  <c r="D1077" i="3"/>
  <c r="E1077" i="3"/>
  <c r="F1077" i="3"/>
  <c r="E1065" i="3"/>
  <c r="F1065" i="3"/>
  <c r="D1065" i="3"/>
  <c r="D1006" i="3"/>
  <c r="D1043" i="3"/>
  <c r="E1043" i="3"/>
  <c r="F1043" i="3"/>
  <c r="D1044" i="3"/>
  <c r="E1044" i="3"/>
  <c r="F1044" i="3"/>
  <c r="D1045" i="3"/>
  <c r="E1045" i="3"/>
  <c r="F1045" i="3"/>
  <c r="D1046" i="3"/>
  <c r="E1046" i="3"/>
  <c r="F1046" i="3"/>
  <c r="D1047" i="3"/>
  <c r="E1047" i="3"/>
  <c r="F1047" i="3"/>
  <c r="D1048" i="3"/>
  <c r="E1048" i="3"/>
  <c r="F1048" i="3"/>
  <c r="D1049" i="3"/>
  <c r="E1049" i="3"/>
  <c r="F1049" i="3"/>
  <c r="D1050" i="3"/>
  <c r="E1050" i="3"/>
  <c r="F1050" i="3"/>
  <c r="D1051" i="3"/>
  <c r="E1051" i="3"/>
  <c r="F1051" i="3"/>
  <c r="E1042" i="3"/>
  <c r="F1042" i="3"/>
  <c r="D1042" i="3"/>
  <c r="E1006" i="3"/>
  <c r="F1006" i="3"/>
  <c r="E1007" i="3"/>
  <c r="F1007" i="3"/>
  <c r="E1008" i="3"/>
  <c r="F1008" i="3"/>
  <c r="E1009" i="3"/>
  <c r="F1009" i="3"/>
  <c r="E1010" i="3"/>
  <c r="F1010" i="3"/>
  <c r="E1011" i="3"/>
  <c r="F1011" i="3"/>
  <c r="E1012" i="3"/>
  <c r="F1012" i="3"/>
  <c r="E1013" i="3"/>
  <c r="F1013" i="3"/>
  <c r="E1014" i="3"/>
  <c r="F1014" i="3"/>
  <c r="E1015" i="3"/>
  <c r="F1015" i="3"/>
  <c r="E1016" i="3"/>
  <c r="F1016" i="3"/>
  <c r="E1017" i="3"/>
  <c r="F1017" i="3"/>
  <c r="E1018" i="3"/>
  <c r="F1018" i="3"/>
  <c r="E1019" i="3"/>
  <c r="F1019" i="3"/>
  <c r="E1020" i="3"/>
  <c r="F1020" i="3"/>
  <c r="E1021" i="3"/>
  <c r="F1021" i="3"/>
  <c r="E1022" i="3"/>
  <c r="F1022" i="3"/>
  <c r="E1023" i="3"/>
  <c r="F1023" i="3"/>
  <c r="E1024" i="3"/>
  <c r="F1024" i="3"/>
  <c r="E1025" i="3"/>
  <c r="F1025" i="3"/>
  <c r="E1026" i="3"/>
  <c r="F1026" i="3"/>
  <c r="E1027" i="3"/>
  <c r="F1027" i="3"/>
  <c r="E1028" i="3"/>
  <c r="F1028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982" i="3"/>
  <c r="E982" i="3"/>
  <c r="F982" i="3"/>
  <c r="D983" i="3"/>
  <c r="E983" i="3"/>
  <c r="F983" i="3"/>
  <c r="D984" i="3"/>
  <c r="E984" i="3"/>
  <c r="F984" i="3"/>
  <c r="D985" i="3"/>
  <c r="E985" i="3"/>
  <c r="F985" i="3"/>
  <c r="D986" i="3"/>
  <c r="E986" i="3"/>
  <c r="F986" i="3"/>
  <c r="D987" i="3"/>
  <c r="E987" i="3"/>
  <c r="F987" i="3"/>
  <c r="D988" i="3"/>
  <c r="E988" i="3"/>
  <c r="F988" i="3"/>
  <c r="D989" i="3"/>
  <c r="E989" i="3"/>
  <c r="F989" i="3"/>
  <c r="D990" i="3"/>
  <c r="E990" i="3"/>
  <c r="F990" i="3"/>
  <c r="D991" i="3"/>
  <c r="E991" i="3"/>
  <c r="F991" i="3"/>
  <c r="D992" i="3"/>
  <c r="E992" i="3"/>
  <c r="F992" i="3"/>
  <c r="E981" i="3"/>
  <c r="F981" i="3"/>
  <c r="D981" i="3"/>
  <c r="D947" i="3"/>
  <c r="E947" i="3"/>
  <c r="F947" i="3"/>
  <c r="D948" i="3"/>
  <c r="E948" i="3"/>
  <c r="F948" i="3"/>
  <c r="D949" i="3"/>
  <c r="E949" i="3"/>
  <c r="F949" i="3"/>
  <c r="D950" i="3"/>
  <c r="E950" i="3"/>
  <c r="F950" i="3"/>
  <c r="D951" i="3"/>
  <c r="E951" i="3"/>
  <c r="F951" i="3"/>
  <c r="D952" i="3"/>
  <c r="E952" i="3"/>
  <c r="F952" i="3"/>
  <c r="D953" i="3"/>
  <c r="E953" i="3"/>
  <c r="F953" i="3"/>
  <c r="D954" i="3"/>
  <c r="E954" i="3"/>
  <c r="F954" i="3"/>
  <c r="D955" i="3"/>
  <c r="E955" i="3"/>
  <c r="F955" i="3"/>
  <c r="D956" i="3"/>
  <c r="E956" i="3"/>
  <c r="F956" i="3"/>
  <c r="D957" i="3"/>
  <c r="E957" i="3"/>
  <c r="F957" i="3"/>
  <c r="D958" i="3"/>
  <c r="E958" i="3"/>
  <c r="F958" i="3"/>
  <c r="D959" i="3"/>
  <c r="E959" i="3"/>
  <c r="F959" i="3"/>
  <c r="D960" i="3"/>
  <c r="E960" i="3"/>
  <c r="F960" i="3"/>
  <c r="D961" i="3"/>
  <c r="E961" i="3"/>
  <c r="F961" i="3"/>
  <c r="D962" i="3"/>
  <c r="E962" i="3"/>
  <c r="F962" i="3"/>
  <c r="D963" i="3"/>
  <c r="E963" i="3"/>
  <c r="F963" i="3"/>
  <c r="D964" i="3"/>
  <c r="E964" i="3"/>
  <c r="F964" i="3"/>
  <c r="D965" i="3"/>
  <c r="E965" i="3"/>
  <c r="F965" i="3"/>
  <c r="D966" i="3"/>
  <c r="E966" i="3"/>
  <c r="F966" i="3"/>
  <c r="D967" i="3"/>
  <c r="E967" i="3"/>
  <c r="F967" i="3"/>
  <c r="E946" i="3"/>
  <c r="F946" i="3"/>
  <c r="D946" i="3"/>
  <c r="E921" i="3"/>
  <c r="F921" i="3"/>
  <c r="E922" i="3"/>
  <c r="F922" i="3"/>
  <c r="E923" i="3"/>
  <c r="F923" i="3"/>
  <c r="E924" i="3"/>
  <c r="F924" i="3"/>
  <c r="E925" i="3"/>
  <c r="F925" i="3"/>
  <c r="E926" i="3"/>
  <c r="F926" i="3"/>
  <c r="E927" i="3"/>
  <c r="F927" i="3"/>
  <c r="E928" i="3"/>
  <c r="F928" i="3"/>
  <c r="E929" i="3"/>
  <c r="F929" i="3"/>
  <c r="E930" i="3"/>
  <c r="F930" i="3"/>
  <c r="E931" i="3"/>
  <c r="F931" i="3"/>
  <c r="E932" i="3"/>
  <c r="F932" i="3"/>
  <c r="D922" i="3"/>
  <c r="D923" i="3"/>
  <c r="D924" i="3"/>
  <c r="D925" i="3"/>
  <c r="D926" i="3"/>
  <c r="D927" i="3"/>
  <c r="D928" i="3"/>
  <c r="D929" i="3"/>
  <c r="D930" i="3"/>
  <c r="D931" i="3"/>
  <c r="D932" i="3"/>
  <c r="D921" i="3"/>
  <c r="E898" i="3"/>
  <c r="F898" i="3"/>
  <c r="E899" i="3"/>
  <c r="F899" i="3"/>
  <c r="E900" i="3"/>
  <c r="F900" i="3"/>
  <c r="E901" i="3"/>
  <c r="F901" i="3"/>
  <c r="E902" i="3"/>
  <c r="F902" i="3"/>
  <c r="E903" i="3"/>
  <c r="F903" i="3"/>
  <c r="E904" i="3"/>
  <c r="F904" i="3"/>
  <c r="E905" i="3"/>
  <c r="F905" i="3"/>
  <c r="E906" i="3"/>
  <c r="F906" i="3"/>
  <c r="E907" i="3"/>
  <c r="F907" i="3"/>
  <c r="D899" i="3"/>
  <c r="D900" i="3"/>
  <c r="D901" i="3"/>
  <c r="D902" i="3"/>
  <c r="D903" i="3"/>
  <c r="D904" i="3"/>
  <c r="D905" i="3"/>
  <c r="D906" i="3"/>
  <c r="D907" i="3"/>
  <c r="D898" i="3"/>
  <c r="D875" i="3"/>
  <c r="E875" i="3"/>
  <c r="F875" i="3"/>
  <c r="D876" i="3"/>
  <c r="E876" i="3"/>
  <c r="F876" i="3"/>
  <c r="D877" i="3"/>
  <c r="E877" i="3"/>
  <c r="F877" i="3"/>
  <c r="D878" i="3"/>
  <c r="E878" i="3"/>
  <c r="F878" i="3"/>
  <c r="D879" i="3"/>
  <c r="E879" i="3"/>
  <c r="F879" i="3"/>
  <c r="D880" i="3"/>
  <c r="E880" i="3"/>
  <c r="F880" i="3"/>
  <c r="D881" i="3"/>
  <c r="E881" i="3"/>
  <c r="F881" i="3"/>
  <c r="D882" i="3"/>
  <c r="E882" i="3"/>
  <c r="F882" i="3"/>
  <c r="D883" i="3"/>
  <c r="E883" i="3"/>
  <c r="F883" i="3"/>
  <c r="D884" i="3"/>
  <c r="E884" i="3"/>
  <c r="F884" i="3"/>
  <c r="E874" i="3"/>
  <c r="F874" i="3"/>
  <c r="D874" i="3"/>
  <c r="D854" i="3"/>
  <c r="E854" i="3"/>
  <c r="F854" i="3"/>
  <c r="D855" i="3"/>
  <c r="E855" i="3"/>
  <c r="F855" i="3"/>
  <c r="D856" i="3"/>
  <c r="E856" i="3"/>
  <c r="F856" i="3"/>
  <c r="D857" i="3"/>
  <c r="E857" i="3"/>
  <c r="F857" i="3"/>
  <c r="D858" i="3"/>
  <c r="E858" i="3"/>
  <c r="F858" i="3"/>
  <c r="D859" i="3"/>
  <c r="E859" i="3"/>
  <c r="F859" i="3"/>
  <c r="D860" i="3"/>
  <c r="E860" i="3"/>
  <c r="F860" i="3"/>
  <c r="E853" i="3"/>
  <c r="F853" i="3"/>
  <c r="D853" i="3"/>
  <c r="E826" i="3"/>
  <c r="F826" i="3"/>
  <c r="E827" i="3"/>
  <c r="F827" i="3"/>
  <c r="E828" i="3"/>
  <c r="F828" i="3"/>
  <c r="E829" i="3"/>
  <c r="F829" i="3"/>
  <c r="F830" i="3"/>
  <c r="E831" i="3"/>
  <c r="F831" i="3"/>
  <c r="E832" i="3"/>
  <c r="E833" i="3"/>
  <c r="F833" i="3"/>
  <c r="F834" i="3"/>
  <c r="E835" i="3"/>
  <c r="F835" i="3"/>
  <c r="E836" i="3"/>
  <c r="F836" i="3"/>
  <c r="E837" i="3"/>
  <c r="F837" i="3"/>
  <c r="E838" i="3"/>
  <c r="F838" i="3"/>
  <c r="E839" i="3"/>
  <c r="F839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F810" i="3"/>
  <c r="E811" i="3"/>
  <c r="D808" i="3"/>
  <c r="D809" i="3"/>
  <c r="E809" i="3"/>
  <c r="F809" i="3"/>
  <c r="D810" i="3"/>
  <c r="E810" i="3"/>
  <c r="D811" i="3"/>
  <c r="F811" i="3"/>
  <c r="D812" i="3"/>
  <c r="E812" i="3"/>
  <c r="F812" i="3"/>
  <c r="E808" i="3"/>
  <c r="F808" i="3"/>
  <c r="C360" i="10"/>
  <c r="I346" i="10"/>
  <c r="K346" i="10" s="1"/>
  <c r="C349" i="10"/>
  <c r="E335" i="10"/>
  <c r="G335" i="10" s="1"/>
  <c r="C338" i="10"/>
  <c r="I325" i="10"/>
  <c r="K325" i="10" s="1"/>
  <c r="C327" i="10"/>
  <c r="C316" i="10"/>
  <c r="I302" i="10"/>
  <c r="K302" i="10" s="1"/>
  <c r="C305" i="10"/>
  <c r="E291" i="10"/>
  <c r="G291" i="10" s="1"/>
  <c r="C294" i="10"/>
  <c r="I281" i="10"/>
  <c r="K281" i="10" s="1"/>
  <c r="C283" i="10"/>
  <c r="C272" i="10"/>
  <c r="I258" i="10"/>
  <c r="K258" i="10" s="1"/>
  <c r="C261" i="10"/>
  <c r="C250" i="10"/>
  <c r="I237" i="10"/>
  <c r="K237" i="10" s="1"/>
  <c r="C239" i="10"/>
  <c r="C228" i="10"/>
  <c r="I214" i="10"/>
  <c r="K214" i="10" s="1"/>
  <c r="C217" i="10"/>
  <c r="C360" i="4"/>
  <c r="C349" i="4"/>
  <c r="C338" i="4"/>
  <c r="C327" i="4"/>
  <c r="C316" i="4"/>
  <c r="C305" i="4"/>
  <c r="C294" i="4"/>
  <c r="C283" i="4"/>
  <c r="C272" i="4"/>
  <c r="C261" i="4"/>
  <c r="C250" i="4"/>
  <c r="C239" i="4"/>
  <c r="C228" i="4"/>
  <c r="C217" i="4"/>
  <c r="F779" i="13"/>
  <c r="E779" i="13"/>
  <c r="D779" i="13"/>
  <c r="F778" i="13"/>
  <c r="E778" i="13"/>
  <c r="D778" i="13"/>
  <c r="F777" i="13"/>
  <c r="E777" i="13"/>
  <c r="D777" i="13"/>
  <c r="F776" i="13"/>
  <c r="E776" i="13"/>
  <c r="D776" i="13"/>
  <c r="F775" i="13"/>
  <c r="E775" i="13"/>
  <c r="D775" i="13"/>
  <c r="F774" i="13"/>
  <c r="E774" i="13"/>
  <c r="D774" i="13"/>
  <c r="F773" i="13"/>
  <c r="E773" i="13"/>
  <c r="D773" i="13"/>
  <c r="F772" i="13"/>
  <c r="E772" i="13"/>
  <c r="D772" i="13"/>
  <c r="F771" i="13"/>
  <c r="E771" i="13"/>
  <c r="D771" i="13"/>
  <c r="F770" i="13"/>
  <c r="E770" i="13"/>
  <c r="D770" i="13"/>
  <c r="F769" i="13"/>
  <c r="E769" i="13"/>
  <c r="D769" i="13"/>
  <c r="F768" i="13"/>
  <c r="E768" i="13"/>
  <c r="D768" i="13"/>
  <c r="F767" i="13"/>
  <c r="E767" i="13"/>
  <c r="D767" i="13"/>
  <c r="F766" i="13"/>
  <c r="E766" i="13"/>
  <c r="D766" i="13"/>
  <c r="F765" i="13"/>
  <c r="E765" i="13"/>
  <c r="D765" i="13"/>
  <c r="F764" i="13"/>
  <c r="E764" i="13"/>
  <c r="D764" i="13"/>
  <c r="F763" i="13"/>
  <c r="E763" i="13"/>
  <c r="D763" i="13"/>
  <c r="F762" i="13"/>
  <c r="E762" i="13"/>
  <c r="D762" i="13"/>
  <c r="F761" i="13"/>
  <c r="E761" i="13"/>
  <c r="D761" i="13"/>
  <c r="F760" i="13"/>
  <c r="E760" i="13"/>
  <c r="D760" i="13"/>
  <c r="F759" i="13"/>
  <c r="E759" i="13"/>
  <c r="D759" i="13"/>
  <c r="F758" i="13"/>
  <c r="E758" i="13"/>
  <c r="D758" i="13"/>
  <c r="F757" i="13"/>
  <c r="E757" i="13"/>
  <c r="D757" i="13"/>
  <c r="F743" i="13"/>
  <c r="E743" i="13"/>
  <c r="D743" i="13"/>
  <c r="F742" i="13"/>
  <c r="E742" i="13"/>
  <c r="D742" i="13"/>
  <c r="F741" i="13"/>
  <c r="E741" i="13"/>
  <c r="D741" i="13"/>
  <c r="F740" i="13"/>
  <c r="E740" i="13"/>
  <c r="D740" i="13"/>
  <c r="F739" i="13"/>
  <c r="E739" i="13"/>
  <c r="D739" i="13"/>
  <c r="F738" i="13"/>
  <c r="E738" i="13"/>
  <c r="D738" i="13"/>
  <c r="F737" i="13"/>
  <c r="E737" i="13"/>
  <c r="D737" i="13"/>
  <c r="F736" i="13"/>
  <c r="E736" i="13"/>
  <c r="D736" i="13"/>
  <c r="F735" i="13"/>
  <c r="E735" i="13"/>
  <c r="D735" i="13"/>
  <c r="F734" i="13"/>
  <c r="E734" i="13"/>
  <c r="D734" i="13"/>
  <c r="F733" i="13"/>
  <c r="E733" i="13"/>
  <c r="D733" i="13"/>
  <c r="F732" i="13"/>
  <c r="E732" i="13"/>
  <c r="D732" i="13"/>
  <c r="F731" i="13"/>
  <c r="E731" i="13"/>
  <c r="D731" i="13"/>
  <c r="F730" i="13"/>
  <c r="E730" i="13"/>
  <c r="D730" i="13"/>
  <c r="F729" i="13"/>
  <c r="E729" i="13"/>
  <c r="D729" i="13"/>
  <c r="F728" i="13"/>
  <c r="E728" i="13"/>
  <c r="D728" i="13"/>
  <c r="F727" i="13"/>
  <c r="E727" i="13"/>
  <c r="D727" i="13"/>
  <c r="F726" i="13"/>
  <c r="E726" i="13"/>
  <c r="D726" i="13"/>
  <c r="F725" i="13"/>
  <c r="E725" i="13"/>
  <c r="D725" i="13"/>
  <c r="F724" i="13"/>
  <c r="E724" i="13"/>
  <c r="D724" i="13"/>
  <c r="F723" i="13"/>
  <c r="E723" i="13"/>
  <c r="D723" i="13"/>
  <c r="F722" i="13"/>
  <c r="E722" i="13"/>
  <c r="D722" i="13"/>
  <c r="F721" i="13"/>
  <c r="E721" i="13"/>
  <c r="D721" i="13"/>
  <c r="F720" i="13"/>
  <c r="E720" i="13"/>
  <c r="D720" i="13"/>
  <c r="F719" i="13"/>
  <c r="E719" i="13"/>
  <c r="D719" i="13"/>
  <c r="F718" i="13"/>
  <c r="E718" i="13"/>
  <c r="D718" i="13"/>
  <c r="F704" i="13"/>
  <c r="E704" i="13"/>
  <c r="D704" i="13"/>
  <c r="F703" i="13"/>
  <c r="E703" i="13"/>
  <c r="D703" i="13"/>
  <c r="F702" i="13"/>
  <c r="E702" i="13"/>
  <c r="D702" i="13"/>
  <c r="F701" i="13"/>
  <c r="E701" i="13"/>
  <c r="D701" i="13"/>
  <c r="F700" i="13"/>
  <c r="E700" i="13"/>
  <c r="D700" i="13"/>
  <c r="F699" i="13"/>
  <c r="E699" i="13"/>
  <c r="D699" i="13"/>
  <c r="F698" i="13"/>
  <c r="E698" i="13"/>
  <c r="D698" i="13"/>
  <c r="F697" i="13"/>
  <c r="E697" i="13"/>
  <c r="D697" i="13"/>
  <c r="F696" i="13"/>
  <c r="E696" i="13"/>
  <c r="D696" i="13"/>
  <c r="F695" i="13"/>
  <c r="E695" i="13"/>
  <c r="D695" i="13"/>
  <c r="F694" i="13"/>
  <c r="E694" i="13"/>
  <c r="D694" i="13"/>
  <c r="F680" i="13"/>
  <c r="E680" i="13"/>
  <c r="D680" i="13"/>
  <c r="F679" i="13"/>
  <c r="E679" i="13"/>
  <c r="D679" i="13"/>
  <c r="F678" i="13"/>
  <c r="E678" i="13"/>
  <c r="D678" i="13"/>
  <c r="F677" i="13"/>
  <c r="E677" i="13"/>
  <c r="D677" i="13"/>
  <c r="F676" i="13"/>
  <c r="E676" i="13"/>
  <c r="D676" i="13"/>
  <c r="F675" i="13"/>
  <c r="E675" i="13"/>
  <c r="D675" i="13"/>
  <c r="F674" i="13"/>
  <c r="E674" i="13"/>
  <c r="D674" i="13"/>
  <c r="F673" i="13"/>
  <c r="E673" i="13"/>
  <c r="D673" i="13"/>
  <c r="F672" i="13"/>
  <c r="E672" i="13"/>
  <c r="D672" i="13"/>
  <c r="F671" i="13"/>
  <c r="E671" i="13"/>
  <c r="D671" i="13"/>
  <c r="F670" i="13"/>
  <c r="E670" i="13"/>
  <c r="D670" i="13"/>
  <c r="F669" i="13"/>
  <c r="E669" i="13"/>
  <c r="D669" i="13"/>
  <c r="F668" i="13"/>
  <c r="E668" i="13"/>
  <c r="D668" i="13"/>
  <c r="F654" i="13"/>
  <c r="E654" i="13"/>
  <c r="D654" i="13"/>
  <c r="F653" i="13"/>
  <c r="E653" i="13"/>
  <c r="D653" i="13"/>
  <c r="F652" i="13"/>
  <c r="E652" i="13"/>
  <c r="D652" i="13"/>
  <c r="F651" i="13"/>
  <c r="E651" i="13"/>
  <c r="D651" i="13"/>
  <c r="F650" i="13"/>
  <c r="E650" i="13"/>
  <c r="D650" i="13"/>
  <c r="F649" i="13"/>
  <c r="E649" i="13"/>
  <c r="D649" i="13"/>
  <c r="F648" i="13"/>
  <c r="E648" i="13"/>
  <c r="D648" i="13"/>
  <c r="F647" i="13"/>
  <c r="E647" i="13"/>
  <c r="D647" i="13"/>
  <c r="F646" i="13"/>
  <c r="E646" i="13"/>
  <c r="D646" i="13"/>
  <c r="F645" i="13"/>
  <c r="E645" i="13"/>
  <c r="D645" i="13"/>
  <c r="F631" i="13"/>
  <c r="E631" i="13"/>
  <c r="D631" i="13"/>
  <c r="F630" i="13"/>
  <c r="E630" i="13"/>
  <c r="D630" i="13"/>
  <c r="F629" i="13"/>
  <c r="E629" i="13"/>
  <c r="D629" i="13"/>
  <c r="F628" i="13"/>
  <c r="E628" i="13"/>
  <c r="D628" i="13"/>
  <c r="F627" i="13"/>
  <c r="E627" i="13"/>
  <c r="D627" i="13"/>
  <c r="F626" i="13"/>
  <c r="E626" i="13"/>
  <c r="D626" i="13"/>
  <c r="F625" i="13"/>
  <c r="E625" i="13"/>
  <c r="D625" i="13"/>
  <c r="F624" i="13"/>
  <c r="E624" i="13"/>
  <c r="D624" i="13"/>
  <c r="F623" i="13"/>
  <c r="E623" i="13"/>
  <c r="D623" i="13"/>
  <c r="F622" i="13"/>
  <c r="E622" i="13"/>
  <c r="D622" i="13"/>
  <c r="F621" i="13"/>
  <c r="E621" i="13"/>
  <c r="D621" i="13"/>
  <c r="F620" i="13"/>
  <c r="E620" i="13"/>
  <c r="D620" i="13"/>
  <c r="F619" i="13"/>
  <c r="E619" i="13"/>
  <c r="D619" i="13"/>
  <c r="F618" i="13"/>
  <c r="E618" i="13"/>
  <c r="D618" i="13"/>
  <c r="F617" i="13"/>
  <c r="E617" i="13"/>
  <c r="D617" i="13"/>
  <c r="F616" i="13"/>
  <c r="E616" i="13"/>
  <c r="D616" i="13"/>
  <c r="F615" i="13"/>
  <c r="E615" i="13"/>
  <c r="D615" i="13"/>
  <c r="F614" i="13"/>
  <c r="E614" i="13"/>
  <c r="D614" i="13"/>
  <c r="F613" i="13"/>
  <c r="E613" i="13"/>
  <c r="D613" i="13"/>
  <c r="F612" i="13"/>
  <c r="E612" i="13"/>
  <c r="D612" i="13"/>
  <c r="F611" i="13"/>
  <c r="E611" i="13"/>
  <c r="D611" i="13"/>
  <c r="F610" i="13"/>
  <c r="E610" i="13"/>
  <c r="D610" i="13"/>
  <c r="F609" i="13"/>
  <c r="E609" i="13"/>
  <c r="D609" i="13"/>
  <c r="F595" i="13"/>
  <c r="E595" i="13"/>
  <c r="D595" i="13"/>
  <c r="F594" i="13"/>
  <c r="E594" i="13"/>
  <c r="D594" i="13"/>
  <c r="F593" i="13"/>
  <c r="E593" i="13"/>
  <c r="D593" i="13"/>
  <c r="F592" i="13"/>
  <c r="E592" i="13"/>
  <c r="D592" i="13"/>
  <c r="F591" i="13"/>
  <c r="E591" i="13"/>
  <c r="D591" i="13"/>
  <c r="F590" i="13"/>
  <c r="E590" i="13"/>
  <c r="D590" i="13"/>
  <c r="F589" i="13"/>
  <c r="E589" i="13"/>
  <c r="D589" i="13"/>
  <c r="F588" i="13"/>
  <c r="E588" i="13"/>
  <c r="D588" i="13"/>
  <c r="F587" i="13"/>
  <c r="E587" i="13"/>
  <c r="D587" i="13"/>
  <c r="F586" i="13"/>
  <c r="E586" i="13"/>
  <c r="D586" i="13"/>
  <c r="F585" i="13"/>
  <c r="E585" i="13"/>
  <c r="D585" i="13"/>
  <c r="F584" i="13"/>
  <c r="E584" i="13"/>
  <c r="D584" i="13"/>
  <c r="F570" i="13"/>
  <c r="E570" i="13"/>
  <c r="D570" i="13"/>
  <c r="F569" i="13"/>
  <c r="E569" i="13"/>
  <c r="D569" i="13"/>
  <c r="F568" i="13"/>
  <c r="E568" i="13"/>
  <c r="D568" i="13"/>
  <c r="F567" i="13"/>
  <c r="E567" i="13"/>
  <c r="D567" i="13"/>
  <c r="F566" i="13"/>
  <c r="E566" i="13"/>
  <c r="D566" i="13"/>
  <c r="F565" i="13"/>
  <c r="E565" i="13"/>
  <c r="D565" i="13"/>
  <c r="F564" i="13"/>
  <c r="E564" i="13"/>
  <c r="D564" i="13"/>
  <c r="F563" i="13"/>
  <c r="E563" i="13"/>
  <c r="D563" i="13"/>
  <c r="F562" i="13"/>
  <c r="E562" i="13"/>
  <c r="D562" i="13"/>
  <c r="F561" i="13"/>
  <c r="E561" i="13"/>
  <c r="D561" i="13"/>
  <c r="F560" i="13"/>
  <c r="E560" i="13"/>
  <c r="D560" i="13"/>
  <c r="F559" i="13"/>
  <c r="E559" i="13"/>
  <c r="D559" i="13"/>
  <c r="F558" i="13"/>
  <c r="E558" i="13"/>
  <c r="D558" i="13"/>
  <c r="F557" i="13"/>
  <c r="E557" i="13"/>
  <c r="D557" i="13"/>
  <c r="F556" i="13"/>
  <c r="E556" i="13"/>
  <c r="D556" i="13"/>
  <c r="F555" i="13"/>
  <c r="E555" i="13"/>
  <c r="D555" i="13"/>
  <c r="F554" i="13"/>
  <c r="E554" i="13"/>
  <c r="D554" i="13"/>
  <c r="F553" i="13"/>
  <c r="E553" i="13"/>
  <c r="D553" i="13"/>
  <c r="F552" i="13"/>
  <c r="E552" i="13"/>
  <c r="D552" i="13"/>
  <c r="F551" i="13"/>
  <c r="E551" i="13"/>
  <c r="D551" i="13"/>
  <c r="F550" i="13"/>
  <c r="E550" i="13"/>
  <c r="D550" i="13"/>
  <c r="F549" i="13"/>
  <c r="E549" i="13"/>
  <c r="D549" i="13"/>
  <c r="F535" i="13"/>
  <c r="E535" i="13"/>
  <c r="D535" i="13"/>
  <c r="F534" i="13"/>
  <c r="E534" i="13"/>
  <c r="D534" i="13"/>
  <c r="F533" i="13"/>
  <c r="E533" i="13"/>
  <c r="D533" i="13"/>
  <c r="F532" i="13"/>
  <c r="E532" i="13"/>
  <c r="D532" i="13"/>
  <c r="F531" i="13"/>
  <c r="E531" i="13"/>
  <c r="D531" i="13"/>
  <c r="F530" i="13"/>
  <c r="E530" i="13"/>
  <c r="D530" i="13"/>
  <c r="F529" i="13"/>
  <c r="E529" i="13"/>
  <c r="D529" i="13"/>
  <c r="F528" i="13"/>
  <c r="E528" i="13"/>
  <c r="D528" i="13"/>
  <c r="F527" i="13"/>
  <c r="E527" i="13"/>
  <c r="D527" i="13"/>
  <c r="F526" i="13"/>
  <c r="E526" i="13"/>
  <c r="D526" i="13"/>
  <c r="F525" i="13"/>
  <c r="E525" i="13"/>
  <c r="D525" i="13"/>
  <c r="F524" i="13"/>
  <c r="E524" i="13"/>
  <c r="D524" i="13"/>
  <c r="F510" i="13"/>
  <c r="E510" i="13"/>
  <c r="D510" i="13"/>
  <c r="F509" i="13"/>
  <c r="E509" i="13"/>
  <c r="D509" i="13"/>
  <c r="F508" i="13"/>
  <c r="E508" i="13"/>
  <c r="D508" i="13"/>
  <c r="F507" i="13"/>
  <c r="E507" i="13"/>
  <c r="D507" i="13"/>
  <c r="F506" i="13"/>
  <c r="E506" i="13"/>
  <c r="D506" i="13"/>
  <c r="F505" i="13"/>
  <c r="E505" i="13"/>
  <c r="D505" i="13"/>
  <c r="F504" i="13"/>
  <c r="E504" i="13"/>
  <c r="D504" i="13"/>
  <c r="F503" i="13"/>
  <c r="E503" i="13"/>
  <c r="D503" i="13"/>
  <c r="F502" i="13"/>
  <c r="E502" i="13"/>
  <c r="D502" i="13"/>
  <c r="F501" i="13"/>
  <c r="E501" i="13"/>
  <c r="D501" i="13"/>
  <c r="F487" i="13"/>
  <c r="E487" i="13"/>
  <c r="D487" i="13"/>
  <c r="F486" i="13"/>
  <c r="E486" i="13"/>
  <c r="D486" i="13"/>
  <c r="F485" i="13"/>
  <c r="E485" i="13"/>
  <c r="D485" i="13"/>
  <c r="F484" i="13"/>
  <c r="E484" i="13"/>
  <c r="D484" i="13"/>
  <c r="F483" i="13"/>
  <c r="E483" i="13"/>
  <c r="D483" i="13"/>
  <c r="F482" i="13"/>
  <c r="E482" i="13"/>
  <c r="D482" i="13"/>
  <c r="F481" i="13"/>
  <c r="E481" i="13"/>
  <c r="D481" i="13"/>
  <c r="F480" i="13"/>
  <c r="E480" i="13"/>
  <c r="D480" i="13"/>
  <c r="F479" i="13"/>
  <c r="E479" i="13"/>
  <c r="D479" i="13"/>
  <c r="F478" i="13"/>
  <c r="E478" i="13"/>
  <c r="D478" i="13"/>
  <c r="F477" i="13"/>
  <c r="E477" i="13"/>
  <c r="D477" i="13"/>
  <c r="F463" i="13"/>
  <c r="E463" i="13"/>
  <c r="D463" i="13"/>
  <c r="F462" i="13"/>
  <c r="E462" i="13"/>
  <c r="D462" i="13"/>
  <c r="F461" i="13"/>
  <c r="E461" i="13"/>
  <c r="D461" i="13"/>
  <c r="F460" i="13"/>
  <c r="E460" i="13"/>
  <c r="D460" i="13"/>
  <c r="F459" i="13"/>
  <c r="E459" i="13"/>
  <c r="D459" i="13"/>
  <c r="F458" i="13"/>
  <c r="E458" i="13"/>
  <c r="D458" i="13"/>
  <c r="F457" i="13"/>
  <c r="E457" i="13"/>
  <c r="D457" i="13"/>
  <c r="F456" i="13"/>
  <c r="E456" i="13"/>
  <c r="D456" i="13"/>
  <c r="F442" i="13"/>
  <c r="E442" i="13"/>
  <c r="D442" i="13"/>
  <c r="F441" i="13"/>
  <c r="E441" i="13"/>
  <c r="D441" i="13"/>
  <c r="F440" i="13"/>
  <c r="E440" i="13"/>
  <c r="D440" i="13"/>
  <c r="F439" i="13"/>
  <c r="E439" i="13"/>
  <c r="D439" i="13"/>
  <c r="F438" i="13"/>
  <c r="E438" i="13"/>
  <c r="D438" i="13"/>
  <c r="F437" i="13"/>
  <c r="E437" i="13"/>
  <c r="D437" i="13"/>
  <c r="F436" i="13"/>
  <c r="E436" i="13"/>
  <c r="D436" i="13"/>
  <c r="F435" i="13"/>
  <c r="E435" i="13"/>
  <c r="D435" i="13"/>
  <c r="F434" i="13"/>
  <c r="E434" i="13"/>
  <c r="D434" i="13"/>
  <c r="F433" i="13"/>
  <c r="E433" i="13"/>
  <c r="D433" i="13"/>
  <c r="F432" i="13"/>
  <c r="E432" i="13"/>
  <c r="D432" i="13"/>
  <c r="F431" i="13"/>
  <c r="E431" i="13"/>
  <c r="D431" i="13"/>
  <c r="F430" i="13"/>
  <c r="E430" i="13"/>
  <c r="D430" i="13"/>
  <c r="F429" i="13"/>
  <c r="E429" i="13"/>
  <c r="D429" i="13"/>
  <c r="F415" i="13"/>
  <c r="E415" i="13"/>
  <c r="D415" i="13"/>
  <c r="F414" i="13"/>
  <c r="E414" i="13"/>
  <c r="D414" i="13"/>
  <c r="F413" i="13"/>
  <c r="E413" i="13"/>
  <c r="D413" i="13"/>
  <c r="F412" i="13"/>
  <c r="E412" i="13"/>
  <c r="D412" i="13"/>
  <c r="F411" i="13"/>
  <c r="E411" i="13"/>
  <c r="D411" i="13"/>
  <c r="F778" i="6"/>
  <c r="E778" i="6"/>
  <c r="D778" i="6"/>
  <c r="F777" i="6"/>
  <c r="E777" i="6"/>
  <c r="D777" i="6"/>
  <c r="F776" i="6"/>
  <c r="E776" i="6"/>
  <c r="D776" i="6"/>
  <c r="F775" i="6"/>
  <c r="E775" i="6"/>
  <c r="D775" i="6"/>
  <c r="F774" i="6"/>
  <c r="E774" i="6"/>
  <c r="D774" i="6"/>
  <c r="F773" i="6"/>
  <c r="E773" i="6"/>
  <c r="D773" i="6"/>
  <c r="F772" i="6"/>
  <c r="E772" i="6"/>
  <c r="D772" i="6"/>
  <c r="F771" i="6"/>
  <c r="E771" i="6"/>
  <c r="D771" i="6"/>
  <c r="F770" i="6"/>
  <c r="E770" i="6"/>
  <c r="D770" i="6"/>
  <c r="F769" i="6"/>
  <c r="E769" i="6"/>
  <c r="D769" i="6"/>
  <c r="F768" i="6"/>
  <c r="E768" i="6"/>
  <c r="D768" i="6"/>
  <c r="F767" i="6"/>
  <c r="E767" i="6"/>
  <c r="D767" i="6"/>
  <c r="F766" i="6"/>
  <c r="E766" i="6"/>
  <c r="D766" i="6"/>
  <c r="F765" i="6"/>
  <c r="E765" i="6"/>
  <c r="D765" i="6"/>
  <c r="F764" i="6"/>
  <c r="E764" i="6"/>
  <c r="D764" i="6"/>
  <c r="F763" i="6"/>
  <c r="E763" i="6"/>
  <c r="D763" i="6"/>
  <c r="F762" i="6"/>
  <c r="E762" i="6"/>
  <c r="D762" i="6"/>
  <c r="F761" i="6"/>
  <c r="E761" i="6"/>
  <c r="D761" i="6"/>
  <c r="F760" i="6"/>
  <c r="E760" i="6"/>
  <c r="D760" i="6"/>
  <c r="F759" i="6"/>
  <c r="E759" i="6"/>
  <c r="D759" i="6"/>
  <c r="F758" i="6"/>
  <c r="E758" i="6"/>
  <c r="D758" i="6"/>
  <c r="F757" i="6"/>
  <c r="E757" i="6"/>
  <c r="D757" i="6"/>
  <c r="F756" i="6"/>
  <c r="E756" i="6"/>
  <c r="D756" i="6"/>
  <c r="F742" i="6"/>
  <c r="E742" i="6"/>
  <c r="D742" i="6"/>
  <c r="F741" i="6"/>
  <c r="E741" i="6"/>
  <c r="D741" i="6"/>
  <c r="F740" i="6"/>
  <c r="E740" i="6"/>
  <c r="D740" i="6"/>
  <c r="F739" i="6"/>
  <c r="E739" i="6"/>
  <c r="D739" i="6"/>
  <c r="F738" i="6"/>
  <c r="E738" i="6"/>
  <c r="D738" i="6"/>
  <c r="F737" i="6"/>
  <c r="E737" i="6"/>
  <c r="D737" i="6"/>
  <c r="F736" i="6"/>
  <c r="E736" i="6"/>
  <c r="D736" i="6"/>
  <c r="F735" i="6"/>
  <c r="E735" i="6"/>
  <c r="D735" i="6"/>
  <c r="F734" i="6"/>
  <c r="E734" i="6"/>
  <c r="D734" i="6"/>
  <c r="F733" i="6"/>
  <c r="E733" i="6"/>
  <c r="D733" i="6"/>
  <c r="F732" i="6"/>
  <c r="E732" i="6"/>
  <c r="D732" i="6"/>
  <c r="F731" i="6"/>
  <c r="E731" i="6"/>
  <c r="D731" i="6"/>
  <c r="F730" i="6"/>
  <c r="E730" i="6"/>
  <c r="D730" i="6"/>
  <c r="F729" i="6"/>
  <c r="E729" i="6"/>
  <c r="D729" i="6"/>
  <c r="F728" i="6"/>
  <c r="E728" i="6"/>
  <c r="D728" i="6"/>
  <c r="F727" i="6"/>
  <c r="E727" i="6"/>
  <c r="D727" i="6"/>
  <c r="F726" i="6"/>
  <c r="E726" i="6"/>
  <c r="D726" i="6"/>
  <c r="F725" i="6"/>
  <c r="E725" i="6"/>
  <c r="D725" i="6"/>
  <c r="F724" i="6"/>
  <c r="E724" i="6"/>
  <c r="D724" i="6"/>
  <c r="F723" i="6"/>
  <c r="E723" i="6"/>
  <c r="D723" i="6"/>
  <c r="F722" i="6"/>
  <c r="E722" i="6"/>
  <c r="D722" i="6"/>
  <c r="F721" i="6"/>
  <c r="E721" i="6"/>
  <c r="D721" i="6"/>
  <c r="F720" i="6"/>
  <c r="E720" i="6"/>
  <c r="D720" i="6"/>
  <c r="F719" i="6"/>
  <c r="E719" i="6"/>
  <c r="D719" i="6"/>
  <c r="F718" i="6"/>
  <c r="E718" i="6"/>
  <c r="D718" i="6"/>
  <c r="F717" i="6"/>
  <c r="E717" i="6"/>
  <c r="D717" i="6"/>
  <c r="F703" i="6"/>
  <c r="E703" i="6"/>
  <c r="D703" i="6"/>
  <c r="F702" i="6"/>
  <c r="E702" i="6"/>
  <c r="D702" i="6"/>
  <c r="F701" i="6"/>
  <c r="E701" i="6"/>
  <c r="D701" i="6"/>
  <c r="F700" i="6"/>
  <c r="E700" i="6"/>
  <c r="D700" i="6"/>
  <c r="F699" i="6"/>
  <c r="E699" i="6"/>
  <c r="D699" i="6"/>
  <c r="F698" i="6"/>
  <c r="E698" i="6"/>
  <c r="D698" i="6"/>
  <c r="F697" i="6"/>
  <c r="E697" i="6"/>
  <c r="D697" i="6"/>
  <c r="F696" i="6"/>
  <c r="E696" i="6"/>
  <c r="D696" i="6"/>
  <c r="F695" i="6"/>
  <c r="E695" i="6"/>
  <c r="D695" i="6"/>
  <c r="F694" i="6"/>
  <c r="E694" i="6"/>
  <c r="D694" i="6"/>
  <c r="F693" i="6"/>
  <c r="E693" i="6"/>
  <c r="D693" i="6"/>
  <c r="F679" i="6"/>
  <c r="E679" i="6"/>
  <c r="D679" i="6"/>
  <c r="F678" i="6"/>
  <c r="E678" i="6"/>
  <c r="D678" i="6"/>
  <c r="F677" i="6"/>
  <c r="E677" i="6"/>
  <c r="D677" i="6"/>
  <c r="F676" i="6"/>
  <c r="E676" i="6"/>
  <c r="D676" i="6"/>
  <c r="F675" i="6"/>
  <c r="E675" i="6"/>
  <c r="D675" i="6"/>
  <c r="F674" i="6"/>
  <c r="E674" i="6"/>
  <c r="D674" i="6"/>
  <c r="F673" i="6"/>
  <c r="E673" i="6"/>
  <c r="D673" i="6"/>
  <c r="F672" i="6"/>
  <c r="E672" i="6"/>
  <c r="D672" i="6"/>
  <c r="F671" i="6"/>
  <c r="E671" i="6"/>
  <c r="D671" i="6"/>
  <c r="F670" i="6"/>
  <c r="E670" i="6"/>
  <c r="D670" i="6"/>
  <c r="F669" i="6"/>
  <c r="E669" i="6"/>
  <c r="D669" i="6"/>
  <c r="F668" i="6"/>
  <c r="E668" i="6"/>
  <c r="D668" i="6"/>
  <c r="F667" i="6"/>
  <c r="E667" i="6"/>
  <c r="D667" i="6"/>
  <c r="F653" i="6"/>
  <c r="E653" i="6"/>
  <c r="D653" i="6"/>
  <c r="F652" i="6"/>
  <c r="E652" i="6"/>
  <c r="D652" i="6"/>
  <c r="F651" i="6"/>
  <c r="E651" i="6"/>
  <c r="D651" i="6"/>
  <c r="F650" i="6"/>
  <c r="E650" i="6"/>
  <c r="D650" i="6"/>
  <c r="F649" i="6"/>
  <c r="E649" i="6"/>
  <c r="D649" i="6"/>
  <c r="F648" i="6"/>
  <c r="E648" i="6"/>
  <c r="D648" i="6"/>
  <c r="F647" i="6"/>
  <c r="E647" i="6"/>
  <c r="D647" i="6"/>
  <c r="F646" i="6"/>
  <c r="E646" i="6"/>
  <c r="D646" i="6"/>
  <c r="F645" i="6"/>
  <c r="E645" i="6"/>
  <c r="D645" i="6"/>
  <c r="F644" i="6"/>
  <c r="E644" i="6"/>
  <c r="D644" i="6"/>
  <c r="F630" i="6"/>
  <c r="E630" i="6"/>
  <c r="D630" i="6"/>
  <c r="F629" i="6"/>
  <c r="E629" i="6"/>
  <c r="D629" i="6"/>
  <c r="F628" i="6"/>
  <c r="E628" i="6"/>
  <c r="D628" i="6"/>
  <c r="F627" i="6"/>
  <c r="E627" i="6"/>
  <c r="D627" i="6"/>
  <c r="F626" i="6"/>
  <c r="E626" i="6"/>
  <c r="D626" i="6"/>
  <c r="F625" i="6"/>
  <c r="E625" i="6"/>
  <c r="D625" i="6"/>
  <c r="F624" i="6"/>
  <c r="E624" i="6"/>
  <c r="D624" i="6"/>
  <c r="F623" i="6"/>
  <c r="E623" i="6"/>
  <c r="D623" i="6"/>
  <c r="F622" i="6"/>
  <c r="E622" i="6"/>
  <c r="D622" i="6"/>
  <c r="F621" i="6"/>
  <c r="E621" i="6"/>
  <c r="D621" i="6"/>
  <c r="F620" i="6"/>
  <c r="E620" i="6"/>
  <c r="D620" i="6"/>
  <c r="F619" i="6"/>
  <c r="E619" i="6"/>
  <c r="D619" i="6"/>
  <c r="F618" i="6"/>
  <c r="E618" i="6"/>
  <c r="D618" i="6"/>
  <c r="F617" i="6"/>
  <c r="E617" i="6"/>
  <c r="D617" i="6"/>
  <c r="F616" i="6"/>
  <c r="E616" i="6"/>
  <c r="D616" i="6"/>
  <c r="F615" i="6"/>
  <c r="E615" i="6"/>
  <c r="D615" i="6"/>
  <c r="F614" i="6"/>
  <c r="E614" i="6"/>
  <c r="D614" i="6"/>
  <c r="F613" i="6"/>
  <c r="E613" i="6"/>
  <c r="D613" i="6"/>
  <c r="F612" i="6"/>
  <c r="E612" i="6"/>
  <c r="D612" i="6"/>
  <c r="F611" i="6"/>
  <c r="E611" i="6"/>
  <c r="D611" i="6"/>
  <c r="F610" i="6"/>
  <c r="E610" i="6"/>
  <c r="D610" i="6"/>
  <c r="F609" i="6"/>
  <c r="E609" i="6"/>
  <c r="D609" i="6"/>
  <c r="F608" i="6"/>
  <c r="E608" i="6"/>
  <c r="D608" i="6"/>
  <c r="F594" i="6"/>
  <c r="E594" i="6"/>
  <c r="D594" i="6"/>
  <c r="F593" i="6"/>
  <c r="E593" i="6"/>
  <c r="D593" i="6"/>
  <c r="F592" i="6"/>
  <c r="E592" i="6"/>
  <c r="D592" i="6"/>
  <c r="F591" i="6"/>
  <c r="E591" i="6"/>
  <c r="D591" i="6"/>
  <c r="F590" i="6"/>
  <c r="E590" i="6"/>
  <c r="D590" i="6"/>
  <c r="F589" i="6"/>
  <c r="E589" i="6"/>
  <c r="D589" i="6"/>
  <c r="F588" i="6"/>
  <c r="E588" i="6"/>
  <c r="D588" i="6"/>
  <c r="F587" i="6"/>
  <c r="E587" i="6"/>
  <c r="D587" i="6"/>
  <c r="F586" i="6"/>
  <c r="E586" i="6"/>
  <c r="D586" i="6"/>
  <c r="F585" i="6"/>
  <c r="E585" i="6"/>
  <c r="D585" i="6"/>
  <c r="F584" i="6"/>
  <c r="E584" i="6"/>
  <c r="D584" i="6"/>
  <c r="F583" i="6"/>
  <c r="E583" i="6"/>
  <c r="D583" i="6"/>
  <c r="F569" i="6"/>
  <c r="E569" i="6"/>
  <c r="D569" i="6"/>
  <c r="F568" i="6"/>
  <c r="E568" i="6"/>
  <c r="D568" i="6"/>
  <c r="F567" i="6"/>
  <c r="E567" i="6"/>
  <c r="D567" i="6"/>
  <c r="F566" i="6"/>
  <c r="E566" i="6"/>
  <c r="D566" i="6"/>
  <c r="F565" i="6"/>
  <c r="E565" i="6"/>
  <c r="D565" i="6"/>
  <c r="F564" i="6"/>
  <c r="E564" i="6"/>
  <c r="D564" i="6"/>
  <c r="F563" i="6"/>
  <c r="E563" i="6"/>
  <c r="D563" i="6"/>
  <c r="F562" i="6"/>
  <c r="E562" i="6"/>
  <c r="D562" i="6"/>
  <c r="F561" i="6"/>
  <c r="E561" i="6"/>
  <c r="D561" i="6"/>
  <c r="F560" i="6"/>
  <c r="E560" i="6"/>
  <c r="D560" i="6"/>
  <c r="F559" i="6"/>
  <c r="E559" i="6"/>
  <c r="D559" i="6"/>
  <c r="F558" i="6"/>
  <c r="E558" i="6"/>
  <c r="D558" i="6"/>
  <c r="F557" i="6"/>
  <c r="E557" i="6"/>
  <c r="D557" i="6"/>
  <c r="F556" i="6"/>
  <c r="E556" i="6"/>
  <c r="D556" i="6"/>
  <c r="F555" i="6"/>
  <c r="E555" i="6"/>
  <c r="D555" i="6"/>
  <c r="F554" i="6"/>
  <c r="E554" i="6"/>
  <c r="D554" i="6"/>
  <c r="F553" i="6"/>
  <c r="E553" i="6"/>
  <c r="D553" i="6"/>
  <c r="F552" i="6"/>
  <c r="E552" i="6"/>
  <c r="D552" i="6"/>
  <c r="F551" i="6"/>
  <c r="E551" i="6"/>
  <c r="D551" i="6"/>
  <c r="F550" i="6"/>
  <c r="E550" i="6"/>
  <c r="D550" i="6"/>
  <c r="F549" i="6"/>
  <c r="E549" i="6"/>
  <c r="D549" i="6"/>
  <c r="F548" i="6"/>
  <c r="E548" i="6"/>
  <c r="D548" i="6"/>
  <c r="F534" i="6"/>
  <c r="E534" i="6"/>
  <c r="D534" i="6"/>
  <c r="F533" i="6"/>
  <c r="E533" i="6"/>
  <c r="D533" i="6"/>
  <c r="F532" i="6"/>
  <c r="E532" i="6"/>
  <c r="D532" i="6"/>
  <c r="F531" i="6"/>
  <c r="E531" i="6"/>
  <c r="D531" i="6"/>
  <c r="F530" i="6"/>
  <c r="E530" i="6"/>
  <c r="D530" i="6"/>
  <c r="F529" i="6"/>
  <c r="E529" i="6"/>
  <c r="D529" i="6"/>
  <c r="F528" i="6"/>
  <c r="E528" i="6"/>
  <c r="D528" i="6"/>
  <c r="F527" i="6"/>
  <c r="E527" i="6"/>
  <c r="D527" i="6"/>
  <c r="F526" i="6"/>
  <c r="E526" i="6"/>
  <c r="D526" i="6"/>
  <c r="F525" i="6"/>
  <c r="E525" i="6"/>
  <c r="D525" i="6"/>
  <c r="F524" i="6"/>
  <c r="E524" i="6"/>
  <c r="D524" i="6"/>
  <c r="F523" i="6"/>
  <c r="E523" i="6"/>
  <c r="D523" i="6"/>
  <c r="F509" i="6"/>
  <c r="E509" i="6"/>
  <c r="D509" i="6"/>
  <c r="F508" i="6"/>
  <c r="E508" i="6"/>
  <c r="D508" i="6"/>
  <c r="F507" i="6"/>
  <c r="E507" i="6"/>
  <c r="D507" i="6"/>
  <c r="F506" i="6"/>
  <c r="E506" i="6"/>
  <c r="D506" i="6"/>
  <c r="F505" i="6"/>
  <c r="E505" i="6"/>
  <c r="D505" i="6"/>
  <c r="F504" i="6"/>
  <c r="E504" i="6"/>
  <c r="D504" i="6"/>
  <c r="F503" i="6"/>
  <c r="E503" i="6"/>
  <c r="D503" i="6"/>
  <c r="F502" i="6"/>
  <c r="E502" i="6"/>
  <c r="D502" i="6"/>
  <c r="F501" i="6"/>
  <c r="E501" i="6"/>
  <c r="D501" i="6"/>
  <c r="F500" i="6"/>
  <c r="E500" i="6"/>
  <c r="D500" i="6"/>
  <c r="F486" i="6"/>
  <c r="E486" i="6"/>
  <c r="D486" i="6"/>
  <c r="F485" i="6"/>
  <c r="E485" i="6"/>
  <c r="D485" i="6"/>
  <c r="F484" i="6"/>
  <c r="E484" i="6"/>
  <c r="D484" i="6"/>
  <c r="F483" i="6"/>
  <c r="E483" i="6"/>
  <c r="D483" i="6"/>
  <c r="F482" i="6"/>
  <c r="E482" i="6"/>
  <c r="D482" i="6"/>
  <c r="F481" i="6"/>
  <c r="E481" i="6"/>
  <c r="D481" i="6"/>
  <c r="F480" i="6"/>
  <c r="E480" i="6"/>
  <c r="D480" i="6"/>
  <c r="F479" i="6"/>
  <c r="E479" i="6"/>
  <c r="D479" i="6"/>
  <c r="F478" i="6"/>
  <c r="E478" i="6"/>
  <c r="D478" i="6"/>
  <c r="F477" i="6"/>
  <c r="E477" i="6"/>
  <c r="D477" i="6"/>
  <c r="F476" i="6"/>
  <c r="E476" i="6"/>
  <c r="D476" i="6"/>
  <c r="F462" i="6"/>
  <c r="E462" i="6"/>
  <c r="D462" i="6"/>
  <c r="F461" i="6"/>
  <c r="E461" i="6"/>
  <c r="D461" i="6"/>
  <c r="F460" i="6"/>
  <c r="E460" i="6"/>
  <c r="D460" i="6"/>
  <c r="F459" i="6"/>
  <c r="E459" i="6"/>
  <c r="D459" i="6"/>
  <c r="F458" i="6"/>
  <c r="E458" i="6"/>
  <c r="D458" i="6"/>
  <c r="F457" i="6"/>
  <c r="E457" i="6"/>
  <c r="D457" i="6"/>
  <c r="F456" i="6"/>
  <c r="E456" i="6"/>
  <c r="D456" i="6"/>
  <c r="F455" i="6"/>
  <c r="E455" i="6"/>
  <c r="D455" i="6"/>
  <c r="F441" i="6"/>
  <c r="E441" i="6"/>
  <c r="D441" i="6"/>
  <c r="F440" i="6"/>
  <c r="E440" i="6"/>
  <c r="D440" i="6"/>
  <c r="F439" i="6"/>
  <c r="E439" i="6"/>
  <c r="D439" i="6"/>
  <c r="F438" i="6"/>
  <c r="E438" i="6"/>
  <c r="D438" i="6"/>
  <c r="F437" i="6"/>
  <c r="E437" i="6"/>
  <c r="D437" i="6"/>
  <c r="F436" i="6"/>
  <c r="E436" i="6"/>
  <c r="D436" i="6"/>
  <c r="F435" i="6"/>
  <c r="E435" i="6"/>
  <c r="D435" i="6"/>
  <c r="F434" i="6"/>
  <c r="E434" i="6"/>
  <c r="D434" i="6"/>
  <c r="F433" i="6"/>
  <c r="E433" i="6"/>
  <c r="D433" i="6"/>
  <c r="F432" i="6"/>
  <c r="E432" i="6"/>
  <c r="D432" i="6"/>
  <c r="F431" i="6"/>
  <c r="E431" i="6"/>
  <c r="D431" i="6"/>
  <c r="F430" i="6"/>
  <c r="E430" i="6"/>
  <c r="D430" i="6"/>
  <c r="F429" i="6"/>
  <c r="E429" i="6"/>
  <c r="D429" i="6"/>
  <c r="F428" i="6"/>
  <c r="E428" i="6"/>
  <c r="E757" i="3"/>
  <c r="F757" i="3"/>
  <c r="E758" i="3"/>
  <c r="F758" i="3"/>
  <c r="E759" i="3"/>
  <c r="F759" i="3"/>
  <c r="E760" i="3"/>
  <c r="F760" i="3"/>
  <c r="E761" i="3"/>
  <c r="F761" i="3"/>
  <c r="E762" i="3"/>
  <c r="F762" i="3"/>
  <c r="E763" i="3"/>
  <c r="F763" i="3"/>
  <c r="E764" i="3"/>
  <c r="F764" i="3"/>
  <c r="E765" i="3"/>
  <c r="F765" i="3"/>
  <c r="E766" i="3"/>
  <c r="F766" i="3"/>
  <c r="E767" i="3"/>
  <c r="F767" i="3"/>
  <c r="E768" i="3"/>
  <c r="F768" i="3"/>
  <c r="E769" i="3"/>
  <c r="F769" i="3"/>
  <c r="E770" i="3"/>
  <c r="F770" i="3"/>
  <c r="E771" i="3"/>
  <c r="F771" i="3"/>
  <c r="E772" i="3"/>
  <c r="F772" i="3"/>
  <c r="E773" i="3"/>
  <c r="F773" i="3"/>
  <c r="E774" i="3"/>
  <c r="F774" i="3"/>
  <c r="E775" i="3"/>
  <c r="F775" i="3"/>
  <c r="E776" i="3"/>
  <c r="F776" i="3"/>
  <c r="E777" i="3"/>
  <c r="F777" i="3"/>
  <c r="E778" i="3"/>
  <c r="F778" i="3"/>
  <c r="E779" i="3"/>
  <c r="F779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57" i="3"/>
  <c r="D719" i="3"/>
  <c r="E719" i="3"/>
  <c r="F719" i="3"/>
  <c r="D720" i="3"/>
  <c r="E720" i="3"/>
  <c r="F720" i="3"/>
  <c r="D721" i="3"/>
  <c r="E721" i="3"/>
  <c r="F721" i="3"/>
  <c r="D722" i="3"/>
  <c r="E722" i="3"/>
  <c r="F722" i="3"/>
  <c r="D723" i="3"/>
  <c r="E723" i="3"/>
  <c r="F723" i="3"/>
  <c r="D724" i="3"/>
  <c r="E724" i="3"/>
  <c r="F724" i="3"/>
  <c r="D725" i="3"/>
  <c r="E725" i="3"/>
  <c r="F725" i="3"/>
  <c r="D726" i="3"/>
  <c r="E726" i="3"/>
  <c r="F726" i="3"/>
  <c r="D727" i="3"/>
  <c r="E727" i="3"/>
  <c r="F727" i="3"/>
  <c r="D728" i="3"/>
  <c r="E728" i="3"/>
  <c r="F728" i="3"/>
  <c r="D729" i="3"/>
  <c r="E729" i="3"/>
  <c r="F729" i="3"/>
  <c r="D730" i="3"/>
  <c r="E730" i="3"/>
  <c r="F730" i="3"/>
  <c r="D731" i="3"/>
  <c r="E731" i="3"/>
  <c r="F731" i="3"/>
  <c r="D732" i="3"/>
  <c r="E732" i="3"/>
  <c r="F732" i="3"/>
  <c r="D733" i="3"/>
  <c r="E733" i="3"/>
  <c r="F733" i="3"/>
  <c r="D734" i="3"/>
  <c r="E734" i="3"/>
  <c r="F734" i="3"/>
  <c r="D735" i="3"/>
  <c r="E735" i="3"/>
  <c r="F735" i="3"/>
  <c r="D736" i="3"/>
  <c r="E736" i="3"/>
  <c r="F736" i="3"/>
  <c r="D737" i="3"/>
  <c r="E737" i="3"/>
  <c r="F737" i="3"/>
  <c r="D738" i="3"/>
  <c r="E738" i="3"/>
  <c r="F738" i="3"/>
  <c r="D739" i="3"/>
  <c r="E739" i="3"/>
  <c r="F739" i="3"/>
  <c r="D740" i="3"/>
  <c r="E740" i="3"/>
  <c r="F740" i="3"/>
  <c r="D741" i="3"/>
  <c r="E741" i="3"/>
  <c r="F741" i="3"/>
  <c r="D742" i="3"/>
  <c r="E742" i="3"/>
  <c r="F742" i="3"/>
  <c r="D743" i="3"/>
  <c r="E743" i="3"/>
  <c r="F743" i="3"/>
  <c r="E718" i="3"/>
  <c r="F718" i="3"/>
  <c r="D718" i="3"/>
  <c r="E694" i="3"/>
  <c r="F694" i="3"/>
  <c r="E695" i="3"/>
  <c r="F695" i="3"/>
  <c r="E696" i="3"/>
  <c r="F696" i="3"/>
  <c r="E697" i="3"/>
  <c r="F697" i="3"/>
  <c r="E698" i="3"/>
  <c r="F698" i="3"/>
  <c r="E699" i="3"/>
  <c r="F699" i="3"/>
  <c r="E700" i="3"/>
  <c r="F700" i="3"/>
  <c r="E701" i="3"/>
  <c r="F701" i="3"/>
  <c r="E702" i="3"/>
  <c r="F702" i="3"/>
  <c r="E703" i="3"/>
  <c r="F703" i="3"/>
  <c r="E704" i="3"/>
  <c r="F704" i="3"/>
  <c r="D695" i="3"/>
  <c r="D696" i="3"/>
  <c r="D697" i="3"/>
  <c r="D698" i="3"/>
  <c r="D699" i="3"/>
  <c r="D700" i="3"/>
  <c r="D701" i="3"/>
  <c r="D702" i="3"/>
  <c r="D703" i="3"/>
  <c r="D704" i="3"/>
  <c r="D694" i="3"/>
  <c r="E668" i="3"/>
  <c r="F668" i="3"/>
  <c r="E669" i="3"/>
  <c r="F669" i="3"/>
  <c r="E670" i="3"/>
  <c r="F670" i="3"/>
  <c r="E671" i="3"/>
  <c r="F671" i="3"/>
  <c r="E672" i="3"/>
  <c r="F672" i="3"/>
  <c r="E673" i="3"/>
  <c r="F673" i="3"/>
  <c r="E674" i="3"/>
  <c r="F674" i="3"/>
  <c r="E675" i="3"/>
  <c r="F675" i="3"/>
  <c r="E676" i="3"/>
  <c r="F676" i="3"/>
  <c r="E677" i="3"/>
  <c r="F677" i="3"/>
  <c r="E678" i="3"/>
  <c r="F678" i="3"/>
  <c r="E679" i="3"/>
  <c r="F679" i="3"/>
  <c r="E680" i="3"/>
  <c r="F680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68" i="3"/>
  <c r="D646" i="3"/>
  <c r="E646" i="3"/>
  <c r="F646" i="3"/>
  <c r="D647" i="3"/>
  <c r="E647" i="3"/>
  <c r="F647" i="3"/>
  <c r="D648" i="3"/>
  <c r="E648" i="3"/>
  <c r="F648" i="3"/>
  <c r="D649" i="3"/>
  <c r="E649" i="3"/>
  <c r="F649" i="3"/>
  <c r="D650" i="3"/>
  <c r="E650" i="3"/>
  <c r="F650" i="3"/>
  <c r="D651" i="3"/>
  <c r="E651" i="3"/>
  <c r="F651" i="3"/>
  <c r="D652" i="3"/>
  <c r="E652" i="3"/>
  <c r="F652" i="3"/>
  <c r="D653" i="3"/>
  <c r="E653" i="3"/>
  <c r="F653" i="3"/>
  <c r="D654" i="3"/>
  <c r="E654" i="3"/>
  <c r="F654" i="3"/>
  <c r="E645" i="3"/>
  <c r="F645" i="3"/>
  <c r="D645" i="3"/>
  <c r="D610" i="3"/>
  <c r="E610" i="3"/>
  <c r="F610" i="3"/>
  <c r="D611" i="3"/>
  <c r="E611" i="3"/>
  <c r="F611" i="3"/>
  <c r="D612" i="3"/>
  <c r="E612" i="3"/>
  <c r="F612" i="3"/>
  <c r="D613" i="3"/>
  <c r="E613" i="3"/>
  <c r="F613" i="3"/>
  <c r="D614" i="3"/>
  <c r="E614" i="3"/>
  <c r="F614" i="3"/>
  <c r="D615" i="3"/>
  <c r="E615" i="3"/>
  <c r="F615" i="3"/>
  <c r="D616" i="3"/>
  <c r="E616" i="3"/>
  <c r="F616" i="3"/>
  <c r="D617" i="3"/>
  <c r="E617" i="3"/>
  <c r="F617" i="3"/>
  <c r="D618" i="3"/>
  <c r="E618" i="3"/>
  <c r="F618" i="3"/>
  <c r="D619" i="3"/>
  <c r="E619" i="3"/>
  <c r="F619" i="3"/>
  <c r="D620" i="3"/>
  <c r="E620" i="3"/>
  <c r="F620" i="3"/>
  <c r="D621" i="3"/>
  <c r="E621" i="3"/>
  <c r="F621" i="3"/>
  <c r="D622" i="3"/>
  <c r="E622" i="3"/>
  <c r="F622" i="3"/>
  <c r="D623" i="3"/>
  <c r="E623" i="3"/>
  <c r="F623" i="3"/>
  <c r="D624" i="3"/>
  <c r="E624" i="3"/>
  <c r="F624" i="3"/>
  <c r="D625" i="3"/>
  <c r="E625" i="3"/>
  <c r="F625" i="3"/>
  <c r="D626" i="3"/>
  <c r="E626" i="3"/>
  <c r="F626" i="3"/>
  <c r="D627" i="3"/>
  <c r="E627" i="3"/>
  <c r="F627" i="3"/>
  <c r="D628" i="3"/>
  <c r="E628" i="3"/>
  <c r="F628" i="3"/>
  <c r="D629" i="3"/>
  <c r="E629" i="3"/>
  <c r="F629" i="3"/>
  <c r="D630" i="3"/>
  <c r="E630" i="3"/>
  <c r="F630" i="3"/>
  <c r="D631" i="3"/>
  <c r="E631" i="3"/>
  <c r="F631" i="3"/>
  <c r="E609" i="3"/>
  <c r="F609" i="3"/>
  <c r="D609" i="3"/>
  <c r="D585" i="3"/>
  <c r="E585" i="3"/>
  <c r="F585" i="3"/>
  <c r="D586" i="3"/>
  <c r="E586" i="3"/>
  <c r="F586" i="3"/>
  <c r="D587" i="3"/>
  <c r="E587" i="3"/>
  <c r="F587" i="3"/>
  <c r="D588" i="3"/>
  <c r="E588" i="3"/>
  <c r="F588" i="3"/>
  <c r="D589" i="3"/>
  <c r="E589" i="3"/>
  <c r="F589" i="3"/>
  <c r="D590" i="3"/>
  <c r="E590" i="3"/>
  <c r="F590" i="3"/>
  <c r="D591" i="3"/>
  <c r="E591" i="3"/>
  <c r="F591" i="3"/>
  <c r="D592" i="3"/>
  <c r="E592" i="3"/>
  <c r="F592" i="3"/>
  <c r="D593" i="3"/>
  <c r="E593" i="3"/>
  <c r="F593" i="3"/>
  <c r="D594" i="3"/>
  <c r="E594" i="3"/>
  <c r="F594" i="3"/>
  <c r="D595" i="3"/>
  <c r="E595" i="3"/>
  <c r="F595" i="3"/>
  <c r="E584" i="3"/>
  <c r="F584" i="3"/>
  <c r="D584" i="3"/>
  <c r="E562" i="3"/>
  <c r="F565" i="3"/>
  <c r="D569" i="3"/>
  <c r="D550" i="3"/>
  <c r="E550" i="3"/>
  <c r="F550" i="3"/>
  <c r="D551" i="3"/>
  <c r="E551" i="3"/>
  <c r="F551" i="3"/>
  <c r="D552" i="3"/>
  <c r="E552" i="3"/>
  <c r="F552" i="3"/>
  <c r="D553" i="3"/>
  <c r="E553" i="3"/>
  <c r="F553" i="3"/>
  <c r="D554" i="3"/>
  <c r="E554" i="3"/>
  <c r="F554" i="3"/>
  <c r="D555" i="3"/>
  <c r="E555" i="3"/>
  <c r="F555" i="3"/>
  <c r="D556" i="3"/>
  <c r="E556" i="3"/>
  <c r="F556" i="3"/>
  <c r="D557" i="3"/>
  <c r="E557" i="3"/>
  <c r="F557" i="3"/>
  <c r="D558" i="3"/>
  <c r="E558" i="3"/>
  <c r="F558" i="3"/>
  <c r="D559" i="3"/>
  <c r="E559" i="3"/>
  <c r="F559" i="3"/>
  <c r="D560" i="3"/>
  <c r="E560" i="3"/>
  <c r="F560" i="3"/>
  <c r="D561" i="3"/>
  <c r="E561" i="3"/>
  <c r="F561" i="3"/>
  <c r="D562" i="3"/>
  <c r="F562" i="3"/>
  <c r="D563" i="3"/>
  <c r="E563" i="3"/>
  <c r="F563" i="3"/>
  <c r="D564" i="3"/>
  <c r="E564" i="3"/>
  <c r="F564" i="3"/>
  <c r="D565" i="3"/>
  <c r="E565" i="3"/>
  <c r="D566" i="3"/>
  <c r="E566" i="3"/>
  <c r="F566" i="3"/>
  <c r="D567" i="3"/>
  <c r="E567" i="3"/>
  <c r="F567" i="3"/>
  <c r="D568" i="3"/>
  <c r="E568" i="3"/>
  <c r="F568" i="3"/>
  <c r="E569" i="3"/>
  <c r="F569" i="3"/>
  <c r="D570" i="3"/>
  <c r="E570" i="3"/>
  <c r="F570" i="3"/>
  <c r="E549" i="3"/>
  <c r="F549" i="3"/>
  <c r="D549" i="3"/>
  <c r="D525" i="3"/>
  <c r="E525" i="3"/>
  <c r="F525" i="3"/>
  <c r="D526" i="3"/>
  <c r="E526" i="3"/>
  <c r="F526" i="3"/>
  <c r="D527" i="3"/>
  <c r="E527" i="3"/>
  <c r="F527" i="3"/>
  <c r="D528" i="3"/>
  <c r="E528" i="3"/>
  <c r="F528" i="3"/>
  <c r="D529" i="3"/>
  <c r="E529" i="3"/>
  <c r="F529" i="3"/>
  <c r="D530" i="3"/>
  <c r="E530" i="3"/>
  <c r="F530" i="3"/>
  <c r="D531" i="3"/>
  <c r="E531" i="3"/>
  <c r="F531" i="3"/>
  <c r="D532" i="3"/>
  <c r="E532" i="3"/>
  <c r="F532" i="3"/>
  <c r="D533" i="3"/>
  <c r="E533" i="3"/>
  <c r="F533" i="3"/>
  <c r="D534" i="3"/>
  <c r="E534" i="3"/>
  <c r="F534" i="3"/>
  <c r="D535" i="3"/>
  <c r="E535" i="3"/>
  <c r="F535" i="3"/>
  <c r="E524" i="3"/>
  <c r="F524" i="3"/>
  <c r="D524" i="3"/>
  <c r="D502" i="3"/>
  <c r="E502" i="3"/>
  <c r="F502" i="3"/>
  <c r="D503" i="3"/>
  <c r="E503" i="3"/>
  <c r="F503" i="3"/>
  <c r="D504" i="3"/>
  <c r="E504" i="3"/>
  <c r="F504" i="3"/>
  <c r="D505" i="3"/>
  <c r="E505" i="3"/>
  <c r="F505" i="3"/>
  <c r="D506" i="3"/>
  <c r="E506" i="3"/>
  <c r="F506" i="3"/>
  <c r="D507" i="3"/>
  <c r="E507" i="3"/>
  <c r="F507" i="3"/>
  <c r="D508" i="3"/>
  <c r="E508" i="3"/>
  <c r="F508" i="3"/>
  <c r="D509" i="3"/>
  <c r="E509" i="3"/>
  <c r="F509" i="3"/>
  <c r="D510" i="3"/>
  <c r="E510" i="3"/>
  <c r="F510" i="3"/>
  <c r="E501" i="3"/>
  <c r="F501" i="3"/>
  <c r="D501" i="3"/>
  <c r="F480" i="3"/>
  <c r="D481" i="3"/>
  <c r="E480" i="3"/>
  <c r="E484" i="3"/>
  <c r="D478" i="3"/>
  <c r="E478" i="3"/>
  <c r="F478" i="3"/>
  <c r="D479" i="3"/>
  <c r="E479" i="3"/>
  <c r="F479" i="3"/>
  <c r="D480" i="3"/>
  <c r="E481" i="3"/>
  <c r="F481" i="3"/>
  <c r="D482" i="3"/>
  <c r="E482" i="3"/>
  <c r="F482" i="3"/>
  <c r="D483" i="3"/>
  <c r="E483" i="3"/>
  <c r="F483" i="3"/>
  <c r="D484" i="3"/>
  <c r="F484" i="3"/>
  <c r="D485" i="3"/>
  <c r="E485" i="3"/>
  <c r="F485" i="3"/>
  <c r="D486" i="3"/>
  <c r="E486" i="3"/>
  <c r="F486" i="3"/>
  <c r="D487" i="3"/>
  <c r="E487" i="3"/>
  <c r="F487" i="3"/>
  <c r="E477" i="3"/>
  <c r="F477" i="3"/>
  <c r="D477" i="3"/>
  <c r="E458" i="3"/>
  <c r="F460" i="3"/>
  <c r="D457" i="3"/>
  <c r="E457" i="3"/>
  <c r="F457" i="3"/>
  <c r="D458" i="3"/>
  <c r="F458" i="3"/>
  <c r="D459" i="3"/>
  <c r="E459" i="3"/>
  <c r="F459" i="3"/>
  <c r="D460" i="3"/>
  <c r="E460" i="3"/>
  <c r="D461" i="3"/>
  <c r="E461" i="3"/>
  <c r="F461" i="3"/>
  <c r="D462" i="3"/>
  <c r="E462" i="3"/>
  <c r="F462" i="3"/>
  <c r="D463" i="3"/>
  <c r="E463" i="3"/>
  <c r="F463" i="3"/>
  <c r="E456" i="3"/>
  <c r="F456" i="3"/>
  <c r="D456" i="3"/>
  <c r="D430" i="3"/>
  <c r="E430" i="3"/>
  <c r="F430" i="3"/>
  <c r="D431" i="3"/>
  <c r="E431" i="3"/>
  <c r="F431" i="3"/>
  <c r="D432" i="3"/>
  <c r="E432" i="3"/>
  <c r="F432" i="3"/>
  <c r="D433" i="3"/>
  <c r="E433" i="3"/>
  <c r="F433" i="3"/>
  <c r="D434" i="3"/>
  <c r="E434" i="3"/>
  <c r="F434" i="3"/>
  <c r="D435" i="3"/>
  <c r="E435" i="3"/>
  <c r="F435" i="3"/>
  <c r="D436" i="3"/>
  <c r="E436" i="3"/>
  <c r="F436" i="3"/>
  <c r="D437" i="3"/>
  <c r="E437" i="3"/>
  <c r="F437" i="3"/>
  <c r="D438" i="3"/>
  <c r="E438" i="3"/>
  <c r="F438" i="3"/>
  <c r="D439" i="3"/>
  <c r="E439" i="3"/>
  <c r="F439" i="3"/>
  <c r="D440" i="3"/>
  <c r="E440" i="3"/>
  <c r="F440" i="3"/>
  <c r="D441" i="3"/>
  <c r="E441" i="3"/>
  <c r="F441" i="3"/>
  <c r="D442" i="3"/>
  <c r="E442" i="3"/>
  <c r="F442" i="3"/>
  <c r="E429" i="3"/>
  <c r="F429" i="3"/>
  <c r="D429" i="3"/>
  <c r="E415" i="3"/>
  <c r="F413" i="3"/>
  <c r="E412" i="3"/>
  <c r="D412" i="3"/>
  <c r="F412" i="3"/>
  <c r="D413" i="3"/>
  <c r="E413" i="3"/>
  <c r="D414" i="3"/>
  <c r="E414" i="3"/>
  <c r="F414" i="3"/>
  <c r="D415" i="3"/>
  <c r="F415" i="3"/>
  <c r="E411" i="3"/>
  <c r="F411" i="3"/>
  <c r="D411" i="3"/>
  <c r="C361" i="12"/>
  <c r="C350" i="12"/>
  <c r="C339" i="12"/>
  <c r="C328" i="12"/>
  <c r="C317" i="12"/>
  <c r="C306" i="12"/>
  <c r="I302" i="12" s="1"/>
  <c r="K302" i="12" s="1"/>
  <c r="C295" i="12"/>
  <c r="C284" i="12"/>
  <c r="C273" i="12"/>
  <c r="C262" i="12"/>
  <c r="C251" i="12"/>
  <c r="C240" i="12"/>
  <c r="C229" i="12"/>
  <c r="I357" i="12"/>
  <c r="G214" i="12"/>
  <c r="G215" i="12"/>
  <c r="G213" i="12"/>
  <c r="C218" i="12"/>
  <c r="I214" i="12" s="1"/>
  <c r="K214" i="12" s="1"/>
  <c r="I215" i="12"/>
  <c r="K215" i="12" s="1"/>
  <c r="E214" i="12"/>
  <c r="C371" i="12"/>
  <c r="C370" i="12"/>
  <c r="C369" i="12"/>
  <c r="C360" i="12"/>
  <c r="C349" i="12"/>
  <c r="C338" i="12"/>
  <c r="C327" i="12"/>
  <c r="I312" i="12"/>
  <c r="K312" i="12" s="1"/>
  <c r="C316" i="12"/>
  <c r="C305" i="12"/>
  <c r="I303" i="12"/>
  <c r="K303" i="12" s="1"/>
  <c r="E303" i="12"/>
  <c r="G303" i="12" s="1"/>
  <c r="E302" i="12"/>
  <c r="G302" i="12" s="1"/>
  <c r="E301" i="12"/>
  <c r="G301" i="12" s="1"/>
  <c r="C294" i="12"/>
  <c r="C283" i="12"/>
  <c r="C272" i="12"/>
  <c r="C261" i="12"/>
  <c r="E247" i="12"/>
  <c r="G247" i="12" s="1"/>
  <c r="C250" i="12"/>
  <c r="I247" i="12"/>
  <c r="K247" i="12" s="1"/>
  <c r="C239" i="12"/>
  <c r="I224" i="12"/>
  <c r="K224" i="12" s="1"/>
  <c r="C228" i="12"/>
  <c r="C217" i="12"/>
  <c r="C372" i="1"/>
  <c r="C371" i="1"/>
  <c r="C370" i="1"/>
  <c r="C362" i="1"/>
  <c r="C351" i="1"/>
  <c r="C340" i="1"/>
  <c r="C329" i="1"/>
  <c r="C318" i="1"/>
  <c r="C307" i="1"/>
  <c r="C296" i="1"/>
  <c r="C285" i="1"/>
  <c r="C274" i="1"/>
  <c r="C263" i="1"/>
  <c r="C252" i="1"/>
  <c r="C199" i="1"/>
  <c r="C200" i="1"/>
  <c r="C201" i="1"/>
  <c r="C361" i="1"/>
  <c r="C350" i="1"/>
  <c r="C339" i="1"/>
  <c r="C328" i="1"/>
  <c r="C317" i="1"/>
  <c r="C306" i="1"/>
  <c r="C295" i="1"/>
  <c r="I291" i="1" s="1"/>
  <c r="K291" i="1" s="1"/>
  <c r="C284" i="1"/>
  <c r="C273" i="1"/>
  <c r="C262" i="1"/>
  <c r="C251" i="1"/>
  <c r="C240" i="1"/>
  <c r="C241" i="1" s="1"/>
  <c r="C229" i="1"/>
  <c r="C230" i="1" s="1"/>
  <c r="I216" i="1"/>
  <c r="K216" i="1" s="1"/>
  <c r="I214" i="1"/>
  <c r="K214" i="1" s="1"/>
  <c r="C219" i="1"/>
  <c r="E216" i="1" s="1"/>
  <c r="C218" i="1"/>
  <c r="G390" i="13"/>
  <c r="F390" i="13"/>
  <c r="E390" i="13"/>
  <c r="D390" i="13"/>
  <c r="G378" i="13"/>
  <c r="F378" i="13"/>
  <c r="E378" i="13"/>
  <c r="D378" i="13"/>
  <c r="G377" i="13"/>
  <c r="F377" i="13"/>
  <c r="E377" i="13"/>
  <c r="D377" i="13"/>
  <c r="G376" i="13"/>
  <c r="F376" i="13"/>
  <c r="E376" i="13"/>
  <c r="D376" i="13"/>
  <c r="G375" i="13"/>
  <c r="F375" i="13"/>
  <c r="E375" i="13"/>
  <c r="D375" i="13"/>
  <c r="G374" i="13"/>
  <c r="F374" i="13"/>
  <c r="E374" i="13"/>
  <c r="D374" i="13"/>
  <c r="G373" i="13"/>
  <c r="F373" i="13"/>
  <c r="E373" i="13"/>
  <c r="D373" i="13"/>
  <c r="G372" i="13"/>
  <c r="F372" i="13"/>
  <c r="E372" i="13"/>
  <c r="D372" i="13"/>
  <c r="G371" i="13"/>
  <c r="F371" i="13"/>
  <c r="E371" i="13"/>
  <c r="D371" i="13"/>
  <c r="G370" i="13"/>
  <c r="F370" i="13"/>
  <c r="E370" i="13"/>
  <c r="D370" i="13"/>
  <c r="G369" i="13"/>
  <c r="F369" i="13"/>
  <c r="E369" i="13"/>
  <c r="D369" i="13"/>
  <c r="G368" i="13"/>
  <c r="F368" i="13"/>
  <c r="E368" i="13"/>
  <c r="D368" i="13"/>
  <c r="G367" i="13"/>
  <c r="F367" i="13"/>
  <c r="E367" i="13"/>
  <c r="D367" i="13"/>
  <c r="G366" i="13"/>
  <c r="F366" i="13"/>
  <c r="E366" i="13"/>
  <c r="D366" i="13"/>
  <c r="G365" i="13"/>
  <c r="F365" i="13"/>
  <c r="E365" i="13"/>
  <c r="D365" i="13"/>
  <c r="G364" i="13"/>
  <c r="F364" i="13"/>
  <c r="E364" i="13"/>
  <c r="D364" i="13"/>
  <c r="G363" i="13"/>
  <c r="F363" i="13"/>
  <c r="E363" i="13"/>
  <c r="D363" i="13"/>
  <c r="G362" i="13"/>
  <c r="F362" i="13"/>
  <c r="E362" i="13"/>
  <c r="D362" i="13"/>
  <c r="G361" i="13"/>
  <c r="F361" i="13"/>
  <c r="E361" i="13"/>
  <c r="D361" i="13"/>
  <c r="G360" i="13"/>
  <c r="F360" i="13"/>
  <c r="E360" i="13"/>
  <c r="D360" i="13"/>
  <c r="G359" i="13"/>
  <c r="F359" i="13"/>
  <c r="E359" i="13"/>
  <c r="D359" i="13"/>
  <c r="G358" i="13"/>
  <c r="F358" i="13"/>
  <c r="E358" i="13"/>
  <c r="D358" i="13"/>
  <c r="G357" i="13"/>
  <c r="F357" i="13"/>
  <c r="E357" i="13"/>
  <c r="D357" i="13"/>
  <c r="G356" i="13"/>
  <c r="F356" i="13"/>
  <c r="E356" i="13"/>
  <c r="D356" i="13"/>
  <c r="G342" i="13"/>
  <c r="F342" i="13"/>
  <c r="E342" i="13"/>
  <c r="D342" i="13"/>
  <c r="G341" i="13"/>
  <c r="F341" i="13"/>
  <c r="E341" i="13"/>
  <c r="D341" i="13"/>
  <c r="G340" i="13"/>
  <c r="F340" i="13"/>
  <c r="E340" i="13"/>
  <c r="D340" i="13"/>
  <c r="G339" i="13"/>
  <c r="F339" i="13"/>
  <c r="E339" i="13"/>
  <c r="D339" i="13"/>
  <c r="G338" i="13"/>
  <c r="F338" i="13"/>
  <c r="E338" i="13"/>
  <c r="D338" i="13"/>
  <c r="G337" i="13"/>
  <c r="F337" i="13"/>
  <c r="E337" i="13"/>
  <c r="D337" i="13"/>
  <c r="G336" i="13"/>
  <c r="F336" i="13"/>
  <c r="E336" i="13"/>
  <c r="D336" i="13"/>
  <c r="G335" i="13"/>
  <c r="F335" i="13"/>
  <c r="E335" i="13"/>
  <c r="D335" i="13"/>
  <c r="G334" i="13"/>
  <c r="F334" i="13"/>
  <c r="E334" i="13"/>
  <c r="D334" i="13"/>
  <c r="G333" i="13"/>
  <c r="F333" i="13"/>
  <c r="E333" i="13"/>
  <c r="D333" i="13"/>
  <c r="G332" i="13"/>
  <c r="F332" i="13"/>
  <c r="E332" i="13"/>
  <c r="D332" i="13"/>
  <c r="G331" i="13"/>
  <c r="F331" i="13"/>
  <c r="E331" i="13"/>
  <c r="D331" i="13"/>
  <c r="G330" i="13"/>
  <c r="F330" i="13"/>
  <c r="E330" i="13"/>
  <c r="D330" i="13"/>
  <c r="G329" i="13"/>
  <c r="F329" i="13"/>
  <c r="E329" i="13"/>
  <c r="D329" i="13"/>
  <c r="G328" i="13"/>
  <c r="F328" i="13"/>
  <c r="E328" i="13"/>
  <c r="D328" i="13"/>
  <c r="G327" i="13"/>
  <c r="F327" i="13"/>
  <c r="E327" i="13"/>
  <c r="D327" i="13"/>
  <c r="G326" i="13"/>
  <c r="F326" i="13"/>
  <c r="E326" i="13"/>
  <c r="D326" i="13"/>
  <c r="G325" i="13"/>
  <c r="F325" i="13"/>
  <c r="E325" i="13"/>
  <c r="D325" i="13"/>
  <c r="G324" i="13"/>
  <c r="F324" i="13"/>
  <c r="E324" i="13"/>
  <c r="D324" i="13"/>
  <c r="G323" i="13"/>
  <c r="F323" i="13"/>
  <c r="E323" i="13"/>
  <c r="D323" i="13"/>
  <c r="G322" i="13"/>
  <c r="F322" i="13"/>
  <c r="E322" i="13"/>
  <c r="D322" i="13"/>
  <c r="G321" i="13"/>
  <c r="F321" i="13"/>
  <c r="E321" i="13"/>
  <c r="D321" i="13"/>
  <c r="G320" i="13"/>
  <c r="F320" i="13"/>
  <c r="E320" i="13"/>
  <c r="D320" i="13"/>
  <c r="G319" i="13"/>
  <c r="F319" i="13"/>
  <c r="E319" i="13"/>
  <c r="D319" i="13"/>
  <c r="G318" i="13"/>
  <c r="F318" i="13"/>
  <c r="E318" i="13"/>
  <c r="D318" i="13"/>
  <c r="G317" i="13"/>
  <c r="F317" i="13"/>
  <c r="E317" i="13"/>
  <c r="D317" i="13"/>
  <c r="G303" i="13"/>
  <c r="F303" i="13"/>
  <c r="E303" i="13"/>
  <c r="D303" i="13"/>
  <c r="G302" i="13"/>
  <c r="F302" i="13"/>
  <c r="E302" i="13"/>
  <c r="D302" i="13"/>
  <c r="G301" i="13"/>
  <c r="F301" i="13"/>
  <c r="E301" i="13"/>
  <c r="D301" i="13"/>
  <c r="G300" i="13"/>
  <c r="F300" i="13"/>
  <c r="E300" i="13"/>
  <c r="D300" i="13"/>
  <c r="G299" i="13"/>
  <c r="F299" i="13"/>
  <c r="E299" i="13"/>
  <c r="D299" i="13"/>
  <c r="G298" i="13"/>
  <c r="F298" i="13"/>
  <c r="E298" i="13"/>
  <c r="D298" i="13"/>
  <c r="G297" i="13"/>
  <c r="F297" i="13"/>
  <c r="E297" i="13"/>
  <c r="D297" i="13"/>
  <c r="G296" i="13"/>
  <c r="F296" i="13"/>
  <c r="E296" i="13"/>
  <c r="D296" i="13"/>
  <c r="G295" i="13"/>
  <c r="F295" i="13"/>
  <c r="E295" i="13"/>
  <c r="D295" i="13"/>
  <c r="G294" i="13"/>
  <c r="F294" i="13"/>
  <c r="E294" i="13"/>
  <c r="D294" i="13"/>
  <c r="G293" i="13"/>
  <c r="F293" i="13"/>
  <c r="E293" i="13"/>
  <c r="D293" i="13"/>
  <c r="G279" i="13"/>
  <c r="F279" i="13"/>
  <c r="E279" i="13"/>
  <c r="D279" i="13"/>
  <c r="G278" i="13"/>
  <c r="F278" i="13"/>
  <c r="E278" i="13"/>
  <c r="D278" i="13"/>
  <c r="G277" i="13"/>
  <c r="F277" i="13"/>
  <c r="E277" i="13"/>
  <c r="D277" i="13"/>
  <c r="G276" i="13"/>
  <c r="F276" i="13"/>
  <c r="E276" i="13"/>
  <c r="D276" i="13"/>
  <c r="G275" i="13"/>
  <c r="F275" i="13"/>
  <c r="E275" i="13"/>
  <c r="D275" i="13"/>
  <c r="G274" i="13"/>
  <c r="F274" i="13"/>
  <c r="E274" i="13"/>
  <c r="D274" i="13"/>
  <c r="G273" i="13"/>
  <c r="F273" i="13"/>
  <c r="E273" i="13"/>
  <c r="D273" i="13"/>
  <c r="G272" i="13"/>
  <c r="F272" i="13"/>
  <c r="E272" i="13"/>
  <c r="D272" i="13"/>
  <c r="G271" i="13"/>
  <c r="F271" i="13"/>
  <c r="E271" i="13"/>
  <c r="D271" i="13"/>
  <c r="G270" i="13"/>
  <c r="F270" i="13"/>
  <c r="E270" i="13"/>
  <c r="D270" i="13"/>
  <c r="G269" i="13"/>
  <c r="F269" i="13"/>
  <c r="E269" i="13"/>
  <c r="D269" i="13"/>
  <c r="G268" i="13"/>
  <c r="F268" i="13"/>
  <c r="E268" i="13"/>
  <c r="D268" i="13"/>
  <c r="G267" i="13"/>
  <c r="F267" i="13"/>
  <c r="E267" i="13"/>
  <c r="D267" i="13"/>
  <c r="G253" i="13"/>
  <c r="F253" i="13"/>
  <c r="E253" i="13"/>
  <c r="D253" i="13"/>
  <c r="G252" i="13"/>
  <c r="F252" i="13"/>
  <c r="E252" i="13"/>
  <c r="D252" i="13"/>
  <c r="G251" i="13"/>
  <c r="F251" i="13"/>
  <c r="E251" i="13"/>
  <c r="D251" i="13"/>
  <c r="G250" i="13"/>
  <c r="F250" i="13"/>
  <c r="E250" i="13"/>
  <c r="D250" i="13"/>
  <c r="G249" i="13"/>
  <c r="F249" i="13"/>
  <c r="E249" i="13"/>
  <c r="D249" i="13"/>
  <c r="G248" i="13"/>
  <c r="F248" i="13"/>
  <c r="E248" i="13"/>
  <c r="D248" i="13"/>
  <c r="G247" i="13"/>
  <c r="F247" i="13"/>
  <c r="E247" i="13"/>
  <c r="D247" i="13"/>
  <c r="G246" i="13"/>
  <c r="F246" i="13"/>
  <c r="E246" i="13"/>
  <c r="D246" i="13"/>
  <c r="G245" i="13"/>
  <c r="F245" i="13"/>
  <c r="E245" i="13"/>
  <c r="D245" i="13"/>
  <c r="G244" i="13"/>
  <c r="F244" i="13"/>
  <c r="E244" i="13"/>
  <c r="D244" i="13"/>
  <c r="G230" i="13"/>
  <c r="F230" i="13"/>
  <c r="E230" i="13"/>
  <c r="D230" i="13"/>
  <c r="G229" i="13"/>
  <c r="F229" i="13"/>
  <c r="E229" i="13"/>
  <c r="D229" i="13"/>
  <c r="G228" i="13"/>
  <c r="F228" i="13"/>
  <c r="E228" i="13"/>
  <c r="D228" i="13"/>
  <c r="G227" i="13"/>
  <c r="F227" i="13"/>
  <c r="E227" i="13"/>
  <c r="D227" i="13"/>
  <c r="G226" i="13"/>
  <c r="F226" i="13"/>
  <c r="E226" i="13"/>
  <c r="D226" i="13"/>
  <c r="G225" i="13"/>
  <c r="F225" i="13"/>
  <c r="E225" i="13"/>
  <c r="D225" i="13"/>
  <c r="G224" i="13"/>
  <c r="F224" i="13"/>
  <c r="E224" i="13"/>
  <c r="D224" i="13"/>
  <c r="G223" i="13"/>
  <c r="F223" i="13"/>
  <c r="E223" i="13"/>
  <c r="D223" i="13"/>
  <c r="G222" i="13"/>
  <c r="F222" i="13"/>
  <c r="E222" i="13"/>
  <c r="D222" i="13"/>
  <c r="G221" i="13"/>
  <c r="F221" i="13"/>
  <c r="E221" i="13"/>
  <c r="D221" i="13"/>
  <c r="G220" i="13"/>
  <c r="F220" i="13"/>
  <c r="E220" i="13"/>
  <c r="D220" i="13"/>
  <c r="G219" i="13"/>
  <c r="F219" i="13"/>
  <c r="E219" i="13"/>
  <c r="D219" i="13"/>
  <c r="G218" i="13"/>
  <c r="F218" i="13"/>
  <c r="E218" i="13"/>
  <c r="D218" i="13"/>
  <c r="G217" i="13"/>
  <c r="F217" i="13"/>
  <c r="E217" i="13"/>
  <c r="D217" i="13"/>
  <c r="G216" i="13"/>
  <c r="F216" i="13"/>
  <c r="E216" i="13"/>
  <c r="D216" i="13"/>
  <c r="G215" i="13"/>
  <c r="F215" i="13"/>
  <c r="E215" i="13"/>
  <c r="D215" i="13"/>
  <c r="G214" i="13"/>
  <c r="F214" i="13"/>
  <c r="E214" i="13"/>
  <c r="D214" i="13"/>
  <c r="G213" i="13"/>
  <c r="F213" i="13"/>
  <c r="E213" i="13"/>
  <c r="D213" i="13"/>
  <c r="G212" i="13"/>
  <c r="F212" i="13"/>
  <c r="E212" i="13"/>
  <c r="D212" i="13"/>
  <c r="G211" i="13"/>
  <c r="F211" i="13"/>
  <c r="E211" i="13"/>
  <c r="D211" i="13"/>
  <c r="G210" i="13"/>
  <c r="F210" i="13"/>
  <c r="E210" i="13"/>
  <c r="D210" i="13"/>
  <c r="G209" i="13"/>
  <c r="F209" i="13"/>
  <c r="E209" i="13"/>
  <c r="D209" i="13"/>
  <c r="G208" i="13"/>
  <c r="F208" i="13"/>
  <c r="E208" i="13"/>
  <c r="D208" i="13"/>
  <c r="G194" i="13"/>
  <c r="F194" i="13"/>
  <c r="E194" i="13"/>
  <c r="D194" i="13"/>
  <c r="G193" i="13"/>
  <c r="F193" i="13"/>
  <c r="E193" i="13"/>
  <c r="D193" i="13"/>
  <c r="G192" i="13"/>
  <c r="F192" i="13"/>
  <c r="E192" i="13"/>
  <c r="D192" i="13"/>
  <c r="G191" i="13"/>
  <c r="F191" i="13"/>
  <c r="E191" i="13"/>
  <c r="D191" i="13"/>
  <c r="G190" i="13"/>
  <c r="F190" i="13"/>
  <c r="E190" i="13"/>
  <c r="D190" i="13"/>
  <c r="G189" i="13"/>
  <c r="F189" i="13"/>
  <c r="E189" i="13"/>
  <c r="D189" i="13"/>
  <c r="G188" i="13"/>
  <c r="F188" i="13"/>
  <c r="E188" i="13"/>
  <c r="D188" i="13"/>
  <c r="G187" i="13"/>
  <c r="F187" i="13"/>
  <c r="E187" i="13"/>
  <c r="D187" i="13"/>
  <c r="G186" i="13"/>
  <c r="F186" i="13"/>
  <c r="E186" i="13"/>
  <c r="D186" i="13"/>
  <c r="G185" i="13"/>
  <c r="F185" i="13"/>
  <c r="E185" i="13"/>
  <c r="D185" i="13"/>
  <c r="G184" i="13"/>
  <c r="F184" i="13"/>
  <c r="E184" i="13"/>
  <c r="D184" i="13"/>
  <c r="G183" i="13"/>
  <c r="F183" i="13"/>
  <c r="E183" i="13"/>
  <c r="D183" i="13"/>
  <c r="G169" i="13"/>
  <c r="F169" i="13"/>
  <c r="E169" i="13"/>
  <c r="D169" i="13"/>
  <c r="G168" i="13"/>
  <c r="F168" i="13"/>
  <c r="E168" i="13"/>
  <c r="D168" i="13"/>
  <c r="G167" i="13"/>
  <c r="F167" i="13"/>
  <c r="E167" i="13"/>
  <c r="D167" i="13"/>
  <c r="G166" i="13"/>
  <c r="F166" i="13"/>
  <c r="E166" i="13"/>
  <c r="D166" i="13"/>
  <c r="G165" i="13"/>
  <c r="F165" i="13"/>
  <c r="E165" i="13"/>
  <c r="D165" i="13"/>
  <c r="G164" i="13"/>
  <c r="F164" i="13"/>
  <c r="E164" i="13"/>
  <c r="D164" i="13"/>
  <c r="G163" i="13"/>
  <c r="F163" i="13"/>
  <c r="E163" i="13"/>
  <c r="D163" i="13"/>
  <c r="G162" i="13"/>
  <c r="F162" i="13"/>
  <c r="E162" i="13"/>
  <c r="D162" i="13"/>
  <c r="G161" i="13"/>
  <c r="F161" i="13"/>
  <c r="E161" i="13"/>
  <c r="D161" i="13"/>
  <c r="G160" i="13"/>
  <c r="F160" i="13"/>
  <c r="E160" i="13"/>
  <c r="D160" i="13"/>
  <c r="G159" i="13"/>
  <c r="F159" i="13"/>
  <c r="E159" i="13"/>
  <c r="D159" i="13"/>
  <c r="G158" i="13"/>
  <c r="F158" i="13"/>
  <c r="E158" i="13"/>
  <c r="D158" i="13"/>
  <c r="G157" i="13"/>
  <c r="F157" i="13"/>
  <c r="E157" i="13"/>
  <c r="D157" i="13"/>
  <c r="G156" i="13"/>
  <c r="F156" i="13"/>
  <c r="E156" i="13"/>
  <c r="D156" i="13"/>
  <c r="G155" i="13"/>
  <c r="F155" i="13"/>
  <c r="E155" i="13"/>
  <c r="D155" i="13"/>
  <c r="G154" i="13"/>
  <c r="F154" i="13"/>
  <c r="E154" i="13"/>
  <c r="D154" i="13"/>
  <c r="G153" i="13"/>
  <c r="F153" i="13"/>
  <c r="E153" i="13"/>
  <c r="D153" i="13"/>
  <c r="G152" i="13"/>
  <c r="F152" i="13"/>
  <c r="E152" i="13"/>
  <c r="D152" i="13"/>
  <c r="G151" i="13"/>
  <c r="F151" i="13"/>
  <c r="E151" i="13"/>
  <c r="D151" i="13"/>
  <c r="G150" i="13"/>
  <c r="F150" i="13"/>
  <c r="E150" i="13"/>
  <c r="D150" i="13"/>
  <c r="G149" i="13"/>
  <c r="F149" i="13"/>
  <c r="E149" i="13"/>
  <c r="D149" i="13"/>
  <c r="G148" i="13"/>
  <c r="F148" i="13"/>
  <c r="E148" i="13"/>
  <c r="D148" i="13"/>
  <c r="G134" i="13"/>
  <c r="F134" i="13"/>
  <c r="E134" i="13"/>
  <c r="D134" i="13"/>
  <c r="G133" i="13"/>
  <c r="F133" i="13"/>
  <c r="E133" i="13"/>
  <c r="D133" i="13"/>
  <c r="G132" i="13"/>
  <c r="F132" i="13"/>
  <c r="E132" i="13"/>
  <c r="D132" i="13"/>
  <c r="G131" i="13"/>
  <c r="F131" i="13"/>
  <c r="E131" i="13"/>
  <c r="D131" i="13"/>
  <c r="G130" i="13"/>
  <c r="F130" i="13"/>
  <c r="E130" i="13"/>
  <c r="D130" i="13"/>
  <c r="G129" i="13"/>
  <c r="F129" i="13"/>
  <c r="E129" i="13"/>
  <c r="D129" i="13"/>
  <c r="G128" i="13"/>
  <c r="F128" i="13"/>
  <c r="E128" i="13"/>
  <c r="D128" i="13"/>
  <c r="G127" i="13"/>
  <c r="F127" i="13"/>
  <c r="E127" i="13"/>
  <c r="D127" i="13"/>
  <c r="G126" i="13"/>
  <c r="F126" i="13"/>
  <c r="E126" i="13"/>
  <c r="D126" i="13"/>
  <c r="G125" i="13"/>
  <c r="F125" i="13"/>
  <c r="E125" i="13"/>
  <c r="D125" i="13"/>
  <c r="G124" i="13"/>
  <c r="F124" i="13"/>
  <c r="E124" i="13"/>
  <c r="D124" i="13"/>
  <c r="G123" i="13"/>
  <c r="F123" i="13"/>
  <c r="E123" i="13"/>
  <c r="D123" i="13"/>
  <c r="G109" i="13"/>
  <c r="F109" i="13"/>
  <c r="E109" i="13"/>
  <c r="D109" i="13"/>
  <c r="G108" i="13"/>
  <c r="F108" i="13"/>
  <c r="E108" i="13"/>
  <c r="D108" i="13"/>
  <c r="G107" i="13"/>
  <c r="F107" i="13"/>
  <c r="E107" i="13"/>
  <c r="D107" i="13"/>
  <c r="G106" i="13"/>
  <c r="F106" i="13"/>
  <c r="E106" i="13"/>
  <c r="D106" i="13"/>
  <c r="G105" i="13"/>
  <c r="F105" i="13"/>
  <c r="E105" i="13"/>
  <c r="D105" i="13"/>
  <c r="G104" i="13"/>
  <c r="F104" i="13"/>
  <c r="E104" i="13"/>
  <c r="D104" i="13"/>
  <c r="G103" i="13"/>
  <c r="F103" i="13"/>
  <c r="E103" i="13"/>
  <c r="D103" i="13"/>
  <c r="G102" i="13"/>
  <c r="F102" i="13"/>
  <c r="E102" i="13"/>
  <c r="D102" i="13"/>
  <c r="G101" i="13"/>
  <c r="F101" i="13"/>
  <c r="E101" i="13"/>
  <c r="D101" i="13"/>
  <c r="G100" i="13"/>
  <c r="F100" i="13"/>
  <c r="E100" i="13"/>
  <c r="D100" i="13"/>
  <c r="G86" i="13"/>
  <c r="F86" i="13"/>
  <c r="E86" i="13"/>
  <c r="D86" i="13"/>
  <c r="G85" i="13"/>
  <c r="F85" i="13"/>
  <c r="E85" i="13"/>
  <c r="D85" i="13"/>
  <c r="G84" i="13"/>
  <c r="F84" i="13"/>
  <c r="E84" i="13"/>
  <c r="D84" i="13"/>
  <c r="G83" i="13"/>
  <c r="F83" i="13"/>
  <c r="E83" i="13"/>
  <c r="D83" i="13"/>
  <c r="G82" i="13"/>
  <c r="F82" i="13"/>
  <c r="E82" i="13"/>
  <c r="D82" i="13"/>
  <c r="G81" i="13"/>
  <c r="F81" i="13"/>
  <c r="E81" i="13"/>
  <c r="D81" i="13"/>
  <c r="G80" i="13"/>
  <c r="F80" i="13"/>
  <c r="E80" i="13"/>
  <c r="D80" i="13"/>
  <c r="G79" i="13"/>
  <c r="F79" i="13"/>
  <c r="E79" i="13"/>
  <c r="D79" i="13"/>
  <c r="G78" i="13"/>
  <c r="F78" i="13"/>
  <c r="E78" i="13"/>
  <c r="D78" i="13"/>
  <c r="G77" i="13"/>
  <c r="F77" i="13"/>
  <c r="E77" i="13"/>
  <c r="D77" i="13"/>
  <c r="G76" i="13"/>
  <c r="F76" i="13"/>
  <c r="E76" i="13"/>
  <c r="D76" i="13"/>
  <c r="G62" i="13"/>
  <c r="F62" i="13"/>
  <c r="E62" i="13"/>
  <c r="D62" i="13"/>
  <c r="G61" i="13"/>
  <c r="F61" i="13"/>
  <c r="E61" i="13"/>
  <c r="D61" i="13"/>
  <c r="G60" i="13"/>
  <c r="F60" i="13"/>
  <c r="E60" i="13"/>
  <c r="D60" i="13"/>
  <c r="G59" i="13"/>
  <c r="F59" i="13"/>
  <c r="E59" i="13"/>
  <c r="D59" i="13"/>
  <c r="G58" i="13"/>
  <c r="F58" i="13"/>
  <c r="E58" i="13"/>
  <c r="D58" i="13"/>
  <c r="G57" i="13"/>
  <c r="F57" i="13"/>
  <c r="E57" i="13"/>
  <c r="D57" i="13"/>
  <c r="G56" i="13"/>
  <c r="F56" i="13"/>
  <c r="E56" i="13"/>
  <c r="D56" i="13"/>
  <c r="G55" i="13"/>
  <c r="F55" i="13"/>
  <c r="E55" i="13"/>
  <c r="D55" i="13"/>
  <c r="G41" i="13"/>
  <c r="F41" i="13"/>
  <c r="E41" i="13"/>
  <c r="D41" i="13"/>
  <c r="G40" i="13"/>
  <c r="F40" i="13"/>
  <c r="E40" i="13"/>
  <c r="D40" i="13"/>
  <c r="G39" i="13"/>
  <c r="F39" i="13"/>
  <c r="E39" i="13"/>
  <c r="D39" i="13"/>
  <c r="G38" i="13"/>
  <c r="F38" i="13"/>
  <c r="E38" i="13"/>
  <c r="D38" i="13"/>
  <c r="G37" i="13"/>
  <c r="F37" i="13"/>
  <c r="E37" i="13"/>
  <c r="D37" i="13"/>
  <c r="G36" i="13"/>
  <c r="F36" i="13"/>
  <c r="E36" i="13"/>
  <c r="D36" i="13"/>
  <c r="G35" i="13"/>
  <c r="F35" i="13"/>
  <c r="E35" i="13"/>
  <c r="D35" i="13"/>
  <c r="G34" i="13"/>
  <c r="F34" i="13"/>
  <c r="E34" i="13"/>
  <c r="D34" i="13"/>
  <c r="G33" i="13"/>
  <c r="F33" i="13"/>
  <c r="E33" i="13"/>
  <c r="D33" i="13"/>
  <c r="G32" i="13"/>
  <c r="F32" i="13"/>
  <c r="E32" i="13"/>
  <c r="D32" i="13"/>
  <c r="G31" i="13"/>
  <c r="F31" i="13"/>
  <c r="E31" i="13"/>
  <c r="D31" i="13"/>
  <c r="G30" i="13"/>
  <c r="F30" i="13"/>
  <c r="E30" i="13"/>
  <c r="D30" i="13"/>
  <c r="G29" i="13"/>
  <c r="F29" i="13"/>
  <c r="E29" i="13"/>
  <c r="D29" i="13"/>
  <c r="G28" i="13"/>
  <c r="F28" i="13"/>
  <c r="E28" i="13"/>
  <c r="D28" i="13"/>
  <c r="G14" i="13"/>
  <c r="F14" i="13"/>
  <c r="E14" i="13"/>
  <c r="D14" i="13"/>
  <c r="G13" i="13"/>
  <c r="F13" i="13"/>
  <c r="E13" i="13"/>
  <c r="D13" i="13"/>
  <c r="G12" i="13"/>
  <c r="F12" i="13"/>
  <c r="E12" i="13"/>
  <c r="D12" i="13"/>
  <c r="G11" i="13"/>
  <c r="F11" i="13"/>
  <c r="E11" i="13"/>
  <c r="D11" i="13"/>
  <c r="G10" i="13"/>
  <c r="F10" i="13"/>
  <c r="E10" i="13"/>
  <c r="D10" i="13"/>
  <c r="G171" i="12"/>
  <c r="G172" i="12"/>
  <c r="G173" i="12"/>
  <c r="G170" i="12"/>
  <c r="C176" i="12"/>
  <c r="G159" i="12"/>
  <c r="G160" i="12"/>
  <c r="G161" i="12"/>
  <c r="G158" i="12"/>
  <c r="C164" i="12"/>
  <c r="G147" i="12"/>
  <c r="G148" i="12"/>
  <c r="G149" i="12"/>
  <c r="G146" i="12"/>
  <c r="C152" i="12"/>
  <c r="G135" i="12"/>
  <c r="G136" i="12"/>
  <c r="G137" i="12"/>
  <c r="G134" i="12"/>
  <c r="C140" i="12"/>
  <c r="G123" i="12"/>
  <c r="G124" i="12"/>
  <c r="G125" i="12"/>
  <c r="G122" i="12"/>
  <c r="C128" i="12"/>
  <c r="G111" i="12"/>
  <c r="G112" i="12"/>
  <c r="G113" i="12"/>
  <c r="G110" i="12"/>
  <c r="C116" i="12"/>
  <c r="G99" i="12"/>
  <c r="G100" i="12"/>
  <c r="G101" i="12"/>
  <c r="G98" i="12"/>
  <c r="C104" i="12"/>
  <c r="G87" i="12"/>
  <c r="G88" i="12"/>
  <c r="G89" i="12"/>
  <c r="G86" i="12"/>
  <c r="C92" i="12"/>
  <c r="G75" i="12"/>
  <c r="G76" i="12"/>
  <c r="G77" i="12"/>
  <c r="G74" i="12"/>
  <c r="C80" i="12"/>
  <c r="G63" i="12"/>
  <c r="G64" i="12"/>
  <c r="G65" i="12"/>
  <c r="G62" i="12"/>
  <c r="C68" i="12"/>
  <c r="G51" i="12"/>
  <c r="G52" i="12"/>
  <c r="G53" i="12"/>
  <c r="G50" i="12"/>
  <c r="C56" i="12"/>
  <c r="C44" i="12"/>
  <c r="G26" i="12"/>
  <c r="G27" i="12"/>
  <c r="G28" i="12"/>
  <c r="G29" i="12"/>
  <c r="G15" i="12"/>
  <c r="G16" i="12"/>
  <c r="G17" i="12"/>
  <c r="G14" i="12"/>
  <c r="C201" i="12"/>
  <c r="C200" i="12"/>
  <c r="C199" i="12"/>
  <c r="C198" i="12"/>
  <c r="C175" i="12"/>
  <c r="C163" i="12"/>
  <c r="C151" i="12"/>
  <c r="C139" i="12"/>
  <c r="C127" i="12"/>
  <c r="C115" i="12"/>
  <c r="C103" i="12"/>
  <c r="C91" i="12"/>
  <c r="C79" i="12"/>
  <c r="C67" i="12"/>
  <c r="C55" i="12"/>
  <c r="C43" i="12"/>
  <c r="C31" i="12"/>
  <c r="C32" i="12" s="1"/>
  <c r="C19" i="12"/>
  <c r="C20" i="12" s="1"/>
  <c r="C193" i="10"/>
  <c r="C176" i="10"/>
  <c r="C164" i="10"/>
  <c r="C152" i="10"/>
  <c r="C140" i="10"/>
  <c r="G135" i="10" s="1"/>
  <c r="I135" i="10" s="1"/>
  <c r="C128" i="10"/>
  <c r="C116" i="10"/>
  <c r="C104" i="10"/>
  <c r="C92" i="10"/>
  <c r="C80" i="10"/>
  <c r="C68" i="10"/>
  <c r="C56" i="10"/>
  <c r="C44" i="10"/>
  <c r="E38" i="10" s="1"/>
  <c r="C32" i="10"/>
  <c r="C20" i="10"/>
  <c r="C201" i="10"/>
  <c r="C200" i="10"/>
  <c r="C199" i="10"/>
  <c r="C198" i="10"/>
  <c r="C175" i="10"/>
  <c r="C163" i="10"/>
  <c r="C151" i="10"/>
  <c r="C139" i="10"/>
  <c r="G137" i="10"/>
  <c r="I137" i="10" s="1"/>
  <c r="E136" i="10"/>
  <c r="E135" i="10"/>
  <c r="E134" i="10"/>
  <c r="C127" i="10"/>
  <c r="C115" i="10"/>
  <c r="C103" i="10"/>
  <c r="G87" i="10"/>
  <c r="I87" i="10" s="1"/>
  <c r="C91" i="10"/>
  <c r="G89" i="10"/>
  <c r="I89" i="10" s="1"/>
  <c r="E88" i="10"/>
  <c r="E87" i="10"/>
  <c r="E86" i="10"/>
  <c r="C79" i="10"/>
  <c r="C67" i="10"/>
  <c r="C55" i="10"/>
  <c r="G39" i="10"/>
  <c r="I39" i="10" s="1"/>
  <c r="C43" i="10"/>
  <c r="G41" i="10"/>
  <c r="I41" i="10" s="1"/>
  <c r="E40" i="10"/>
  <c r="E39" i="10"/>
  <c r="C31" i="10"/>
  <c r="C19" i="10"/>
  <c r="G389" i="6"/>
  <c r="F389" i="6"/>
  <c r="E389" i="6"/>
  <c r="G378" i="6"/>
  <c r="F378" i="6"/>
  <c r="E378" i="6"/>
  <c r="D378" i="6"/>
  <c r="G377" i="6"/>
  <c r="F377" i="6"/>
  <c r="E377" i="6"/>
  <c r="D377" i="6"/>
  <c r="G376" i="6"/>
  <c r="F376" i="6"/>
  <c r="E376" i="6"/>
  <c r="D376" i="6"/>
  <c r="G375" i="6"/>
  <c r="F375" i="6"/>
  <c r="E375" i="6"/>
  <c r="D375" i="6"/>
  <c r="G374" i="6"/>
  <c r="F374" i="6"/>
  <c r="E374" i="6"/>
  <c r="D374" i="6"/>
  <c r="G373" i="6"/>
  <c r="F373" i="6"/>
  <c r="E373" i="6"/>
  <c r="D373" i="6"/>
  <c r="G372" i="6"/>
  <c r="F372" i="6"/>
  <c r="E372" i="6"/>
  <c r="D372" i="6"/>
  <c r="G371" i="6"/>
  <c r="F371" i="6"/>
  <c r="E371" i="6"/>
  <c r="D371" i="6"/>
  <c r="G370" i="6"/>
  <c r="F370" i="6"/>
  <c r="E370" i="6"/>
  <c r="D370" i="6"/>
  <c r="G369" i="6"/>
  <c r="F369" i="6"/>
  <c r="E369" i="6"/>
  <c r="D369" i="6"/>
  <c r="G368" i="6"/>
  <c r="F368" i="6"/>
  <c r="E368" i="6"/>
  <c r="D368" i="6"/>
  <c r="G367" i="6"/>
  <c r="F367" i="6"/>
  <c r="E367" i="6"/>
  <c r="D367" i="6"/>
  <c r="G366" i="6"/>
  <c r="F366" i="6"/>
  <c r="E366" i="6"/>
  <c r="D366" i="6"/>
  <c r="G365" i="6"/>
  <c r="F365" i="6"/>
  <c r="E365" i="6"/>
  <c r="D365" i="6"/>
  <c r="G364" i="6"/>
  <c r="F364" i="6"/>
  <c r="E364" i="6"/>
  <c r="D364" i="6"/>
  <c r="G363" i="6"/>
  <c r="F363" i="6"/>
  <c r="E363" i="6"/>
  <c r="D363" i="6"/>
  <c r="G362" i="6"/>
  <c r="F362" i="6"/>
  <c r="E362" i="6"/>
  <c r="D362" i="6"/>
  <c r="G361" i="6"/>
  <c r="F361" i="6"/>
  <c r="E361" i="6"/>
  <c r="D361" i="6"/>
  <c r="G360" i="6"/>
  <c r="F360" i="6"/>
  <c r="E360" i="6"/>
  <c r="D360" i="6"/>
  <c r="G359" i="6"/>
  <c r="F359" i="6"/>
  <c r="E359" i="6"/>
  <c r="D359" i="6"/>
  <c r="G358" i="6"/>
  <c r="F358" i="6"/>
  <c r="E358" i="6"/>
  <c r="D358" i="6"/>
  <c r="G357" i="6"/>
  <c r="F357" i="6"/>
  <c r="E357" i="6"/>
  <c r="D357" i="6"/>
  <c r="G356" i="6"/>
  <c r="F356" i="6"/>
  <c r="E356" i="6"/>
  <c r="D356" i="6"/>
  <c r="G342" i="6"/>
  <c r="F342" i="6"/>
  <c r="E342" i="6"/>
  <c r="D342" i="6"/>
  <c r="G341" i="6"/>
  <c r="F341" i="6"/>
  <c r="E341" i="6"/>
  <c r="D341" i="6"/>
  <c r="G340" i="6"/>
  <c r="F340" i="6"/>
  <c r="E340" i="6"/>
  <c r="D340" i="6"/>
  <c r="G339" i="6"/>
  <c r="F339" i="6"/>
  <c r="E339" i="6"/>
  <c r="D339" i="6"/>
  <c r="G338" i="6"/>
  <c r="F338" i="6"/>
  <c r="E338" i="6"/>
  <c r="D338" i="6"/>
  <c r="G337" i="6"/>
  <c r="F337" i="6"/>
  <c r="E337" i="6"/>
  <c r="D337" i="6"/>
  <c r="G336" i="6"/>
  <c r="F336" i="6"/>
  <c r="E336" i="6"/>
  <c r="D336" i="6"/>
  <c r="G335" i="6"/>
  <c r="F335" i="6"/>
  <c r="E335" i="6"/>
  <c r="D335" i="6"/>
  <c r="G334" i="6"/>
  <c r="F334" i="6"/>
  <c r="E334" i="6"/>
  <c r="D334" i="6"/>
  <c r="G333" i="6"/>
  <c r="F333" i="6"/>
  <c r="E333" i="6"/>
  <c r="D333" i="6"/>
  <c r="G332" i="6"/>
  <c r="F332" i="6"/>
  <c r="E332" i="6"/>
  <c r="D332" i="6"/>
  <c r="G331" i="6"/>
  <c r="F331" i="6"/>
  <c r="E331" i="6"/>
  <c r="D331" i="6"/>
  <c r="G330" i="6"/>
  <c r="F330" i="6"/>
  <c r="E330" i="6"/>
  <c r="D330" i="6"/>
  <c r="G329" i="6"/>
  <c r="F329" i="6"/>
  <c r="E329" i="6"/>
  <c r="D329" i="6"/>
  <c r="G328" i="6"/>
  <c r="F328" i="6"/>
  <c r="E328" i="6"/>
  <c r="D328" i="6"/>
  <c r="G327" i="6"/>
  <c r="F327" i="6"/>
  <c r="E327" i="6"/>
  <c r="D327" i="6"/>
  <c r="G326" i="6"/>
  <c r="F326" i="6"/>
  <c r="E326" i="6"/>
  <c r="D326" i="6"/>
  <c r="G325" i="6"/>
  <c r="F325" i="6"/>
  <c r="E325" i="6"/>
  <c r="D325" i="6"/>
  <c r="G324" i="6"/>
  <c r="F324" i="6"/>
  <c r="E324" i="6"/>
  <c r="D324" i="6"/>
  <c r="G323" i="6"/>
  <c r="F323" i="6"/>
  <c r="E323" i="6"/>
  <c r="D323" i="6"/>
  <c r="G322" i="6"/>
  <c r="F322" i="6"/>
  <c r="E322" i="6"/>
  <c r="D322" i="6"/>
  <c r="G321" i="6"/>
  <c r="F321" i="6"/>
  <c r="E321" i="6"/>
  <c r="D321" i="6"/>
  <c r="G320" i="6"/>
  <c r="F320" i="6"/>
  <c r="E320" i="6"/>
  <c r="D320" i="6"/>
  <c r="G319" i="6"/>
  <c r="F319" i="6"/>
  <c r="E319" i="6"/>
  <c r="D319" i="6"/>
  <c r="G318" i="6"/>
  <c r="F318" i="6"/>
  <c r="E318" i="6"/>
  <c r="D318" i="6"/>
  <c r="G317" i="6"/>
  <c r="F317" i="6"/>
  <c r="E317" i="6"/>
  <c r="D317" i="6"/>
  <c r="G303" i="6"/>
  <c r="F303" i="6"/>
  <c r="E303" i="6"/>
  <c r="D303" i="6"/>
  <c r="G302" i="6"/>
  <c r="F302" i="6"/>
  <c r="E302" i="6"/>
  <c r="D302" i="6"/>
  <c r="G301" i="6"/>
  <c r="F301" i="6"/>
  <c r="E301" i="6"/>
  <c r="D301" i="6"/>
  <c r="G300" i="6"/>
  <c r="F300" i="6"/>
  <c r="E300" i="6"/>
  <c r="D300" i="6"/>
  <c r="G299" i="6"/>
  <c r="F299" i="6"/>
  <c r="E299" i="6"/>
  <c r="D299" i="6"/>
  <c r="G298" i="6"/>
  <c r="F298" i="6"/>
  <c r="E298" i="6"/>
  <c r="D298" i="6"/>
  <c r="G297" i="6"/>
  <c r="F297" i="6"/>
  <c r="E297" i="6"/>
  <c r="D297" i="6"/>
  <c r="G296" i="6"/>
  <c r="F296" i="6"/>
  <c r="E296" i="6"/>
  <c r="D296" i="6"/>
  <c r="G295" i="6"/>
  <c r="F295" i="6"/>
  <c r="E295" i="6"/>
  <c r="D295" i="6"/>
  <c r="G294" i="6"/>
  <c r="F294" i="6"/>
  <c r="E294" i="6"/>
  <c r="D294" i="6"/>
  <c r="G293" i="6"/>
  <c r="F293" i="6"/>
  <c r="E293" i="6"/>
  <c r="D293" i="6"/>
  <c r="G279" i="6"/>
  <c r="F279" i="6"/>
  <c r="E279" i="6"/>
  <c r="D279" i="6"/>
  <c r="G278" i="6"/>
  <c r="F278" i="6"/>
  <c r="E278" i="6"/>
  <c r="D278" i="6"/>
  <c r="G277" i="6"/>
  <c r="F277" i="6"/>
  <c r="E277" i="6"/>
  <c r="D277" i="6"/>
  <c r="G276" i="6"/>
  <c r="F276" i="6"/>
  <c r="E276" i="6"/>
  <c r="D276" i="6"/>
  <c r="G275" i="6"/>
  <c r="F275" i="6"/>
  <c r="E275" i="6"/>
  <c r="D275" i="6"/>
  <c r="G274" i="6"/>
  <c r="F274" i="6"/>
  <c r="E274" i="6"/>
  <c r="D274" i="6"/>
  <c r="G273" i="6"/>
  <c r="F273" i="6"/>
  <c r="E273" i="6"/>
  <c r="D273" i="6"/>
  <c r="G272" i="6"/>
  <c r="F272" i="6"/>
  <c r="E272" i="6"/>
  <c r="D272" i="6"/>
  <c r="G271" i="6"/>
  <c r="F271" i="6"/>
  <c r="E271" i="6"/>
  <c r="D271" i="6"/>
  <c r="G270" i="6"/>
  <c r="F270" i="6"/>
  <c r="E270" i="6"/>
  <c r="D270" i="6"/>
  <c r="G269" i="6"/>
  <c r="F269" i="6"/>
  <c r="E269" i="6"/>
  <c r="D269" i="6"/>
  <c r="G268" i="6"/>
  <c r="F268" i="6"/>
  <c r="E268" i="6"/>
  <c r="D268" i="6"/>
  <c r="G267" i="6"/>
  <c r="F267" i="6"/>
  <c r="E267" i="6"/>
  <c r="D267" i="6"/>
  <c r="G253" i="6"/>
  <c r="F253" i="6"/>
  <c r="E253" i="6"/>
  <c r="D253" i="6"/>
  <c r="G252" i="6"/>
  <c r="F252" i="6"/>
  <c r="E252" i="6"/>
  <c r="D252" i="6"/>
  <c r="G251" i="6"/>
  <c r="F251" i="6"/>
  <c r="E251" i="6"/>
  <c r="D251" i="6"/>
  <c r="G250" i="6"/>
  <c r="F250" i="6"/>
  <c r="E250" i="6"/>
  <c r="D250" i="6"/>
  <c r="G249" i="6"/>
  <c r="F249" i="6"/>
  <c r="E249" i="6"/>
  <c r="D249" i="6"/>
  <c r="G248" i="6"/>
  <c r="F248" i="6"/>
  <c r="E248" i="6"/>
  <c r="D248" i="6"/>
  <c r="G247" i="6"/>
  <c r="F247" i="6"/>
  <c r="E247" i="6"/>
  <c r="D247" i="6"/>
  <c r="G246" i="6"/>
  <c r="F246" i="6"/>
  <c r="E246" i="6"/>
  <c r="D246" i="6"/>
  <c r="G245" i="6"/>
  <c r="F245" i="6"/>
  <c r="E245" i="6"/>
  <c r="D245" i="6"/>
  <c r="G244" i="6"/>
  <c r="F244" i="6"/>
  <c r="E244" i="6"/>
  <c r="D244" i="6"/>
  <c r="G230" i="6"/>
  <c r="F230" i="6"/>
  <c r="E230" i="6"/>
  <c r="D230" i="6"/>
  <c r="G229" i="6"/>
  <c r="F229" i="6"/>
  <c r="E229" i="6"/>
  <c r="D229" i="6"/>
  <c r="G228" i="6"/>
  <c r="F228" i="6"/>
  <c r="E228" i="6"/>
  <c r="D228" i="6"/>
  <c r="G227" i="6"/>
  <c r="F227" i="6"/>
  <c r="E227" i="6"/>
  <c r="D227" i="6"/>
  <c r="G226" i="6"/>
  <c r="F226" i="6"/>
  <c r="E226" i="6"/>
  <c r="D226" i="6"/>
  <c r="G225" i="6"/>
  <c r="F225" i="6"/>
  <c r="E225" i="6"/>
  <c r="D225" i="6"/>
  <c r="G224" i="6"/>
  <c r="F224" i="6"/>
  <c r="E224" i="6"/>
  <c r="D224" i="6"/>
  <c r="G223" i="6"/>
  <c r="F223" i="6"/>
  <c r="E223" i="6"/>
  <c r="D223" i="6"/>
  <c r="G222" i="6"/>
  <c r="F222" i="6"/>
  <c r="E222" i="6"/>
  <c r="D222" i="6"/>
  <c r="G221" i="6"/>
  <c r="F221" i="6"/>
  <c r="E221" i="6"/>
  <c r="D221" i="6"/>
  <c r="G220" i="6"/>
  <c r="F220" i="6"/>
  <c r="E220" i="6"/>
  <c r="D220" i="6"/>
  <c r="G219" i="6"/>
  <c r="F219" i="6"/>
  <c r="E219" i="6"/>
  <c r="D219" i="6"/>
  <c r="G218" i="6"/>
  <c r="F218" i="6"/>
  <c r="E218" i="6"/>
  <c r="D218" i="6"/>
  <c r="G217" i="6"/>
  <c r="F217" i="6"/>
  <c r="E217" i="6"/>
  <c r="D217" i="6"/>
  <c r="G216" i="6"/>
  <c r="F216" i="6"/>
  <c r="E216" i="6"/>
  <c r="D216" i="6"/>
  <c r="G215" i="6"/>
  <c r="F215" i="6"/>
  <c r="E215" i="6"/>
  <c r="D215" i="6"/>
  <c r="G214" i="6"/>
  <c r="F214" i="6"/>
  <c r="E214" i="6"/>
  <c r="D214" i="6"/>
  <c r="G213" i="6"/>
  <c r="F213" i="6"/>
  <c r="E213" i="6"/>
  <c r="D213" i="6"/>
  <c r="G212" i="6"/>
  <c r="F212" i="6"/>
  <c r="E212" i="6"/>
  <c r="D212" i="6"/>
  <c r="G211" i="6"/>
  <c r="F211" i="6"/>
  <c r="E211" i="6"/>
  <c r="D211" i="6"/>
  <c r="G210" i="6"/>
  <c r="F210" i="6"/>
  <c r="E210" i="6"/>
  <c r="D210" i="6"/>
  <c r="G209" i="6"/>
  <c r="F209" i="6"/>
  <c r="E209" i="6"/>
  <c r="D209" i="6"/>
  <c r="G208" i="6"/>
  <c r="F208" i="6"/>
  <c r="E208" i="6"/>
  <c r="D208" i="6"/>
  <c r="G194" i="6"/>
  <c r="F194" i="6"/>
  <c r="E194" i="6"/>
  <c r="D194" i="6"/>
  <c r="G193" i="6"/>
  <c r="F193" i="6"/>
  <c r="E193" i="6"/>
  <c r="D193" i="6"/>
  <c r="G192" i="6"/>
  <c r="F192" i="6"/>
  <c r="E192" i="6"/>
  <c r="D192" i="6"/>
  <c r="G191" i="6"/>
  <c r="F191" i="6"/>
  <c r="E191" i="6"/>
  <c r="D191" i="6"/>
  <c r="G190" i="6"/>
  <c r="F190" i="6"/>
  <c r="E190" i="6"/>
  <c r="D190" i="6"/>
  <c r="G189" i="6"/>
  <c r="F189" i="6"/>
  <c r="E189" i="6"/>
  <c r="D189" i="6"/>
  <c r="G188" i="6"/>
  <c r="F188" i="6"/>
  <c r="E188" i="6"/>
  <c r="D188" i="6"/>
  <c r="G187" i="6"/>
  <c r="F187" i="6"/>
  <c r="E187" i="6"/>
  <c r="D187" i="6"/>
  <c r="G186" i="6"/>
  <c r="F186" i="6"/>
  <c r="E186" i="6"/>
  <c r="D186" i="6"/>
  <c r="G185" i="6"/>
  <c r="F185" i="6"/>
  <c r="E185" i="6"/>
  <c r="D185" i="6"/>
  <c r="G184" i="6"/>
  <c r="F184" i="6"/>
  <c r="E184" i="6"/>
  <c r="D184" i="6"/>
  <c r="G183" i="6"/>
  <c r="F183" i="6"/>
  <c r="E183" i="6"/>
  <c r="D183" i="6"/>
  <c r="G169" i="6"/>
  <c r="F169" i="6"/>
  <c r="E169" i="6"/>
  <c r="D169" i="6"/>
  <c r="G168" i="6"/>
  <c r="F168" i="6"/>
  <c r="E168" i="6"/>
  <c r="D168" i="6"/>
  <c r="G167" i="6"/>
  <c r="F167" i="6"/>
  <c r="E167" i="6"/>
  <c r="D167" i="6"/>
  <c r="G166" i="6"/>
  <c r="F166" i="6"/>
  <c r="E166" i="6"/>
  <c r="D166" i="6"/>
  <c r="G165" i="6"/>
  <c r="F165" i="6"/>
  <c r="E165" i="6"/>
  <c r="D165" i="6"/>
  <c r="G164" i="6"/>
  <c r="F164" i="6"/>
  <c r="E164" i="6"/>
  <c r="D164" i="6"/>
  <c r="G163" i="6"/>
  <c r="F163" i="6"/>
  <c r="E163" i="6"/>
  <c r="D163" i="6"/>
  <c r="G162" i="6"/>
  <c r="F162" i="6"/>
  <c r="E162" i="6"/>
  <c r="D162" i="6"/>
  <c r="G161" i="6"/>
  <c r="F161" i="6"/>
  <c r="E161" i="6"/>
  <c r="D161" i="6"/>
  <c r="G160" i="6"/>
  <c r="F160" i="6"/>
  <c r="E160" i="6"/>
  <c r="D160" i="6"/>
  <c r="G159" i="6"/>
  <c r="F159" i="6"/>
  <c r="E159" i="6"/>
  <c r="D159" i="6"/>
  <c r="G158" i="6"/>
  <c r="F158" i="6"/>
  <c r="E158" i="6"/>
  <c r="D158" i="6"/>
  <c r="G157" i="6"/>
  <c r="F157" i="6"/>
  <c r="E157" i="6"/>
  <c r="D157" i="6"/>
  <c r="G156" i="6"/>
  <c r="F156" i="6"/>
  <c r="E156" i="6"/>
  <c r="D156" i="6"/>
  <c r="G155" i="6"/>
  <c r="F155" i="6"/>
  <c r="E155" i="6"/>
  <c r="D155" i="6"/>
  <c r="G154" i="6"/>
  <c r="F154" i="6"/>
  <c r="E154" i="6"/>
  <c r="D154" i="6"/>
  <c r="G153" i="6"/>
  <c r="F153" i="6"/>
  <c r="E153" i="6"/>
  <c r="D153" i="6"/>
  <c r="G152" i="6"/>
  <c r="F152" i="6"/>
  <c r="E152" i="6"/>
  <c r="D152" i="6"/>
  <c r="G151" i="6"/>
  <c r="F151" i="6"/>
  <c r="E151" i="6"/>
  <c r="D151" i="6"/>
  <c r="G150" i="6"/>
  <c r="F150" i="6"/>
  <c r="E150" i="6"/>
  <c r="D150" i="6"/>
  <c r="G149" i="6"/>
  <c r="F149" i="6"/>
  <c r="E149" i="6"/>
  <c r="D149" i="6"/>
  <c r="G148" i="6"/>
  <c r="F148" i="6"/>
  <c r="E148" i="6"/>
  <c r="D148" i="6"/>
  <c r="G134" i="6"/>
  <c r="F134" i="6"/>
  <c r="E134" i="6"/>
  <c r="D134" i="6"/>
  <c r="G133" i="6"/>
  <c r="F133" i="6"/>
  <c r="E133" i="6"/>
  <c r="D133" i="6"/>
  <c r="G132" i="6"/>
  <c r="F132" i="6"/>
  <c r="E132" i="6"/>
  <c r="D132" i="6"/>
  <c r="G131" i="6"/>
  <c r="F131" i="6"/>
  <c r="E131" i="6"/>
  <c r="D131" i="6"/>
  <c r="G130" i="6"/>
  <c r="F130" i="6"/>
  <c r="E130" i="6"/>
  <c r="D130" i="6"/>
  <c r="G129" i="6"/>
  <c r="F129" i="6"/>
  <c r="E129" i="6"/>
  <c r="D129" i="6"/>
  <c r="G128" i="6"/>
  <c r="F128" i="6"/>
  <c r="E128" i="6"/>
  <c r="D128" i="6"/>
  <c r="G127" i="6"/>
  <c r="F127" i="6"/>
  <c r="E127" i="6"/>
  <c r="D127" i="6"/>
  <c r="G126" i="6"/>
  <c r="F126" i="6"/>
  <c r="E126" i="6"/>
  <c r="D126" i="6"/>
  <c r="G125" i="6"/>
  <c r="F125" i="6"/>
  <c r="E125" i="6"/>
  <c r="D125" i="6"/>
  <c r="G124" i="6"/>
  <c r="F124" i="6"/>
  <c r="E124" i="6"/>
  <c r="D124" i="6"/>
  <c r="G123" i="6"/>
  <c r="F123" i="6"/>
  <c r="E123" i="6"/>
  <c r="D123" i="6"/>
  <c r="G109" i="6"/>
  <c r="F109" i="6"/>
  <c r="E109" i="6"/>
  <c r="D109" i="6"/>
  <c r="G108" i="6"/>
  <c r="F108" i="6"/>
  <c r="E108" i="6"/>
  <c r="D108" i="6"/>
  <c r="G107" i="6"/>
  <c r="F107" i="6"/>
  <c r="E107" i="6"/>
  <c r="D107" i="6"/>
  <c r="G106" i="6"/>
  <c r="F106" i="6"/>
  <c r="E106" i="6"/>
  <c r="D106" i="6"/>
  <c r="G105" i="6"/>
  <c r="F105" i="6"/>
  <c r="E105" i="6"/>
  <c r="D105" i="6"/>
  <c r="G104" i="6"/>
  <c r="F104" i="6"/>
  <c r="E104" i="6"/>
  <c r="D104" i="6"/>
  <c r="G103" i="6"/>
  <c r="F103" i="6"/>
  <c r="E103" i="6"/>
  <c r="D103" i="6"/>
  <c r="G102" i="6"/>
  <c r="F102" i="6"/>
  <c r="E102" i="6"/>
  <c r="D102" i="6"/>
  <c r="G101" i="6"/>
  <c r="F101" i="6"/>
  <c r="E101" i="6"/>
  <c r="D101" i="6"/>
  <c r="G100" i="6"/>
  <c r="F100" i="6"/>
  <c r="E100" i="6"/>
  <c r="D100" i="6"/>
  <c r="G86" i="6"/>
  <c r="F86" i="6"/>
  <c r="E86" i="6"/>
  <c r="D86" i="6"/>
  <c r="G85" i="6"/>
  <c r="F85" i="6"/>
  <c r="E85" i="6"/>
  <c r="D85" i="6"/>
  <c r="G84" i="6"/>
  <c r="F84" i="6"/>
  <c r="E84" i="6"/>
  <c r="D84" i="6"/>
  <c r="G83" i="6"/>
  <c r="F83" i="6"/>
  <c r="E83" i="6"/>
  <c r="D83" i="6"/>
  <c r="G82" i="6"/>
  <c r="F82" i="6"/>
  <c r="E82" i="6"/>
  <c r="D82" i="6"/>
  <c r="G81" i="6"/>
  <c r="F81" i="6"/>
  <c r="E81" i="6"/>
  <c r="D81" i="6"/>
  <c r="G80" i="6"/>
  <c r="F80" i="6"/>
  <c r="E80" i="6"/>
  <c r="D80" i="6"/>
  <c r="G79" i="6"/>
  <c r="F79" i="6"/>
  <c r="E79" i="6"/>
  <c r="D79" i="6"/>
  <c r="G78" i="6"/>
  <c r="F78" i="6"/>
  <c r="E78" i="6"/>
  <c r="D78" i="6"/>
  <c r="G77" i="6"/>
  <c r="F77" i="6"/>
  <c r="E77" i="6"/>
  <c r="D77" i="6"/>
  <c r="G76" i="6"/>
  <c r="F76" i="6"/>
  <c r="E76" i="6"/>
  <c r="D76" i="6"/>
  <c r="G62" i="6"/>
  <c r="F62" i="6"/>
  <c r="E62" i="6"/>
  <c r="D62" i="6"/>
  <c r="G61" i="6"/>
  <c r="F61" i="6"/>
  <c r="E61" i="6"/>
  <c r="D61" i="6"/>
  <c r="G60" i="6"/>
  <c r="F60" i="6"/>
  <c r="E60" i="6"/>
  <c r="D60" i="6"/>
  <c r="G59" i="6"/>
  <c r="F59" i="6"/>
  <c r="E59" i="6"/>
  <c r="D59" i="6"/>
  <c r="G58" i="6"/>
  <c r="F58" i="6"/>
  <c r="E58" i="6"/>
  <c r="D58" i="6"/>
  <c r="G57" i="6"/>
  <c r="F57" i="6"/>
  <c r="E57" i="6"/>
  <c r="D57" i="6"/>
  <c r="G56" i="6"/>
  <c r="F56" i="6"/>
  <c r="E56" i="6"/>
  <c r="D56" i="6"/>
  <c r="G55" i="6"/>
  <c r="F55" i="6"/>
  <c r="E55" i="6"/>
  <c r="D55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G37" i="6"/>
  <c r="F37" i="6"/>
  <c r="E37" i="6"/>
  <c r="D37" i="6"/>
  <c r="G36" i="6"/>
  <c r="F36" i="6"/>
  <c r="E36" i="6"/>
  <c r="D36" i="6"/>
  <c r="G35" i="6"/>
  <c r="F35" i="6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8" i="6"/>
  <c r="F28" i="6"/>
  <c r="E28" i="6"/>
  <c r="D28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G10" i="6"/>
  <c r="F10" i="6"/>
  <c r="E10" i="6"/>
  <c r="D10" i="6"/>
  <c r="C199" i="4"/>
  <c r="C200" i="4"/>
  <c r="C201" i="4"/>
  <c r="C198" i="4"/>
  <c r="E188" i="4"/>
  <c r="E189" i="4"/>
  <c r="E190" i="4"/>
  <c r="E187" i="4"/>
  <c r="C193" i="4"/>
  <c r="C192" i="4"/>
  <c r="C188" i="4"/>
  <c r="C189" i="4"/>
  <c r="C190" i="4"/>
  <c r="C187" i="4"/>
  <c r="I135" i="4"/>
  <c r="I136" i="4"/>
  <c r="I137" i="4"/>
  <c r="I134" i="4"/>
  <c r="G135" i="4"/>
  <c r="G136" i="4"/>
  <c r="G137" i="4"/>
  <c r="G134" i="4"/>
  <c r="C140" i="4"/>
  <c r="I147" i="4"/>
  <c r="I148" i="4"/>
  <c r="I149" i="4"/>
  <c r="I146" i="4"/>
  <c r="G147" i="4"/>
  <c r="G148" i="4"/>
  <c r="G149" i="4"/>
  <c r="G146" i="4"/>
  <c r="C152" i="4"/>
  <c r="I159" i="4"/>
  <c r="I160" i="4"/>
  <c r="I161" i="4"/>
  <c r="I158" i="4"/>
  <c r="G159" i="4"/>
  <c r="G160" i="4"/>
  <c r="G161" i="4"/>
  <c r="G158" i="4"/>
  <c r="C164" i="4"/>
  <c r="I123" i="4"/>
  <c r="I124" i="4"/>
  <c r="I125" i="4"/>
  <c r="I122" i="4"/>
  <c r="G123" i="4"/>
  <c r="G124" i="4"/>
  <c r="G125" i="4"/>
  <c r="G122" i="4"/>
  <c r="C128" i="4"/>
  <c r="I171" i="4"/>
  <c r="I172" i="4"/>
  <c r="I173" i="4"/>
  <c r="I170" i="4"/>
  <c r="G171" i="4"/>
  <c r="G172" i="4"/>
  <c r="G173" i="4"/>
  <c r="G170" i="4"/>
  <c r="C176" i="4"/>
  <c r="I111" i="4"/>
  <c r="I112" i="4"/>
  <c r="I113" i="4"/>
  <c r="I110" i="4"/>
  <c r="G111" i="4"/>
  <c r="G112" i="4"/>
  <c r="G113" i="4"/>
  <c r="G110" i="4"/>
  <c r="C116" i="4"/>
  <c r="I99" i="4"/>
  <c r="I100" i="4"/>
  <c r="I101" i="4"/>
  <c r="I98" i="4"/>
  <c r="G99" i="4"/>
  <c r="G100" i="4"/>
  <c r="G101" i="4"/>
  <c r="G98" i="4"/>
  <c r="C104" i="4"/>
  <c r="I87" i="4"/>
  <c r="I88" i="4"/>
  <c r="I89" i="4"/>
  <c r="I86" i="4"/>
  <c r="G87" i="4"/>
  <c r="G88" i="4"/>
  <c r="G89" i="4"/>
  <c r="G86" i="4"/>
  <c r="C92" i="4"/>
  <c r="I75" i="4"/>
  <c r="I76" i="4"/>
  <c r="I77" i="4"/>
  <c r="I74" i="4"/>
  <c r="G75" i="4"/>
  <c r="G76" i="4"/>
  <c r="G77" i="4"/>
  <c r="G74" i="4"/>
  <c r="C80" i="4"/>
  <c r="I63" i="4"/>
  <c r="I64" i="4"/>
  <c r="I65" i="4"/>
  <c r="I62" i="4"/>
  <c r="G63" i="4"/>
  <c r="G64" i="4"/>
  <c r="G65" i="4"/>
  <c r="G62" i="4"/>
  <c r="C68" i="4"/>
  <c r="I51" i="4"/>
  <c r="I52" i="4"/>
  <c r="I53" i="4"/>
  <c r="I50" i="4"/>
  <c r="G51" i="4"/>
  <c r="G52" i="4"/>
  <c r="G53" i="4"/>
  <c r="G50" i="4"/>
  <c r="C56" i="4"/>
  <c r="I39" i="4"/>
  <c r="I40" i="4"/>
  <c r="I41" i="4"/>
  <c r="I38" i="4"/>
  <c r="G39" i="4"/>
  <c r="G40" i="4"/>
  <c r="G41" i="4"/>
  <c r="G38" i="4"/>
  <c r="C44" i="4"/>
  <c r="I27" i="4"/>
  <c r="I28" i="4"/>
  <c r="I29" i="4"/>
  <c r="I26" i="4"/>
  <c r="G27" i="4"/>
  <c r="G28" i="4"/>
  <c r="G29" i="4"/>
  <c r="G26" i="4"/>
  <c r="C32" i="4"/>
  <c r="E29" i="4" s="1"/>
  <c r="I15" i="4"/>
  <c r="I14" i="4"/>
  <c r="G15" i="4"/>
  <c r="G16" i="4"/>
  <c r="I16" i="4" s="1"/>
  <c r="G17" i="4"/>
  <c r="I17" i="4" s="1"/>
  <c r="G14" i="4"/>
  <c r="C20" i="4"/>
  <c r="E173" i="4"/>
  <c r="C175" i="4"/>
  <c r="E170" i="4"/>
  <c r="C163" i="4"/>
  <c r="C151" i="4"/>
  <c r="C139" i="4"/>
  <c r="E125" i="4"/>
  <c r="C127" i="4"/>
  <c r="E122" i="4"/>
  <c r="C115" i="4"/>
  <c r="C103" i="4"/>
  <c r="C91" i="4"/>
  <c r="E77" i="4"/>
  <c r="C79" i="4"/>
  <c r="C67" i="4"/>
  <c r="C55" i="4"/>
  <c r="C43" i="4"/>
  <c r="C31" i="4"/>
  <c r="C19" i="4"/>
  <c r="E388" i="3"/>
  <c r="F388" i="3"/>
  <c r="G388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G356" i="3"/>
  <c r="F356" i="3"/>
  <c r="E356" i="3"/>
  <c r="D356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F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17" i="3"/>
  <c r="E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17" i="3"/>
  <c r="D293" i="3"/>
  <c r="G294" i="3"/>
  <c r="G295" i="3"/>
  <c r="G296" i="3"/>
  <c r="G297" i="3"/>
  <c r="G298" i="3"/>
  <c r="G299" i="3"/>
  <c r="G300" i="3"/>
  <c r="G301" i="3"/>
  <c r="G302" i="3"/>
  <c r="G303" i="3"/>
  <c r="F294" i="3"/>
  <c r="F295" i="3"/>
  <c r="F296" i="3"/>
  <c r="F297" i="3"/>
  <c r="F298" i="3"/>
  <c r="F299" i="3"/>
  <c r="F300" i="3"/>
  <c r="F301" i="3"/>
  <c r="F302" i="3"/>
  <c r="F303" i="3"/>
  <c r="E294" i="3"/>
  <c r="E295" i="3"/>
  <c r="E296" i="3"/>
  <c r="E297" i="3"/>
  <c r="E298" i="3"/>
  <c r="E299" i="3"/>
  <c r="E300" i="3"/>
  <c r="E301" i="3"/>
  <c r="E302" i="3"/>
  <c r="E303" i="3"/>
  <c r="D294" i="3"/>
  <c r="D295" i="3"/>
  <c r="D296" i="3"/>
  <c r="D297" i="3"/>
  <c r="D298" i="3"/>
  <c r="D299" i="3"/>
  <c r="D300" i="3"/>
  <c r="D301" i="3"/>
  <c r="D302" i="3"/>
  <c r="D303" i="3"/>
  <c r="G293" i="3"/>
  <c r="F293" i="3"/>
  <c r="E293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G267" i="3"/>
  <c r="F267" i="3"/>
  <c r="E267" i="3"/>
  <c r="D267" i="3"/>
  <c r="G245" i="3"/>
  <c r="G246" i="3"/>
  <c r="G247" i="3"/>
  <c r="G248" i="3"/>
  <c r="G249" i="3"/>
  <c r="G250" i="3"/>
  <c r="G251" i="3"/>
  <c r="G252" i="3"/>
  <c r="G253" i="3"/>
  <c r="F245" i="3"/>
  <c r="F246" i="3"/>
  <c r="F247" i="3"/>
  <c r="F248" i="3"/>
  <c r="F249" i="3"/>
  <c r="F250" i="3"/>
  <c r="F251" i="3"/>
  <c r="F252" i="3"/>
  <c r="F253" i="3"/>
  <c r="E245" i="3"/>
  <c r="E246" i="3"/>
  <c r="E247" i="3"/>
  <c r="E248" i="3"/>
  <c r="E249" i="3"/>
  <c r="E250" i="3"/>
  <c r="E251" i="3"/>
  <c r="E252" i="3"/>
  <c r="E253" i="3"/>
  <c r="D245" i="3"/>
  <c r="D246" i="3"/>
  <c r="D247" i="3"/>
  <c r="D248" i="3"/>
  <c r="D249" i="3"/>
  <c r="D250" i="3"/>
  <c r="D251" i="3"/>
  <c r="D252" i="3"/>
  <c r="D253" i="3"/>
  <c r="G244" i="3"/>
  <c r="F244" i="3"/>
  <c r="E244" i="3"/>
  <c r="D244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G208" i="3"/>
  <c r="F208" i="3"/>
  <c r="E208" i="3"/>
  <c r="D208" i="3"/>
  <c r="G184" i="3"/>
  <c r="G185" i="3"/>
  <c r="G186" i="3"/>
  <c r="G187" i="3"/>
  <c r="G188" i="3"/>
  <c r="G189" i="3"/>
  <c r="G190" i="3"/>
  <c r="G191" i="3"/>
  <c r="G192" i="3"/>
  <c r="G193" i="3"/>
  <c r="G194" i="3"/>
  <c r="F184" i="3"/>
  <c r="F185" i="3"/>
  <c r="F186" i="3"/>
  <c r="F187" i="3"/>
  <c r="F188" i="3"/>
  <c r="F189" i="3"/>
  <c r="F190" i="3"/>
  <c r="F191" i="3"/>
  <c r="F192" i="3"/>
  <c r="F193" i="3"/>
  <c r="F194" i="3"/>
  <c r="E184" i="3"/>
  <c r="E185" i="3"/>
  <c r="E186" i="3"/>
  <c r="E187" i="3"/>
  <c r="E188" i="3"/>
  <c r="E189" i="3"/>
  <c r="E190" i="3"/>
  <c r="E191" i="3"/>
  <c r="E192" i="3"/>
  <c r="E193" i="3"/>
  <c r="E194" i="3"/>
  <c r="D184" i="3"/>
  <c r="D185" i="3"/>
  <c r="D186" i="3"/>
  <c r="D187" i="3"/>
  <c r="D188" i="3"/>
  <c r="D189" i="3"/>
  <c r="D190" i="3"/>
  <c r="D191" i="3"/>
  <c r="D192" i="3"/>
  <c r="D193" i="3"/>
  <c r="D194" i="3"/>
  <c r="G183" i="3"/>
  <c r="F183" i="3"/>
  <c r="E183" i="3"/>
  <c r="D183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G148" i="3"/>
  <c r="F148" i="3"/>
  <c r="E148" i="3"/>
  <c r="D148" i="3"/>
  <c r="G124" i="3"/>
  <c r="G125" i="3"/>
  <c r="G126" i="3"/>
  <c r="G127" i="3"/>
  <c r="G128" i="3"/>
  <c r="G129" i="3"/>
  <c r="G130" i="3"/>
  <c r="G131" i="3"/>
  <c r="G132" i="3"/>
  <c r="G133" i="3"/>
  <c r="G134" i="3"/>
  <c r="F124" i="3"/>
  <c r="F125" i="3"/>
  <c r="F126" i="3"/>
  <c r="F127" i="3"/>
  <c r="F128" i="3"/>
  <c r="F129" i="3"/>
  <c r="F130" i="3"/>
  <c r="F131" i="3"/>
  <c r="F132" i="3"/>
  <c r="F133" i="3"/>
  <c r="F134" i="3"/>
  <c r="E124" i="3"/>
  <c r="E125" i="3"/>
  <c r="E126" i="3"/>
  <c r="E127" i="3"/>
  <c r="E128" i="3"/>
  <c r="E129" i="3"/>
  <c r="E130" i="3"/>
  <c r="E131" i="3"/>
  <c r="E132" i="3"/>
  <c r="E133" i="3"/>
  <c r="E134" i="3"/>
  <c r="D124" i="3"/>
  <c r="D125" i="3"/>
  <c r="D126" i="3"/>
  <c r="D127" i="3"/>
  <c r="D128" i="3"/>
  <c r="D129" i="3"/>
  <c r="D130" i="3"/>
  <c r="D131" i="3"/>
  <c r="D132" i="3"/>
  <c r="D133" i="3"/>
  <c r="D134" i="3"/>
  <c r="G123" i="3"/>
  <c r="F123" i="3"/>
  <c r="E123" i="3"/>
  <c r="D123" i="3"/>
  <c r="G101" i="3"/>
  <c r="G102" i="3"/>
  <c r="G103" i="3"/>
  <c r="G104" i="3"/>
  <c r="G105" i="3"/>
  <c r="G106" i="3"/>
  <c r="G107" i="3"/>
  <c r="G108" i="3"/>
  <c r="G109" i="3"/>
  <c r="F101" i="3"/>
  <c r="F102" i="3"/>
  <c r="F103" i="3"/>
  <c r="F104" i="3"/>
  <c r="F105" i="3"/>
  <c r="F106" i="3"/>
  <c r="F107" i="3"/>
  <c r="F108" i="3"/>
  <c r="F109" i="3"/>
  <c r="E109" i="3"/>
  <c r="E101" i="3"/>
  <c r="E102" i="3"/>
  <c r="E103" i="3"/>
  <c r="E104" i="3"/>
  <c r="E105" i="3"/>
  <c r="E106" i="3"/>
  <c r="E107" i="3"/>
  <c r="E108" i="3"/>
  <c r="G100" i="3"/>
  <c r="F100" i="3"/>
  <c r="E100" i="3"/>
  <c r="D101" i="3"/>
  <c r="D102" i="3"/>
  <c r="D103" i="3"/>
  <c r="D104" i="3"/>
  <c r="D105" i="3"/>
  <c r="D106" i="3"/>
  <c r="D107" i="3"/>
  <c r="D108" i="3"/>
  <c r="D109" i="3"/>
  <c r="D100" i="3"/>
  <c r="G77" i="3"/>
  <c r="G78" i="3"/>
  <c r="G79" i="3"/>
  <c r="G80" i="3"/>
  <c r="G81" i="3"/>
  <c r="G82" i="3"/>
  <c r="G83" i="3"/>
  <c r="G84" i="3"/>
  <c r="G85" i="3"/>
  <c r="G86" i="3"/>
  <c r="F77" i="3"/>
  <c r="F78" i="3"/>
  <c r="F79" i="3"/>
  <c r="F80" i="3"/>
  <c r="F81" i="3"/>
  <c r="F82" i="3"/>
  <c r="F83" i="3"/>
  <c r="F84" i="3"/>
  <c r="F85" i="3"/>
  <c r="F86" i="3"/>
  <c r="E77" i="3"/>
  <c r="E78" i="3"/>
  <c r="E79" i="3"/>
  <c r="E80" i="3"/>
  <c r="E81" i="3"/>
  <c r="E82" i="3"/>
  <c r="E83" i="3"/>
  <c r="E84" i="3"/>
  <c r="E85" i="3"/>
  <c r="E86" i="3"/>
  <c r="D77" i="3"/>
  <c r="D78" i="3"/>
  <c r="D79" i="3"/>
  <c r="D80" i="3"/>
  <c r="D81" i="3"/>
  <c r="D82" i="3"/>
  <c r="D83" i="3"/>
  <c r="D84" i="3"/>
  <c r="D85" i="3"/>
  <c r="D86" i="3"/>
  <c r="G76" i="3"/>
  <c r="F76" i="3"/>
  <c r="E76" i="3"/>
  <c r="D76" i="3"/>
  <c r="G56" i="3"/>
  <c r="G57" i="3"/>
  <c r="G58" i="3"/>
  <c r="G59" i="3"/>
  <c r="G60" i="3"/>
  <c r="G61" i="3"/>
  <c r="G62" i="3"/>
  <c r="F56" i="3"/>
  <c r="F57" i="3"/>
  <c r="F58" i="3"/>
  <c r="F59" i="3"/>
  <c r="F60" i="3"/>
  <c r="F61" i="3"/>
  <c r="F62" i="3"/>
  <c r="E56" i="3"/>
  <c r="E57" i="3"/>
  <c r="E58" i="3"/>
  <c r="E59" i="3"/>
  <c r="E60" i="3"/>
  <c r="E61" i="3"/>
  <c r="E62" i="3"/>
  <c r="D56" i="3"/>
  <c r="D57" i="3"/>
  <c r="D58" i="3"/>
  <c r="D59" i="3"/>
  <c r="D60" i="3"/>
  <c r="D61" i="3"/>
  <c r="D62" i="3"/>
  <c r="G55" i="3"/>
  <c r="F55" i="3"/>
  <c r="E55" i="3"/>
  <c r="D55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8" i="3"/>
  <c r="F28" i="3"/>
  <c r="E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28" i="3"/>
  <c r="G11" i="3"/>
  <c r="G12" i="3"/>
  <c r="G13" i="3"/>
  <c r="G14" i="3"/>
  <c r="F11" i="3"/>
  <c r="F12" i="3"/>
  <c r="F13" i="3"/>
  <c r="F14" i="3"/>
  <c r="E11" i="3"/>
  <c r="E12" i="3"/>
  <c r="E13" i="3"/>
  <c r="E14" i="3"/>
  <c r="G10" i="3"/>
  <c r="F10" i="3"/>
  <c r="E10" i="3"/>
  <c r="D11" i="3"/>
  <c r="D12" i="3"/>
  <c r="D13" i="3"/>
  <c r="D14" i="3"/>
  <c r="D10" i="3"/>
  <c r="I49" i="24" l="1" a="1"/>
  <c r="I49" i="24" s="1"/>
  <c r="J391" i="22"/>
  <c r="G1187" i="3"/>
  <c r="J390" i="21"/>
  <c r="M32" i="24"/>
  <c r="M27" i="24"/>
  <c r="M31" i="24"/>
  <c r="M30" i="24"/>
  <c r="G1186" i="6"/>
  <c r="C234" i="23"/>
  <c r="E50" i="23"/>
  <c r="G50" i="23" s="1"/>
  <c r="E48" i="23"/>
  <c r="G48" i="23" s="1"/>
  <c r="E46" i="23"/>
  <c r="G46" i="23" s="1"/>
  <c r="I49" i="23"/>
  <c r="K49" i="23" s="1"/>
  <c r="I47" i="23"/>
  <c r="K47" i="23" s="1"/>
  <c r="I45" i="23"/>
  <c r="K45" i="23" s="1"/>
  <c r="E49" i="23"/>
  <c r="G49" i="23" s="1"/>
  <c r="E47" i="23"/>
  <c r="G47" i="23" s="1"/>
  <c r="E45" i="23"/>
  <c r="G45" i="23" s="1"/>
  <c r="I50" i="23"/>
  <c r="K50" i="23" s="1"/>
  <c r="I48" i="23"/>
  <c r="K48" i="23" s="1"/>
  <c r="I46" i="23"/>
  <c r="K46" i="23" s="1"/>
  <c r="I63" i="23"/>
  <c r="K63" i="23" s="1"/>
  <c r="I61" i="23"/>
  <c r="K61" i="23" s="1"/>
  <c r="I59" i="23"/>
  <c r="K59" i="23" s="1"/>
  <c r="E63" i="23"/>
  <c r="G63" i="23" s="1"/>
  <c r="E61" i="23"/>
  <c r="G61" i="23" s="1"/>
  <c r="E59" i="23"/>
  <c r="G59" i="23" s="1"/>
  <c r="I64" i="23"/>
  <c r="K64" i="23" s="1"/>
  <c r="I62" i="23"/>
  <c r="K62" i="23" s="1"/>
  <c r="I60" i="23"/>
  <c r="K60" i="23" s="1"/>
  <c r="E64" i="23"/>
  <c r="G64" i="23" s="1"/>
  <c r="E62" i="23"/>
  <c r="G62" i="23" s="1"/>
  <c r="E60" i="23"/>
  <c r="G60" i="23" s="1"/>
  <c r="I204" i="23"/>
  <c r="K204" i="23" s="1"/>
  <c r="I202" i="23"/>
  <c r="K202" i="23" s="1"/>
  <c r="I200" i="23"/>
  <c r="K200" i="23" s="1"/>
  <c r="E204" i="23"/>
  <c r="G204" i="23" s="1"/>
  <c r="E202" i="23"/>
  <c r="G202" i="23" s="1"/>
  <c r="E200" i="23"/>
  <c r="G200" i="23" s="1"/>
  <c r="I203" i="23"/>
  <c r="K203" i="23" s="1"/>
  <c r="I201" i="23"/>
  <c r="K201" i="23" s="1"/>
  <c r="I199" i="23"/>
  <c r="K199" i="23" s="1"/>
  <c r="E203" i="23"/>
  <c r="G203" i="23" s="1"/>
  <c r="E201" i="23"/>
  <c r="G201" i="23" s="1"/>
  <c r="E199" i="23"/>
  <c r="G199" i="23" s="1"/>
  <c r="I92" i="23"/>
  <c r="K92" i="23" s="1"/>
  <c r="I90" i="23"/>
  <c r="K90" i="23" s="1"/>
  <c r="I88" i="23"/>
  <c r="K88" i="23" s="1"/>
  <c r="E92" i="23"/>
  <c r="G92" i="23" s="1"/>
  <c r="E90" i="23"/>
  <c r="G90" i="23" s="1"/>
  <c r="E88" i="23"/>
  <c r="G88" i="23" s="1"/>
  <c r="I91" i="23"/>
  <c r="K91" i="23" s="1"/>
  <c r="I89" i="23"/>
  <c r="K89" i="23" s="1"/>
  <c r="I87" i="23"/>
  <c r="K87" i="23" s="1"/>
  <c r="E91" i="23"/>
  <c r="G91" i="23" s="1"/>
  <c r="E89" i="23"/>
  <c r="G89" i="23" s="1"/>
  <c r="E87" i="23"/>
  <c r="G87" i="23" s="1"/>
  <c r="E106" i="23"/>
  <c r="G106" i="23" s="1"/>
  <c r="E104" i="23"/>
  <c r="G104" i="23" s="1"/>
  <c r="E102" i="23"/>
  <c r="G102" i="23" s="1"/>
  <c r="I105" i="23"/>
  <c r="K105" i="23" s="1"/>
  <c r="I103" i="23"/>
  <c r="K103" i="23" s="1"/>
  <c r="I101" i="23"/>
  <c r="K101" i="23" s="1"/>
  <c r="E105" i="23"/>
  <c r="G105" i="23" s="1"/>
  <c r="E103" i="23"/>
  <c r="G103" i="23" s="1"/>
  <c r="E101" i="23"/>
  <c r="G101" i="23" s="1"/>
  <c r="I106" i="23"/>
  <c r="K106" i="23" s="1"/>
  <c r="I104" i="23"/>
  <c r="K104" i="23" s="1"/>
  <c r="I102" i="23"/>
  <c r="K102" i="23" s="1"/>
  <c r="E162" i="23"/>
  <c r="G162" i="23" s="1"/>
  <c r="E160" i="23"/>
  <c r="G160" i="23" s="1"/>
  <c r="E158" i="23"/>
  <c r="G158" i="23" s="1"/>
  <c r="I161" i="23"/>
  <c r="K161" i="23" s="1"/>
  <c r="I159" i="23"/>
  <c r="K159" i="23" s="1"/>
  <c r="I157" i="23"/>
  <c r="K157" i="23" s="1"/>
  <c r="E161" i="23"/>
  <c r="G161" i="23" s="1"/>
  <c r="E159" i="23"/>
  <c r="G159" i="23" s="1"/>
  <c r="E157" i="23"/>
  <c r="G157" i="23" s="1"/>
  <c r="I162" i="23"/>
  <c r="K162" i="23" s="1"/>
  <c r="I160" i="23"/>
  <c r="K160" i="23" s="1"/>
  <c r="I158" i="23"/>
  <c r="K158" i="23" s="1"/>
  <c r="I119" i="23"/>
  <c r="K119" i="23" s="1"/>
  <c r="I117" i="23"/>
  <c r="K117" i="23" s="1"/>
  <c r="I115" i="23"/>
  <c r="K115" i="23" s="1"/>
  <c r="E119" i="23"/>
  <c r="G119" i="23" s="1"/>
  <c r="E117" i="23"/>
  <c r="G117" i="23" s="1"/>
  <c r="E115" i="23"/>
  <c r="G115" i="23" s="1"/>
  <c r="I120" i="23"/>
  <c r="K120" i="23" s="1"/>
  <c r="I118" i="23"/>
  <c r="K118" i="23" s="1"/>
  <c r="I116" i="23"/>
  <c r="K116" i="23" s="1"/>
  <c r="E120" i="23"/>
  <c r="G120" i="23" s="1"/>
  <c r="E118" i="23"/>
  <c r="G118" i="23" s="1"/>
  <c r="E116" i="23"/>
  <c r="G116" i="23" s="1"/>
  <c r="I175" i="23"/>
  <c r="K175" i="23" s="1"/>
  <c r="I173" i="23"/>
  <c r="K173" i="23" s="1"/>
  <c r="I171" i="23"/>
  <c r="K171" i="23" s="1"/>
  <c r="E175" i="23"/>
  <c r="G175" i="23" s="1"/>
  <c r="E173" i="23"/>
  <c r="G173" i="23" s="1"/>
  <c r="E171" i="23"/>
  <c r="G171" i="23" s="1"/>
  <c r="I176" i="23"/>
  <c r="K176" i="23" s="1"/>
  <c r="I174" i="23"/>
  <c r="K174" i="23" s="1"/>
  <c r="I172" i="23"/>
  <c r="K172" i="23" s="1"/>
  <c r="E176" i="23"/>
  <c r="G176" i="23" s="1"/>
  <c r="E174" i="23"/>
  <c r="G174" i="23" s="1"/>
  <c r="E172" i="23"/>
  <c r="G172" i="23" s="1"/>
  <c r="I36" i="23"/>
  <c r="K36" i="23" s="1"/>
  <c r="I34" i="23"/>
  <c r="K34" i="23" s="1"/>
  <c r="I32" i="23"/>
  <c r="K32" i="23" s="1"/>
  <c r="E36" i="23"/>
  <c r="G36" i="23" s="1"/>
  <c r="E34" i="23"/>
  <c r="G34" i="23" s="1"/>
  <c r="E32" i="23"/>
  <c r="G32" i="23" s="1"/>
  <c r="I35" i="23"/>
  <c r="K35" i="23" s="1"/>
  <c r="I33" i="23"/>
  <c r="K33" i="23" s="1"/>
  <c r="I31" i="23"/>
  <c r="K31" i="23" s="1"/>
  <c r="E35" i="23"/>
  <c r="G35" i="23" s="1"/>
  <c r="E33" i="23"/>
  <c r="G33" i="23" s="1"/>
  <c r="E31" i="23"/>
  <c r="G31" i="23" s="1"/>
  <c r="I17" i="23"/>
  <c r="K17" i="23" s="1"/>
  <c r="I19" i="23"/>
  <c r="K19" i="23" s="1"/>
  <c r="I21" i="23"/>
  <c r="K21" i="23" s="1"/>
  <c r="I73" i="23"/>
  <c r="K73" i="23" s="1"/>
  <c r="I75" i="23"/>
  <c r="K75" i="23" s="1"/>
  <c r="I77" i="23"/>
  <c r="K77" i="23" s="1"/>
  <c r="I129" i="23"/>
  <c r="K129" i="23" s="1"/>
  <c r="I131" i="23"/>
  <c r="K131" i="23" s="1"/>
  <c r="I133" i="23"/>
  <c r="K133" i="23" s="1"/>
  <c r="E143" i="23"/>
  <c r="G143" i="23" s="1"/>
  <c r="E145" i="23"/>
  <c r="G145" i="23" s="1"/>
  <c r="E147" i="23"/>
  <c r="G147" i="23" s="1"/>
  <c r="I185" i="23"/>
  <c r="K185" i="23" s="1"/>
  <c r="I187" i="23"/>
  <c r="K187" i="23" s="1"/>
  <c r="I189" i="23"/>
  <c r="K189" i="23" s="1"/>
  <c r="E18" i="23"/>
  <c r="G18" i="23" s="1"/>
  <c r="E20" i="23"/>
  <c r="G20" i="23" s="1"/>
  <c r="E22" i="23"/>
  <c r="G22" i="23" s="1"/>
  <c r="E74" i="23"/>
  <c r="G74" i="23" s="1"/>
  <c r="E76" i="23"/>
  <c r="G76" i="23" s="1"/>
  <c r="E78" i="23"/>
  <c r="G78" i="23" s="1"/>
  <c r="E130" i="23"/>
  <c r="G130" i="23" s="1"/>
  <c r="E132" i="23"/>
  <c r="G132" i="23" s="1"/>
  <c r="E134" i="23"/>
  <c r="G134" i="23" s="1"/>
  <c r="I145" i="23"/>
  <c r="K145" i="23" s="1"/>
  <c r="E186" i="23"/>
  <c r="G186" i="23" s="1"/>
  <c r="E188" i="23"/>
  <c r="G188" i="23" s="1"/>
  <c r="E190" i="23"/>
  <c r="G190" i="23" s="1"/>
  <c r="I18" i="23"/>
  <c r="K18" i="23" s="1"/>
  <c r="I20" i="23"/>
  <c r="K20" i="23" s="1"/>
  <c r="I22" i="23"/>
  <c r="K22" i="23" s="1"/>
  <c r="I74" i="23"/>
  <c r="K74" i="23" s="1"/>
  <c r="I76" i="23"/>
  <c r="K76" i="23" s="1"/>
  <c r="I78" i="23"/>
  <c r="K78" i="23" s="1"/>
  <c r="I130" i="23"/>
  <c r="K130" i="23" s="1"/>
  <c r="I132" i="23"/>
  <c r="K132" i="23" s="1"/>
  <c r="I134" i="23"/>
  <c r="K134" i="23" s="1"/>
  <c r="I186" i="23"/>
  <c r="K186" i="23" s="1"/>
  <c r="I188" i="23"/>
  <c r="K188" i="23" s="1"/>
  <c r="I190" i="23"/>
  <c r="K190" i="23" s="1"/>
  <c r="E17" i="23"/>
  <c r="G17" i="23" s="1"/>
  <c r="E19" i="23"/>
  <c r="G19" i="23" s="1"/>
  <c r="E73" i="23"/>
  <c r="G73" i="23" s="1"/>
  <c r="E75" i="23"/>
  <c r="G75" i="23" s="1"/>
  <c r="E129" i="23"/>
  <c r="G129" i="23" s="1"/>
  <c r="E131" i="23"/>
  <c r="G131" i="23" s="1"/>
  <c r="E185" i="23"/>
  <c r="G185" i="23" s="1"/>
  <c r="E187" i="23"/>
  <c r="G187" i="23" s="1"/>
  <c r="C234" i="20"/>
  <c r="I92" i="20"/>
  <c r="K92" i="20" s="1"/>
  <c r="E87" i="20"/>
  <c r="G87" i="20" s="1"/>
  <c r="E92" i="20"/>
  <c r="G92" i="20" s="1"/>
  <c r="I89" i="20"/>
  <c r="K89" i="20" s="1"/>
  <c r="E89" i="20"/>
  <c r="G89" i="20" s="1"/>
  <c r="I91" i="20"/>
  <c r="K91" i="20" s="1"/>
  <c r="E91" i="20"/>
  <c r="G91" i="20" s="1"/>
  <c r="I88" i="20"/>
  <c r="K88" i="20" s="1"/>
  <c r="E88" i="20"/>
  <c r="G88" i="20" s="1"/>
  <c r="E90" i="20"/>
  <c r="G90" i="20" s="1"/>
  <c r="I90" i="20"/>
  <c r="K90" i="20" s="1"/>
  <c r="I87" i="20"/>
  <c r="K87" i="20" s="1"/>
  <c r="E105" i="20"/>
  <c r="G105" i="20" s="1"/>
  <c r="I102" i="20"/>
  <c r="K102" i="20" s="1"/>
  <c r="E102" i="20"/>
  <c r="G102" i="20" s="1"/>
  <c r="I104" i="20"/>
  <c r="K104" i="20" s="1"/>
  <c r="E104" i="20"/>
  <c r="G104" i="20" s="1"/>
  <c r="I101" i="20"/>
  <c r="K101" i="20" s="1"/>
  <c r="I106" i="20"/>
  <c r="K106" i="20" s="1"/>
  <c r="E101" i="20"/>
  <c r="G101" i="20" s="1"/>
  <c r="E106" i="20"/>
  <c r="G106" i="20" s="1"/>
  <c r="I103" i="20"/>
  <c r="K103" i="20" s="1"/>
  <c r="E103" i="20"/>
  <c r="G103" i="20" s="1"/>
  <c r="I105" i="20"/>
  <c r="K105" i="20" s="1"/>
  <c r="I204" i="20"/>
  <c r="K204" i="20" s="1"/>
  <c r="E199" i="20"/>
  <c r="G199" i="20" s="1"/>
  <c r="E204" i="20"/>
  <c r="G204" i="20" s="1"/>
  <c r="I201" i="20"/>
  <c r="K201" i="20" s="1"/>
  <c r="E201" i="20"/>
  <c r="G201" i="20" s="1"/>
  <c r="E202" i="20"/>
  <c r="G202" i="20" s="1"/>
  <c r="I203" i="20"/>
  <c r="K203" i="20" s="1"/>
  <c r="I199" i="20"/>
  <c r="K199" i="20" s="1"/>
  <c r="E203" i="20"/>
  <c r="G203" i="20" s="1"/>
  <c r="I200" i="20"/>
  <c r="K200" i="20" s="1"/>
  <c r="E200" i="20"/>
  <c r="G200" i="20" s="1"/>
  <c r="I202" i="20"/>
  <c r="K202" i="20" s="1"/>
  <c r="I120" i="20"/>
  <c r="K120" i="20" s="1"/>
  <c r="E115" i="20"/>
  <c r="G115" i="20" s="1"/>
  <c r="E120" i="20"/>
  <c r="G120" i="20" s="1"/>
  <c r="I117" i="20"/>
  <c r="K117" i="20" s="1"/>
  <c r="E117" i="20"/>
  <c r="G117" i="20" s="1"/>
  <c r="I119" i="20"/>
  <c r="K119" i="20" s="1"/>
  <c r="E119" i="20"/>
  <c r="G119" i="20" s="1"/>
  <c r="I116" i="20"/>
  <c r="K116" i="20" s="1"/>
  <c r="E116" i="20"/>
  <c r="G116" i="20" s="1"/>
  <c r="I115" i="20"/>
  <c r="K115" i="20" s="1"/>
  <c r="I118" i="20"/>
  <c r="K118" i="20" s="1"/>
  <c r="E118" i="20"/>
  <c r="G118" i="20" s="1"/>
  <c r="E21" i="20"/>
  <c r="G21" i="20" s="1"/>
  <c r="I18" i="20"/>
  <c r="K18" i="20" s="1"/>
  <c r="E18" i="20"/>
  <c r="G18" i="20" s="1"/>
  <c r="I20" i="20"/>
  <c r="K20" i="20" s="1"/>
  <c r="E20" i="20"/>
  <c r="G20" i="20" s="1"/>
  <c r="I17" i="20"/>
  <c r="K17" i="20" s="1"/>
  <c r="I22" i="20"/>
  <c r="K22" i="20" s="1"/>
  <c r="E17" i="20"/>
  <c r="G17" i="20" s="1"/>
  <c r="E22" i="20"/>
  <c r="G22" i="20" s="1"/>
  <c r="I19" i="20"/>
  <c r="K19" i="20" s="1"/>
  <c r="I21" i="20"/>
  <c r="K21" i="20" s="1"/>
  <c r="E19" i="20"/>
  <c r="G19" i="20" s="1"/>
  <c r="E133" i="20"/>
  <c r="G133" i="20" s="1"/>
  <c r="I130" i="20"/>
  <c r="K130" i="20" s="1"/>
  <c r="E130" i="20"/>
  <c r="G130" i="20" s="1"/>
  <c r="I132" i="20"/>
  <c r="K132" i="20" s="1"/>
  <c r="E132" i="20"/>
  <c r="G132" i="20" s="1"/>
  <c r="I129" i="20"/>
  <c r="K129" i="20" s="1"/>
  <c r="I134" i="20"/>
  <c r="K134" i="20" s="1"/>
  <c r="E129" i="20"/>
  <c r="G129" i="20" s="1"/>
  <c r="E134" i="20"/>
  <c r="G134" i="20" s="1"/>
  <c r="I131" i="20"/>
  <c r="K131" i="20" s="1"/>
  <c r="I133" i="20"/>
  <c r="K133" i="20" s="1"/>
  <c r="E131" i="20"/>
  <c r="G131" i="20" s="1"/>
  <c r="I36" i="20"/>
  <c r="K36" i="20" s="1"/>
  <c r="E31" i="20"/>
  <c r="G31" i="20" s="1"/>
  <c r="E36" i="20"/>
  <c r="G36" i="20" s="1"/>
  <c r="I33" i="20"/>
  <c r="K33" i="20" s="1"/>
  <c r="E33" i="20"/>
  <c r="G33" i="20" s="1"/>
  <c r="I35" i="20"/>
  <c r="K35" i="20" s="1"/>
  <c r="E35" i="20"/>
  <c r="G35" i="20" s="1"/>
  <c r="I32" i="20"/>
  <c r="K32" i="20" s="1"/>
  <c r="E32" i="20"/>
  <c r="G32" i="20" s="1"/>
  <c r="E34" i="20"/>
  <c r="G34" i="20" s="1"/>
  <c r="I34" i="20"/>
  <c r="K34" i="20" s="1"/>
  <c r="I31" i="20"/>
  <c r="K31" i="20" s="1"/>
  <c r="I148" i="20"/>
  <c r="K148" i="20" s="1"/>
  <c r="E143" i="20"/>
  <c r="G143" i="20" s="1"/>
  <c r="E148" i="20"/>
  <c r="G148" i="20" s="1"/>
  <c r="I145" i="20"/>
  <c r="K145" i="20" s="1"/>
  <c r="E145" i="20"/>
  <c r="G145" i="20" s="1"/>
  <c r="I147" i="20"/>
  <c r="K147" i="20" s="1"/>
  <c r="E147" i="20"/>
  <c r="G147" i="20" s="1"/>
  <c r="I144" i="20"/>
  <c r="K144" i="20" s="1"/>
  <c r="E144" i="20"/>
  <c r="G144" i="20" s="1"/>
  <c r="E146" i="20"/>
  <c r="G146" i="20" s="1"/>
  <c r="I146" i="20"/>
  <c r="K146" i="20" s="1"/>
  <c r="I143" i="20"/>
  <c r="K143" i="20" s="1"/>
  <c r="E49" i="20"/>
  <c r="G49" i="20" s="1"/>
  <c r="I46" i="20"/>
  <c r="K46" i="20" s="1"/>
  <c r="E46" i="20"/>
  <c r="G46" i="20" s="1"/>
  <c r="I48" i="20"/>
  <c r="K48" i="20" s="1"/>
  <c r="E48" i="20"/>
  <c r="G48" i="20" s="1"/>
  <c r="I45" i="20"/>
  <c r="K45" i="20" s="1"/>
  <c r="I50" i="20"/>
  <c r="K50" i="20" s="1"/>
  <c r="E45" i="20"/>
  <c r="G45" i="20" s="1"/>
  <c r="E50" i="20"/>
  <c r="G50" i="20" s="1"/>
  <c r="I47" i="20"/>
  <c r="K47" i="20" s="1"/>
  <c r="E47" i="20"/>
  <c r="G47" i="20" s="1"/>
  <c r="I49" i="20"/>
  <c r="K49" i="20" s="1"/>
  <c r="E161" i="20"/>
  <c r="G161" i="20" s="1"/>
  <c r="I158" i="20"/>
  <c r="K158" i="20" s="1"/>
  <c r="E158" i="20"/>
  <c r="G158" i="20" s="1"/>
  <c r="I160" i="20"/>
  <c r="K160" i="20" s="1"/>
  <c r="E160" i="20"/>
  <c r="G160" i="20" s="1"/>
  <c r="I157" i="20"/>
  <c r="K157" i="20" s="1"/>
  <c r="I162" i="20"/>
  <c r="K162" i="20" s="1"/>
  <c r="E157" i="20"/>
  <c r="G157" i="20" s="1"/>
  <c r="E162" i="20"/>
  <c r="G162" i="20" s="1"/>
  <c r="I159" i="20"/>
  <c r="K159" i="20" s="1"/>
  <c r="E159" i="20"/>
  <c r="G159" i="20" s="1"/>
  <c r="I161" i="20"/>
  <c r="K161" i="20" s="1"/>
  <c r="I64" i="20"/>
  <c r="K64" i="20" s="1"/>
  <c r="E59" i="20"/>
  <c r="G59" i="20" s="1"/>
  <c r="E64" i="20"/>
  <c r="G64" i="20" s="1"/>
  <c r="I61" i="20"/>
  <c r="K61" i="20" s="1"/>
  <c r="E61" i="20"/>
  <c r="G61" i="20" s="1"/>
  <c r="I63" i="20"/>
  <c r="K63" i="20" s="1"/>
  <c r="E63" i="20"/>
  <c r="G63" i="20" s="1"/>
  <c r="I60" i="20"/>
  <c r="K60" i="20" s="1"/>
  <c r="E60" i="20"/>
  <c r="G60" i="20" s="1"/>
  <c r="I59" i="20"/>
  <c r="K59" i="20" s="1"/>
  <c r="I62" i="20"/>
  <c r="K62" i="20" s="1"/>
  <c r="E62" i="20"/>
  <c r="G62" i="20" s="1"/>
  <c r="I176" i="20"/>
  <c r="K176" i="20" s="1"/>
  <c r="E171" i="20"/>
  <c r="G171" i="20" s="1"/>
  <c r="E176" i="20"/>
  <c r="G176" i="20" s="1"/>
  <c r="I173" i="20"/>
  <c r="K173" i="20" s="1"/>
  <c r="E173" i="20"/>
  <c r="G173" i="20" s="1"/>
  <c r="I175" i="20"/>
  <c r="K175" i="20" s="1"/>
  <c r="E175" i="20"/>
  <c r="G175" i="20" s="1"/>
  <c r="I172" i="20"/>
  <c r="K172" i="20" s="1"/>
  <c r="E172" i="20"/>
  <c r="G172" i="20" s="1"/>
  <c r="E174" i="20"/>
  <c r="G174" i="20" s="1"/>
  <c r="I174" i="20"/>
  <c r="K174" i="20" s="1"/>
  <c r="I171" i="20"/>
  <c r="K171" i="20" s="1"/>
  <c r="E77" i="20"/>
  <c r="G77" i="20" s="1"/>
  <c r="I74" i="20"/>
  <c r="K74" i="20" s="1"/>
  <c r="E74" i="20"/>
  <c r="G74" i="20" s="1"/>
  <c r="I76" i="20"/>
  <c r="K76" i="20" s="1"/>
  <c r="E76" i="20"/>
  <c r="G76" i="20" s="1"/>
  <c r="I73" i="20"/>
  <c r="K73" i="20" s="1"/>
  <c r="I78" i="20"/>
  <c r="K78" i="20" s="1"/>
  <c r="E73" i="20"/>
  <c r="G73" i="20" s="1"/>
  <c r="E78" i="20"/>
  <c r="G78" i="20" s="1"/>
  <c r="I75" i="20"/>
  <c r="K75" i="20" s="1"/>
  <c r="I77" i="20"/>
  <c r="K77" i="20" s="1"/>
  <c r="E75" i="20"/>
  <c r="G75" i="20" s="1"/>
  <c r="E189" i="20"/>
  <c r="G189" i="20" s="1"/>
  <c r="I186" i="20"/>
  <c r="K186" i="20" s="1"/>
  <c r="E186" i="20"/>
  <c r="G186" i="20" s="1"/>
  <c r="I189" i="20"/>
  <c r="K189" i="20" s="1"/>
  <c r="I188" i="20"/>
  <c r="K188" i="20" s="1"/>
  <c r="E188" i="20"/>
  <c r="G188" i="20" s="1"/>
  <c r="I185" i="20"/>
  <c r="K185" i="20" s="1"/>
  <c r="I190" i="20"/>
  <c r="K190" i="20" s="1"/>
  <c r="E185" i="20"/>
  <c r="G185" i="20" s="1"/>
  <c r="E190" i="20"/>
  <c r="G190" i="20" s="1"/>
  <c r="I187" i="20"/>
  <c r="K187" i="20" s="1"/>
  <c r="E187" i="20"/>
  <c r="G187" i="20" s="1"/>
  <c r="E172" i="18"/>
  <c r="G172" i="18" s="1"/>
  <c r="C234" i="18"/>
  <c r="E161" i="18"/>
  <c r="G161" i="18" s="1"/>
  <c r="I158" i="18"/>
  <c r="K158" i="18" s="1"/>
  <c r="E158" i="18"/>
  <c r="G158" i="18" s="1"/>
  <c r="I160" i="18"/>
  <c r="K160" i="18" s="1"/>
  <c r="E160" i="18"/>
  <c r="G160" i="18" s="1"/>
  <c r="I157" i="18"/>
  <c r="K157" i="18" s="1"/>
  <c r="E162" i="18"/>
  <c r="G162" i="18" s="1"/>
  <c r="I159" i="18"/>
  <c r="K159" i="18" s="1"/>
  <c r="I162" i="18"/>
  <c r="K162" i="18" s="1"/>
  <c r="E157" i="18"/>
  <c r="G157" i="18" s="1"/>
  <c r="E159" i="18"/>
  <c r="G159" i="18" s="1"/>
  <c r="I161" i="18"/>
  <c r="K161" i="18" s="1"/>
  <c r="E49" i="18"/>
  <c r="G49" i="18" s="1"/>
  <c r="I46" i="18"/>
  <c r="K46" i="18" s="1"/>
  <c r="E46" i="18"/>
  <c r="G46" i="18" s="1"/>
  <c r="I48" i="18"/>
  <c r="K48" i="18" s="1"/>
  <c r="E50" i="18"/>
  <c r="G50" i="18" s="1"/>
  <c r="E48" i="18"/>
  <c r="G48" i="18" s="1"/>
  <c r="I45" i="18"/>
  <c r="K45" i="18" s="1"/>
  <c r="I47" i="18"/>
  <c r="K47" i="18" s="1"/>
  <c r="I50" i="18"/>
  <c r="K50" i="18" s="1"/>
  <c r="E45" i="18"/>
  <c r="G45" i="18" s="1"/>
  <c r="E47" i="18"/>
  <c r="G47" i="18" s="1"/>
  <c r="I49" i="18"/>
  <c r="K49" i="18" s="1"/>
  <c r="E105" i="18"/>
  <c r="G105" i="18" s="1"/>
  <c r="I102" i="18"/>
  <c r="K102" i="18" s="1"/>
  <c r="E102" i="18"/>
  <c r="G102" i="18" s="1"/>
  <c r="I104" i="18"/>
  <c r="K104" i="18" s="1"/>
  <c r="E106" i="18"/>
  <c r="G106" i="18" s="1"/>
  <c r="E104" i="18"/>
  <c r="G104" i="18" s="1"/>
  <c r="I101" i="18"/>
  <c r="K101" i="18" s="1"/>
  <c r="I103" i="18"/>
  <c r="K103" i="18" s="1"/>
  <c r="I106" i="18"/>
  <c r="K106" i="18" s="1"/>
  <c r="E101" i="18"/>
  <c r="G101" i="18" s="1"/>
  <c r="E103" i="18"/>
  <c r="G103" i="18" s="1"/>
  <c r="I105" i="18"/>
  <c r="K105" i="18" s="1"/>
  <c r="E133" i="18"/>
  <c r="G133" i="18" s="1"/>
  <c r="I130" i="18"/>
  <c r="K130" i="18" s="1"/>
  <c r="E130" i="18"/>
  <c r="G130" i="18" s="1"/>
  <c r="I132" i="18"/>
  <c r="K132" i="18" s="1"/>
  <c r="E132" i="18"/>
  <c r="G132" i="18" s="1"/>
  <c r="I129" i="18"/>
  <c r="K129" i="18" s="1"/>
  <c r="E134" i="18"/>
  <c r="G134" i="18" s="1"/>
  <c r="I131" i="18"/>
  <c r="K131" i="18" s="1"/>
  <c r="I134" i="18"/>
  <c r="K134" i="18" s="1"/>
  <c r="E129" i="18"/>
  <c r="G129" i="18" s="1"/>
  <c r="E131" i="18"/>
  <c r="G131" i="18" s="1"/>
  <c r="I133" i="18"/>
  <c r="K133" i="18" s="1"/>
  <c r="E189" i="18"/>
  <c r="G189" i="18" s="1"/>
  <c r="I186" i="18"/>
  <c r="K186" i="18" s="1"/>
  <c r="E186" i="18"/>
  <c r="G186" i="18" s="1"/>
  <c r="I188" i="18"/>
  <c r="K188" i="18" s="1"/>
  <c r="E188" i="18"/>
  <c r="G188" i="18" s="1"/>
  <c r="I185" i="18"/>
  <c r="K185" i="18" s="1"/>
  <c r="I190" i="18"/>
  <c r="K190" i="18" s="1"/>
  <c r="C219" i="18" s="1"/>
  <c r="E185" i="18"/>
  <c r="G185" i="18" s="1"/>
  <c r="E187" i="18"/>
  <c r="G187" i="18" s="1"/>
  <c r="I187" i="18"/>
  <c r="K187" i="18" s="1"/>
  <c r="I189" i="18"/>
  <c r="K189" i="18" s="1"/>
  <c r="E190" i="18"/>
  <c r="G190" i="18" s="1"/>
  <c r="E21" i="18"/>
  <c r="G21" i="18" s="1"/>
  <c r="I18" i="18"/>
  <c r="K18" i="18" s="1"/>
  <c r="E18" i="18"/>
  <c r="G18" i="18" s="1"/>
  <c r="I20" i="18"/>
  <c r="K20" i="18" s="1"/>
  <c r="E22" i="18"/>
  <c r="G22" i="18" s="1"/>
  <c r="I19" i="18"/>
  <c r="K19" i="18" s="1"/>
  <c r="E20" i="18"/>
  <c r="G20" i="18" s="1"/>
  <c r="I17" i="18"/>
  <c r="K17" i="18" s="1"/>
  <c r="I22" i="18"/>
  <c r="K22" i="18" s="1"/>
  <c r="E17" i="18"/>
  <c r="G17" i="18" s="1"/>
  <c r="E19" i="18"/>
  <c r="G19" i="18" s="1"/>
  <c r="I21" i="18"/>
  <c r="K21" i="18" s="1"/>
  <c r="E77" i="18"/>
  <c r="G77" i="18" s="1"/>
  <c r="I74" i="18"/>
  <c r="K74" i="18" s="1"/>
  <c r="E74" i="18"/>
  <c r="G74" i="18" s="1"/>
  <c r="I76" i="18"/>
  <c r="K76" i="18" s="1"/>
  <c r="E78" i="18"/>
  <c r="G78" i="18" s="1"/>
  <c r="E76" i="18"/>
  <c r="G76" i="18" s="1"/>
  <c r="I73" i="18"/>
  <c r="K73" i="18" s="1"/>
  <c r="I78" i="18"/>
  <c r="K78" i="18" s="1"/>
  <c r="E73" i="18"/>
  <c r="G73" i="18" s="1"/>
  <c r="I75" i="18"/>
  <c r="K75" i="18" s="1"/>
  <c r="E75" i="18"/>
  <c r="G75" i="18" s="1"/>
  <c r="I77" i="18"/>
  <c r="K77" i="18" s="1"/>
  <c r="I31" i="18"/>
  <c r="K31" i="18" s="1"/>
  <c r="E34" i="18"/>
  <c r="G34" i="18" s="1"/>
  <c r="I59" i="18"/>
  <c r="K59" i="18" s="1"/>
  <c r="E62" i="18"/>
  <c r="G62" i="18" s="1"/>
  <c r="I87" i="18"/>
  <c r="K87" i="18" s="1"/>
  <c r="E90" i="18"/>
  <c r="G90" i="18" s="1"/>
  <c r="I115" i="18"/>
  <c r="K115" i="18" s="1"/>
  <c r="E118" i="18"/>
  <c r="G118" i="18" s="1"/>
  <c r="I143" i="18"/>
  <c r="K143" i="18" s="1"/>
  <c r="E146" i="18"/>
  <c r="G146" i="18" s="1"/>
  <c r="I171" i="18"/>
  <c r="K171" i="18" s="1"/>
  <c r="E174" i="18"/>
  <c r="G174" i="18" s="1"/>
  <c r="I199" i="18"/>
  <c r="K199" i="18" s="1"/>
  <c r="E202" i="18"/>
  <c r="G202" i="18" s="1"/>
  <c r="I34" i="18"/>
  <c r="K34" i="18" s="1"/>
  <c r="I62" i="18"/>
  <c r="K62" i="18" s="1"/>
  <c r="I90" i="18"/>
  <c r="K90" i="18" s="1"/>
  <c r="I118" i="18"/>
  <c r="K118" i="18" s="1"/>
  <c r="I146" i="18"/>
  <c r="K146" i="18" s="1"/>
  <c r="I174" i="18"/>
  <c r="K174" i="18" s="1"/>
  <c r="I202" i="18"/>
  <c r="K202" i="18" s="1"/>
  <c r="I32" i="18"/>
  <c r="K32" i="18" s="1"/>
  <c r="E35" i="18"/>
  <c r="G35" i="18" s="1"/>
  <c r="I60" i="18"/>
  <c r="K60" i="18" s="1"/>
  <c r="E63" i="18"/>
  <c r="G63" i="18" s="1"/>
  <c r="I88" i="18"/>
  <c r="K88" i="18" s="1"/>
  <c r="E91" i="18"/>
  <c r="G91" i="18" s="1"/>
  <c r="I116" i="18"/>
  <c r="K116" i="18" s="1"/>
  <c r="E119" i="18"/>
  <c r="G119" i="18" s="1"/>
  <c r="I144" i="18"/>
  <c r="K144" i="18" s="1"/>
  <c r="E147" i="18"/>
  <c r="G147" i="18" s="1"/>
  <c r="I172" i="18"/>
  <c r="K172" i="18" s="1"/>
  <c r="E175" i="18"/>
  <c r="G175" i="18" s="1"/>
  <c r="I200" i="18"/>
  <c r="K200" i="18" s="1"/>
  <c r="E203" i="18"/>
  <c r="G203" i="18" s="1"/>
  <c r="E116" i="18"/>
  <c r="G116" i="18" s="1"/>
  <c r="I35" i="18"/>
  <c r="K35" i="18" s="1"/>
  <c r="I63" i="18"/>
  <c r="K63" i="18" s="1"/>
  <c r="I91" i="18"/>
  <c r="K91" i="18" s="1"/>
  <c r="I119" i="18"/>
  <c r="K119" i="18" s="1"/>
  <c r="I147" i="18"/>
  <c r="K147" i="18" s="1"/>
  <c r="I175" i="18"/>
  <c r="K175" i="18" s="1"/>
  <c r="I203" i="18"/>
  <c r="K203" i="18" s="1"/>
  <c r="E33" i="18"/>
  <c r="G33" i="18" s="1"/>
  <c r="E61" i="18"/>
  <c r="G61" i="18" s="1"/>
  <c r="E89" i="18"/>
  <c r="G89" i="18" s="1"/>
  <c r="E117" i="18"/>
  <c r="G117" i="18" s="1"/>
  <c r="E145" i="18"/>
  <c r="G145" i="18" s="1"/>
  <c r="E173" i="18"/>
  <c r="G173" i="18" s="1"/>
  <c r="E201" i="18"/>
  <c r="G201" i="18" s="1"/>
  <c r="I33" i="18"/>
  <c r="K33" i="18" s="1"/>
  <c r="E36" i="18"/>
  <c r="G36" i="18" s="1"/>
  <c r="I61" i="18"/>
  <c r="K61" i="18" s="1"/>
  <c r="E64" i="18"/>
  <c r="G64" i="18" s="1"/>
  <c r="I89" i="18"/>
  <c r="K89" i="18" s="1"/>
  <c r="E92" i="18"/>
  <c r="G92" i="18" s="1"/>
  <c r="I117" i="18"/>
  <c r="K117" i="18" s="1"/>
  <c r="E120" i="18"/>
  <c r="G120" i="18" s="1"/>
  <c r="I145" i="18"/>
  <c r="K145" i="18" s="1"/>
  <c r="E148" i="18"/>
  <c r="G148" i="18" s="1"/>
  <c r="I173" i="18"/>
  <c r="K173" i="18" s="1"/>
  <c r="E176" i="18"/>
  <c r="G176" i="18" s="1"/>
  <c r="I201" i="18"/>
  <c r="K201" i="18" s="1"/>
  <c r="E204" i="18"/>
  <c r="G204" i="18" s="1"/>
  <c r="E31" i="18"/>
  <c r="G31" i="18" s="1"/>
  <c r="E59" i="18"/>
  <c r="G59" i="18" s="1"/>
  <c r="E87" i="18"/>
  <c r="G87" i="18" s="1"/>
  <c r="E115" i="18"/>
  <c r="G115" i="18" s="1"/>
  <c r="E143" i="18"/>
  <c r="G143" i="18" s="1"/>
  <c r="E171" i="18"/>
  <c r="G171" i="18" s="1"/>
  <c r="E199" i="18"/>
  <c r="G199" i="18" s="1"/>
  <c r="G790" i="13"/>
  <c r="C234" i="15"/>
  <c r="I204" i="15"/>
  <c r="K204" i="15" s="1"/>
  <c r="E187" i="15"/>
  <c r="I187" i="15"/>
  <c r="K187" i="15" s="1"/>
  <c r="E188" i="15"/>
  <c r="E185" i="15"/>
  <c r="I174" i="15"/>
  <c r="K174" i="15" s="1"/>
  <c r="E171" i="15"/>
  <c r="E175" i="15"/>
  <c r="I171" i="15"/>
  <c r="K171" i="15" s="1"/>
  <c r="I175" i="15"/>
  <c r="K175" i="15" s="1"/>
  <c r="E172" i="15"/>
  <c r="I133" i="15"/>
  <c r="K133" i="15" s="1"/>
  <c r="E134" i="15"/>
  <c r="E131" i="15"/>
  <c r="I131" i="15"/>
  <c r="K131" i="15" s="1"/>
  <c r="E129" i="15"/>
  <c r="C216" i="15"/>
  <c r="C219" i="15"/>
  <c r="C215" i="15"/>
  <c r="I62" i="15"/>
  <c r="K62" i="15" s="1"/>
  <c r="C217" i="15" s="1"/>
  <c r="I59" i="15"/>
  <c r="K59" i="15" s="1"/>
  <c r="C214" i="15" s="1"/>
  <c r="I63" i="15"/>
  <c r="K63" i="15" s="1"/>
  <c r="I46" i="15"/>
  <c r="K46" i="15" s="1"/>
  <c r="I50" i="15"/>
  <c r="K50" i="15" s="1"/>
  <c r="E47" i="15"/>
  <c r="I47" i="15"/>
  <c r="K47" i="15" s="1"/>
  <c r="E45" i="15"/>
  <c r="E49" i="15"/>
  <c r="I48" i="15"/>
  <c r="K48" i="15" s="1"/>
  <c r="I45" i="15"/>
  <c r="K45" i="15" s="1"/>
  <c r="E31" i="15"/>
  <c r="E35" i="15"/>
  <c r="I31" i="15"/>
  <c r="K31" i="15" s="1"/>
  <c r="I35" i="15"/>
  <c r="K35" i="15" s="1"/>
  <c r="E32" i="15"/>
  <c r="E36" i="15"/>
  <c r="I32" i="15"/>
  <c r="K32" i="15" s="1"/>
  <c r="I36" i="15"/>
  <c r="K36" i="15" s="1"/>
  <c r="E33" i="15"/>
  <c r="E525" i="10"/>
  <c r="G525" i="10" s="1"/>
  <c r="E481" i="10"/>
  <c r="G481" i="10" s="1"/>
  <c r="I427" i="10"/>
  <c r="K427" i="10" s="1"/>
  <c r="I536" i="4"/>
  <c r="K536" i="4" s="1"/>
  <c r="E525" i="4"/>
  <c r="G525" i="4" s="1"/>
  <c r="E481" i="4"/>
  <c r="G481" i="4" s="1"/>
  <c r="I492" i="10"/>
  <c r="K492" i="10" s="1"/>
  <c r="I491" i="10"/>
  <c r="K491" i="10" s="1"/>
  <c r="E492" i="10"/>
  <c r="G492" i="10" s="1"/>
  <c r="I493" i="10"/>
  <c r="K493" i="10" s="1"/>
  <c r="I447" i="10"/>
  <c r="K447" i="10" s="1"/>
  <c r="E448" i="10"/>
  <c r="G448" i="10" s="1"/>
  <c r="I449" i="10"/>
  <c r="K449" i="10" s="1"/>
  <c r="I448" i="10"/>
  <c r="K448" i="10" s="1"/>
  <c r="E404" i="10"/>
  <c r="G404" i="10" s="1"/>
  <c r="I405" i="10"/>
  <c r="K405" i="10" s="1"/>
  <c r="I403" i="10"/>
  <c r="K403" i="10" s="1"/>
  <c r="I404" i="10"/>
  <c r="K404" i="10" s="1"/>
  <c r="I492" i="1"/>
  <c r="K492" i="1" s="1"/>
  <c r="E493" i="1"/>
  <c r="G493" i="1" s="1"/>
  <c r="E491" i="1"/>
  <c r="G491" i="1" s="1"/>
  <c r="E447" i="1"/>
  <c r="G447" i="1" s="1"/>
  <c r="E449" i="1"/>
  <c r="G449" i="1" s="1"/>
  <c r="I404" i="1"/>
  <c r="K404" i="1" s="1"/>
  <c r="E405" i="1"/>
  <c r="G405" i="1" s="1"/>
  <c r="E403" i="1"/>
  <c r="G403" i="1" s="1"/>
  <c r="D4" i="15"/>
  <c r="D9" i="15"/>
  <c r="D8" i="15"/>
  <c r="D7" i="15"/>
  <c r="D6" i="15"/>
  <c r="E416" i="10"/>
  <c r="G416" i="10" s="1"/>
  <c r="E414" i="10"/>
  <c r="G414" i="10" s="1"/>
  <c r="I415" i="10"/>
  <c r="K415" i="10" s="1"/>
  <c r="E415" i="10"/>
  <c r="G415" i="10" s="1"/>
  <c r="I416" i="10"/>
  <c r="K416" i="10" s="1"/>
  <c r="I414" i="10"/>
  <c r="K414" i="10" s="1"/>
  <c r="E460" i="10"/>
  <c r="G460" i="10" s="1"/>
  <c r="E458" i="10"/>
  <c r="G458" i="10" s="1"/>
  <c r="I459" i="10"/>
  <c r="K459" i="10" s="1"/>
  <c r="E459" i="10"/>
  <c r="G459" i="10" s="1"/>
  <c r="I460" i="10"/>
  <c r="K460" i="10" s="1"/>
  <c r="I458" i="10"/>
  <c r="K458" i="10" s="1"/>
  <c r="I536" i="10"/>
  <c r="K536" i="10" s="1"/>
  <c r="E536" i="10"/>
  <c r="G536" i="10" s="1"/>
  <c r="I537" i="10"/>
  <c r="K537" i="10" s="1"/>
  <c r="I535" i="10"/>
  <c r="K535" i="10" s="1"/>
  <c r="E537" i="10"/>
  <c r="G537" i="10" s="1"/>
  <c r="E535" i="10"/>
  <c r="G535" i="10" s="1"/>
  <c r="E548" i="10"/>
  <c r="G548" i="10" s="1"/>
  <c r="E546" i="10"/>
  <c r="G546" i="10" s="1"/>
  <c r="I547" i="10"/>
  <c r="K547" i="10" s="1"/>
  <c r="E547" i="10"/>
  <c r="G547" i="10" s="1"/>
  <c r="I548" i="10"/>
  <c r="K548" i="10" s="1"/>
  <c r="I546" i="10"/>
  <c r="K546" i="10" s="1"/>
  <c r="E504" i="10"/>
  <c r="G504" i="10" s="1"/>
  <c r="E502" i="10"/>
  <c r="G502" i="10" s="1"/>
  <c r="I503" i="10"/>
  <c r="K503" i="10" s="1"/>
  <c r="E503" i="10"/>
  <c r="G503" i="10" s="1"/>
  <c r="I504" i="10"/>
  <c r="K504" i="10" s="1"/>
  <c r="I502" i="10"/>
  <c r="K502" i="10" s="1"/>
  <c r="E403" i="10"/>
  <c r="G403" i="10" s="1"/>
  <c r="E405" i="10"/>
  <c r="G405" i="10" s="1"/>
  <c r="E426" i="10"/>
  <c r="G426" i="10" s="1"/>
  <c r="I437" i="10"/>
  <c r="K437" i="10" s="1"/>
  <c r="E447" i="10"/>
  <c r="G447" i="10" s="1"/>
  <c r="E449" i="10"/>
  <c r="G449" i="10" s="1"/>
  <c r="E470" i="10"/>
  <c r="G470" i="10" s="1"/>
  <c r="I481" i="10"/>
  <c r="K481" i="10" s="1"/>
  <c r="E491" i="10"/>
  <c r="G491" i="10" s="1"/>
  <c r="E493" i="10"/>
  <c r="G493" i="10" s="1"/>
  <c r="E514" i="10"/>
  <c r="G514" i="10" s="1"/>
  <c r="I525" i="10"/>
  <c r="K525" i="10" s="1"/>
  <c r="I426" i="10"/>
  <c r="K426" i="10" s="1"/>
  <c r="E436" i="10"/>
  <c r="G436" i="10" s="1"/>
  <c r="E438" i="10"/>
  <c r="G438" i="10" s="1"/>
  <c r="I470" i="10"/>
  <c r="K470" i="10" s="1"/>
  <c r="E480" i="10"/>
  <c r="G480" i="10" s="1"/>
  <c r="E482" i="10"/>
  <c r="G482" i="10" s="1"/>
  <c r="I514" i="10"/>
  <c r="K514" i="10" s="1"/>
  <c r="E524" i="10"/>
  <c r="G524" i="10" s="1"/>
  <c r="E526" i="10"/>
  <c r="G526" i="10" s="1"/>
  <c r="E425" i="10"/>
  <c r="G425" i="10" s="1"/>
  <c r="E427" i="10"/>
  <c r="G427" i="10" s="1"/>
  <c r="I436" i="10"/>
  <c r="K436" i="10" s="1"/>
  <c r="I438" i="10"/>
  <c r="K438" i="10" s="1"/>
  <c r="E469" i="10"/>
  <c r="G469" i="10" s="1"/>
  <c r="E471" i="10"/>
  <c r="G471" i="10" s="1"/>
  <c r="I480" i="10"/>
  <c r="K480" i="10" s="1"/>
  <c r="I482" i="10"/>
  <c r="K482" i="10" s="1"/>
  <c r="E513" i="10"/>
  <c r="G513" i="10" s="1"/>
  <c r="E515" i="10"/>
  <c r="G515" i="10" s="1"/>
  <c r="I524" i="10"/>
  <c r="K524" i="10" s="1"/>
  <c r="I526" i="10"/>
  <c r="K526" i="10" s="1"/>
  <c r="I425" i="10"/>
  <c r="K425" i="10" s="1"/>
  <c r="I469" i="10"/>
  <c r="K469" i="10" s="1"/>
  <c r="I513" i="10"/>
  <c r="K513" i="10" s="1"/>
  <c r="E416" i="4"/>
  <c r="G416" i="4" s="1"/>
  <c r="E414" i="4"/>
  <c r="G414" i="4" s="1"/>
  <c r="I415" i="4"/>
  <c r="K415" i="4" s="1"/>
  <c r="E415" i="4"/>
  <c r="G415" i="4" s="1"/>
  <c r="I416" i="4"/>
  <c r="K416" i="4" s="1"/>
  <c r="I414" i="4"/>
  <c r="K414" i="4" s="1"/>
  <c r="E460" i="4"/>
  <c r="G460" i="4" s="1"/>
  <c r="E458" i="4"/>
  <c r="G458" i="4" s="1"/>
  <c r="I459" i="4"/>
  <c r="K459" i="4" s="1"/>
  <c r="E459" i="4"/>
  <c r="G459" i="4" s="1"/>
  <c r="I460" i="4"/>
  <c r="K460" i="4" s="1"/>
  <c r="I458" i="4"/>
  <c r="K458" i="4" s="1"/>
  <c r="I427" i="4"/>
  <c r="K427" i="4" s="1"/>
  <c r="I425" i="4"/>
  <c r="K425" i="4" s="1"/>
  <c r="E427" i="4"/>
  <c r="G427" i="4" s="1"/>
  <c r="E425" i="4"/>
  <c r="G425" i="4" s="1"/>
  <c r="I426" i="4"/>
  <c r="K426" i="4" s="1"/>
  <c r="E426" i="4"/>
  <c r="G426" i="4" s="1"/>
  <c r="E548" i="4"/>
  <c r="G548" i="4" s="1"/>
  <c r="E546" i="4"/>
  <c r="G546" i="4" s="1"/>
  <c r="I547" i="4"/>
  <c r="K547" i="4" s="1"/>
  <c r="E547" i="4"/>
  <c r="G547" i="4" s="1"/>
  <c r="I548" i="4"/>
  <c r="K548" i="4" s="1"/>
  <c r="I546" i="4"/>
  <c r="K546" i="4" s="1"/>
  <c r="I471" i="4"/>
  <c r="K471" i="4" s="1"/>
  <c r="I469" i="4"/>
  <c r="K469" i="4" s="1"/>
  <c r="E471" i="4"/>
  <c r="G471" i="4" s="1"/>
  <c r="E469" i="4"/>
  <c r="G469" i="4" s="1"/>
  <c r="I470" i="4"/>
  <c r="K470" i="4" s="1"/>
  <c r="E470" i="4"/>
  <c r="G470" i="4" s="1"/>
  <c r="E504" i="4"/>
  <c r="G504" i="4" s="1"/>
  <c r="E502" i="4"/>
  <c r="G502" i="4" s="1"/>
  <c r="I503" i="4"/>
  <c r="K503" i="4" s="1"/>
  <c r="E503" i="4"/>
  <c r="G503" i="4" s="1"/>
  <c r="I504" i="4"/>
  <c r="K504" i="4" s="1"/>
  <c r="I502" i="4"/>
  <c r="K502" i="4" s="1"/>
  <c r="I515" i="4"/>
  <c r="K515" i="4" s="1"/>
  <c r="I513" i="4"/>
  <c r="K513" i="4" s="1"/>
  <c r="E515" i="4"/>
  <c r="G515" i="4" s="1"/>
  <c r="E513" i="4"/>
  <c r="G513" i="4" s="1"/>
  <c r="I514" i="4"/>
  <c r="K514" i="4" s="1"/>
  <c r="E514" i="4"/>
  <c r="G514" i="4" s="1"/>
  <c r="E403" i="4"/>
  <c r="G403" i="4" s="1"/>
  <c r="E405" i="4"/>
  <c r="G405" i="4" s="1"/>
  <c r="I437" i="4"/>
  <c r="K437" i="4" s="1"/>
  <c r="E447" i="4"/>
  <c r="G447" i="4" s="1"/>
  <c r="E449" i="4"/>
  <c r="G449" i="4" s="1"/>
  <c r="I481" i="4"/>
  <c r="K481" i="4" s="1"/>
  <c r="E491" i="4"/>
  <c r="G491" i="4" s="1"/>
  <c r="E493" i="4"/>
  <c r="G493" i="4" s="1"/>
  <c r="I525" i="4"/>
  <c r="K525" i="4" s="1"/>
  <c r="E535" i="4"/>
  <c r="G535" i="4" s="1"/>
  <c r="E537" i="4"/>
  <c r="G537" i="4" s="1"/>
  <c r="I403" i="4"/>
  <c r="K403" i="4" s="1"/>
  <c r="I405" i="4"/>
  <c r="K405" i="4" s="1"/>
  <c r="E436" i="4"/>
  <c r="G436" i="4" s="1"/>
  <c r="E438" i="4"/>
  <c r="G438" i="4" s="1"/>
  <c r="I447" i="4"/>
  <c r="K447" i="4" s="1"/>
  <c r="I449" i="4"/>
  <c r="K449" i="4" s="1"/>
  <c r="E480" i="4"/>
  <c r="G480" i="4" s="1"/>
  <c r="E482" i="4"/>
  <c r="G482" i="4" s="1"/>
  <c r="I491" i="4"/>
  <c r="K491" i="4" s="1"/>
  <c r="I493" i="4"/>
  <c r="K493" i="4" s="1"/>
  <c r="E524" i="4"/>
  <c r="G524" i="4" s="1"/>
  <c r="E526" i="4"/>
  <c r="G526" i="4" s="1"/>
  <c r="I535" i="4"/>
  <c r="K535" i="4" s="1"/>
  <c r="I537" i="4"/>
  <c r="K537" i="4" s="1"/>
  <c r="E404" i="4"/>
  <c r="G404" i="4" s="1"/>
  <c r="I436" i="4"/>
  <c r="K436" i="4" s="1"/>
  <c r="I438" i="4"/>
  <c r="K438" i="4" s="1"/>
  <c r="E448" i="4"/>
  <c r="G448" i="4" s="1"/>
  <c r="I480" i="4"/>
  <c r="K480" i="4" s="1"/>
  <c r="I482" i="4"/>
  <c r="K482" i="4" s="1"/>
  <c r="E492" i="4"/>
  <c r="G492" i="4" s="1"/>
  <c r="I524" i="4"/>
  <c r="K524" i="4" s="1"/>
  <c r="I526" i="4"/>
  <c r="K526" i="4" s="1"/>
  <c r="E536" i="4"/>
  <c r="G536" i="4" s="1"/>
  <c r="I427" i="1"/>
  <c r="K427" i="1" s="1"/>
  <c r="I425" i="1"/>
  <c r="K425" i="1" s="1"/>
  <c r="E427" i="1"/>
  <c r="G427" i="1" s="1"/>
  <c r="E425" i="1"/>
  <c r="G425" i="1" s="1"/>
  <c r="E426" i="1"/>
  <c r="G426" i="1" s="1"/>
  <c r="I426" i="1"/>
  <c r="K426" i="1" s="1"/>
  <c r="I536" i="1"/>
  <c r="K536" i="1" s="1"/>
  <c r="E536" i="1"/>
  <c r="G536" i="1" s="1"/>
  <c r="E535" i="1"/>
  <c r="G535" i="1" s="1"/>
  <c r="I537" i="1"/>
  <c r="K537" i="1" s="1"/>
  <c r="I535" i="1"/>
  <c r="K535" i="1" s="1"/>
  <c r="E537" i="1"/>
  <c r="G537" i="1" s="1"/>
  <c r="I471" i="1"/>
  <c r="K471" i="1" s="1"/>
  <c r="I469" i="1"/>
  <c r="K469" i="1" s="1"/>
  <c r="E471" i="1"/>
  <c r="G471" i="1" s="1"/>
  <c r="E469" i="1"/>
  <c r="G469" i="1" s="1"/>
  <c r="E470" i="1"/>
  <c r="G470" i="1" s="1"/>
  <c r="I470" i="1"/>
  <c r="K470" i="1" s="1"/>
  <c r="E548" i="1"/>
  <c r="G548" i="1" s="1"/>
  <c r="E546" i="1"/>
  <c r="G546" i="1" s="1"/>
  <c r="I546" i="1"/>
  <c r="K546" i="1" s="1"/>
  <c r="I547" i="1"/>
  <c r="K547" i="1" s="1"/>
  <c r="I548" i="1"/>
  <c r="K548" i="1" s="1"/>
  <c r="E547" i="1"/>
  <c r="G547" i="1" s="1"/>
  <c r="I515" i="1"/>
  <c r="K515" i="1" s="1"/>
  <c r="I513" i="1"/>
  <c r="K513" i="1" s="1"/>
  <c r="E515" i="1"/>
  <c r="G515" i="1" s="1"/>
  <c r="E513" i="1"/>
  <c r="G513" i="1" s="1"/>
  <c r="I514" i="1"/>
  <c r="K514" i="1" s="1"/>
  <c r="E514" i="1"/>
  <c r="G514" i="1" s="1"/>
  <c r="E416" i="1"/>
  <c r="G416" i="1" s="1"/>
  <c r="E414" i="1"/>
  <c r="G414" i="1" s="1"/>
  <c r="I414" i="1"/>
  <c r="K414" i="1" s="1"/>
  <c r="I415" i="1"/>
  <c r="K415" i="1" s="1"/>
  <c r="E415" i="1"/>
  <c r="G415" i="1" s="1"/>
  <c r="I416" i="1"/>
  <c r="K416" i="1" s="1"/>
  <c r="E460" i="1"/>
  <c r="G460" i="1" s="1"/>
  <c r="E458" i="1"/>
  <c r="G458" i="1" s="1"/>
  <c r="I458" i="1"/>
  <c r="K458" i="1" s="1"/>
  <c r="I459" i="1"/>
  <c r="K459" i="1" s="1"/>
  <c r="E459" i="1"/>
  <c r="G459" i="1" s="1"/>
  <c r="I460" i="1"/>
  <c r="K460" i="1" s="1"/>
  <c r="E504" i="1"/>
  <c r="G504" i="1" s="1"/>
  <c r="E502" i="1"/>
  <c r="G502" i="1" s="1"/>
  <c r="I503" i="1"/>
  <c r="K503" i="1" s="1"/>
  <c r="I504" i="1"/>
  <c r="K504" i="1" s="1"/>
  <c r="E503" i="1"/>
  <c r="G503" i="1" s="1"/>
  <c r="I502" i="1"/>
  <c r="K502" i="1" s="1"/>
  <c r="I437" i="1"/>
  <c r="K437" i="1" s="1"/>
  <c r="I403" i="1"/>
  <c r="K403" i="1" s="1"/>
  <c r="I405" i="1"/>
  <c r="K405" i="1" s="1"/>
  <c r="E436" i="1"/>
  <c r="G436" i="1" s="1"/>
  <c r="E438" i="1"/>
  <c r="G438" i="1" s="1"/>
  <c r="I447" i="1"/>
  <c r="K447" i="1" s="1"/>
  <c r="I449" i="1"/>
  <c r="K449" i="1" s="1"/>
  <c r="E480" i="1"/>
  <c r="G480" i="1" s="1"/>
  <c r="E482" i="1"/>
  <c r="G482" i="1" s="1"/>
  <c r="I491" i="1"/>
  <c r="K491" i="1" s="1"/>
  <c r="I493" i="1"/>
  <c r="K493" i="1" s="1"/>
  <c r="E524" i="1"/>
  <c r="G524" i="1" s="1"/>
  <c r="E526" i="1"/>
  <c r="G526" i="1" s="1"/>
  <c r="E404" i="1"/>
  <c r="G404" i="1" s="1"/>
  <c r="I436" i="1"/>
  <c r="K436" i="1" s="1"/>
  <c r="I438" i="1"/>
  <c r="K438" i="1" s="1"/>
  <c r="E448" i="1"/>
  <c r="G448" i="1" s="1"/>
  <c r="I480" i="1"/>
  <c r="K480" i="1" s="1"/>
  <c r="I482" i="1"/>
  <c r="K482" i="1" s="1"/>
  <c r="E492" i="1"/>
  <c r="G492" i="1" s="1"/>
  <c r="I524" i="1"/>
  <c r="K524" i="1" s="1"/>
  <c r="I526" i="1"/>
  <c r="K526" i="1" s="1"/>
  <c r="I525" i="1"/>
  <c r="K525" i="1" s="1"/>
  <c r="I481" i="1"/>
  <c r="K481" i="1" s="1"/>
  <c r="E460" i="12"/>
  <c r="G460" i="12" s="1"/>
  <c r="E458" i="12"/>
  <c r="G458" i="12" s="1"/>
  <c r="I459" i="12"/>
  <c r="K459" i="12" s="1"/>
  <c r="E459" i="12"/>
  <c r="G459" i="12" s="1"/>
  <c r="I460" i="12"/>
  <c r="K460" i="12" s="1"/>
  <c r="I458" i="12"/>
  <c r="K458" i="12" s="1"/>
  <c r="I471" i="12"/>
  <c r="K471" i="12" s="1"/>
  <c r="I469" i="12"/>
  <c r="K469" i="12" s="1"/>
  <c r="E471" i="12"/>
  <c r="G471" i="12" s="1"/>
  <c r="E469" i="12"/>
  <c r="G469" i="12" s="1"/>
  <c r="I470" i="12"/>
  <c r="K470" i="12" s="1"/>
  <c r="E470" i="12"/>
  <c r="G470" i="12" s="1"/>
  <c r="E416" i="12"/>
  <c r="G416" i="12" s="1"/>
  <c r="E414" i="12"/>
  <c r="G414" i="12" s="1"/>
  <c r="I415" i="12"/>
  <c r="K415" i="12" s="1"/>
  <c r="E415" i="12"/>
  <c r="G415" i="12" s="1"/>
  <c r="I416" i="12"/>
  <c r="K416" i="12" s="1"/>
  <c r="I414" i="12"/>
  <c r="K414" i="12" s="1"/>
  <c r="I427" i="12"/>
  <c r="K427" i="12" s="1"/>
  <c r="I425" i="12"/>
  <c r="K425" i="12" s="1"/>
  <c r="E427" i="12"/>
  <c r="G427" i="12" s="1"/>
  <c r="E425" i="12"/>
  <c r="G425" i="12" s="1"/>
  <c r="I426" i="12"/>
  <c r="K426" i="12" s="1"/>
  <c r="E426" i="12"/>
  <c r="G426" i="12" s="1"/>
  <c r="G546" i="12"/>
  <c r="I547" i="12"/>
  <c r="K547" i="12" s="1"/>
  <c r="G547" i="12"/>
  <c r="I548" i="12"/>
  <c r="K548" i="12" s="1"/>
  <c r="I546" i="12"/>
  <c r="K546" i="12" s="1"/>
  <c r="E504" i="12"/>
  <c r="G504" i="12" s="1"/>
  <c r="E502" i="12"/>
  <c r="G502" i="12" s="1"/>
  <c r="I503" i="12"/>
  <c r="K503" i="12" s="1"/>
  <c r="E503" i="12"/>
  <c r="G503" i="12" s="1"/>
  <c r="I504" i="12"/>
  <c r="K504" i="12" s="1"/>
  <c r="I502" i="12"/>
  <c r="K502" i="12" s="1"/>
  <c r="I515" i="12"/>
  <c r="K515" i="12" s="1"/>
  <c r="I513" i="12"/>
  <c r="K513" i="12" s="1"/>
  <c r="E515" i="12"/>
  <c r="G515" i="12" s="1"/>
  <c r="E513" i="12"/>
  <c r="G513" i="12" s="1"/>
  <c r="I514" i="12"/>
  <c r="K514" i="12" s="1"/>
  <c r="E514" i="12"/>
  <c r="G514" i="12" s="1"/>
  <c r="E403" i="12"/>
  <c r="G403" i="12" s="1"/>
  <c r="E405" i="12"/>
  <c r="G405" i="12" s="1"/>
  <c r="I437" i="12"/>
  <c r="K437" i="12" s="1"/>
  <c r="E447" i="12"/>
  <c r="G447" i="12" s="1"/>
  <c r="E449" i="12"/>
  <c r="G449" i="12" s="1"/>
  <c r="I481" i="12"/>
  <c r="K481" i="12" s="1"/>
  <c r="E491" i="12"/>
  <c r="G491" i="12" s="1"/>
  <c r="E493" i="12"/>
  <c r="G493" i="12" s="1"/>
  <c r="I525" i="12"/>
  <c r="K525" i="12" s="1"/>
  <c r="E535" i="12"/>
  <c r="G535" i="12" s="1"/>
  <c r="E537" i="12"/>
  <c r="G537" i="12" s="1"/>
  <c r="I403" i="12"/>
  <c r="K403" i="12" s="1"/>
  <c r="I405" i="12"/>
  <c r="K405" i="12" s="1"/>
  <c r="E436" i="12"/>
  <c r="G436" i="12" s="1"/>
  <c r="E438" i="12"/>
  <c r="G438" i="12" s="1"/>
  <c r="I447" i="12"/>
  <c r="K447" i="12" s="1"/>
  <c r="I449" i="12"/>
  <c r="K449" i="12" s="1"/>
  <c r="E480" i="12"/>
  <c r="G480" i="12" s="1"/>
  <c r="E482" i="12"/>
  <c r="G482" i="12" s="1"/>
  <c r="I491" i="12"/>
  <c r="K491" i="12" s="1"/>
  <c r="I493" i="12"/>
  <c r="K493" i="12" s="1"/>
  <c r="E524" i="12"/>
  <c r="G524" i="12" s="1"/>
  <c r="E526" i="12"/>
  <c r="G526" i="12" s="1"/>
  <c r="I535" i="12"/>
  <c r="K535" i="12" s="1"/>
  <c r="I537" i="12"/>
  <c r="K537" i="12" s="1"/>
  <c r="E404" i="12"/>
  <c r="G404" i="12" s="1"/>
  <c r="I436" i="12"/>
  <c r="K436" i="12" s="1"/>
  <c r="I438" i="12"/>
  <c r="K438" i="12" s="1"/>
  <c r="E448" i="12"/>
  <c r="G448" i="12" s="1"/>
  <c r="I480" i="12"/>
  <c r="K480" i="12" s="1"/>
  <c r="I482" i="12"/>
  <c r="K482" i="12" s="1"/>
  <c r="E492" i="12"/>
  <c r="G492" i="12" s="1"/>
  <c r="I524" i="12"/>
  <c r="K524" i="12" s="1"/>
  <c r="I526" i="12"/>
  <c r="K526" i="12" s="1"/>
  <c r="E536" i="12"/>
  <c r="G536" i="12" s="1"/>
  <c r="E358" i="10"/>
  <c r="G358" i="10" s="1"/>
  <c r="E356" i="10"/>
  <c r="G356" i="10" s="1"/>
  <c r="I357" i="10"/>
  <c r="K357" i="10" s="1"/>
  <c r="E357" i="10"/>
  <c r="G357" i="10" s="1"/>
  <c r="I358" i="10"/>
  <c r="K358" i="10" s="1"/>
  <c r="I356" i="10"/>
  <c r="K356" i="10" s="1"/>
  <c r="E314" i="10"/>
  <c r="G314" i="10" s="1"/>
  <c r="E312" i="10"/>
  <c r="G312" i="10" s="1"/>
  <c r="I313" i="10"/>
  <c r="K313" i="10" s="1"/>
  <c r="E313" i="10"/>
  <c r="G313" i="10" s="1"/>
  <c r="I314" i="10"/>
  <c r="K314" i="10" s="1"/>
  <c r="I312" i="10"/>
  <c r="K312" i="10" s="1"/>
  <c r="E270" i="10"/>
  <c r="G270" i="10" s="1"/>
  <c r="E268" i="10"/>
  <c r="G268" i="10" s="1"/>
  <c r="I269" i="10"/>
  <c r="K269" i="10" s="1"/>
  <c r="E269" i="10"/>
  <c r="G269" i="10" s="1"/>
  <c r="I270" i="10"/>
  <c r="K270" i="10" s="1"/>
  <c r="I268" i="10"/>
  <c r="K268" i="10" s="1"/>
  <c r="E226" i="10"/>
  <c r="G226" i="10" s="1"/>
  <c r="E224" i="10"/>
  <c r="G224" i="10" s="1"/>
  <c r="I225" i="10"/>
  <c r="K225" i="10" s="1"/>
  <c r="E225" i="10"/>
  <c r="G225" i="10" s="1"/>
  <c r="I226" i="10"/>
  <c r="K226" i="10" s="1"/>
  <c r="I224" i="10"/>
  <c r="K224" i="10" s="1"/>
  <c r="E213" i="10"/>
  <c r="G213" i="10" s="1"/>
  <c r="E215" i="10"/>
  <c r="G215" i="10" s="1"/>
  <c r="E236" i="10"/>
  <c r="G236" i="10" s="1"/>
  <c r="I247" i="10"/>
  <c r="K247" i="10" s="1"/>
  <c r="E257" i="10"/>
  <c r="G257" i="10" s="1"/>
  <c r="E259" i="10"/>
  <c r="G259" i="10" s="1"/>
  <c r="E280" i="10"/>
  <c r="G280" i="10" s="1"/>
  <c r="I291" i="10"/>
  <c r="K291" i="10" s="1"/>
  <c r="E301" i="10"/>
  <c r="G301" i="10" s="1"/>
  <c r="E303" i="10"/>
  <c r="G303" i="10" s="1"/>
  <c r="E324" i="10"/>
  <c r="G324" i="10" s="1"/>
  <c r="I335" i="10"/>
  <c r="K335" i="10" s="1"/>
  <c r="E345" i="10"/>
  <c r="G345" i="10" s="1"/>
  <c r="E347" i="10"/>
  <c r="G347" i="10" s="1"/>
  <c r="I213" i="10"/>
  <c r="K213" i="10" s="1"/>
  <c r="I215" i="10"/>
  <c r="K215" i="10" s="1"/>
  <c r="I236" i="10"/>
  <c r="K236" i="10" s="1"/>
  <c r="E246" i="10"/>
  <c r="G246" i="10" s="1"/>
  <c r="E248" i="10"/>
  <c r="G248" i="10" s="1"/>
  <c r="I257" i="10"/>
  <c r="K257" i="10" s="1"/>
  <c r="I259" i="10"/>
  <c r="K259" i="10" s="1"/>
  <c r="I280" i="10"/>
  <c r="K280" i="10" s="1"/>
  <c r="E290" i="10"/>
  <c r="G290" i="10" s="1"/>
  <c r="E292" i="10"/>
  <c r="G292" i="10" s="1"/>
  <c r="I301" i="10"/>
  <c r="K301" i="10" s="1"/>
  <c r="I303" i="10"/>
  <c r="K303" i="10" s="1"/>
  <c r="I324" i="10"/>
  <c r="K324" i="10" s="1"/>
  <c r="E334" i="10"/>
  <c r="G334" i="10" s="1"/>
  <c r="E336" i="10"/>
  <c r="G336" i="10" s="1"/>
  <c r="I345" i="10"/>
  <c r="K345" i="10" s="1"/>
  <c r="I347" i="10"/>
  <c r="K347" i="10" s="1"/>
  <c r="E214" i="10"/>
  <c r="G214" i="10" s="1"/>
  <c r="E235" i="10"/>
  <c r="G235" i="10" s="1"/>
  <c r="E237" i="10"/>
  <c r="G237" i="10" s="1"/>
  <c r="I246" i="10"/>
  <c r="K246" i="10" s="1"/>
  <c r="I248" i="10"/>
  <c r="K248" i="10" s="1"/>
  <c r="E258" i="10"/>
  <c r="G258" i="10" s="1"/>
  <c r="E279" i="10"/>
  <c r="G279" i="10" s="1"/>
  <c r="E281" i="10"/>
  <c r="G281" i="10" s="1"/>
  <c r="I290" i="10"/>
  <c r="K290" i="10" s="1"/>
  <c r="I292" i="10"/>
  <c r="K292" i="10" s="1"/>
  <c r="E302" i="10"/>
  <c r="G302" i="10" s="1"/>
  <c r="E323" i="10"/>
  <c r="G323" i="10" s="1"/>
  <c r="E325" i="10"/>
  <c r="G325" i="10" s="1"/>
  <c r="I334" i="10"/>
  <c r="K334" i="10" s="1"/>
  <c r="I336" i="10"/>
  <c r="K336" i="10" s="1"/>
  <c r="E346" i="10"/>
  <c r="G346" i="10" s="1"/>
  <c r="I235" i="10"/>
  <c r="K235" i="10" s="1"/>
  <c r="I279" i="10"/>
  <c r="K279" i="10" s="1"/>
  <c r="I323" i="10"/>
  <c r="K323" i="10" s="1"/>
  <c r="I248" i="4"/>
  <c r="K248" i="4" s="1"/>
  <c r="I246" i="4"/>
  <c r="K246" i="4" s="1"/>
  <c r="E247" i="4"/>
  <c r="G247" i="4" s="1"/>
  <c r="E248" i="4"/>
  <c r="G248" i="4" s="1"/>
  <c r="E246" i="4"/>
  <c r="G246" i="4" s="1"/>
  <c r="I247" i="4"/>
  <c r="K247" i="4" s="1"/>
  <c r="E258" i="4"/>
  <c r="G258" i="4" s="1"/>
  <c r="I258" i="4"/>
  <c r="K258" i="4" s="1"/>
  <c r="I259" i="4"/>
  <c r="K259" i="4" s="1"/>
  <c r="I257" i="4"/>
  <c r="K257" i="4" s="1"/>
  <c r="E257" i="4"/>
  <c r="G257" i="4" s="1"/>
  <c r="E259" i="4"/>
  <c r="G259" i="4" s="1"/>
  <c r="E346" i="4"/>
  <c r="G346" i="4" s="1"/>
  <c r="I347" i="4"/>
  <c r="K347" i="4" s="1"/>
  <c r="I345" i="4"/>
  <c r="K345" i="4" s="1"/>
  <c r="E347" i="4"/>
  <c r="G347" i="4" s="1"/>
  <c r="E345" i="4"/>
  <c r="G345" i="4" s="1"/>
  <c r="I346" i="4"/>
  <c r="K346" i="4" s="1"/>
  <c r="I336" i="4"/>
  <c r="K336" i="4" s="1"/>
  <c r="I334" i="4"/>
  <c r="K334" i="4" s="1"/>
  <c r="E335" i="4"/>
  <c r="G335" i="4" s="1"/>
  <c r="E336" i="4"/>
  <c r="G336" i="4" s="1"/>
  <c r="E334" i="4"/>
  <c r="G334" i="4" s="1"/>
  <c r="I335" i="4"/>
  <c r="K335" i="4" s="1"/>
  <c r="I269" i="4"/>
  <c r="K269" i="4" s="1"/>
  <c r="E270" i="4"/>
  <c r="G270" i="4" s="1"/>
  <c r="E269" i="4"/>
  <c r="G269" i="4" s="1"/>
  <c r="I268" i="4"/>
  <c r="K268" i="4" s="1"/>
  <c r="E268" i="4"/>
  <c r="G268" i="4" s="1"/>
  <c r="I270" i="4"/>
  <c r="K270" i="4" s="1"/>
  <c r="I357" i="4"/>
  <c r="K357" i="4" s="1"/>
  <c r="E358" i="4"/>
  <c r="G358" i="4" s="1"/>
  <c r="E356" i="4"/>
  <c r="G356" i="4" s="1"/>
  <c r="E357" i="4"/>
  <c r="G357" i="4" s="1"/>
  <c r="I358" i="4"/>
  <c r="K358" i="4" s="1"/>
  <c r="I356" i="4"/>
  <c r="K356" i="4" s="1"/>
  <c r="I225" i="4"/>
  <c r="K225" i="4" s="1"/>
  <c r="E226" i="4"/>
  <c r="G226" i="4" s="1"/>
  <c r="E225" i="4"/>
  <c r="G225" i="4" s="1"/>
  <c r="I226" i="4"/>
  <c r="K226" i="4" s="1"/>
  <c r="E224" i="4"/>
  <c r="G224" i="4" s="1"/>
  <c r="I224" i="4"/>
  <c r="K224" i="4" s="1"/>
  <c r="E237" i="4"/>
  <c r="G237" i="4" s="1"/>
  <c r="E235" i="4"/>
  <c r="G235" i="4" s="1"/>
  <c r="I235" i="4"/>
  <c r="K235" i="4" s="1"/>
  <c r="I236" i="4"/>
  <c r="K236" i="4" s="1"/>
  <c r="E236" i="4"/>
  <c r="G236" i="4" s="1"/>
  <c r="I237" i="4"/>
  <c r="K237" i="4" s="1"/>
  <c r="E281" i="4"/>
  <c r="G281" i="4" s="1"/>
  <c r="E279" i="4"/>
  <c r="G279" i="4" s="1"/>
  <c r="I281" i="4"/>
  <c r="K281" i="4" s="1"/>
  <c r="I280" i="4"/>
  <c r="K280" i="4" s="1"/>
  <c r="E280" i="4"/>
  <c r="G280" i="4" s="1"/>
  <c r="I279" i="4"/>
  <c r="K279" i="4" s="1"/>
  <c r="I292" i="4"/>
  <c r="K292" i="4" s="1"/>
  <c r="I290" i="4"/>
  <c r="K290" i="4" s="1"/>
  <c r="E291" i="4"/>
  <c r="G291" i="4" s="1"/>
  <c r="E292" i="4"/>
  <c r="G292" i="4" s="1"/>
  <c r="E290" i="4"/>
  <c r="G290" i="4" s="1"/>
  <c r="I291" i="4"/>
  <c r="K291" i="4" s="1"/>
  <c r="I313" i="4"/>
  <c r="K313" i="4" s="1"/>
  <c r="E312" i="4"/>
  <c r="G312" i="4" s="1"/>
  <c r="E314" i="4"/>
  <c r="G314" i="4" s="1"/>
  <c r="E313" i="4"/>
  <c r="G313" i="4" s="1"/>
  <c r="I314" i="4"/>
  <c r="K314" i="4" s="1"/>
  <c r="I312" i="4"/>
  <c r="K312" i="4" s="1"/>
  <c r="E325" i="4"/>
  <c r="G325" i="4" s="1"/>
  <c r="E323" i="4"/>
  <c r="G323" i="4" s="1"/>
  <c r="I325" i="4"/>
  <c r="K325" i="4" s="1"/>
  <c r="I323" i="4"/>
  <c r="K323" i="4" s="1"/>
  <c r="I324" i="4"/>
  <c r="K324" i="4" s="1"/>
  <c r="E324" i="4"/>
  <c r="G324" i="4" s="1"/>
  <c r="E214" i="4"/>
  <c r="G214" i="4" s="1"/>
  <c r="I214" i="4"/>
  <c r="K214" i="4" s="1"/>
  <c r="I215" i="4"/>
  <c r="K215" i="4" s="1"/>
  <c r="I213" i="4"/>
  <c r="K213" i="4" s="1"/>
  <c r="E215" i="4"/>
  <c r="G215" i="4" s="1"/>
  <c r="E213" i="4"/>
  <c r="G213" i="4" s="1"/>
  <c r="E302" i="4"/>
  <c r="G302" i="4" s="1"/>
  <c r="I302" i="4"/>
  <c r="K302" i="4" s="1"/>
  <c r="I303" i="4"/>
  <c r="K303" i="4" s="1"/>
  <c r="I301" i="4"/>
  <c r="K301" i="4" s="1"/>
  <c r="E301" i="4"/>
  <c r="G301" i="4" s="1"/>
  <c r="E303" i="4"/>
  <c r="G303" i="4" s="1"/>
  <c r="E213" i="12"/>
  <c r="E215" i="12"/>
  <c r="I213" i="12"/>
  <c r="K213" i="12" s="1"/>
  <c r="I292" i="12"/>
  <c r="K292" i="12" s="1"/>
  <c r="E292" i="12"/>
  <c r="G292" i="12" s="1"/>
  <c r="I291" i="12"/>
  <c r="K291" i="12" s="1"/>
  <c r="E291" i="12"/>
  <c r="G291" i="12" s="1"/>
  <c r="I290" i="12"/>
  <c r="K290" i="12" s="1"/>
  <c r="E290" i="12"/>
  <c r="G290" i="12" s="1"/>
  <c r="E237" i="12"/>
  <c r="G237" i="12" s="1"/>
  <c r="I236" i="12"/>
  <c r="K236" i="12" s="1"/>
  <c r="E236" i="12"/>
  <c r="G236" i="12" s="1"/>
  <c r="I235" i="12"/>
  <c r="K235" i="12" s="1"/>
  <c r="E235" i="12"/>
  <c r="G235" i="12" s="1"/>
  <c r="I237" i="12"/>
  <c r="K237" i="12" s="1"/>
  <c r="E325" i="12"/>
  <c r="G325" i="12" s="1"/>
  <c r="I325" i="12"/>
  <c r="K325" i="12" s="1"/>
  <c r="E323" i="12"/>
  <c r="G323" i="12" s="1"/>
  <c r="I324" i="12"/>
  <c r="K324" i="12" s="1"/>
  <c r="E324" i="12"/>
  <c r="G324" i="12" s="1"/>
  <c r="I323" i="12"/>
  <c r="K323" i="12" s="1"/>
  <c r="E345" i="12"/>
  <c r="G345" i="12" s="1"/>
  <c r="I347" i="12"/>
  <c r="K347" i="12" s="1"/>
  <c r="E347" i="12"/>
  <c r="G347" i="12" s="1"/>
  <c r="I346" i="12"/>
  <c r="K346" i="12" s="1"/>
  <c r="E346" i="12"/>
  <c r="G346" i="12" s="1"/>
  <c r="I345" i="12"/>
  <c r="K345" i="12" s="1"/>
  <c r="K357" i="12"/>
  <c r="E357" i="12"/>
  <c r="G357" i="12" s="1"/>
  <c r="E358" i="12"/>
  <c r="G358" i="12" s="1"/>
  <c r="I356" i="12"/>
  <c r="K356" i="12" s="1"/>
  <c r="E356" i="12"/>
  <c r="G356" i="12" s="1"/>
  <c r="I358" i="12"/>
  <c r="K358" i="12" s="1"/>
  <c r="E257" i="12"/>
  <c r="G257" i="12" s="1"/>
  <c r="I259" i="12"/>
  <c r="K259" i="12" s="1"/>
  <c r="E259" i="12"/>
  <c r="G259" i="12" s="1"/>
  <c r="I258" i="12"/>
  <c r="K258" i="12" s="1"/>
  <c r="I257" i="12"/>
  <c r="K257" i="12" s="1"/>
  <c r="E258" i="12"/>
  <c r="G258" i="12" s="1"/>
  <c r="E335" i="12"/>
  <c r="G335" i="12" s="1"/>
  <c r="I334" i="12"/>
  <c r="K334" i="12" s="1"/>
  <c r="E334" i="12"/>
  <c r="G334" i="12" s="1"/>
  <c r="I335" i="12"/>
  <c r="K335" i="12" s="1"/>
  <c r="I336" i="12"/>
  <c r="K336" i="12" s="1"/>
  <c r="E336" i="12"/>
  <c r="G336" i="12" s="1"/>
  <c r="E270" i="12"/>
  <c r="G270" i="12" s="1"/>
  <c r="I269" i="12"/>
  <c r="K269" i="12" s="1"/>
  <c r="E269" i="12"/>
  <c r="G269" i="12" s="1"/>
  <c r="I268" i="12"/>
  <c r="K268" i="12" s="1"/>
  <c r="E268" i="12"/>
  <c r="G268" i="12" s="1"/>
  <c r="I270" i="12"/>
  <c r="K270" i="12" s="1"/>
  <c r="I279" i="12"/>
  <c r="K279" i="12" s="1"/>
  <c r="E279" i="12"/>
  <c r="G279" i="12" s="1"/>
  <c r="I281" i="12"/>
  <c r="K281" i="12" s="1"/>
  <c r="I280" i="12"/>
  <c r="K280" i="12" s="1"/>
  <c r="E281" i="12"/>
  <c r="G281" i="12" s="1"/>
  <c r="E280" i="12"/>
  <c r="G280" i="12" s="1"/>
  <c r="E313" i="12"/>
  <c r="G313" i="12" s="1"/>
  <c r="I225" i="12"/>
  <c r="K225" i="12" s="1"/>
  <c r="E248" i="12"/>
  <c r="G248" i="12" s="1"/>
  <c r="I313" i="12"/>
  <c r="K313" i="12" s="1"/>
  <c r="I248" i="12"/>
  <c r="K248" i="12" s="1"/>
  <c r="E225" i="12"/>
  <c r="G225" i="12" s="1"/>
  <c r="E226" i="12"/>
  <c r="G226" i="12" s="1"/>
  <c r="E246" i="12"/>
  <c r="G246" i="12" s="1"/>
  <c r="I301" i="12"/>
  <c r="K301" i="12" s="1"/>
  <c r="E314" i="12"/>
  <c r="G314" i="12" s="1"/>
  <c r="I226" i="12"/>
  <c r="K226" i="12" s="1"/>
  <c r="I246" i="12"/>
  <c r="K246" i="12" s="1"/>
  <c r="I314" i="12"/>
  <c r="K314" i="12" s="1"/>
  <c r="E224" i="12"/>
  <c r="G224" i="12" s="1"/>
  <c r="E312" i="12"/>
  <c r="G312" i="12" s="1"/>
  <c r="I227" i="1"/>
  <c r="K227" i="1" s="1"/>
  <c r="I226" i="1"/>
  <c r="K226" i="1" s="1"/>
  <c r="E227" i="1"/>
  <c r="E226" i="1"/>
  <c r="E225" i="1"/>
  <c r="I225" i="1"/>
  <c r="K225" i="1" s="1"/>
  <c r="E215" i="1"/>
  <c r="I215" i="1"/>
  <c r="K215" i="1" s="1"/>
  <c r="E214" i="1"/>
  <c r="I357" i="1"/>
  <c r="K357" i="1" s="1"/>
  <c r="E357" i="1"/>
  <c r="I359" i="1"/>
  <c r="K359" i="1" s="1"/>
  <c r="E358" i="1"/>
  <c r="E359" i="1"/>
  <c r="I358" i="1"/>
  <c r="K358" i="1" s="1"/>
  <c r="I346" i="1"/>
  <c r="K346" i="1" s="1"/>
  <c r="E346" i="1"/>
  <c r="I348" i="1"/>
  <c r="K348" i="1" s="1"/>
  <c r="E348" i="1"/>
  <c r="I347" i="1"/>
  <c r="K347" i="1" s="1"/>
  <c r="E347" i="1"/>
  <c r="I335" i="1"/>
  <c r="K335" i="1" s="1"/>
  <c r="E335" i="1"/>
  <c r="I337" i="1"/>
  <c r="K337" i="1" s="1"/>
  <c r="E337" i="1"/>
  <c r="I336" i="1"/>
  <c r="K336" i="1" s="1"/>
  <c r="E336" i="1"/>
  <c r="I324" i="1"/>
  <c r="K324" i="1" s="1"/>
  <c r="E324" i="1"/>
  <c r="I326" i="1"/>
  <c r="K326" i="1" s="1"/>
  <c r="E326" i="1"/>
  <c r="I325" i="1"/>
  <c r="K325" i="1" s="1"/>
  <c r="E325" i="1"/>
  <c r="I313" i="1"/>
  <c r="K313" i="1" s="1"/>
  <c r="E313" i="1"/>
  <c r="I314" i="1"/>
  <c r="K314" i="1" s="1"/>
  <c r="E314" i="1"/>
  <c r="I315" i="1"/>
  <c r="K315" i="1" s="1"/>
  <c r="E315" i="1"/>
  <c r="I302" i="1"/>
  <c r="K302" i="1" s="1"/>
  <c r="I303" i="1"/>
  <c r="K303" i="1" s="1"/>
  <c r="E303" i="1"/>
  <c r="E304" i="1"/>
  <c r="I280" i="1"/>
  <c r="K280" i="1" s="1"/>
  <c r="E282" i="1"/>
  <c r="I281" i="1"/>
  <c r="K281" i="1" s="1"/>
  <c r="E281" i="1"/>
  <c r="I269" i="1"/>
  <c r="K269" i="1" s="1"/>
  <c r="E271" i="1"/>
  <c r="E270" i="1"/>
  <c r="I270" i="1"/>
  <c r="K270" i="1" s="1"/>
  <c r="I258" i="1"/>
  <c r="K258" i="1" s="1"/>
  <c r="E259" i="1"/>
  <c r="I304" i="1"/>
  <c r="K304" i="1" s="1"/>
  <c r="E302" i="1"/>
  <c r="E292" i="1"/>
  <c r="I292" i="1"/>
  <c r="K292" i="1" s="1"/>
  <c r="E293" i="1"/>
  <c r="I293" i="1"/>
  <c r="K293" i="1" s="1"/>
  <c r="E291" i="1"/>
  <c r="I282" i="1"/>
  <c r="K282" i="1" s="1"/>
  <c r="E280" i="1"/>
  <c r="I271" i="1"/>
  <c r="K271" i="1" s="1"/>
  <c r="E269" i="1"/>
  <c r="I259" i="1"/>
  <c r="K259" i="1" s="1"/>
  <c r="E260" i="1"/>
  <c r="I260" i="1"/>
  <c r="K260" i="1" s="1"/>
  <c r="E258" i="1"/>
  <c r="I247" i="1"/>
  <c r="K247" i="1" s="1"/>
  <c r="E247" i="1"/>
  <c r="E248" i="1"/>
  <c r="I249" i="1"/>
  <c r="K249" i="1" s="1"/>
  <c r="E249" i="1"/>
  <c r="I248" i="1"/>
  <c r="K248" i="1" s="1"/>
  <c r="E237" i="1"/>
  <c r="I236" i="1"/>
  <c r="K236" i="1" s="1"/>
  <c r="E236" i="1"/>
  <c r="I238" i="1"/>
  <c r="K238" i="1" s="1"/>
  <c r="E238" i="1"/>
  <c r="I237" i="1"/>
  <c r="K237" i="1" s="1"/>
  <c r="E38" i="12"/>
  <c r="G38" i="12" s="1"/>
  <c r="H39" i="12"/>
  <c r="J39" i="12" s="1"/>
  <c r="E39" i="12"/>
  <c r="G39" i="12" s="1"/>
  <c r="H41" i="12"/>
  <c r="J41" i="12" s="1"/>
  <c r="E41" i="12"/>
  <c r="G41" i="12" s="1"/>
  <c r="H38" i="12"/>
  <c r="J38" i="12" s="1"/>
  <c r="H40" i="12"/>
  <c r="J40" i="12" s="1"/>
  <c r="E40" i="12"/>
  <c r="G40" i="12" s="1"/>
  <c r="H52" i="12"/>
  <c r="J52" i="12" s="1"/>
  <c r="E52" i="12"/>
  <c r="H53" i="12"/>
  <c r="J53" i="12" s="1"/>
  <c r="H51" i="12"/>
  <c r="J51" i="12" s="1"/>
  <c r="E51" i="12"/>
  <c r="E50" i="12"/>
  <c r="E53" i="12"/>
  <c r="H50" i="12"/>
  <c r="J50" i="12" s="1"/>
  <c r="E65" i="12"/>
  <c r="H62" i="12"/>
  <c r="J62" i="12" s="1"/>
  <c r="E62" i="12"/>
  <c r="H65" i="12"/>
  <c r="J65" i="12" s="1"/>
  <c r="H64" i="12"/>
  <c r="J64" i="12" s="1"/>
  <c r="E64" i="12"/>
  <c r="H63" i="12"/>
  <c r="J63" i="12" s="1"/>
  <c r="E63" i="12"/>
  <c r="E161" i="12"/>
  <c r="H158" i="12"/>
  <c r="J158" i="12" s="1"/>
  <c r="E158" i="12"/>
  <c r="H160" i="12"/>
  <c r="J160" i="12" s="1"/>
  <c r="E160" i="12"/>
  <c r="H159" i="12"/>
  <c r="J159" i="12" s="1"/>
  <c r="E159" i="12"/>
  <c r="H161" i="12"/>
  <c r="J161" i="12" s="1"/>
  <c r="H135" i="12"/>
  <c r="J135" i="12" s="1"/>
  <c r="E135" i="12"/>
  <c r="H137" i="12"/>
  <c r="J137" i="12" s="1"/>
  <c r="E134" i="12"/>
  <c r="E137" i="12"/>
  <c r="H134" i="12"/>
  <c r="J134" i="12" s="1"/>
  <c r="H136" i="12"/>
  <c r="J136" i="12" s="1"/>
  <c r="E136" i="12"/>
  <c r="H148" i="12"/>
  <c r="J148" i="12" s="1"/>
  <c r="E148" i="12"/>
  <c r="H147" i="12"/>
  <c r="J147" i="12" s="1"/>
  <c r="H149" i="12"/>
  <c r="J149" i="12" s="1"/>
  <c r="E147" i="12"/>
  <c r="E149" i="12"/>
  <c r="H146" i="12"/>
  <c r="J146" i="12" s="1"/>
  <c r="E146" i="12"/>
  <c r="E75" i="12"/>
  <c r="E76" i="12"/>
  <c r="H75" i="12"/>
  <c r="J75" i="12" s="1"/>
  <c r="H77" i="12"/>
  <c r="J77" i="12" s="1"/>
  <c r="E77" i="12"/>
  <c r="H74" i="12"/>
  <c r="J74" i="12" s="1"/>
  <c r="E74" i="12"/>
  <c r="H76" i="12"/>
  <c r="J76" i="12" s="1"/>
  <c r="E171" i="12"/>
  <c r="H173" i="12"/>
  <c r="J173" i="12" s="1"/>
  <c r="E173" i="12"/>
  <c r="H170" i="12"/>
  <c r="J170" i="12" s="1"/>
  <c r="E170" i="12"/>
  <c r="E172" i="12"/>
  <c r="H172" i="12"/>
  <c r="J172" i="12" s="1"/>
  <c r="H171" i="12"/>
  <c r="J171" i="12" s="1"/>
  <c r="H87" i="12"/>
  <c r="J87" i="12" s="1"/>
  <c r="E87" i="12"/>
  <c r="E88" i="12"/>
  <c r="H89" i="12"/>
  <c r="J89" i="12" s="1"/>
  <c r="E89" i="12"/>
  <c r="H86" i="12"/>
  <c r="J86" i="12" s="1"/>
  <c r="E86" i="12"/>
  <c r="H88" i="12"/>
  <c r="J88" i="12" s="1"/>
  <c r="H100" i="12"/>
  <c r="J100" i="12" s="1"/>
  <c r="H101" i="12"/>
  <c r="J101" i="12" s="1"/>
  <c r="E100" i="12"/>
  <c r="H99" i="12"/>
  <c r="J99" i="12" s="1"/>
  <c r="E99" i="12"/>
  <c r="E101" i="12"/>
  <c r="H98" i="12"/>
  <c r="J98" i="12" s="1"/>
  <c r="E98" i="12"/>
  <c r="E17" i="12"/>
  <c r="H14" i="12"/>
  <c r="J14" i="12" s="1"/>
  <c r="E14" i="12"/>
  <c r="H16" i="12"/>
  <c r="J16" i="12" s="1"/>
  <c r="E16" i="12"/>
  <c r="H15" i="12"/>
  <c r="J15" i="12" s="1"/>
  <c r="E15" i="12"/>
  <c r="H17" i="12"/>
  <c r="J17" i="12" s="1"/>
  <c r="E113" i="12"/>
  <c r="H110" i="12"/>
  <c r="J110" i="12" s="1"/>
  <c r="E110" i="12"/>
  <c r="H112" i="12"/>
  <c r="J112" i="12" s="1"/>
  <c r="E112" i="12"/>
  <c r="H111" i="12"/>
  <c r="J111" i="12" s="1"/>
  <c r="E111" i="12"/>
  <c r="H113" i="12"/>
  <c r="J113" i="12" s="1"/>
  <c r="E27" i="12"/>
  <c r="H29" i="12"/>
  <c r="J29" i="12" s="1"/>
  <c r="E28" i="12"/>
  <c r="E29" i="12"/>
  <c r="H26" i="12"/>
  <c r="J26" i="12" s="1"/>
  <c r="E26" i="12"/>
  <c r="H28" i="12"/>
  <c r="J28" i="12" s="1"/>
  <c r="H27" i="12"/>
  <c r="J27" i="12" s="1"/>
  <c r="E123" i="12"/>
  <c r="H125" i="12"/>
  <c r="J125" i="12" s="1"/>
  <c r="E124" i="12"/>
  <c r="E125" i="12"/>
  <c r="H122" i="12"/>
  <c r="J122" i="12" s="1"/>
  <c r="E122" i="12"/>
  <c r="H124" i="12"/>
  <c r="J124" i="12" s="1"/>
  <c r="H123" i="12"/>
  <c r="J123" i="12" s="1"/>
  <c r="E65" i="10"/>
  <c r="G62" i="10"/>
  <c r="I62" i="10" s="1"/>
  <c r="E64" i="10"/>
  <c r="E62" i="10"/>
  <c r="G64" i="10"/>
  <c r="I64" i="10" s="1"/>
  <c r="G63" i="10"/>
  <c r="I63" i="10" s="1"/>
  <c r="E63" i="10"/>
  <c r="G65" i="10"/>
  <c r="I65" i="10" s="1"/>
  <c r="E75" i="10"/>
  <c r="G77" i="10"/>
  <c r="I77" i="10" s="1"/>
  <c r="E77" i="10"/>
  <c r="G74" i="10"/>
  <c r="I74" i="10" s="1"/>
  <c r="G76" i="10"/>
  <c r="I76" i="10" s="1"/>
  <c r="E76" i="10"/>
  <c r="E74" i="10"/>
  <c r="G75" i="10"/>
  <c r="I75" i="10" s="1"/>
  <c r="E171" i="10"/>
  <c r="G173" i="10"/>
  <c r="I173" i="10" s="1"/>
  <c r="E173" i="10"/>
  <c r="G170" i="10"/>
  <c r="I170" i="10" s="1"/>
  <c r="G172" i="10"/>
  <c r="I172" i="10" s="1"/>
  <c r="E172" i="10"/>
  <c r="E170" i="10"/>
  <c r="G171" i="10"/>
  <c r="I171" i="10" s="1"/>
  <c r="C188" i="10" s="1"/>
  <c r="E123" i="10"/>
  <c r="G125" i="10"/>
  <c r="I125" i="10" s="1"/>
  <c r="E125" i="10"/>
  <c r="G122" i="10"/>
  <c r="I122" i="10" s="1"/>
  <c r="G124" i="10"/>
  <c r="I124" i="10" s="1"/>
  <c r="E124" i="10"/>
  <c r="G123" i="10"/>
  <c r="I123" i="10" s="1"/>
  <c r="E122" i="10"/>
  <c r="E27" i="10"/>
  <c r="G29" i="10"/>
  <c r="I29" i="10" s="1"/>
  <c r="E29" i="10"/>
  <c r="G26" i="10"/>
  <c r="I26" i="10" s="1"/>
  <c r="G28" i="10"/>
  <c r="I28" i="10" s="1"/>
  <c r="E28" i="10"/>
  <c r="G27" i="10"/>
  <c r="I27" i="10" s="1"/>
  <c r="E26" i="10"/>
  <c r="E113" i="10"/>
  <c r="G110" i="10"/>
  <c r="I110" i="10" s="1"/>
  <c r="E112" i="10"/>
  <c r="E110" i="10"/>
  <c r="G112" i="10"/>
  <c r="I112" i="10" s="1"/>
  <c r="G111" i="10"/>
  <c r="I111" i="10" s="1"/>
  <c r="E111" i="10"/>
  <c r="G113" i="10"/>
  <c r="I113" i="10" s="1"/>
  <c r="E161" i="10"/>
  <c r="G158" i="10"/>
  <c r="I158" i="10" s="1"/>
  <c r="E158" i="10"/>
  <c r="G160" i="10"/>
  <c r="I160" i="10" s="1"/>
  <c r="G159" i="10"/>
  <c r="I159" i="10" s="1"/>
  <c r="E159" i="10"/>
  <c r="G161" i="10"/>
  <c r="I161" i="10" s="1"/>
  <c r="E160" i="10"/>
  <c r="G100" i="10"/>
  <c r="I100" i="10" s="1"/>
  <c r="E100" i="10"/>
  <c r="G99" i="10"/>
  <c r="I99" i="10" s="1"/>
  <c r="E99" i="10"/>
  <c r="G101" i="10"/>
  <c r="I101" i="10" s="1"/>
  <c r="E101" i="10"/>
  <c r="G98" i="10"/>
  <c r="I98" i="10" s="1"/>
  <c r="E98" i="10"/>
  <c r="G148" i="10"/>
  <c r="I148" i="10" s="1"/>
  <c r="G147" i="10"/>
  <c r="I147" i="10" s="1"/>
  <c r="E148" i="10"/>
  <c r="E147" i="10"/>
  <c r="G149" i="10"/>
  <c r="I149" i="10" s="1"/>
  <c r="E149" i="10"/>
  <c r="G146" i="10"/>
  <c r="I146" i="10" s="1"/>
  <c r="E146" i="10"/>
  <c r="E17" i="10"/>
  <c r="G14" i="10"/>
  <c r="I14" i="10" s="1"/>
  <c r="E16" i="10"/>
  <c r="E14" i="10"/>
  <c r="G16" i="10"/>
  <c r="I16" i="10" s="1"/>
  <c r="G15" i="10"/>
  <c r="I15" i="10" s="1"/>
  <c r="E15" i="10"/>
  <c r="G17" i="10"/>
  <c r="I17" i="10" s="1"/>
  <c r="G52" i="10"/>
  <c r="I52" i="10" s="1"/>
  <c r="E52" i="10"/>
  <c r="G51" i="10"/>
  <c r="I51" i="10" s="1"/>
  <c r="E51" i="10"/>
  <c r="G53" i="10"/>
  <c r="I53" i="10" s="1"/>
  <c r="E53" i="10"/>
  <c r="G50" i="10"/>
  <c r="I50" i="10" s="1"/>
  <c r="E50" i="10"/>
  <c r="G40" i="10"/>
  <c r="I40" i="10" s="1"/>
  <c r="G88" i="10"/>
  <c r="I88" i="10" s="1"/>
  <c r="G136" i="10"/>
  <c r="I136" i="10" s="1"/>
  <c r="G38" i="10"/>
  <c r="I38" i="10" s="1"/>
  <c r="E41" i="10"/>
  <c r="G86" i="10"/>
  <c r="I86" i="10" s="1"/>
  <c r="E89" i="10"/>
  <c r="G134" i="10"/>
  <c r="I134" i="10" s="1"/>
  <c r="E137" i="10"/>
  <c r="E64" i="4"/>
  <c r="E63" i="4"/>
  <c r="E62" i="4"/>
  <c r="E65" i="4"/>
  <c r="E134" i="4"/>
  <c r="E137" i="4"/>
  <c r="E136" i="4"/>
  <c r="E135" i="4"/>
  <c r="E147" i="4"/>
  <c r="E146" i="4"/>
  <c r="E148" i="4"/>
  <c r="E149" i="4"/>
  <c r="E16" i="4"/>
  <c r="E17" i="4"/>
  <c r="E15" i="4"/>
  <c r="E14" i="4"/>
  <c r="E89" i="4"/>
  <c r="E88" i="4"/>
  <c r="E86" i="4"/>
  <c r="E87" i="4"/>
  <c r="E161" i="4"/>
  <c r="E160" i="4"/>
  <c r="E159" i="4"/>
  <c r="E158" i="4"/>
  <c r="E99" i="4"/>
  <c r="E98" i="4"/>
  <c r="E100" i="4"/>
  <c r="E101" i="4"/>
  <c r="E50" i="4"/>
  <c r="E51" i="4"/>
  <c r="E53" i="4"/>
  <c r="E52" i="4"/>
  <c r="E113" i="4"/>
  <c r="E112" i="4"/>
  <c r="E111" i="4"/>
  <c r="E110" i="4"/>
  <c r="E38" i="4"/>
  <c r="E41" i="4"/>
  <c r="E40" i="4"/>
  <c r="E39" i="4"/>
  <c r="E26" i="4"/>
  <c r="E74" i="4"/>
  <c r="E27" i="4"/>
  <c r="E75" i="4"/>
  <c r="E123" i="4"/>
  <c r="E171" i="4"/>
  <c r="E28" i="4"/>
  <c r="E76" i="4"/>
  <c r="E124" i="4"/>
  <c r="E172" i="4"/>
  <c r="C175" i="1"/>
  <c r="C176" i="1" s="1"/>
  <c r="C151" i="1"/>
  <c r="C152" i="1" s="1"/>
  <c r="E135" i="1"/>
  <c r="E136" i="1"/>
  <c r="E137" i="1"/>
  <c r="E134" i="1"/>
  <c r="C140" i="1"/>
  <c r="C139" i="1"/>
  <c r="C127" i="1"/>
  <c r="C128" i="1" s="1"/>
  <c r="C115" i="1"/>
  <c r="C116" i="1" s="1"/>
  <c r="C103" i="1"/>
  <c r="C104" i="1" s="1"/>
  <c r="E87" i="1"/>
  <c r="E88" i="1"/>
  <c r="E89" i="1"/>
  <c r="E86" i="1"/>
  <c r="C92" i="1"/>
  <c r="C91" i="1"/>
  <c r="C79" i="1"/>
  <c r="C80" i="1" s="1"/>
  <c r="C67" i="1"/>
  <c r="C68" i="1" s="1"/>
  <c r="C163" i="1"/>
  <c r="C164" i="1" s="1"/>
  <c r="E51" i="1"/>
  <c r="E52" i="1"/>
  <c r="E53" i="1"/>
  <c r="E50" i="1"/>
  <c r="C56" i="1"/>
  <c r="C55" i="1"/>
  <c r="C43" i="1"/>
  <c r="C44" i="1" s="1"/>
  <c r="C31" i="1"/>
  <c r="C32" i="1" s="1"/>
  <c r="C19" i="1"/>
  <c r="C20" i="1" s="1"/>
  <c r="G3" i="1"/>
  <c r="G8" i="1" s="1"/>
  <c r="C8" i="1"/>
  <c r="D4" i="1" s="1"/>
  <c r="E4" i="1" s="1"/>
  <c r="C216" i="23" l="1"/>
  <c r="C215" i="23"/>
  <c r="C217" i="23"/>
  <c r="C218" i="23"/>
  <c r="C214" i="23"/>
  <c r="C219" i="23"/>
  <c r="C218" i="20"/>
  <c r="C214" i="20"/>
  <c r="C217" i="20"/>
  <c r="C216" i="20"/>
  <c r="C215" i="20"/>
  <c r="C219" i="20"/>
  <c r="C218" i="18"/>
  <c r="C215" i="18"/>
  <c r="C216" i="18"/>
  <c r="C217" i="18"/>
  <c r="C214" i="18"/>
  <c r="C218" i="15"/>
  <c r="C221" i="15" s="1"/>
  <c r="E217" i="15" s="1"/>
  <c r="C560" i="10"/>
  <c r="C559" i="10"/>
  <c r="C561" i="10"/>
  <c r="C369" i="10"/>
  <c r="C370" i="10"/>
  <c r="C371" i="10"/>
  <c r="C559" i="4"/>
  <c r="C560" i="4"/>
  <c r="C561" i="4"/>
  <c r="I99" i="1"/>
  <c r="K99" i="1" s="1"/>
  <c r="I100" i="1"/>
  <c r="K100" i="1" s="1"/>
  <c r="I101" i="1"/>
  <c r="K101" i="1" s="1"/>
  <c r="I98" i="1"/>
  <c r="K98" i="1" s="1"/>
  <c r="E101" i="1"/>
  <c r="E98" i="1"/>
  <c r="E99" i="1"/>
  <c r="E100" i="1"/>
  <c r="I29" i="1"/>
  <c r="K29" i="1" s="1"/>
  <c r="I27" i="1"/>
  <c r="K27" i="1" s="1"/>
  <c r="I28" i="1"/>
  <c r="K28" i="1" s="1"/>
  <c r="I26" i="1"/>
  <c r="K26" i="1" s="1"/>
  <c r="E27" i="1"/>
  <c r="E28" i="1"/>
  <c r="E26" i="1"/>
  <c r="E29" i="1"/>
  <c r="I39" i="1"/>
  <c r="K39" i="1" s="1"/>
  <c r="I40" i="1"/>
  <c r="K40" i="1" s="1"/>
  <c r="I41" i="1"/>
  <c r="K41" i="1" s="1"/>
  <c r="I38" i="1"/>
  <c r="K38" i="1" s="1"/>
  <c r="E39" i="1"/>
  <c r="E38" i="1"/>
  <c r="E40" i="1"/>
  <c r="E41" i="1"/>
  <c r="I111" i="1"/>
  <c r="K111" i="1" s="1"/>
  <c r="I112" i="1"/>
  <c r="K112" i="1" s="1"/>
  <c r="I113" i="1"/>
  <c r="K113" i="1" s="1"/>
  <c r="I110" i="1"/>
  <c r="K110" i="1" s="1"/>
  <c r="E111" i="1"/>
  <c r="E112" i="1"/>
  <c r="E113" i="1"/>
  <c r="E110" i="1"/>
  <c r="V123" i="1"/>
  <c r="V124" i="1"/>
  <c r="T125" i="1"/>
  <c r="V125" i="1" s="1"/>
  <c r="V122" i="1"/>
  <c r="E123" i="1"/>
  <c r="E124" i="1"/>
  <c r="E125" i="1"/>
  <c r="E122" i="1"/>
  <c r="I171" i="1"/>
  <c r="K171" i="1" s="1"/>
  <c r="I172" i="1"/>
  <c r="K172" i="1" s="1"/>
  <c r="I173" i="1"/>
  <c r="K173" i="1" s="1"/>
  <c r="I170" i="1"/>
  <c r="K170" i="1" s="1"/>
  <c r="E171" i="1"/>
  <c r="E172" i="1"/>
  <c r="E173" i="1"/>
  <c r="E170" i="1"/>
  <c r="E75" i="1"/>
  <c r="E76" i="1"/>
  <c r="E74" i="1"/>
  <c r="E77" i="1"/>
  <c r="I161" i="1"/>
  <c r="K161" i="1" s="1"/>
  <c r="I159" i="1"/>
  <c r="K159" i="1" s="1"/>
  <c r="I160" i="1"/>
  <c r="K160" i="1" s="1"/>
  <c r="I158" i="1"/>
  <c r="K158" i="1" s="1"/>
  <c r="E161" i="1"/>
  <c r="E158" i="1"/>
  <c r="E159" i="1"/>
  <c r="E160" i="1"/>
  <c r="E63" i="1"/>
  <c r="E64" i="1"/>
  <c r="E65" i="1"/>
  <c r="E62" i="1"/>
  <c r="I149" i="1"/>
  <c r="K149" i="1" s="1"/>
  <c r="I147" i="1"/>
  <c r="K147" i="1" s="1"/>
  <c r="I148" i="1"/>
  <c r="K148" i="1" s="1"/>
  <c r="I146" i="1"/>
  <c r="K146" i="1" s="1"/>
  <c r="E149" i="1"/>
  <c r="E146" i="1"/>
  <c r="E148" i="1"/>
  <c r="E147" i="1"/>
  <c r="E15" i="1"/>
  <c r="I15" i="1"/>
  <c r="K15" i="1" s="1"/>
  <c r="I16" i="1"/>
  <c r="K16" i="1" s="1"/>
  <c r="I17" i="1"/>
  <c r="K17" i="1" s="1"/>
  <c r="I14" i="1"/>
  <c r="K14" i="1" s="1"/>
  <c r="I51" i="1"/>
  <c r="K51" i="1" s="1"/>
  <c r="I52" i="1"/>
  <c r="K52" i="1" s="1"/>
  <c r="I53" i="1"/>
  <c r="K53" i="1" s="1"/>
  <c r="I50" i="1"/>
  <c r="K50" i="1" s="1"/>
  <c r="I87" i="1"/>
  <c r="K87" i="1" s="1"/>
  <c r="I88" i="1"/>
  <c r="K88" i="1" s="1"/>
  <c r="I89" i="1"/>
  <c r="K89" i="1" s="1"/>
  <c r="I86" i="1"/>
  <c r="K86" i="1" s="1"/>
  <c r="I135" i="1"/>
  <c r="K135" i="1" s="1"/>
  <c r="I136" i="1"/>
  <c r="K136" i="1" s="1"/>
  <c r="I134" i="1"/>
  <c r="K134" i="1" s="1"/>
  <c r="I137" i="1"/>
  <c r="K137" i="1" s="1"/>
  <c r="C187" i="10"/>
  <c r="C190" i="10"/>
  <c r="C189" i="10"/>
  <c r="E16" i="1"/>
  <c r="E14" i="1"/>
  <c r="E17" i="1"/>
  <c r="D3" i="1"/>
  <c r="E3" i="1" s="1"/>
  <c r="D6" i="1"/>
  <c r="E6" i="1" s="1"/>
  <c r="D5" i="1"/>
  <c r="E5" i="1" s="1"/>
  <c r="C221" i="23" l="1"/>
  <c r="E216" i="23" s="1"/>
  <c r="C221" i="20"/>
  <c r="E219" i="20" s="1"/>
  <c r="C221" i="18"/>
  <c r="E214" i="18" s="1"/>
  <c r="E215" i="15"/>
  <c r="E216" i="15"/>
  <c r="E219" i="15"/>
  <c r="E214" i="15"/>
  <c r="E218" i="15"/>
  <c r="C563" i="10"/>
  <c r="C373" i="10"/>
  <c r="E370" i="10" s="1"/>
  <c r="E371" i="10"/>
  <c r="C563" i="4"/>
  <c r="E561" i="4" s="1"/>
  <c r="C184" i="1"/>
  <c r="C187" i="1"/>
  <c r="C186" i="1"/>
  <c r="C185" i="1"/>
  <c r="C192" i="10"/>
  <c r="E188" i="10" s="1"/>
  <c r="E8" i="1"/>
  <c r="E215" i="23" l="1"/>
  <c r="E218" i="23"/>
  <c r="E217" i="23"/>
  <c r="E214" i="23"/>
  <c r="E219" i="23"/>
  <c r="E218" i="20"/>
  <c r="E216" i="20"/>
  <c r="E215" i="20"/>
  <c r="E214" i="20"/>
  <c r="E217" i="20"/>
  <c r="E217" i="18"/>
  <c r="E216" i="18"/>
  <c r="E219" i="18"/>
  <c r="E218" i="18"/>
  <c r="E215" i="18"/>
  <c r="E560" i="10"/>
  <c r="E559" i="10"/>
  <c r="E561" i="10"/>
  <c r="E369" i="10"/>
  <c r="E560" i="4"/>
  <c r="E559" i="4"/>
  <c r="C189" i="1"/>
  <c r="C190" i="1" s="1"/>
  <c r="E185" i="1" s="1"/>
  <c r="E187" i="10"/>
  <c r="E189" i="10"/>
  <c r="E190" i="10"/>
  <c r="E184" i="1" l="1"/>
  <c r="E186" i="1"/>
  <c r="E18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<sst xmlns="http://schemas.openxmlformats.org/spreadsheetml/2006/main" count="4497" uniqueCount="83">
  <si>
    <t>SPOLU – ODS, KDU-ČSL, TOP 09</t>
  </si>
  <si>
    <t>ANO 2011</t>
  </si>
  <si>
    <t>PIRÁTI a STAROSTOVÉ</t>
  </si>
  <si>
    <t>Svoboda a př. demokracie (SPD)</t>
  </si>
  <si>
    <t>Součet hlasů všech stran</t>
  </si>
  <si>
    <t>v %</t>
  </si>
  <si>
    <t>počet mandátů</t>
  </si>
  <si>
    <t>Karlovarský kraj</t>
  </si>
  <si>
    <t>Imperialiho kvóta</t>
  </si>
  <si>
    <t>Platné hlasy</t>
  </si>
  <si>
    <t>Ústecký kraj</t>
  </si>
  <si>
    <t>5 mandátů</t>
  </si>
  <si>
    <t>14 mandátů</t>
  </si>
  <si>
    <t>Liberecký kraj</t>
  </si>
  <si>
    <t>8 mandátů</t>
  </si>
  <si>
    <t>Královehradecký kraj</t>
  </si>
  <si>
    <t>Pardubický kraj</t>
  </si>
  <si>
    <t>Olomoucký kraj</t>
  </si>
  <si>
    <t>Moravskoslezský kraj</t>
  </si>
  <si>
    <t>Zlínský kraj</t>
  </si>
  <si>
    <t>Jihomoravský kraj</t>
  </si>
  <si>
    <t>kraj Vysočina</t>
  </si>
  <si>
    <t>Jihočeský kraj</t>
  </si>
  <si>
    <t>Plzeňský kraj</t>
  </si>
  <si>
    <t>Středočeský kraj</t>
  </si>
  <si>
    <t>kraj Hlavní město Praha</t>
  </si>
  <si>
    <t>11 mandátů</t>
  </si>
  <si>
    <t>26 mandátů</t>
  </si>
  <si>
    <t>10 mandátů</t>
  </si>
  <si>
    <t>12 mandátů</t>
  </si>
  <si>
    <t>22 mandátů</t>
  </si>
  <si>
    <t>23 mandátů</t>
  </si>
  <si>
    <t>13 mandátů</t>
  </si>
  <si>
    <t>Hnutí ANO přichází o 1 mandát, kvůli nejnižšímu "zbytku", v kraji lze rozdělit pouze 10 mandátů</t>
  </si>
  <si>
    <t>Strana SPD přichází o 1 mandát, kvůli nejnižšímu "zbytku", v kraji lze rozdělit pouze 12 mandátů</t>
  </si>
  <si>
    <t>Koalice Pirátů a Starostů přichází o 1 mandát, kvůli nejnižšímu "zbytku", v kraji lze rozdělit pouze 10 mandátů</t>
  </si>
  <si>
    <t>Počet  hlasů</t>
  </si>
  <si>
    <t>řada dělitelů</t>
  </si>
  <si>
    <t>Mandáty pro 2. skrutinium</t>
  </si>
  <si>
    <t>Zbytek hlasů</t>
  </si>
  <si>
    <t>Mandáty pro druhé skrutinium</t>
  </si>
  <si>
    <t>2. skrutinium</t>
  </si>
  <si>
    <t>1 mandát</t>
  </si>
  <si>
    <t>Koalice SPOLU získává jediný mandát ve 2. skrutiniu.</t>
  </si>
  <si>
    <t>25 mandátů</t>
  </si>
  <si>
    <t>Získané mandáty</t>
  </si>
  <si>
    <t>Hagenbach- Bischoffova kvóta</t>
  </si>
  <si>
    <t>Metoda imperialiho dělitele</t>
  </si>
  <si>
    <t>Hareova kvóta</t>
  </si>
  <si>
    <t>0 mandátů</t>
  </si>
  <si>
    <t>Dánský dělitel</t>
  </si>
  <si>
    <t>ANO 2011+ SPD</t>
  </si>
  <si>
    <t>SPOLU+PIRSTAN</t>
  </si>
  <si>
    <t>SPD</t>
  </si>
  <si>
    <t>SPOLU+ PIRSTAN</t>
  </si>
  <si>
    <t>PŘÍSAHA Roberta Šlachty</t>
  </si>
  <si>
    <t>Česká str.sociálně demokrat.</t>
  </si>
  <si>
    <t>počet</t>
  </si>
  <si>
    <t>Imperialiho zesílená kvóta</t>
  </si>
  <si>
    <t>17 mandátů</t>
  </si>
  <si>
    <t>4 mandáty</t>
  </si>
  <si>
    <t>9 mandátů</t>
  </si>
  <si>
    <t>Mandáty Imperialiho dělitel</t>
  </si>
  <si>
    <t>Mandáty Dánský dělitel</t>
  </si>
  <si>
    <t>41 mandátů</t>
  </si>
  <si>
    <t>29 mandátů</t>
  </si>
  <si>
    <t>Součet odchylek od hodnoty 21 529</t>
  </si>
  <si>
    <t>Celkem mandátů (200)</t>
  </si>
  <si>
    <t xml:space="preserve">Počet hlasů </t>
  </si>
  <si>
    <t>Procentuální zisk</t>
  </si>
  <si>
    <t>Zisk mandátů dle %</t>
  </si>
  <si>
    <t>Oficiální (I+HB)</t>
  </si>
  <si>
    <t>H-Bischoffova kvóta</t>
  </si>
  <si>
    <t>Zesílená. Imp. kvóta</t>
  </si>
  <si>
    <t>d´Hodntova metoda</t>
  </si>
  <si>
    <t>Upr. d´H. metoda</t>
  </si>
  <si>
    <t>Imper. dělitel</t>
  </si>
  <si>
    <t>Zaokrouhleno</t>
  </si>
  <si>
    <t>mandáty</t>
  </si>
  <si>
    <t>Celkem</t>
  </si>
  <si>
    <t>Mandáty d´Hondtova metoda</t>
  </si>
  <si>
    <t>Mandáty upr. d´Hondt.</t>
  </si>
  <si>
    <t>Mandáty metoda Imperialiho děl.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</si>
</sst>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rgb="FF565656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Metody vycházející z volebního dělitele- Volební situace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'Přehled pro PČ'!$B$5</c:f>
              <c:strCache>
                <c:ptCount val="1"/>
                <c:pt idx="0">
                  <c:v>SPOLU – ODS, KDU-ČSL, TOP 09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PČ'!$G$4:$J$4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PČ'!$G$5:$J$5</c:f>
              <c:numCache>
                <c:formatCode>General</c:formatCode>
                <c:ptCount val="4"/>
                <c:pt idx="0">
                  <c:v>71</c:v>
                </c:pt>
                <c:pt idx="1">
                  <c:v>73</c:v>
                </c:pt>
                <c:pt idx="2">
                  <c:v>77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9-4559-9CDE-EA528CD66AE3}"/>
            </c:ext>
          </c:extLst>
        </c:ser>
        <c:ser>
          <c:idx val="1"/>
          <c:order val="1"/>
          <c:tx>
            <c:strRef>
              <c:f>'Přehled pro PČ'!$B$6</c:f>
              <c:strCache>
                <c:ptCount val="1"/>
                <c:pt idx="0">
                  <c:v>ANO 2011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PČ'!$G$4:$J$4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PČ'!$G$6:$J$6</c:f>
              <c:numCache>
                <c:formatCode>General</c:formatCode>
                <c:ptCount val="4"/>
                <c:pt idx="0">
                  <c:v>70</c:v>
                </c:pt>
                <c:pt idx="1">
                  <c:v>73</c:v>
                </c:pt>
                <c:pt idx="2">
                  <c:v>79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9-4559-9CDE-EA528CD66AE3}"/>
            </c:ext>
          </c:extLst>
        </c:ser>
        <c:ser>
          <c:idx val="2"/>
          <c:order val="2"/>
          <c:tx>
            <c:strRef>
              <c:f>'Přehled pro PČ'!$B$7</c:f>
              <c:strCache>
                <c:ptCount val="1"/>
                <c:pt idx="0">
                  <c:v>PIRÁTI a STAROSTOVÉ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PČ'!$G$4:$J$4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PČ'!$G$7:$J$7</c:f>
              <c:numCache>
                <c:formatCode>General</c:formatCode>
                <c:ptCount val="4"/>
                <c:pt idx="0">
                  <c:v>38</c:v>
                </c:pt>
                <c:pt idx="1">
                  <c:v>37</c:v>
                </c:pt>
                <c:pt idx="2">
                  <c:v>32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9-4559-9CDE-EA528CD66AE3}"/>
            </c:ext>
          </c:extLst>
        </c:ser>
        <c:ser>
          <c:idx val="3"/>
          <c:order val="3"/>
          <c:tx>
            <c:strRef>
              <c:f>'Přehled pro PČ'!$B$8</c:f>
              <c:strCache>
                <c:ptCount val="1"/>
                <c:pt idx="0">
                  <c:v>Svoboda a př. demokracie (SPD)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PČ'!$G$4:$J$4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PČ'!$G$8:$J$8</c:f>
              <c:numCache>
                <c:formatCode>General</c:formatCode>
                <c:ptCount val="4"/>
                <c:pt idx="0">
                  <c:v>21</c:v>
                </c:pt>
                <c:pt idx="1">
                  <c:v>17</c:v>
                </c:pt>
                <c:pt idx="2">
                  <c:v>12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19-4559-9CDE-EA528CD66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248048"/>
        <c:axId val="558254280"/>
      </c:barChart>
      <c:catAx>
        <c:axId val="55824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8254280"/>
        <c:crosses val="autoZero"/>
        <c:auto val="1"/>
        <c:lblAlgn val="ctr"/>
        <c:lblOffset val="100"/>
        <c:noMultiLvlLbl val="0"/>
      </c:catAx>
      <c:valAx>
        <c:axId val="55825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824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Metody vycházející z volební</a:t>
            </a:r>
            <a:r>
              <a:rPr lang="cs-CZ" baseline="0"/>
              <a:t> kvóty- Volební situace 1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'Přehled pro PČ'!$B$5</c:f>
              <c:strCache>
                <c:ptCount val="1"/>
                <c:pt idx="0">
                  <c:v>SPOLU – ODS, KDU-ČSL, TOP 09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PČ'!$C$4:$F$4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PČ'!$C$5:$F$5</c:f>
              <c:numCache>
                <c:formatCode>General</c:formatCode>
                <c:ptCount val="4"/>
                <c:pt idx="0">
                  <c:v>71</c:v>
                </c:pt>
                <c:pt idx="1">
                  <c:v>72</c:v>
                </c:pt>
                <c:pt idx="2">
                  <c:v>69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0-487F-9989-B7C245423D4E}"/>
            </c:ext>
          </c:extLst>
        </c:ser>
        <c:ser>
          <c:idx val="1"/>
          <c:order val="1"/>
          <c:tx>
            <c:strRef>
              <c:f>'Přehled pro PČ'!$B$6</c:f>
              <c:strCache>
                <c:ptCount val="1"/>
                <c:pt idx="0">
                  <c:v>ANO 2011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PČ'!$C$4:$F$4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PČ'!$C$6:$F$6</c:f>
              <c:numCache>
                <c:formatCode>General</c:formatCode>
                <c:ptCount val="4"/>
                <c:pt idx="0">
                  <c:v>72</c:v>
                </c:pt>
                <c:pt idx="1">
                  <c:v>74</c:v>
                </c:pt>
                <c:pt idx="2">
                  <c:v>68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0-487F-9989-B7C245423D4E}"/>
            </c:ext>
          </c:extLst>
        </c:ser>
        <c:ser>
          <c:idx val="2"/>
          <c:order val="2"/>
          <c:tx>
            <c:strRef>
              <c:f>'Přehled pro PČ'!$B$7</c:f>
              <c:strCache>
                <c:ptCount val="1"/>
                <c:pt idx="0">
                  <c:v>PIRÁTI a STAROSTOVÉ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PČ'!$C$4:$F$4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PČ'!$C$7:$F$7</c:f>
              <c:numCache>
                <c:formatCode>General</c:formatCode>
                <c:ptCount val="4"/>
                <c:pt idx="0">
                  <c:v>37</c:v>
                </c:pt>
                <c:pt idx="1">
                  <c:v>36</c:v>
                </c:pt>
                <c:pt idx="2">
                  <c:v>39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0-487F-9989-B7C245423D4E}"/>
            </c:ext>
          </c:extLst>
        </c:ser>
        <c:ser>
          <c:idx val="3"/>
          <c:order val="3"/>
          <c:tx>
            <c:strRef>
              <c:f>'Přehled pro PČ'!$B$8</c:f>
              <c:strCache>
                <c:ptCount val="1"/>
                <c:pt idx="0">
                  <c:v>Svoboda a př. demokracie (SPD)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PČ'!$C$4:$F$4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PČ'!$C$8:$F$8</c:f>
              <c:numCache>
                <c:formatCode>General</c:formatCode>
                <c:ptCount val="4"/>
                <c:pt idx="0">
                  <c:v>20</c:v>
                </c:pt>
                <c:pt idx="1">
                  <c:v>18</c:v>
                </c:pt>
                <c:pt idx="2">
                  <c:v>24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30-487F-9989-B7C245423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248048"/>
        <c:axId val="558254280"/>
      </c:barChart>
      <c:catAx>
        <c:axId val="55824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8254280"/>
        <c:crosses val="autoZero"/>
        <c:auto val="1"/>
        <c:lblAlgn val="ctr"/>
        <c:lblOffset val="100"/>
        <c:noMultiLvlLbl val="0"/>
      </c:catAx>
      <c:valAx>
        <c:axId val="55825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824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Metody vycházející z volební kvóty- Volební situace 2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'Přehled pro PČ'!$B$13</c:f>
              <c:strCache>
                <c:ptCount val="1"/>
                <c:pt idx="0">
                  <c:v>SPOLU – ODS, KDU-ČSL, TOP 09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PČ'!$C$12:$F$12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PČ'!$C$13:$F$13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69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0-4147-A28F-210FF4011978}"/>
            </c:ext>
          </c:extLst>
        </c:ser>
        <c:ser>
          <c:idx val="1"/>
          <c:order val="1"/>
          <c:tx>
            <c:strRef>
              <c:f>'Přehled pro PČ'!$B$14</c:f>
              <c:strCache>
                <c:ptCount val="1"/>
                <c:pt idx="0">
                  <c:v>ANO 2011+ SPD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PČ'!$C$12:$F$12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PČ'!$C$14:$F$14</c:f>
              <c:numCache>
                <c:formatCode>General</c:formatCode>
                <c:ptCount val="4"/>
                <c:pt idx="0">
                  <c:v>96</c:v>
                </c:pt>
                <c:pt idx="1">
                  <c:v>98</c:v>
                </c:pt>
                <c:pt idx="2">
                  <c:v>92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0-4147-A28F-210FF4011978}"/>
            </c:ext>
          </c:extLst>
        </c:ser>
        <c:ser>
          <c:idx val="2"/>
          <c:order val="2"/>
          <c:tx>
            <c:strRef>
              <c:f>'Přehled pro PČ'!$B$15</c:f>
              <c:strCache>
                <c:ptCount val="1"/>
                <c:pt idx="0">
                  <c:v>PIRÁTI a STAROSTOVÉ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PČ'!$C$12:$F$12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PČ'!$C$15:$F$15</c:f>
              <c:numCache>
                <c:formatCode>General</c:formatCode>
                <c:ptCount val="4"/>
                <c:pt idx="0">
                  <c:v>34</c:v>
                </c:pt>
                <c:pt idx="1">
                  <c:v>32</c:v>
                </c:pt>
                <c:pt idx="2">
                  <c:v>39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0-4147-A28F-210FF4011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257232"/>
        <c:axId val="558256576"/>
      </c:barChart>
      <c:catAx>
        <c:axId val="55825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8256576"/>
        <c:crosses val="autoZero"/>
        <c:auto val="1"/>
        <c:lblAlgn val="ctr"/>
        <c:lblOffset val="100"/>
        <c:noMultiLvlLbl val="0"/>
      </c:catAx>
      <c:valAx>
        <c:axId val="55825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825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Metody vycházející z volebního dělitele- Volební situace 2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'Přehled pro PČ'!$B$13</c:f>
              <c:strCache>
                <c:ptCount val="1"/>
                <c:pt idx="0">
                  <c:v>SPOLU – ODS, KDU-ČSL, TOP 09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PČ'!$G$12:$J$12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PČ'!$G$13:$J$13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7-4E73-8BCB-39D6DAEE0693}"/>
            </c:ext>
          </c:extLst>
        </c:ser>
        <c:ser>
          <c:idx val="1"/>
          <c:order val="1"/>
          <c:tx>
            <c:strRef>
              <c:f>'Přehled pro PČ'!$B$14</c:f>
              <c:strCache>
                <c:ptCount val="1"/>
                <c:pt idx="0">
                  <c:v>ANO 2011+ SPD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PČ'!$G$12:$J$12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PČ'!$G$14:$J$14</c:f>
              <c:numCache>
                <c:formatCode>General</c:formatCode>
                <c:ptCount val="4"/>
                <c:pt idx="0">
                  <c:v>94</c:v>
                </c:pt>
                <c:pt idx="1">
                  <c:v>95</c:v>
                </c:pt>
                <c:pt idx="2">
                  <c:v>101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7-4E73-8BCB-39D6DAEE0693}"/>
            </c:ext>
          </c:extLst>
        </c:ser>
        <c:ser>
          <c:idx val="2"/>
          <c:order val="2"/>
          <c:tx>
            <c:strRef>
              <c:f>'Přehled pro PČ'!$B$15</c:f>
              <c:strCache>
                <c:ptCount val="1"/>
                <c:pt idx="0">
                  <c:v>PIRÁTI a STAROSTOVÉ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PČ'!$G$12:$J$12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PČ'!$G$15:$J$15</c:f>
              <c:numCache>
                <c:formatCode>General</c:formatCode>
                <c:ptCount val="4"/>
                <c:pt idx="0">
                  <c:v>36</c:v>
                </c:pt>
                <c:pt idx="1">
                  <c:v>35</c:v>
                </c:pt>
                <c:pt idx="2">
                  <c:v>29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7-4E73-8BCB-39D6DAEE0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039688"/>
        <c:axId val="558044280"/>
      </c:barChart>
      <c:catAx>
        <c:axId val="55803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8044280"/>
        <c:crosses val="autoZero"/>
        <c:auto val="1"/>
        <c:lblAlgn val="ctr"/>
        <c:lblOffset val="100"/>
        <c:noMultiLvlLbl val="0"/>
      </c:catAx>
      <c:valAx>
        <c:axId val="55804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80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Metody vycházející z volební kvóty- Volební situace 3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'Přehled pro PČ'!$B$20</c:f>
              <c:strCache>
                <c:ptCount val="1"/>
                <c:pt idx="0">
                  <c:v>SPOLU+ PIRSTAN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PČ'!$C$19:$F$19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PČ'!$C$20:$F$20</c:f>
              <c:numCache>
                <c:formatCode>General</c:formatCode>
                <c:ptCount val="4"/>
                <c:pt idx="0">
                  <c:v>114</c:v>
                </c:pt>
                <c:pt idx="1">
                  <c:v>118</c:v>
                </c:pt>
                <c:pt idx="2">
                  <c:v>108</c:v>
                </c:pt>
                <c:pt idx="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3-495E-A336-EF48BB41D472}"/>
            </c:ext>
          </c:extLst>
        </c:ser>
        <c:ser>
          <c:idx val="1"/>
          <c:order val="1"/>
          <c:tx>
            <c:strRef>
              <c:f>'Přehled pro PČ'!$B$21</c:f>
              <c:strCache>
                <c:ptCount val="1"/>
                <c:pt idx="0">
                  <c:v>ANO 2011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PČ'!$C$19:$F$19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PČ'!$C$21:$F$21</c:f>
              <c:numCache>
                <c:formatCode>General</c:formatCode>
                <c:ptCount val="4"/>
                <c:pt idx="0">
                  <c:v>66</c:v>
                </c:pt>
                <c:pt idx="1">
                  <c:v>67</c:v>
                </c:pt>
                <c:pt idx="2">
                  <c:v>68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3-495E-A336-EF48BB41D472}"/>
            </c:ext>
          </c:extLst>
        </c:ser>
        <c:ser>
          <c:idx val="2"/>
          <c:order val="2"/>
          <c:tx>
            <c:strRef>
              <c:f>'Přehled pro PČ'!$B$22</c:f>
              <c:strCache>
                <c:ptCount val="1"/>
                <c:pt idx="0">
                  <c:v>SPD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PČ'!$C$19:$F$19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PČ'!$C$22:$F$22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24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3-495E-A336-EF48BB41D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010784"/>
        <c:axId val="461018000"/>
      </c:barChart>
      <c:catAx>
        <c:axId val="46101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018000"/>
        <c:crosses val="autoZero"/>
        <c:auto val="1"/>
        <c:lblAlgn val="ctr"/>
        <c:lblOffset val="100"/>
        <c:noMultiLvlLbl val="0"/>
      </c:catAx>
      <c:valAx>
        <c:axId val="46101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01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Metody vycházející z volebního dělitele- Volební situace 3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'Přehled pro PČ'!$B$20</c:f>
              <c:strCache>
                <c:ptCount val="1"/>
                <c:pt idx="0">
                  <c:v>SPOLU+ PIRSTAN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PČ'!$G$19:$J$19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PČ'!$G$20:$J$20</c:f>
              <c:numCache>
                <c:formatCode>General</c:formatCode>
                <c:ptCount val="4"/>
                <c:pt idx="0">
                  <c:v>111</c:v>
                </c:pt>
                <c:pt idx="1">
                  <c:v>114</c:v>
                </c:pt>
                <c:pt idx="2">
                  <c:v>121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7-41E5-836E-3481AB60EC72}"/>
            </c:ext>
          </c:extLst>
        </c:ser>
        <c:ser>
          <c:idx val="1"/>
          <c:order val="1"/>
          <c:tx>
            <c:strRef>
              <c:f>'Přehled pro PČ'!$B$21</c:f>
              <c:strCache>
                <c:ptCount val="1"/>
                <c:pt idx="0">
                  <c:v>ANO 2011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PČ'!$G$19:$J$19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PČ'!$G$21:$J$21</c:f>
              <c:numCache>
                <c:formatCode>General</c:formatCode>
                <c:ptCount val="4"/>
                <c:pt idx="0">
                  <c:v>69</c:v>
                </c:pt>
                <c:pt idx="1">
                  <c:v>71</c:v>
                </c:pt>
                <c:pt idx="2">
                  <c:v>69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7-41E5-836E-3481AB60EC72}"/>
            </c:ext>
          </c:extLst>
        </c:ser>
        <c:ser>
          <c:idx val="2"/>
          <c:order val="2"/>
          <c:tx>
            <c:strRef>
              <c:f>'Přehled pro PČ'!$B$22</c:f>
              <c:strCache>
                <c:ptCount val="1"/>
                <c:pt idx="0">
                  <c:v>SPD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PČ'!$G$19:$J$19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PČ'!$G$22:$J$22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7-41E5-836E-3481AB60E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909920"/>
        <c:axId val="566907296"/>
      </c:barChart>
      <c:catAx>
        <c:axId val="5669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907296"/>
        <c:crosses val="autoZero"/>
        <c:auto val="1"/>
        <c:lblAlgn val="ctr"/>
        <c:lblOffset val="100"/>
        <c:noMultiLvlLbl val="0"/>
      </c:catAx>
      <c:valAx>
        <c:axId val="56690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9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Metody vycházející z volební kvóty- Volební situace 4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'Přehled pro PČ'!$B$27</c:f>
              <c:strCache>
                <c:ptCount val="1"/>
                <c:pt idx="0">
                  <c:v>SPOLU – ODS, KDU-ČSL, TOP 09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PČ'!$C$26:$F$26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PČ'!$C$27:$F$27</c:f>
              <c:numCache>
                <c:formatCode>General</c:formatCode>
                <c:ptCount val="4"/>
                <c:pt idx="0">
                  <c:v>65</c:v>
                </c:pt>
                <c:pt idx="1">
                  <c:v>69</c:v>
                </c:pt>
                <c:pt idx="2">
                  <c:v>62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A-4841-8BE3-9FC98A19093C}"/>
            </c:ext>
          </c:extLst>
        </c:ser>
        <c:ser>
          <c:idx val="1"/>
          <c:order val="1"/>
          <c:tx>
            <c:strRef>
              <c:f>'Přehled pro PČ'!$B$28</c:f>
              <c:strCache>
                <c:ptCount val="1"/>
                <c:pt idx="0">
                  <c:v>ANO 2011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PČ'!$C$26:$F$26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PČ'!$C$28:$F$28</c:f>
              <c:numCache>
                <c:formatCode>General</c:formatCode>
                <c:ptCount val="4"/>
                <c:pt idx="0">
                  <c:v>65</c:v>
                </c:pt>
                <c:pt idx="1">
                  <c:v>65</c:v>
                </c:pt>
                <c:pt idx="2">
                  <c:v>61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A-4841-8BE3-9FC98A19093C}"/>
            </c:ext>
          </c:extLst>
        </c:ser>
        <c:ser>
          <c:idx val="2"/>
          <c:order val="2"/>
          <c:tx>
            <c:strRef>
              <c:f>'Přehled pro PČ'!$B$29</c:f>
              <c:strCache>
                <c:ptCount val="1"/>
                <c:pt idx="0">
                  <c:v>PIRÁTI a STAROSTOVÉ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PČ'!$C$26:$F$26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PČ'!$C$29:$F$29</c:f>
              <c:numCache>
                <c:formatCode>General</c:formatCode>
                <c:ptCount val="4"/>
                <c:pt idx="0">
                  <c:v>36</c:v>
                </c:pt>
                <c:pt idx="1">
                  <c:v>37</c:v>
                </c:pt>
                <c:pt idx="2">
                  <c:v>35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A-4841-8BE3-9FC98A19093C}"/>
            </c:ext>
          </c:extLst>
        </c:ser>
        <c:ser>
          <c:idx val="3"/>
          <c:order val="3"/>
          <c:tx>
            <c:strRef>
              <c:f>'Přehled pro PČ'!$B$30</c:f>
              <c:strCache>
                <c:ptCount val="1"/>
                <c:pt idx="0">
                  <c:v>Svoboda a př. demokracie (SPD)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PČ'!$C$26:$F$26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PČ'!$C$30:$F$30</c:f>
              <c:numCache>
                <c:formatCode>General</c:formatCode>
                <c:ptCount val="4"/>
                <c:pt idx="0">
                  <c:v>21</c:v>
                </c:pt>
                <c:pt idx="1">
                  <c:v>20</c:v>
                </c:pt>
                <c:pt idx="2">
                  <c:v>21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EA-4841-8BE3-9FC98A19093C}"/>
            </c:ext>
          </c:extLst>
        </c:ser>
        <c:ser>
          <c:idx val="4"/>
          <c:order val="4"/>
          <c:tx>
            <c:strRef>
              <c:f>'Přehled pro PČ'!$B$31</c:f>
              <c:strCache>
                <c:ptCount val="1"/>
                <c:pt idx="0">
                  <c:v>PŘÍSAHA Roberta Šlachty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PČ'!$C$26:$F$26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PČ'!$C$31:$F$31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11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EA-4841-8BE3-9FC98A19093C}"/>
            </c:ext>
          </c:extLst>
        </c:ser>
        <c:ser>
          <c:idx val="5"/>
          <c:order val="5"/>
          <c:tx>
            <c:strRef>
              <c:f>'Přehled pro PČ'!$B$32</c:f>
              <c:strCache>
                <c:ptCount val="1"/>
                <c:pt idx="0">
                  <c:v>Česká str.sociálně demokrat.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PČ'!$C$26:$F$26</c:f>
              <c:strCache>
                <c:ptCount val="4"/>
                <c:pt idx="0">
                  <c:v>Oficiální (I+HB)</c:v>
                </c:pt>
                <c:pt idx="1">
                  <c:v>Zesílená. Imp. kvóta</c:v>
                </c:pt>
                <c:pt idx="2">
                  <c:v>Hareova kvóta</c:v>
                </c:pt>
                <c:pt idx="3">
                  <c:v>H-Bischoffova kvóta</c:v>
                </c:pt>
              </c:strCache>
            </c:strRef>
          </c:cat>
          <c:val>
            <c:numRef>
              <c:f>'Přehled pro PČ'!$C$32:$F$32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EA-4841-8BE3-9FC98A190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3986840"/>
        <c:axId val="563978968"/>
      </c:barChart>
      <c:catAx>
        <c:axId val="56398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978968"/>
        <c:crosses val="autoZero"/>
        <c:auto val="1"/>
        <c:lblAlgn val="ctr"/>
        <c:lblOffset val="100"/>
        <c:noMultiLvlLbl val="0"/>
      </c:catAx>
      <c:valAx>
        <c:axId val="563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98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Metody</a:t>
            </a:r>
            <a:r>
              <a:rPr lang="cs-CZ" baseline="0"/>
              <a:t> vycházející z volebního dělitele- Volební situace 4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'Přehled pro PČ'!$B$27</c:f>
              <c:strCache>
                <c:ptCount val="1"/>
                <c:pt idx="0">
                  <c:v>SPOLU – ODS, KDU-ČSL, TOP 09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PČ'!$G$26:$J$26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PČ'!$G$27:$J$27</c:f>
              <c:numCache>
                <c:formatCode>General</c:formatCode>
                <c:ptCount val="4"/>
                <c:pt idx="0">
                  <c:v>68</c:v>
                </c:pt>
                <c:pt idx="1">
                  <c:v>72</c:v>
                </c:pt>
                <c:pt idx="2">
                  <c:v>77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A-4D6A-9058-9EF330B2452D}"/>
            </c:ext>
          </c:extLst>
        </c:ser>
        <c:ser>
          <c:idx val="1"/>
          <c:order val="1"/>
          <c:tx>
            <c:strRef>
              <c:f>'Přehled pro PČ'!$B$28</c:f>
              <c:strCache>
                <c:ptCount val="1"/>
                <c:pt idx="0">
                  <c:v>ANO 2011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PČ'!$G$26:$J$26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PČ'!$G$28:$J$28</c:f>
              <c:numCache>
                <c:formatCode>General</c:formatCode>
                <c:ptCount val="4"/>
                <c:pt idx="0">
                  <c:v>65</c:v>
                </c:pt>
                <c:pt idx="1">
                  <c:v>70</c:v>
                </c:pt>
                <c:pt idx="2">
                  <c:v>78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A-4D6A-9058-9EF330B2452D}"/>
            </c:ext>
          </c:extLst>
        </c:ser>
        <c:ser>
          <c:idx val="2"/>
          <c:order val="2"/>
          <c:tx>
            <c:strRef>
              <c:f>'Přehled pro PČ'!$B$29</c:f>
              <c:strCache>
                <c:ptCount val="1"/>
                <c:pt idx="0">
                  <c:v>PIRÁTI a STAROSTOVÉ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PČ'!$G$26:$J$26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PČ'!$G$29:$J$29</c:f>
              <c:numCache>
                <c:formatCode>General</c:formatCode>
                <c:ptCount val="4"/>
                <c:pt idx="0">
                  <c:v>38</c:v>
                </c:pt>
                <c:pt idx="1">
                  <c:v>37</c:v>
                </c:pt>
                <c:pt idx="2">
                  <c:v>32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A-4D6A-9058-9EF330B2452D}"/>
            </c:ext>
          </c:extLst>
        </c:ser>
        <c:ser>
          <c:idx val="3"/>
          <c:order val="3"/>
          <c:tx>
            <c:strRef>
              <c:f>'Přehled pro PČ'!$B$30</c:f>
              <c:strCache>
                <c:ptCount val="1"/>
                <c:pt idx="0">
                  <c:v>Svoboda a př. demokracie (SPD)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PČ'!$G$26:$J$26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PČ'!$G$30:$J$30</c:f>
              <c:numCache>
                <c:formatCode>General</c:formatCode>
                <c:ptCount val="4"/>
                <c:pt idx="0">
                  <c:v>21</c:v>
                </c:pt>
                <c:pt idx="1">
                  <c:v>17</c:v>
                </c:pt>
                <c:pt idx="2">
                  <c:v>12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AA-4D6A-9058-9EF330B2452D}"/>
            </c:ext>
          </c:extLst>
        </c:ser>
        <c:ser>
          <c:idx val="4"/>
          <c:order val="4"/>
          <c:tx>
            <c:strRef>
              <c:f>'Přehled pro PČ'!$B$31</c:f>
              <c:strCache>
                <c:ptCount val="1"/>
                <c:pt idx="0">
                  <c:v>PŘÍSAHA Roberta Šlachty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PČ'!$G$26:$J$26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PČ'!$G$31:$J$31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AA-4D6A-9058-9EF330B2452D}"/>
            </c:ext>
          </c:extLst>
        </c:ser>
        <c:ser>
          <c:idx val="5"/>
          <c:order val="5"/>
          <c:tx>
            <c:strRef>
              <c:f>'Přehled pro PČ'!$B$32</c:f>
              <c:strCache>
                <c:ptCount val="1"/>
                <c:pt idx="0">
                  <c:v>Česká str.sociálně demokrat.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'Přehled pro PČ'!$G$26:$J$26</c:f>
              <c:strCache>
                <c:ptCount val="4"/>
                <c:pt idx="0">
                  <c:v>d´Hodntova metoda</c:v>
                </c:pt>
                <c:pt idx="1">
                  <c:v>Upr. d´H. metoda</c:v>
                </c:pt>
                <c:pt idx="2">
                  <c:v>Imper. dělitel</c:v>
                </c:pt>
                <c:pt idx="3">
                  <c:v>Dánský dělitel</c:v>
                </c:pt>
              </c:strCache>
            </c:strRef>
          </c:cat>
          <c:val>
            <c:numRef>
              <c:f>'Přehled pro PČ'!$G$32:$J$32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AA-4D6A-9058-9EF330B24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048896"/>
        <c:axId val="570052176"/>
      </c:barChart>
      <c:catAx>
        <c:axId val="5700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0052176"/>
        <c:crosses val="autoZero"/>
        <c:auto val="1"/>
        <c:lblAlgn val="ctr"/>
        <c:lblOffset val="100"/>
        <c:noMultiLvlLbl val="0"/>
      </c:catAx>
      <c:valAx>
        <c:axId val="5700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004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2</xdr:row>
      <xdr:rowOff>76200</xdr:rowOff>
    </xdr:from>
    <xdr:to>
      <xdr:col>28</xdr:col>
      <xdr:colOff>285750</xdr:colOff>
      <xdr:row>33</xdr:row>
      <xdr:rowOff>180974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FF2116C-F84F-4D4F-993D-CCE81F4C7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457199</xdr:colOff>
      <xdr:row>2</xdr:row>
      <xdr:rowOff>71437</xdr:rowOff>
    </xdr:from>
    <xdr:to>
      <xdr:col>14</xdr:col>
      <xdr:colOff>28574</xdr:colOff>
      <xdr:row>34</xdr:row>
      <xdr:rowOff>9525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E4E77BA2-2AAD-474A-9611-DFC17239C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2</xdr:row>
      <xdr:rowOff>52386</xdr:rowOff>
    </xdr:from>
    <xdr:to>
      <xdr:col>14</xdr:col>
      <xdr:colOff>171449</xdr:colOff>
      <xdr:row>35</xdr:row>
      <xdr:rowOff>19049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F2432C16-6122-4A5A-83DE-9732F1D90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161924</xdr:colOff>
      <xdr:row>2</xdr:row>
      <xdr:rowOff>38100</xdr:rowOff>
    </xdr:from>
    <xdr:to>
      <xdr:col>28</xdr:col>
      <xdr:colOff>304799</xdr:colOff>
      <xdr:row>34</xdr:row>
      <xdr:rowOff>180975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26C4906C-A46A-484B-A301-C091AFB87D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28576</xdr:rowOff>
    </xdr:from>
    <xdr:to>
      <xdr:col>14</xdr:col>
      <xdr:colOff>457200</xdr:colOff>
      <xdr:row>37</xdr:row>
      <xdr:rowOff>38100</xdr:rowOff>
    </xdr:to>
    <xdr:graphicFrame macro="">
      <xdr:nvGraphicFramePr>
        <xdr:cNvPr id="2" name="Graf 4">
          <a:extLst>
            <a:ext uri="{FF2B5EF4-FFF2-40B4-BE49-F238E27FC236}">
              <a16:creationId xmlns:a16="http://schemas.microsoft.com/office/drawing/2014/main" id="{0B65A083-99EB-4C0B-8E5B-425AF7164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2</xdr:row>
      <xdr:rowOff>4761</xdr:rowOff>
    </xdr:from>
    <xdr:to>
      <xdr:col>28</xdr:col>
      <xdr:colOff>438150</xdr:colOff>
      <xdr:row>37</xdr:row>
      <xdr:rowOff>9524</xdr:rowOff>
    </xdr:to>
    <xdr:graphicFrame macro="">
      <xdr:nvGraphicFramePr>
        <xdr:cNvPr id="3" name="Graf 5">
          <a:extLst>
            <a:ext uri="{FF2B5EF4-FFF2-40B4-BE49-F238E27FC236}">
              <a16:creationId xmlns:a16="http://schemas.microsoft.com/office/drawing/2014/main" id="{32F6DBC6-8EC3-4541-AFBC-73042AC9E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10</xdr:row>
      <xdr:rowOff>52387</xdr:rowOff>
    </xdr:from>
    <xdr:to>
      <xdr:col>14</xdr:col>
      <xdr:colOff>304799</xdr:colOff>
      <xdr:row>44</xdr:row>
      <xdr:rowOff>161925</xdr:rowOff>
    </xdr:to>
    <xdr:graphicFrame macro="">
      <xdr:nvGraphicFramePr>
        <xdr:cNvPr id="2" name="Graf 6">
          <a:extLst>
            <a:ext uri="{FF2B5EF4-FFF2-40B4-BE49-F238E27FC236}">
              <a16:creationId xmlns:a16="http://schemas.microsoft.com/office/drawing/2014/main" id="{C249B445-EFF5-474D-8662-2F4893B48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514350</xdr:colOff>
      <xdr:row>9</xdr:row>
      <xdr:rowOff>185737</xdr:rowOff>
    </xdr:from>
    <xdr:to>
      <xdr:col>28</xdr:col>
      <xdr:colOff>342900</xdr:colOff>
      <xdr:row>44</xdr:row>
      <xdr:rowOff>161925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E2219CE8-A025-40A7-BBF4-B656EFC19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563"/>
  <sheetViews>
    <sheetView topLeftCell="A21" zoomScaleNormal="100" workbookViewId="0">
      <selection activeCell="A21" sqref="A1:XFD1048576"/>
    </sheetView>
  </sheetViews>
  <sheetFormatPr defaultRowHeight="15" x14ac:dyDescent="0.25"/>
  <cols>
    <col min="1" max="1" width="9.140625" style="47"/>
    <col min="2" max="2" width="30.7109375" style="47" customWidth="1"/>
    <col min="3" max="3" width="15" style="47" customWidth="1"/>
    <col min="4" max="4" width="9.140625" style="31"/>
    <col min="5" max="5" width="10.5703125" style="47" bestFit="1" customWidth="1"/>
    <col min="6" max="6" width="9.140625" style="47"/>
    <col min="7" max="7" width="10.5703125" style="47" bestFit="1" customWidth="1"/>
    <col min="8" max="13" width="9.140625" style="47"/>
    <col min="14" max="14" width="23.42578125" style="47" customWidth="1"/>
    <col min="15" max="19" width="9.140625" style="47"/>
    <col min="20" max="20" width="16.28515625" style="47" customWidth="1"/>
    <col min="21" max="21" width="9.140625" style="47"/>
  </cols>
  <sheetData>
    <row r="2" spans="2:11" ht="16.5" customHeight="1" x14ac:dyDescent="0.25">
      <c r="D2" s="31" t="s">
        <v>5</v>
      </c>
      <c r="E2" s="70" t="s">
        <v>6</v>
      </c>
      <c r="F2" s="70"/>
      <c r="G2" s="70"/>
    </row>
    <row r="3" spans="2:11" ht="15" customHeight="1" x14ac:dyDescent="0.25">
      <c r="B3" s="1" t="s">
        <v>0</v>
      </c>
      <c r="C3" s="2">
        <v>1493905</v>
      </c>
      <c r="D3" s="31">
        <f>C3/$C$8</f>
        <v>0.34695734591873018</v>
      </c>
      <c r="E3" s="32">
        <f>D3*200</f>
        <v>69.39146918374604</v>
      </c>
      <c r="F3" s="32"/>
      <c r="G3" s="21">
        <f>69</f>
        <v>69</v>
      </c>
    </row>
    <row r="4" spans="2:11" ht="15" customHeight="1" x14ac:dyDescent="0.25">
      <c r="B4" s="1" t="s">
        <v>1</v>
      </c>
      <c r="C4" s="2">
        <v>1458140</v>
      </c>
      <c r="D4" s="31">
        <f t="shared" ref="D4:D6" si="0">C4/$C$8</f>
        <v>0.33865097471254008</v>
      </c>
      <c r="E4" s="32">
        <f t="shared" ref="E4:E6" si="1">D4*200</f>
        <v>67.730194942508021</v>
      </c>
      <c r="F4" s="32"/>
      <c r="G4" s="21">
        <v>68</v>
      </c>
    </row>
    <row r="5" spans="2:11" ht="14.25" customHeight="1" x14ac:dyDescent="0.25">
      <c r="B5" s="1" t="s">
        <v>2</v>
      </c>
      <c r="C5" s="2">
        <v>839776</v>
      </c>
      <c r="D5" s="31">
        <f t="shared" si="0"/>
        <v>0.19503680095203346</v>
      </c>
      <c r="E5" s="32">
        <f t="shared" si="1"/>
        <v>39.007360190406693</v>
      </c>
      <c r="F5" s="32"/>
      <c r="G5" s="21">
        <v>39</v>
      </c>
    </row>
    <row r="6" spans="2:11" ht="14.25" customHeight="1" x14ac:dyDescent="0.25">
      <c r="B6" s="1" t="s">
        <v>3</v>
      </c>
      <c r="C6" s="2">
        <v>513910</v>
      </c>
      <c r="D6" s="31">
        <f t="shared" si="0"/>
        <v>0.11935487841669626</v>
      </c>
      <c r="E6" s="32">
        <f t="shared" si="1"/>
        <v>23.870975683339253</v>
      </c>
      <c r="F6" s="32"/>
      <c r="G6" s="21">
        <v>24</v>
      </c>
    </row>
    <row r="8" spans="2:11" x14ac:dyDescent="0.25">
      <c r="B8" s="3" t="s">
        <v>4</v>
      </c>
      <c r="C8" s="47">
        <f>SUM(C3:C6)</f>
        <v>4305731</v>
      </c>
      <c r="E8" s="47">
        <f>SUM(E3:E6)</f>
        <v>200.00000000000003</v>
      </c>
      <c r="G8" s="47">
        <f>SUM(G3:G6)</f>
        <v>200</v>
      </c>
    </row>
    <row r="12" spans="2:11" x14ac:dyDescent="0.25">
      <c r="B12" s="47" t="s">
        <v>7</v>
      </c>
      <c r="C12" s="47" t="s">
        <v>11</v>
      </c>
    </row>
    <row r="14" spans="2:11" x14ac:dyDescent="0.25">
      <c r="B14" s="1" t="s">
        <v>0</v>
      </c>
      <c r="C14" s="6">
        <v>26355</v>
      </c>
      <c r="E14" s="47">
        <f>C14/$C$20</f>
        <v>1.7635334716234432</v>
      </c>
      <c r="F14" s="47">
        <v>1</v>
      </c>
      <c r="G14" s="47">
        <v>0.76353300000000002</v>
      </c>
      <c r="I14" s="47">
        <f>F14*$C$20</f>
        <v>14944.428571428571</v>
      </c>
      <c r="K14" s="6">
        <f>C14-I14</f>
        <v>11410.571428571429</v>
      </c>
    </row>
    <row r="15" spans="2:11" x14ac:dyDescent="0.25">
      <c r="B15" s="1" t="s">
        <v>1</v>
      </c>
      <c r="C15" s="6">
        <v>43081</v>
      </c>
      <c r="E15" s="47">
        <f t="shared" ref="E15:E17" si="2">C15/$C$20</f>
        <v>2.8827465562894918</v>
      </c>
      <c r="F15" s="47">
        <v>2</v>
      </c>
      <c r="G15" s="47">
        <v>0.88274699999999995</v>
      </c>
      <c r="I15" s="47">
        <f t="shared" ref="I15:I17" si="3">F15*$C$20</f>
        <v>29888.857142857141</v>
      </c>
      <c r="K15" s="6">
        <f t="shared" ref="K15:K17" si="4">C15-I15</f>
        <v>13192.142857142859</v>
      </c>
    </row>
    <row r="16" spans="2:11" x14ac:dyDescent="0.25">
      <c r="B16" s="1" t="s">
        <v>2</v>
      </c>
      <c r="C16" s="6">
        <v>18546</v>
      </c>
      <c r="E16" s="47">
        <f t="shared" si="2"/>
        <v>1.2409976006347325</v>
      </c>
      <c r="F16" s="47">
        <v>1</v>
      </c>
      <c r="G16" s="47">
        <v>0.24099799999999999</v>
      </c>
      <c r="I16" s="47">
        <f t="shared" si="3"/>
        <v>14944.428571428571</v>
      </c>
      <c r="K16" s="6">
        <f t="shared" si="4"/>
        <v>3601.5714285714294</v>
      </c>
    </row>
    <row r="17" spans="2:11" x14ac:dyDescent="0.25">
      <c r="B17" s="1" t="s">
        <v>3</v>
      </c>
      <c r="C17" s="6">
        <v>16629</v>
      </c>
      <c r="E17" s="47">
        <f t="shared" si="2"/>
        <v>1.1127223714523329</v>
      </c>
      <c r="F17" s="47">
        <v>1</v>
      </c>
      <c r="G17" s="47">
        <v>0.112722</v>
      </c>
      <c r="I17" s="47">
        <f t="shared" si="3"/>
        <v>14944.428571428571</v>
      </c>
      <c r="K17" s="6">
        <f t="shared" si="4"/>
        <v>1684.5714285714294</v>
      </c>
    </row>
    <row r="18" spans="2:11" x14ac:dyDescent="0.25">
      <c r="B18" s="1"/>
      <c r="C18" s="6"/>
    </row>
    <row r="19" spans="2:11" x14ac:dyDescent="0.25">
      <c r="B19" s="3" t="s">
        <v>9</v>
      </c>
      <c r="C19" s="6">
        <f>SUM(C14:C17)</f>
        <v>104611</v>
      </c>
    </row>
    <row r="20" spans="2:11" x14ac:dyDescent="0.25">
      <c r="B20" s="3" t="s">
        <v>8</v>
      </c>
      <c r="C20" s="47">
        <f>C19/7</f>
        <v>14944.428571428571</v>
      </c>
    </row>
    <row r="22" spans="2:11" x14ac:dyDescent="0.25">
      <c r="C22" s="6"/>
    </row>
    <row r="24" spans="2:11" x14ac:dyDescent="0.25">
      <c r="B24" s="47" t="s">
        <v>10</v>
      </c>
      <c r="C24" s="47" t="s">
        <v>12</v>
      </c>
    </row>
    <row r="26" spans="2:11" x14ac:dyDescent="0.25">
      <c r="B26" s="1" t="s">
        <v>0</v>
      </c>
      <c r="C26" s="6">
        <v>74565</v>
      </c>
      <c r="E26" s="47">
        <f>C26/$C$32</f>
        <v>3.8929967564886541</v>
      </c>
      <c r="F26" s="47">
        <v>3</v>
      </c>
      <c r="G26" s="47">
        <v>0.89299700000000004</v>
      </c>
      <c r="I26" s="47">
        <f>F26*$C$32</f>
        <v>57460.875</v>
      </c>
      <c r="K26" s="6">
        <f>C26-I26</f>
        <v>17104.125</v>
      </c>
    </row>
    <row r="27" spans="2:11" x14ac:dyDescent="0.25">
      <c r="B27" s="1" t="s">
        <v>1</v>
      </c>
      <c r="C27" s="6">
        <v>134322</v>
      </c>
      <c r="E27" s="47">
        <f t="shared" ref="E27:E29" si="5">C27/$C$32</f>
        <v>7.012876152686502</v>
      </c>
      <c r="F27" s="47">
        <v>7</v>
      </c>
      <c r="G27" s="47">
        <v>1.2876E-2</v>
      </c>
      <c r="I27" s="47">
        <f t="shared" ref="I27:I29" si="6">F27*$C$32</f>
        <v>134075.375</v>
      </c>
      <c r="K27" s="6">
        <f t="shared" ref="K27:K29" si="7">C27-I27</f>
        <v>246.625</v>
      </c>
    </row>
    <row r="28" spans="2:11" x14ac:dyDescent="0.25">
      <c r="B28" s="1" t="s">
        <v>2</v>
      </c>
      <c r="C28" s="6">
        <v>52797</v>
      </c>
      <c r="E28" s="47">
        <f t="shared" si="5"/>
        <v>2.7565017065960098</v>
      </c>
      <c r="F28" s="47">
        <v>2</v>
      </c>
      <c r="G28" s="47">
        <v>0.75650200000000001</v>
      </c>
      <c r="I28" s="47">
        <f t="shared" si="6"/>
        <v>38307.25</v>
      </c>
      <c r="K28" s="6">
        <f t="shared" si="7"/>
        <v>14489.75</v>
      </c>
    </row>
    <row r="29" spans="2:11" x14ac:dyDescent="0.25">
      <c r="B29" s="1" t="s">
        <v>3</v>
      </c>
      <c r="C29" s="6">
        <v>44774</v>
      </c>
      <c r="E29" s="47">
        <f t="shared" si="5"/>
        <v>2.3376253842288341</v>
      </c>
      <c r="F29" s="47">
        <v>2</v>
      </c>
      <c r="G29" s="47">
        <v>0.33762500000000001</v>
      </c>
      <c r="I29" s="47">
        <f t="shared" si="6"/>
        <v>38307.25</v>
      </c>
      <c r="K29" s="6">
        <f t="shared" si="7"/>
        <v>6466.75</v>
      </c>
    </row>
    <row r="30" spans="2:11" x14ac:dyDescent="0.25">
      <c r="B30" s="1"/>
    </row>
    <row r="31" spans="2:11" x14ac:dyDescent="0.25">
      <c r="B31" s="3" t="s">
        <v>9</v>
      </c>
      <c r="C31" s="6">
        <f>SUM(C26:C29)</f>
        <v>306458</v>
      </c>
    </row>
    <row r="32" spans="2:11" x14ac:dyDescent="0.25">
      <c r="B32" s="3" t="s">
        <v>8</v>
      </c>
      <c r="C32" s="47">
        <f>C31/16</f>
        <v>19153.625</v>
      </c>
    </row>
    <row r="36" spans="2:11" x14ac:dyDescent="0.25">
      <c r="B36" s="47" t="s">
        <v>13</v>
      </c>
      <c r="C36" s="47" t="s">
        <v>14</v>
      </c>
    </row>
    <row r="38" spans="2:11" x14ac:dyDescent="0.25">
      <c r="B38" s="1" t="s">
        <v>0</v>
      </c>
      <c r="C38" s="6">
        <v>50464</v>
      </c>
      <c r="E38" s="47">
        <f>C38/$C$44</f>
        <v>2.7771265677194257</v>
      </c>
      <c r="F38" s="47">
        <v>2</v>
      </c>
      <c r="G38" s="47">
        <v>0.77712700000000001</v>
      </c>
      <c r="I38" s="47">
        <f>F38*$C$44</f>
        <v>36342.6</v>
      </c>
      <c r="K38" s="6">
        <f>C38-I38</f>
        <v>14121.400000000001</v>
      </c>
    </row>
    <row r="39" spans="2:11" x14ac:dyDescent="0.25">
      <c r="B39" s="1" t="s">
        <v>1</v>
      </c>
      <c r="C39" s="6">
        <v>59515</v>
      </c>
      <c r="E39" s="47">
        <f t="shared" ref="E39:E41" si="8">C39/$C$44</f>
        <v>3.2752197146048991</v>
      </c>
      <c r="F39" s="47">
        <v>3</v>
      </c>
      <c r="G39" s="47">
        <v>0.27522000000000002</v>
      </c>
      <c r="I39" s="47">
        <f t="shared" ref="I39:I41" si="9">F39*$C$44</f>
        <v>54513.899999999994</v>
      </c>
      <c r="K39" s="6">
        <f t="shared" ref="K39:K41" si="10">C39-I39</f>
        <v>5001.1000000000058</v>
      </c>
    </row>
    <row r="40" spans="2:11" x14ac:dyDescent="0.25">
      <c r="B40" s="1" t="s">
        <v>2</v>
      </c>
      <c r="C40" s="6">
        <v>47350</v>
      </c>
      <c r="E40" s="47">
        <f t="shared" si="8"/>
        <v>2.6057574306736448</v>
      </c>
      <c r="F40" s="47">
        <v>2</v>
      </c>
      <c r="G40" s="47">
        <v>0.60575699999999999</v>
      </c>
      <c r="I40" s="47">
        <f t="shared" si="9"/>
        <v>36342.6</v>
      </c>
      <c r="K40" s="6">
        <f t="shared" si="10"/>
        <v>11007.400000000001</v>
      </c>
    </row>
    <row r="41" spans="2:11" x14ac:dyDescent="0.25">
      <c r="B41" s="1" t="s">
        <v>3</v>
      </c>
      <c r="C41" s="6">
        <v>24384</v>
      </c>
      <c r="E41" s="47">
        <f t="shared" si="8"/>
        <v>1.3418962870020308</v>
      </c>
      <c r="F41" s="47">
        <v>1</v>
      </c>
      <c r="G41" s="47">
        <v>0.34189599999999998</v>
      </c>
      <c r="I41" s="47">
        <f t="shared" si="9"/>
        <v>18171.3</v>
      </c>
      <c r="K41" s="6">
        <f t="shared" si="10"/>
        <v>6212.7000000000007</v>
      </c>
    </row>
    <row r="42" spans="2:11" x14ac:dyDescent="0.25">
      <c r="B42" s="1"/>
    </row>
    <row r="43" spans="2:11" x14ac:dyDescent="0.25">
      <c r="B43" s="3" t="s">
        <v>9</v>
      </c>
      <c r="C43" s="6">
        <f>SUM(C38:C41)</f>
        <v>181713</v>
      </c>
    </row>
    <row r="44" spans="2:11" x14ac:dyDescent="0.25">
      <c r="B44" s="3" t="s">
        <v>8</v>
      </c>
      <c r="C44" s="47">
        <f>C43/10</f>
        <v>18171.3</v>
      </c>
    </row>
    <row r="48" spans="2:11" x14ac:dyDescent="0.25">
      <c r="B48" s="47" t="s">
        <v>15</v>
      </c>
      <c r="C48" s="47" t="s">
        <v>26</v>
      </c>
    </row>
    <row r="50" spans="2:21" x14ac:dyDescent="0.25">
      <c r="B50" s="1" t="s">
        <v>0</v>
      </c>
      <c r="C50" s="6">
        <v>84166</v>
      </c>
      <c r="E50" s="47">
        <f>C50/$C$56</f>
        <v>4.659143846261939</v>
      </c>
      <c r="F50" s="47">
        <v>4</v>
      </c>
      <c r="G50" s="47">
        <v>0.65914399999999995</v>
      </c>
      <c r="I50" s="47">
        <f>F50*$C$56</f>
        <v>72258.769230769234</v>
      </c>
      <c r="K50" s="6">
        <f>C50-I50</f>
        <v>11907.230769230766</v>
      </c>
    </row>
    <row r="51" spans="2:21" x14ac:dyDescent="0.25">
      <c r="B51" s="1" t="s">
        <v>1</v>
      </c>
      <c r="C51" s="6">
        <v>79463</v>
      </c>
      <c r="E51" s="47">
        <f t="shared" ref="E51:E53" si="11">C51/$C$56</f>
        <v>4.3988017424555332</v>
      </c>
      <c r="F51" s="47">
        <v>4</v>
      </c>
      <c r="G51" s="47">
        <v>0.39880199999999999</v>
      </c>
      <c r="I51" s="47">
        <f t="shared" ref="I51:I53" si="12">F51*$C$56</f>
        <v>72258.769230769234</v>
      </c>
      <c r="K51" s="6">
        <f t="shared" ref="K51:K53" si="13">C51-I51</f>
        <v>7204.2307692307659</v>
      </c>
    </row>
    <row r="52" spans="2:21" x14ac:dyDescent="0.25">
      <c r="B52" s="1" t="s">
        <v>2</v>
      </c>
      <c r="C52" s="6">
        <v>44551</v>
      </c>
      <c r="E52" s="47">
        <f t="shared" si="11"/>
        <v>2.4661920192811304</v>
      </c>
      <c r="F52" s="47">
        <v>2</v>
      </c>
      <c r="G52" s="47">
        <v>0.466192</v>
      </c>
      <c r="I52" s="47">
        <f t="shared" si="12"/>
        <v>36129.384615384617</v>
      </c>
      <c r="K52" s="6">
        <f t="shared" si="13"/>
        <v>8421.6153846153829</v>
      </c>
    </row>
    <row r="53" spans="2:21" x14ac:dyDescent="0.25">
      <c r="B53" s="1" t="s">
        <v>3</v>
      </c>
      <c r="C53" s="6">
        <v>26661</v>
      </c>
      <c r="E53" s="47">
        <f t="shared" si="11"/>
        <v>1.4758623920013967</v>
      </c>
      <c r="F53" s="47">
        <v>1</v>
      </c>
      <c r="G53" s="47">
        <v>0.47586200000000001</v>
      </c>
      <c r="I53" s="47">
        <f t="shared" si="12"/>
        <v>18064.692307692309</v>
      </c>
      <c r="K53" s="6">
        <f t="shared" si="13"/>
        <v>8596.3076923076915</v>
      </c>
    </row>
    <row r="54" spans="2:21" x14ac:dyDescent="0.25">
      <c r="B54" s="1"/>
    </row>
    <row r="55" spans="2:21" x14ac:dyDescent="0.25">
      <c r="B55" s="3" t="s">
        <v>9</v>
      </c>
      <c r="C55" s="6">
        <f>SUM(C50:C53)</f>
        <v>234841</v>
      </c>
    </row>
    <row r="56" spans="2:21" x14ac:dyDescent="0.25">
      <c r="B56" s="3" t="s">
        <v>8</v>
      </c>
      <c r="C56" s="47">
        <f>C55/13</f>
        <v>18064.692307692309</v>
      </c>
    </row>
    <row r="60" spans="2:21" x14ac:dyDescent="0.25">
      <c r="B60" s="47" t="s">
        <v>16</v>
      </c>
      <c r="C60" s="47" t="s">
        <v>28</v>
      </c>
    </row>
    <row r="62" spans="2:21" x14ac:dyDescent="0.25">
      <c r="B62" s="1" t="s">
        <v>0</v>
      </c>
      <c r="C62" s="6">
        <v>78163</v>
      </c>
      <c r="E62" s="47">
        <f>C62/$C$68</f>
        <v>4.3419868530691597</v>
      </c>
      <c r="F62" s="47">
        <v>4</v>
      </c>
      <c r="G62" s="47">
        <v>0.34198699999999999</v>
      </c>
      <c r="S62" s="47">
        <f>F62*$C$68</f>
        <v>72006.666666666672</v>
      </c>
      <c r="U62" s="6">
        <f>C62-S62</f>
        <v>6156.3333333333285</v>
      </c>
    </row>
    <row r="63" spans="2:21" x14ac:dyDescent="0.25">
      <c r="B63" s="1" t="s">
        <v>1</v>
      </c>
      <c r="C63" s="6">
        <v>73556</v>
      </c>
      <c r="E63" s="47">
        <f t="shared" ref="E63:E65" si="14">C63/$C$68</f>
        <v>4.0860661049902784</v>
      </c>
      <c r="F63" s="47">
        <v>3</v>
      </c>
      <c r="G63" s="50">
        <v>8.6066000000000004E-2</v>
      </c>
      <c r="H63" s="47" t="s">
        <v>33</v>
      </c>
      <c r="S63" s="47">
        <f t="shared" ref="S63:S65" si="15">F63*$C$68</f>
        <v>54005</v>
      </c>
      <c r="U63" s="6">
        <f t="shared" ref="U63:U65" si="16">C63-S63</f>
        <v>19551</v>
      </c>
    </row>
    <row r="64" spans="2:21" x14ac:dyDescent="0.25">
      <c r="B64" s="1" t="s">
        <v>2</v>
      </c>
      <c r="C64" s="6">
        <v>38628</v>
      </c>
      <c r="E64" s="47">
        <f t="shared" si="14"/>
        <v>2.1458013146930837</v>
      </c>
      <c r="F64" s="47">
        <v>2</v>
      </c>
      <c r="G64" s="47">
        <v>0.14580099999999999</v>
      </c>
      <c r="S64" s="47">
        <f t="shared" si="15"/>
        <v>36003.333333333336</v>
      </c>
      <c r="U64" s="6">
        <f t="shared" si="16"/>
        <v>2624.6666666666642</v>
      </c>
    </row>
    <row r="65" spans="2:21" x14ac:dyDescent="0.25">
      <c r="B65" s="1" t="s">
        <v>3</v>
      </c>
      <c r="C65" s="6">
        <v>25673</v>
      </c>
      <c r="E65" s="47">
        <f t="shared" si="14"/>
        <v>1.4261457272474769</v>
      </c>
      <c r="F65" s="47">
        <v>1</v>
      </c>
      <c r="G65" s="47">
        <v>0.42614600000000002</v>
      </c>
      <c r="S65" s="47">
        <f t="shared" si="15"/>
        <v>18001.666666666668</v>
      </c>
      <c r="U65" s="6">
        <f t="shared" si="16"/>
        <v>7671.3333333333321</v>
      </c>
    </row>
    <row r="66" spans="2:21" x14ac:dyDescent="0.25">
      <c r="B66" s="1"/>
    </row>
    <row r="67" spans="2:21" x14ac:dyDescent="0.25">
      <c r="B67" s="3" t="s">
        <v>9</v>
      </c>
      <c r="C67" s="6">
        <f>SUM(C62:C65)</f>
        <v>216020</v>
      </c>
    </row>
    <row r="68" spans="2:21" x14ac:dyDescent="0.25">
      <c r="B68" s="3" t="s">
        <v>8</v>
      </c>
      <c r="C68" s="47">
        <f>C67/12</f>
        <v>18001.666666666668</v>
      </c>
    </row>
    <row r="72" spans="2:21" x14ac:dyDescent="0.25">
      <c r="B72" s="47" t="s">
        <v>17</v>
      </c>
      <c r="C72" s="47" t="s">
        <v>29</v>
      </c>
    </row>
    <row r="74" spans="2:21" x14ac:dyDescent="0.25">
      <c r="B74" s="1" t="s">
        <v>0</v>
      </c>
      <c r="C74" s="6">
        <v>79715</v>
      </c>
      <c r="E74" s="47">
        <f>C74/$C$80</f>
        <v>4.3541074939916973</v>
      </c>
      <c r="F74" s="47">
        <v>4</v>
      </c>
      <c r="G74" s="47">
        <v>0.35410700000000001</v>
      </c>
      <c r="S74" s="47">
        <f>F74*$C$80</f>
        <v>73232</v>
      </c>
      <c r="U74" s="6">
        <f>C74-S74</f>
        <v>6483</v>
      </c>
    </row>
    <row r="75" spans="2:21" x14ac:dyDescent="0.25">
      <c r="B75" s="1" t="s">
        <v>1</v>
      </c>
      <c r="C75" s="6">
        <v>96714</v>
      </c>
      <c r="E75" s="47">
        <f t="shared" ref="E75:E77" si="17">C75/$C$80</f>
        <v>5.2826086956521738</v>
      </c>
      <c r="F75" s="47">
        <v>5</v>
      </c>
      <c r="G75" s="47">
        <v>0.282609</v>
      </c>
      <c r="S75" s="47">
        <f t="shared" ref="S75:S77" si="18">F75*$C$80</f>
        <v>91540</v>
      </c>
      <c r="U75" s="6">
        <f t="shared" ref="U75:U77" si="19">C75-S75</f>
        <v>5174</v>
      </c>
    </row>
    <row r="76" spans="2:21" x14ac:dyDescent="0.25">
      <c r="B76" s="1" t="s">
        <v>2</v>
      </c>
      <c r="C76" s="6">
        <v>40124</v>
      </c>
      <c r="E76" s="47">
        <f t="shared" si="17"/>
        <v>2.1916102250382345</v>
      </c>
      <c r="F76" s="47">
        <v>2</v>
      </c>
      <c r="G76" s="47">
        <v>0.19161</v>
      </c>
      <c r="S76" s="47">
        <f t="shared" si="18"/>
        <v>36616</v>
      </c>
      <c r="U76" s="6">
        <f t="shared" si="19"/>
        <v>3508</v>
      </c>
    </row>
    <row r="77" spans="2:21" x14ac:dyDescent="0.25">
      <c r="B77" s="1" t="s">
        <v>3</v>
      </c>
      <c r="C77" s="6">
        <v>39759</v>
      </c>
      <c r="E77" s="47">
        <f t="shared" si="17"/>
        <v>2.1716735853178939</v>
      </c>
      <c r="F77" s="47">
        <v>1</v>
      </c>
      <c r="G77" s="50">
        <v>0.17167399999999999</v>
      </c>
      <c r="H77" s="47" t="s">
        <v>34</v>
      </c>
      <c r="S77" s="47">
        <f t="shared" si="18"/>
        <v>18308</v>
      </c>
      <c r="U77" s="6">
        <f t="shared" si="19"/>
        <v>21451</v>
      </c>
    </row>
    <row r="78" spans="2:21" x14ac:dyDescent="0.25">
      <c r="B78" s="1"/>
    </row>
    <row r="79" spans="2:21" x14ac:dyDescent="0.25">
      <c r="B79" s="3" t="s">
        <v>9</v>
      </c>
      <c r="C79" s="6">
        <f>SUM(C74:C77)</f>
        <v>256312</v>
      </c>
    </row>
    <row r="80" spans="2:21" x14ac:dyDescent="0.25">
      <c r="B80" s="3" t="s">
        <v>8</v>
      </c>
      <c r="C80" s="47">
        <f>C79/14</f>
        <v>18308</v>
      </c>
    </row>
    <row r="84" spans="2:11" x14ac:dyDescent="0.25">
      <c r="B84" s="47" t="s">
        <v>18</v>
      </c>
      <c r="C84" s="47" t="s">
        <v>30</v>
      </c>
    </row>
    <row r="86" spans="2:11" x14ac:dyDescent="0.25">
      <c r="B86" s="1" t="s">
        <v>0</v>
      </c>
      <c r="C86" s="6">
        <v>119457</v>
      </c>
      <c r="E86" s="47">
        <f>C86/$C$92</f>
        <v>6.3255522509244635</v>
      </c>
      <c r="F86" s="47">
        <v>6</v>
      </c>
      <c r="G86" s="47">
        <v>0.32555200000000001</v>
      </c>
      <c r="I86" s="47">
        <f>F86*$C$92</f>
        <v>113309</v>
      </c>
      <c r="K86" s="6">
        <f>C86-I86</f>
        <v>6148</v>
      </c>
    </row>
    <row r="87" spans="2:11" x14ac:dyDescent="0.25">
      <c r="B87" s="1" t="s">
        <v>1</v>
      </c>
      <c r="C87" s="6">
        <v>195176</v>
      </c>
      <c r="E87" s="47">
        <f t="shared" ref="E87:E89" si="20">C87/$C$92</f>
        <v>10.335066058300754</v>
      </c>
      <c r="F87" s="47">
        <v>10</v>
      </c>
      <c r="G87" s="47">
        <v>0.33506999999999998</v>
      </c>
      <c r="I87" s="47">
        <f t="shared" ref="I87:I89" si="21">F87*$C$92</f>
        <v>188848.33333333331</v>
      </c>
      <c r="K87" s="6">
        <f t="shared" ref="K87:K89" si="22">C87-I87</f>
        <v>6327.6666666666861</v>
      </c>
    </row>
    <row r="88" spans="2:11" x14ac:dyDescent="0.25">
      <c r="B88" s="1" t="s">
        <v>2</v>
      </c>
      <c r="C88" s="6">
        <v>64412</v>
      </c>
      <c r="E88" s="47">
        <f t="shared" si="20"/>
        <v>3.4107793732183675</v>
      </c>
      <c r="F88" s="47">
        <v>3</v>
      </c>
      <c r="G88" s="47">
        <v>0.41077900000000001</v>
      </c>
      <c r="I88" s="47">
        <f t="shared" si="21"/>
        <v>56654.5</v>
      </c>
      <c r="K88" s="6">
        <f t="shared" si="22"/>
        <v>7757.5</v>
      </c>
    </row>
    <row r="89" spans="2:11" x14ac:dyDescent="0.25">
      <c r="B89" s="1" t="s">
        <v>3</v>
      </c>
      <c r="C89" s="6">
        <v>74191</v>
      </c>
      <c r="E89" s="47">
        <f t="shared" si="20"/>
        <v>3.9286023175564169</v>
      </c>
      <c r="F89" s="47">
        <v>3</v>
      </c>
      <c r="G89" s="47">
        <v>0.92860200000000004</v>
      </c>
      <c r="I89" s="47">
        <f t="shared" si="21"/>
        <v>56654.5</v>
      </c>
      <c r="K89" s="6">
        <f t="shared" si="22"/>
        <v>17536.5</v>
      </c>
    </row>
    <row r="90" spans="2:11" x14ac:dyDescent="0.25">
      <c r="B90" s="1"/>
    </row>
    <row r="91" spans="2:11" x14ac:dyDescent="0.25">
      <c r="B91" s="3" t="s">
        <v>9</v>
      </c>
      <c r="C91" s="6">
        <f>SUM(C86:C89)</f>
        <v>453236</v>
      </c>
    </row>
    <row r="92" spans="2:11" x14ac:dyDescent="0.25">
      <c r="B92" s="3" t="s">
        <v>8</v>
      </c>
      <c r="C92" s="47">
        <f>C91/24</f>
        <v>18884.833333333332</v>
      </c>
    </row>
    <row r="96" spans="2:11" x14ac:dyDescent="0.25">
      <c r="B96" s="47" t="s">
        <v>19</v>
      </c>
      <c r="C96" s="47" t="s">
        <v>29</v>
      </c>
    </row>
    <row r="98" spans="2:11" x14ac:dyDescent="0.25">
      <c r="B98" s="1" t="s">
        <v>0</v>
      </c>
      <c r="C98" s="6">
        <v>87019</v>
      </c>
      <c r="E98" s="47">
        <f>C98/$C$104</f>
        <v>4.8861197118701165</v>
      </c>
      <c r="F98" s="47">
        <v>4</v>
      </c>
      <c r="G98" s="47">
        <v>0.88612000000000002</v>
      </c>
      <c r="I98" s="47">
        <f>F98*$C$104</f>
        <v>71237.71428571429</v>
      </c>
      <c r="K98" s="6">
        <f>C98-I98</f>
        <v>15781.28571428571</v>
      </c>
    </row>
    <row r="99" spans="2:11" x14ac:dyDescent="0.25">
      <c r="B99" s="1" t="s">
        <v>1</v>
      </c>
      <c r="C99" s="6">
        <v>84534</v>
      </c>
      <c r="E99" s="47">
        <f t="shared" ref="E99:E101" si="23">C99/$C$104</f>
        <v>4.7465868801437434</v>
      </c>
      <c r="F99" s="47">
        <v>4</v>
      </c>
      <c r="G99" s="47">
        <v>0.746587</v>
      </c>
      <c r="I99" s="47">
        <f t="shared" ref="I99:I101" si="24">F99*$C$104</f>
        <v>71237.71428571429</v>
      </c>
      <c r="K99" s="6">
        <f t="shared" ref="K99:K101" si="25">C99-I99</f>
        <v>13296.28571428571</v>
      </c>
    </row>
    <row r="100" spans="2:11" x14ac:dyDescent="0.25">
      <c r="B100" s="1" t="s">
        <v>2</v>
      </c>
      <c r="C100" s="6">
        <v>42117</v>
      </c>
      <c r="E100" s="47">
        <f t="shared" si="23"/>
        <v>2.3648709351386903</v>
      </c>
      <c r="F100" s="47">
        <v>2</v>
      </c>
      <c r="G100" s="47">
        <v>0.364871</v>
      </c>
      <c r="I100" s="47">
        <f t="shared" si="24"/>
        <v>35618.857142857145</v>
      </c>
      <c r="K100" s="6">
        <f t="shared" si="25"/>
        <v>6498.1428571428551</v>
      </c>
    </row>
    <row r="101" spans="2:11" x14ac:dyDescent="0.25">
      <c r="B101" s="1" t="s">
        <v>3</v>
      </c>
      <c r="C101" s="6">
        <v>35662</v>
      </c>
      <c r="E101" s="47">
        <f t="shared" si="23"/>
        <v>2.0024224728474485</v>
      </c>
      <c r="F101" s="47">
        <v>2</v>
      </c>
      <c r="G101" s="47">
        <v>2.4220000000000001E-3</v>
      </c>
      <c r="I101" s="47">
        <f t="shared" si="24"/>
        <v>35618.857142857145</v>
      </c>
      <c r="K101" s="6">
        <f t="shared" si="25"/>
        <v>43.142857142855064</v>
      </c>
    </row>
    <row r="102" spans="2:11" x14ac:dyDescent="0.25">
      <c r="B102" s="1"/>
    </row>
    <row r="103" spans="2:11" x14ac:dyDescent="0.25">
      <c r="B103" s="3" t="s">
        <v>9</v>
      </c>
      <c r="C103" s="6">
        <f>SUM(C98:C101)</f>
        <v>249332</v>
      </c>
    </row>
    <row r="104" spans="2:11" x14ac:dyDescent="0.25">
      <c r="B104" s="3" t="s">
        <v>8</v>
      </c>
      <c r="C104" s="47">
        <f>C103/14</f>
        <v>17809.428571428572</v>
      </c>
    </row>
    <row r="108" spans="2:11" x14ac:dyDescent="0.25">
      <c r="B108" s="47" t="s">
        <v>20</v>
      </c>
      <c r="C108" s="47" t="s">
        <v>31</v>
      </c>
    </row>
    <row r="110" spans="2:11" x14ac:dyDescent="0.25">
      <c r="B110" s="1" t="s">
        <v>0</v>
      </c>
      <c r="C110" s="6">
        <v>187497</v>
      </c>
      <c r="E110" s="47">
        <f>C110/$C$116</f>
        <v>9.5101412697027925</v>
      </c>
      <c r="F110" s="47">
        <v>9</v>
      </c>
      <c r="G110" s="47">
        <v>0.51014099999999996</v>
      </c>
      <c r="I110" s="47">
        <f>F110*$C$116</f>
        <v>177439.32</v>
      </c>
      <c r="K110" s="6">
        <f>C110-I110</f>
        <v>10057.679999999993</v>
      </c>
    </row>
    <row r="111" spans="2:11" x14ac:dyDescent="0.25">
      <c r="B111" s="1" t="s">
        <v>1</v>
      </c>
      <c r="C111" s="6">
        <v>158362</v>
      </c>
      <c r="E111" s="47">
        <f t="shared" ref="E111:E113" si="26">C111/$C$116</f>
        <v>8.0323684739098411</v>
      </c>
      <c r="F111" s="47">
        <v>8</v>
      </c>
      <c r="G111" s="47">
        <v>3.2368000000000001E-2</v>
      </c>
      <c r="I111" s="47">
        <f t="shared" ref="I111:I113" si="27">F111*$C$116</f>
        <v>157723.84</v>
      </c>
      <c r="K111" s="6">
        <f t="shared" ref="K111:K113" si="28">C111-I111</f>
        <v>638.16000000000349</v>
      </c>
    </row>
    <row r="112" spans="2:11" x14ac:dyDescent="0.25">
      <c r="B112" s="1" t="s">
        <v>2</v>
      </c>
      <c r="C112" s="6">
        <v>88601</v>
      </c>
      <c r="E112" s="47">
        <f t="shared" si="26"/>
        <v>4.493981379099063</v>
      </c>
      <c r="F112" s="47">
        <v>4</v>
      </c>
      <c r="G112" s="47">
        <v>0.493981</v>
      </c>
      <c r="I112" s="47">
        <f t="shared" si="27"/>
        <v>78861.919999999998</v>
      </c>
      <c r="K112" s="6">
        <f t="shared" si="28"/>
        <v>9739.0800000000017</v>
      </c>
    </row>
    <row r="113" spans="2:22" x14ac:dyDescent="0.25">
      <c r="B113" s="1" t="s">
        <v>3</v>
      </c>
      <c r="C113" s="6">
        <v>58427</v>
      </c>
      <c r="E113" s="47">
        <f t="shared" si="26"/>
        <v>2.9635088772883034</v>
      </c>
      <c r="F113" s="47">
        <v>2</v>
      </c>
      <c r="G113" s="47">
        <v>0.96350899999999995</v>
      </c>
      <c r="I113" s="47">
        <f t="shared" si="27"/>
        <v>39430.959999999999</v>
      </c>
      <c r="K113" s="6">
        <f t="shared" si="28"/>
        <v>18996.04</v>
      </c>
    </row>
    <row r="114" spans="2:22" x14ac:dyDescent="0.25">
      <c r="B114" s="1"/>
    </row>
    <row r="115" spans="2:22" x14ac:dyDescent="0.25">
      <c r="B115" s="3" t="s">
        <v>9</v>
      </c>
      <c r="C115" s="6">
        <f>SUM(C110:C113)</f>
        <v>492887</v>
      </c>
    </row>
    <row r="116" spans="2:22" x14ac:dyDescent="0.25">
      <c r="B116" s="3" t="s">
        <v>8</v>
      </c>
      <c r="C116" s="47">
        <f>C115/25</f>
        <v>19715.48</v>
      </c>
    </row>
    <row r="120" spans="2:22" x14ac:dyDescent="0.25">
      <c r="B120" s="47" t="s">
        <v>21</v>
      </c>
      <c r="C120" s="47" t="s">
        <v>28</v>
      </c>
    </row>
    <row r="122" spans="2:22" x14ac:dyDescent="0.25">
      <c r="B122" s="1" t="s">
        <v>0</v>
      </c>
      <c r="C122" s="6">
        <v>77631</v>
      </c>
      <c r="E122" s="47">
        <f>C122/$C$128</f>
        <v>4.3546867111684522</v>
      </c>
      <c r="F122" s="47">
        <v>4</v>
      </c>
      <c r="G122" s="47">
        <v>0.35468699999999997</v>
      </c>
      <c r="T122" s="47">
        <f>F122*$C$128</f>
        <v>71308</v>
      </c>
      <c r="V122" s="14">
        <f>C122-T122</f>
        <v>6323</v>
      </c>
    </row>
    <row r="123" spans="2:22" x14ac:dyDescent="0.25">
      <c r="B123" s="1" t="s">
        <v>1</v>
      </c>
      <c r="C123" s="6">
        <v>74113</v>
      </c>
      <c r="E123" s="47">
        <f t="shared" ref="E123:E125" si="29">C123/$C$128</f>
        <v>4.1573455993717392</v>
      </c>
      <c r="F123" s="47">
        <v>4</v>
      </c>
      <c r="G123" s="47">
        <v>0.15734600000000001</v>
      </c>
      <c r="T123" s="47">
        <f t="shared" ref="T123:T125" si="30">F123*$C$128</f>
        <v>71308</v>
      </c>
      <c r="V123" s="14">
        <f t="shared" ref="V123:V125" si="31">C123-T123</f>
        <v>2805</v>
      </c>
    </row>
    <row r="124" spans="2:22" x14ac:dyDescent="0.25">
      <c r="B124" s="1" t="s">
        <v>2</v>
      </c>
      <c r="C124" s="6">
        <v>37451</v>
      </c>
      <c r="E124" s="47">
        <f t="shared" si="29"/>
        <v>2.1008021540360127</v>
      </c>
      <c r="F124" s="47">
        <v>1</v>
      </c>
      <c r="G124" s="50">
        <v>0.100802</v>
      </c>
      <c r="H124" s="47" t="s">
        <v>35</v>
      </c>
      <c r="T124" s="47">
        <f t="shared" si="30"/>
        <v>17827</v>
      </c>
      <c r="V124" s="14">
        <f t="shared" si="31"/>
        <v>19624</v>
      </c>
    </row>
    <row r="125" spans="2:22" x14ac:dyDescent="0.25">
      <c r="B125" s="1" t="s">
        <v>3</v>
      </c>
      <c r="C125" s="6">
        <v>24729</v>
      </c>
      <c r="E125" s="47">
        <f t="shared" si="29"/>
        <v>1.3871655354237953</v>
      </c>
      <c r="F125" s="47">
        <v>1</v>
      </c>
      <c r="G125" s="47">
        <v>0.38716600000000001</v>
      </c>
      <c r="T125" s="47">
        <f t="shared" si="30"/>
        <v>17827</v>
      </c>
      <c r="V125" s="14">
        <f t="shared" si="31"/>
        <v>6902</v>
      </c>
    </row>
    <row r="126" spans="2:22" x14ac:dyDescent="0.25">
      <c r="B126" s="1"/>
    </row>
    <row r="127" spans="2:22" x14ac:dyDescent="0.25">
      <c r="B127" s="3" t="s">
        <v>9</v>
      </c>
      <c r="C127" s="6">
        <f>SUM(C122:C125)</f>
        <v>213924</v>
      </c>
    </row>
    <row r="128" spans="2:22" x14ac:dyDescent="0.25">
      <c r="B128" s="3" t="s">
        <v>8</v>
      </c>
      <c r="C128" s="47">
        <f>C127/12</f>
        <v>17827</v>
      </c>
    </row>
    <row r="132" spans="2:11" x14ac:dyDescent="0.25">
      <c r="B132" s="47" t="s">
        <v>22</v>
      </c>
      <c r="C132" s="47" t="s">
        <v>32</v>
      </c>
    </row>
    <row r="134" spans="2:11" x14ac:dyDescent="0.25">
      <c r="B134" s="1" t="s">
        <v>0</v>
      </c>
      <c r="C134" s="6">
        <v>97698</v>
      </c>
      <c r="E134" s="47">
        <f>C134/$C$140</f>
        <v>5.5774947002249311</v>
      </c>
      <c r="F134" s="47">
        <v>5</v>
      </c>
      <c r="G134" s="47">
        <v>0.57749499999999998</v>
      </c>
      <c r="I134" s="47">
        <f>F134*$C$140</f>
        <v>87582.333333333343</v>
      </c>
      <c r="K134" s="6">
        <f>C134-I134</f>
        <v>10115.666666666657</v>
      </c>
    </row>
    <row r="135" spans="2:11" x14ac:dyDescent="0.25">
      <c r="B135" s="1" t="s">
        <v>1</v>
      </c>
      <c r="C135" s="6">
        <v>89509</v>
      </c>
      <c r="E135" s="47">
        <f t="shared" ref="E135:E137" si="32">C135/$C$140</f>
        <v>5.1099917411045608</v>
      </c>
      <c r="F135" s="47">
        <v>5</v>
      </c>
      <c r="G135" s="47">
        <v>0.10999200000000001</v>
      </c>
      <c r="I135" s="47">
        <f t="shared" ref="I135:I137" si="33">F135*$C$140</f>
        <v>87582.333333333343</v>
      </c>
      <c r="K135" s="6">
        <f t="shared" ref="K135:K137" si="34">C135-I135</f>
        <v>1926.666666666657</v>
      </c>
    </row>
    <row r="136" spans="2:11" x14ac:dyDescent="0.25">
      <c r="B136" s="1" t="s">
        <v>2</v>
      </c>
      <c r="C136" s="6">
        <v>45357</v>
      </c>
      <c r="E136" s="47">
        <f t="shared" si="32"/>
        <v>2.5893920767886978</v>
      </c>
      <c r="F136" s="47">
        <v>2</v>
      </c>
      <c r="G136" s="47">
        <v>0.58939200000000003</v>
      </c>
      <c r="I136" s="47">
        <f t="shared" si="33"/>
        <v>35032.933333333334</v>
      </c>
      <c r="K136" s="6">
        <f t="shared" si="34"/>
        <v>10324.066666666666</v>
      </c>
    </row>
    <row r="137" spans="2:11" x14ac:dyDescent="0.25">
      <c r="B137" s="1" t="s">
        <v>3</v>
      </c>
      <c r="C137" s="6">
        <v>30183</v>
      </c>
      <c r="E137" s="47">
        <f t="shared" si="32"/>
        <v>1.7231214818818101</v>
      </c>
      <c r="F137" s="47">
        <v>1</v>
      </c>
      <c r="G137" s="47">
        <v>0.72312100000000001</v>
      </c>
      <c r="I137" s="47">
        <f t="shared" si="33"/>
        <v>17516.466666666667</v>
      </c>
      <c r="K137" s="6">
        <f t="shared" si="34"/>
        <v>12666.533333333333</v>
      </c>
    </row>
    <row r="138" spans="2:11" x14ac:dyDescent="0.25">
      <c r="B138" s="1"/>
    </row>
    <row r="139" spans="2:11" x14ac:dyDescent="0.25">
      <c r="B139" s="3" t="s">
        <v>9</v>
      </c>
      <c r="C139" s="6">
        <f>SUM(C134:C137)</f>
        <v>262747</v>
      </c>
    </row>
    <row r="140" spans="2:11" x14ac:dyDescent="0.25">
      <c r="B140" s="3" t="s">
        <v>8</v>
      </c>
      <c r="C140" s="47">
        <f>C139/15</f>
        <v>17516.466666666667</v>
      </c>
    </row>
    <row r="144" spans="2:11" x14ac:dyDescent="0.25">
      <c r="B144" s="47" t="s">
        <v>23</v>
      </c>
      <c r="C144" s="47" t="s">
        <v>26</v>
      </c>
    </row>
    <row r="146" spans="2:14" x14ac:dyDescent="0.25">
      <c r="B146" s="1" t="s">
        <v>0</v>
      </c>
      <c r="C146" s="6">
        <v>76994</v>
      </c>
      <c r="E146" s="47">
        <f>C146/$C$152</f>
        <v>4.3483372070291288</v>
      </c>
      <c r="F146" s="47">
        <v>4</v>
      </c>
      <c r="G146" s="47">
        <v>0.34833700000000001</v>
      </c>
      <c r="I146" s="47">
        <f>F146*$C$152</f>
        <v>70826.153846153844</v>
      </c>
      <c r="K146" s="6">
        <f>C146-I146</f>
        <v>6167.8461538461561</v>
      </c>
    </row>
    <row r="147" spans="2:14" x14ac:dyDescent="0.25">
      <c r="B147" s="1" t="s">
        <v>1</v>
      </c>
      <c r="C147" s="6">
        <v>84107</v>
      </c>
      <c r="E147" s="47">
        <f t="shared" ref="E147:E149" si="35">C147/$C$152</f>
        <v>4.7500532180637318</v>
      </c>
      <c r="F147" s="47">
        <v>4</v>
      </c>
      <c r="G147" s="47">
        <v>0.75005299999999997</v>
      </c>
      <c r="I147" s="47">
        <f t="shared" ref="I147:I149" si="36">F147*$C$152</f>
        <v>70826.153846153844</v>
      </c>
      <c r="K147" s="6">
        <f t="shared" ref="K147:K149" si="37">C147-I147</f>
        <v>13280.846153846156</v>
      </c>
    </row>
    <row r="148" spans="2:14" x14ac:dyDescent="0.25">
      <c r="B148" s="1" t="s">
        <v>2</v>
      </c>
      <c r="C148" s="6">
        <v>40210</v>
      </c>
      <c r="E148" s="47">
        <f t="shared" si="35"/>
        <v>2.2709125268805526</v>
      </c>
      <c r="F148" s="47">
        <v>2</v>
      </c>
      <c r="G148" s="47">
        <v>0.27091300000000001</v>
      </c>
      <c r="I148" s="47">
        <f t="shared" si="36"/>
        <v>35413.076923076922</v>
      </c>
      <c r="K148" s="6">
        <f t="shared" si="37"/>
        <v>4796.923076923078</v>
      </c>
    </row>
    <row r="149" spans="2:14" x14ac:dyDescent="0.25">
      <c r="B149" s="1" t="s">
        <v>3</v>
      </c>
      <c r="C149" s="6">
        <v>28874</v>
      </c>
      <c r="E149" s="47">
        <f t="shared" si="35"/>
        <v>1.6306970480265874</v>
      </c>
      <c r="F149" s="47">
        <v>1</v>
      </c>
      <c r="G149" s="47">
        <v>0.63069699999999995</v>
      </c>
      <c r="I149" s="47">
        <f t="shared" si="36"/>
        <v>17706.538461538461</v>
      </c>
      <c r="K149" s="6">
        <f t="shared" si="37"/>
        <v>11167.461538461539</v>
      </c>
    </row>
    <row r="150" spans="2:14" x14ac:dyDescent="0.25">
      <c r="B150" s="1"/>
    </row>
    <row r="151" spans="2:14" x14ac:dyDescent="0.25">
      <c r="B151" s="3" t="s">
        <v>9</v>
      </c>
      <c r="C151" s="6">
        <f>SUM(C146:C149)</f>
        <v>230185</v>
      </c>
    </row>
    <row r="152" spans="2:14" x14ac:dyDescent="0.25">
      <c r="B152" s="3" t="s">
        <v>8</v>
      </c>
      <c r="C152" s="47">
        <f>C151/13</f>
        <v>17706.538461538461</v>
      </c>
    </row>
    <row r="156" spans="2:14" x14ac:dyDescent="0.25">
      <c r="B156" s="47" t="s">
        <v>24</v>
      </c>
      <c r="C156" s="47" t="s">
        <v>27</v>
      </c>
      <c r="K156" s="70" t="s">
        <v>40</v>
      </c>
      <c r="L156" s="70"/>
      <c r="M156" s="70"/>
      <c r="N156" s="47">
        <v>1</v>
      </c>
    </row>
    <row r="158" spans="2:14" x14ac:dyDescent="0.25">
      <c r="B158" s="1" t="s">
        <v>0</v>
      </c>
      <c r="C158" s="6">
        <v>203091</v>
      </c>
      <c r="E158" s="47">
        <f>C158/$C$164</f>
        <v>9.9445077890554501</v>
      </c>
      <c r="F158" s="47">
        <v>9</v>
      </c>
      <c r="G158" s="49">
        <v>0.94450800000000001</v>
      </c>
      <c r="I158" s="47">
        <f>F158*$C$164</f>
        <v>183801.85714285716</v>
      </c>
      <c r="K158" s="6">
        <f>C158-I158</f>
        <v>19289.142857142841</v>
      </c>
    </row>
    <row r="159" spans="2:14" x14ac:dyDescent="0.25">
      <c r="B159" s="1" t="s">
        <v>1</v>
      </c>
      <c r="C159" s="6">
        <v>176100</v>
      </c>
      <c r="E159" s="47">
        <f t="shared" ref="E159:E161" si="38">C159/$C$164</f>
        <v>8.6228726120441799</v>
      </c>
      <c r="F159" s="47">
        <v>8</v>
      </c>
      <c r="G159" s="47">
        <v>0.62287300000000001</v>
      </c>
      <c r="I159" s="47">
        <f t="shared" ref="I159:I161" si="39">F159*$C$164</f>
        <v>163379.42857142858</v>
      </c>
      <c r="K159" s="6">
        <f t="shared" ref="K159:K161" si="40">C159-I159</f>
        <v>12720.57142857142</v>
      </c>
    </row>
    <row r="160" spans="2:14" x14ac:dyDescent="0.25">
      <c r="B160" s="1" t="s">
        <v>2</v>
      </c>
      <c r="C160" s="6">
        <v>137532</v>
      </c>
      <c r="E160" s="47">
        <f t="shared" si="38"/>
        <v>6.7343606818833628</v>
      </c>
      <c r="F160" s="47">
        <v>6</v>
      </c>
      <c r="G160" s="47">
        <v>0.73436100000000004</v>
      </c>
      <c r="I160" s="47">
        <f t="shared" si="39"/>
        <v>122534.57142857143</v>
      </c>
      <c r="K160" s="6">
        <f t="shared" si="40"/>
        <v>14997.428571428565</v>
      </c>
    </row>
    <row r="161" spans="2:11" x14ac:dyDescent="0.25">
      <c r="B161" s="1" t="s">
        <v>3</v>
      </c>
      <c r="C161" s="6">
        <v>55105</v>
      </c>
      <c r="E161" s="47">
        <f t="shared" si="38"/>
        <v>2.698258917017005</v>
      </c>
      <c r="F161" s="47">
        <v>2</v>
      </c>
      <c r="G161" s="47">
        <v>0.69825899999999996</v>
      </c>
      <c r="I161" s="47">
        <f t="shared" si="39"/>
        <v>40844.857142857145</v>
      </c>
      <c r="K161" s="6">
        <f t="shared" si="40"/>
        <v>14260.142857142855</v>
      </c>
    </row>
    <row r="162" spans="2:11" x14ac:dyDescent="0.25">
      <c r="B162" s="1"/>
    </row>
    <row r="163" spans="2:11" x14ac:dyDescent="0.25">
      <c r="B163" s="3" t="s">
        <v>9</v>
      </c>
      <c r="C163" s="6">
        <f>SUM(C158:C161)</f>
        <v>571828</v>
      </c>
    </row>
    <row r="164" spans="2:11" x14ac:dyDescent="0.25">
      <c r="B164" s="3" t="s">
        <v>8</v>
      </c>
      <c r="C164" s="47">
        <f>C163/28</f>
        <v>20422.428571428572</v>
      </c>
    </row>
    <row r="168" spans="2:11" x14ac:dyDescent="0.25">
      <c r="B168" s="47" t="s">
        <v>25</v>
      </c>
      <c r="C168" s="47" t="s">
        <v>31</v>
      </c>
    </row>
    <row r="170" spans="2:11" x14ac:dyDescent="0.25">
      <c r="B170" s="1" t="s">
        <v>0</v>
      </c>
      <c r="C170" s="6">
        <v>251090</v>
      </c>
      <c r="E170" s="47">
        <f>C170/$C$176</f>
        <v>11.807398657354549</v>
      </c>
      <c r="F170" s="47">
        <v>11</v>
      </c>
      <c r="G170" s="47">
        <v>0.80740000000000001</v>
      </c>
      <c r="I170" s="47">
        <f>F170*$C$176</f>
        <v>233920.28</v>
      </c>
      <c r="K170" s="6">
        <f>C170-I170</f>
        <v>17169.72</v>
      </c>
    </row>
    <row r="171" spans="2:11" x14ac:dyDescent="0.25">
      <c r="B171" s="1" t="s">
        <v>1</v>
      </c>
      <c r="C171" s="6">
        <v>109588</v>
      </c>
      <c r="E171" s="47">
        <f t="shared" ref="E171:E173" si="41">C171/$C$176</f>
        <v>5.1533283048395804</v>
      </c>
      <c r="F171" s="47">
        <v>5</v>
      </c>
      <c r="G171" s="47">
        <v>0.15332799999999999</v>
      </c>
      <c r="I171" s="47">
        <f t="shared" ref="I171:I173" si="42">F171*$C$176</f>
        <v>106327.4</v>
      </c>
      <c r="K171" s="6">
        <f t="shared" ref="K171:K173" si="43">C171-I171</f>
        <v>3260.6000000000058</v>
      </c>
    </row>
    <row r="172" spans="2:11" x14ac:dyDescent="0.25">
      <c r="B172" s="1" t="s">
        <v>2</v>
      </c>
      <c r="C172" s="6">
        <v>142100</v>
      </c>
      <c r="E172" s="47">
        <f t="shared" si="41"/>
        <v>6.6821910438889693</v>
      </c>
      <c r="F172" s="47">
        <v>6</v>
      </c>
      <c r="G172" s="47">
        <v>0.68219099999999999</v>
      </c>
      <c r="I172" s="47">
        <f t="shared" si="42"/>
        <v>127592.88</v>
      </c>
      <c r="K172" s="6">
        <f t="shared" si="43"/>
        <v>14507.119999999995</v>
      </c>
    </row>
    <row r="173" spans="2:11" x14ac:dyDescent="0.25">
      <c r="B173" s="1" t="s">
        <v>3</v>
      </c>
      <c r="C173" s="6">
        <v>28859</v>
      </c>
      <c r="E173" s="47">
        <f t="shared" si="41"/>
        <v>1.3570819939169019</v>
      </c>
      <c r="F173" s="47">
        <v>1</v>
      </c>
      <c r="G173" s="47">
        <v>0.35708200000000001</v>
      </c>
      <c r="I173" s="47">
        <f t="shared" si="42"/>
        <v>21265.48</v>
      </c>
      <c r="K173" s="6">
        <f t="shared" si="43"/>
        <v>7593.52</v>
      </c>
    </row>
    <row r="174" spans="2:11" x14ac:dyDescent="0.25">
      <c r="B174" s="1"/>
    </row>
    <row r="175" spans="2:11" x14ac:dyDescent="0.25">
      <c r="B175" s="3" t="s">
        <v>9</v>
      </c>
      <c r="C175" s="6">
        <f>SUM(C170:C173)</f>
        <v>531637</v>
      </c>
    </row>
    <row r="176" spans="2:11" x14ac:dyDescent="0.25">
      <c r="B176" s="3" t="s">
        <v>8</v>
      </c>
      <c r="C176" s="47">
        <f>C175/25</f>
        <v>21265.48</v>
      </c>
    </row>
    <row r="179" spans="2:7" x14ac:dyDescent="0.25">
      <c r="C179" s="17"/>
    </row>
    <row r="180" spans="2:7" x14ac:dyDescent="0.25">
      <c r="C180" s="17"/>
    </row>
    <row r="181" spans="2:7" x14ac:dyDescent="0.25">
      <c r="C181" s="17"/>
    </row>
    <row r="182" spans="2:7" x14ac:dyDescent="0.25">
      <c r="B182" s="47" t="s">
        <v>41</v>
      </c>
      <c r="C182" s="17" t="s">
        <v>42</v>
      </c>
    </row>
    <row r="183" spans="2:7" x14ac:dyDescent="0.25">
      <c r="C183" s="17"/>
    </row>
    <row r="184" spans="2:7" x14ac:dyDescent="0.25">
      <c r="B184" s="1" t="s">
        <v>0</v>
      </c>
      <c r="C184" s="18">
        <f>K170+K158+K146+K134+V122+K110+K98+K86+U74+U62+K50+K38+K26+K14</f>
        <v>158235.00192307687</v>
      </c>
      <c r="E184" s="47">
        <f>C184/$C$190</f>
        <v>0.59042342235983702</v>
      </c>
      <c r="F184" s="48">
        <v>1</v>
      </c>
      <c r="G184" s="47" t="s">
        <v>43</v>
      </c>
    </row>
    <row r="185" spans="2:7" x14ac:dyDescent="0.25">
      <c r="B185" s="1" t="s">
        <v>1</v>
      </c>
      <c r="C185" s="18">
        <f t="shared" ref="C185:C187" si="44">K171+K159+K147+K135+V123+K111+K99+K87+U75+U63+K51+K39+K27+K15</f>
        <v>104624.89525641027</v>
      </c>
      <c r="E185" s="47">
        <f t="shared" ref="E185:E187" si="45">C185/$C$190</f>
        <v>0.39038763845283148</v>
      </c>
      <c r="F185" s="47">
        <v>0</v>
      </c>
    </row>
    <row r="186" spans="2:7" x14ac:dyDescent="0.25">
      <c r="B186" s="1" t="s">
        <v>2</v>
      </c>
      <c r="C186" s="18">
        <f t="shared" si="44"/>
        <v>131897.26465201462</v>
      </c>
      <c r="E186" s="47">
        <f t="shared" si="45"/>
        <v>0.49214923025438639</v>
      </c>
      <c r="F186" s="47">
        <v>0</v>
      </c>
    </row>
    <row r="187" spans="2:7" x14ac:dyDescent="0.25">
      <c r="B187" s="1" t="s">
        <v>3</v>
      </c>
      <c r="C187" s="18">
        <f t="shared" si="44"/>
        <v>141248.00304029303</v>
      </c>
      <c r="E187" s="47">
        <f t="shared" si="45"/>
        <v>0.52703970893294527</v>
      </c>
      <c r="F187" s="47">
        <v>0</v>
      </c>
    </row>
    <row r="189" spans="2:7" x14ac:dyDescent="0.25">
      <c r="B189" s="3" t="s">
        <v>9</v>
      </c>
      <c r="C189" s="6">
        <f>SUM(C184:C187)</f>
        <v>536005.16487179475</v>
      </c>
    </row>
    <row r="190" spans="2:7" x14ac:dyDescent="0.25">
      <c r="B190" s="3" t="s">
        <v>46</v>
      </c>
      <c r="C190" s="47">
        <f>C189/2</f>
        <v>268002.58243589738</v>
      </c>
    </row>
    <row r="196" spans="2:3" x14ac:dyDescent="0.25">
      <c r="B196" s="48" t="s">
        <v>45</v>
      </c>
      <c r="C196" s="48"/>
    </row>
    <row r="197" spans="2:3" x14ac:dyDescent="0.25">
      <c r="B197" s="48"/>
      <c r="C197" s="48"/>
    </row>
    <row r="198" spans="2:3" x14ac:dyDescent="0.25">
      <c r="B198" s="33" t="s">
        <v>0</v>
      </c>
      <c r="C198" s="48">
        <f>F184+F170+F158+F146+F134+F122+F110+F98+F86+F74+F62+F50+F38+F26+F14</f>
        <v>71</v>
      </c>
    </row>
    <row r="199" spans="2:3" x14ac:dyDescent="0.25">
      <c r="B199" s="33" t="s">
        <v>1</v>
      </c>
      <c r="C199" s="48">
        <f t="shared" ref="C199:C201" si="46">F185+F171+F159+F147+F135+F123+F111+F99+F87+F75+F63+F51+F39+F27+F15</f>
        <v>72</v>
      </c>
    </row>
    <row r="200" spans="2:3" x14ac:dyDescent="0.25">
      <c r="B200" s="33" t="s">
        <v>2</v>
      </c>
      <c r="C200" s="48">
        <f t="shared" si="46"/>
        <v>37</v>
      </c>
    </row>
    <row r="201" spans="2:3" x14ac:dyDescent="0.25">
      <c r="B201" s="33" t="s">
        <v>3</v>
      </c>
      <c r="C201" s="48">
        <f t="shared" si="46"/>
        <v>20</v>
      </c>
    </row>
    <row r="202" spans="2:3" x14ac:dyDescent="0.25">
      <c r="B202" s="52"/>
      <c r="C202" s="52"/>
    </row>
    <row r="203" spans="2:3" x14ac:dyDescent="0.25">
      <c r="B203" s="52" t="s">
        <v>79</v>
      </c>
      <c r="C203" s="52">
        <f>SUM(C198:C201)</f>
        <v>200</v>
      </c>
    </row>
    <row r="212" spans="2:20" x14ac:dyDescent="0.25">
      <c r="B212" s="47" t="s">
        <v>7</v>
      </c>
      <c r="C212" s="47" t="s">
        <v>11</v>
      </c>
    </row>
    <row r="214" spans="2:20" x14ac:dyDescent="0.25">
      <c r="B214" s="1" t="s">
        <v>0</v>
      </c>
      <c r="C214" s="6">
        <v>26355</v>
      </c>
      <c r="E214" s="47">
        <f>C214/$C$219</f>
        <v>1.7635334716234432</v>
      </c>
      <c r="F214" s="47">
        <v>1</v>
      </c>
      <c r="I214" s="47">
        <f>$C$219*F214</f>
        <v>14944.428571428571</v>
      </c>
      <c r="K214" s="6">
        <f>C214-I214</f>
        <v>11410.571428571429</v>
      </c>
      <c r="N214" s="6"/>
      <c r="T214" s="6"/>
    </row>
    <row r="215" spans="2:20" x14ac:dyDescent="0.25">
      <c r="B215" s="1" t="s">
        <v>51</v>
      </c>
      <c r="C215" s="6">
        <v>59710</v>
      </c>
      <c r="E215" s="47">
        <f t="shared" ref="E215:E216" si="47">C215/$C$219</f>
        <v>3.9954689277418245</v>
      </c>
      <c r="F215" s="47">
        <v>3</v>
      </c>
      <c r="I215" s="47">
        <f t="shared" ref="I215:I216" si="48">$C$219*F215</f>
        <v>44833.28571428571</v>
      </c>
      <c r="K215" s="6">
        <f t="shared" ref="K215:K216" si="49">C215-I215</f>
        <v>14876.71428571429</v>
      </c>
      <c r="N215" s="6"/>
      <c r="O215" s="6"/>
      <c r="T215" s="6"/>
    </row>
    <row r="216" spans="2:20" x14ac:dyDescent="0.25">
      <c r="B216" s="1" t="s">
        <v>2</v>
      </c>
      <c r="C216" s="6">
        <v>18546</v>
      </c>
      <c r="E216" s="47">
        <f t="shared" si="47"/>
        <v>1.2409976006347325</v>
      </c>
      <c r="F216" s="47">
        <v>1</v>
      </c>
      <c r="I216" s="47">
        <f t="shared" si="48"/>
        <v>14944.428571428571</v>
      </c>
      <c r="K216" s="6">
        <f t="shared" si="49"/>
        <v>3601.5714285714294</v>
      </c>
      <c r="N216" s="6"/>
      <c r="T216" s="6"/>
    </row>
    <row r="217" spans="2:20" x14ac:dyDescent="0.25">
      <c r="B217" s="1"/>
      <c r="C217" s="6"/>
      <c r="K217" s="6"/>
      <c r="N217" s="6"/>
      <c r="T217" s="6"/>
    </row>
    <row r="218" spans="2:20" x14ac:dyDescent="0.25">
      <c r="B218" s="3" t="s">
        <v>9</v>
      </c>
      <c r="C218" s="6">
        <f>SUM(C214:C216)</f>
        <v>104611</v>
      </c>
      <c r="N218" s="6"/>
      <c r="T218" s="6"/>
    </row>
    <row r="219" spans="2:20" x14ac:dyDescent="0.25">
      <c r="B219" s="3" t="s">
        <v>8</v>
      </c>
      <c r="C219" s="9">
        <f>C218/7</f>
        <v>14944.428571428571</v>
      </c>
      <c r="N219" s="6"/>
      <c r="T219" s="6"/>
    </row>
    <row r="220" spans="2:20" x14ac:dyDescent="0.25">
      <c r="B220" s="3"/>
    </row>
    <row r="222" spans="2:20" x14ac:dyDescent="0.25">
      <c r="N222" s="6"/>
      <c r="T222" s="6"/>
    </row>
    <row r="223" spans="2:20" x14ac:dyDescent="0.25">
      <c r="B223" s="47" t="s">
        <v>10</v>
      </c>
      <c r="C223" s="47" t="s">
        <v>12</v>
      </c>
    </row>
    <row r="225" spans="2:20" x14ac:dyDescent="0.25">
      <c r="B225" s="1" t="s">
        <v>0</v>
      </c>
      <c r="C225" s="6">
        <v>74565</v>
      </c>
      <c r="E225" s="47">
        <f>C225/C230</f>
        <v>3.8929967564886541</v>
      </c>
      <c r="F225" s="47">
        <v>3</v>
      </c>
      <c r="I225" s="47">
        <f>C230*F225</f>
        <v>57460.875</v>
      </c>
      <c r="K225" s="6">
        <f>C225-I225</f>
        <v>17104.125</v>
      </c>
    </row>
    <row r="226" spans="2:20" x14ac:dyDescent="0.25">
      <c r="B226" s="1" t="s">
        <v>51</v>
      </c>
      <c r="C226" s="6">
        <v>179096</v>
      </c>
      <c r="E226" s="47">
        <f>C226/C230</f>
        <v>9.3505015369153366</v>
      </c>
      <c r="F226" s="47">
        <v>9</v>
      </c>
      <c r="I226" s="47">
        <f>C230*F226</f>
        <v>172382.625</v>
      </c>
      <c r="K226" s="6">
        <f t="shared" ref="K226:K227" si="50">C226-I226</f>
        <v>6713.375</v>
      </c>
      <c r="N226" s="6"/>
      <c r="T226" s="6"/>
    </row>
    <row r="227" spans="2:20" x14ac:dyDescent="0.25">
      <c r="B227" s="1" t="s">
        <v>2</v>
      </c>
      <c r="C227" s="6">
        <v>52797</v>
      </c>
      <c r="E227" s="47">
        <f>C227/C230</f>
        <v>2.7565017065960098</v>
      </c>
      <c r="F227" s="47">
        <v>2</v>
      </c>
      <c r="I227" s="47">
        <f>C230*F227</f>
        <v>38307.25</v>
      </c>
      <c r="K227" s="6">
        <f t="shared" si="50"/>
        <v>14489.75</v>
      </c>
      <c r="N227" s="6"/>
      <c r="O227" s="6"/>
      <c r="T227" s="6"/>
    </row>
    <row r="228" spans="2:20" x14ac:dyDescent="0.25">
      <c r="B228" s="1"/>
      <c r="C228" s="6"/>
      <c r="K228" s="6"/>
      <c r="N228" s="6"/>
      <c r="T228" s="6"/>
    </row>
    <row r="229" spans="2:20" x14ac:dyDescent="0.25">
      <c r="B229" s="3" t="s">
        <v>9</v>
      </c>
      <c r="C229" s="6">
        <f>SUM(C225:C227)</f>
        <v>306458</v>
      </c>
      <c r="N229" s="6"/>
      <c r="T229" s="6"/>
    </row>
    <row r="230" spans="2:20" x14ac:dyDescent="0.25">
      <c r="B230" s="3" t="s">
        <v>8</v>
      </c>
      <c r="C230" s="9">
        <f>C229/16</f>
        <v>19153.625</v>
      </c>
    </row>
    <row r="231" spans="2:20" x14ac:dyDescent="0.25">
      <c r="N231" s="6"/>
      <c r="T231" s="6"/>
    </row>
    <row r="234" spans="2:20" x14ac:dyDescent="0.25">
      <c r="B234" s="49" t="s">
        <v>13</v>
      </c>
      <c r="C234" s="47" t="s">
        <v>14</v>
      </c>
    </row>
    <row r="236" spans="2:20" x14ac:dyDescent="0.25">
      <c r="B236" s="1" t="s">
        <v>0</v>
      </c>
      <c r="C236" s="6">
        <v>50464</v>
      </c>
      <c r="E236" s="47">
        <f>C236/C241</f>
        <v>2.7771265677194257</v>
      </c>
      <c r="F236" s="47">
        <v>2</v>
      </c>
      <c r="I236" s="47">
        <f>C241*F236</f>
        <v>36342.6</v>
      </c>
      <c r="K236" s="6">
        <f>C236-I236</f>
        <v>14121.400000000001</v>
      </c>
    </row>
    <row r="237" spans="2:20" x14ac:dyDescent="0.25">
      <c r="B237" s="1" t="s">
        <v>51</v>
      </c>
      <c r="C237" s="6">
        <v>83899</v>
      </c>
      <c r="E237" s="47">
        <f>C237/C241</f>
        <v>4.6171160016069299</v>
      </c>
      <c r="F237" s="47">
        <v>4</v>
      </c>
      <c r="I237" s="47">
        <f>C241*F237</f>
        <v>72685.2</v>
      </c>
      <c r="K237" s="6">
        <f t="shared" ref="K237:K238" si="51">C237-I237</f>
        <v>11213.800000000003</v>
      </c>
    </row>
    <row r="238" spans="2:20" x14ac:dyDescent="0.25">
      <c r="B238" s="1" t="s">
        <v>2</v>
      </c>
      <c r="C238" s="6">
        <v>47350</v>
      </c>
      <c r="E238" s="47">
        <f>C238/C241</f>
        <v>2.6057574306736448</v>
      </c>
      <c r="F238" s="47">
        <v>2</v>
      </c>
      <c r="I238" s="47">
        <f>C241*F238</f>
        <v>36342.6</v>
      </c>
      <c r="K238" s="6">
        <f t="shared" si="51"/>
        <v>11007.400000000001</v>
      </c>
      <c r="N238" s="6"/>
      <c r="T238" s="6"/>
    </row>
    <row r="239" spans="2:20" x14ac:dyDescent="0.25">
      <c r="B239" s="1"/>
      <c r="C239" s="6"/>
      <c r="K239" s="6"/>
      <c r="N239" s="6"/>
      <c r="O239" s="6"/>
      <c r="T239" s="6"/>
    </row>
    <row r="240" spans="2:20" x14ac:dyDescent="0.25">
      <c r="B240" s="3" t="s">
        <v>9</v>
      </c>
      <c r="C240" s="6">
        <f>SUM(C236:C238)</f>
        <v>181713</v>
      </c>
      <c r="N240" s="6"/>
      <c r="T240" s="6"/>
    </row>
    <row r="241" spans="2:20" x14ac:dyDescent="0.25">
      <c r="B241" s="3" t="s">
        <v>8</v>
      </c>
      <c r="C241" s="9">
        <f>C240/10</f>
        <v>18171.3</v>
      </c>
      <c r="N241" s="6"/>
      <c r="T241" s="6"/>
    </row>
    <row r="243" spans="2:20" x14ac:dyDescent="0.25">
      <c r="T243" s="6"/>
    </row>
    <row r="245" spans="2:20" x14ac:dyDescent="0.25">
      <c r="B245" s="47" t="s">
        <v>15</v>
      </c>
      <c r="C245" s="47" t="s">
        <v>26</v>
      </c>
    </row>
    <row r="247" spans="2:20" x14ac:dyDescent="0.25">
      <c r="B247" s="1" t="s">
        <v>0</v>
      </c>
      <c r="C247" s="6">
        <v>84166</v>
      </c>
      <c r="E247" s="47">
        <f>C247/C252</f>
        <v>4.659143846261939</v>
      </c>
      <c r="F247" s="47">
        <v>4</v>
      </c>
      <c r="I247" s="47">
        <f>C252*F247</f>
        <v>72258.769230769234</v>
      </c>
      <c r="K247" s="6">
        <f>C247-I247</f>
        <v>11907.230769230766</v>
      </c>
    </row>
    <row r="248" spans="2:20" x14ac:dyDescent="0.25">
      <c r="B248" s="1" t="s">
        <v>51</v>
      </c>
      <c r="C248" s="6">
        <v>106124</v>
      </c>
      <c r="E248" s="47">
        <f>C248/C252</f>
        <v>5.8746641344569301</v>
      </c>
      <c r="F248" s="47">
        <v>5</v>
      </c>
      <c r="I248" s="47">
        <f>C252*F248</f>
        <v>90323.461538461546</v>
      </c>
      <c r="K248" s="6">
        <f t="shared" ref="K248:K249" si="52">C248-I248</f>
        <v>15800.538461538454</v>
      </c>
    </row>
    <row r="249" spans="2:20" x14ac:dyDescent="0.25">
      <c r="B249" s="1" t="s">
        <v>2</v>
      </c>
      <c r="C249" s="6">
        <v>44551</v>
      </c>
      <c r="E249" s="47">
        <f>C249/C252</f>
        <v>2.4661920192811304</v>
      </c>
      <c r="F249" s="47">
        <v>2</v>
      </c>
      <c r="I249" s="47">
        <f>C252*F249</f>
        <v>36129.384615384617</v>
      </c>
      <c r="K249" s="6">
        <f t="shared" si="52"/>
        <v>8421.6153846153829</v>
      </c>
    </row>
    <row r="250" spans="2:20" x14ac:dyDescent="0.25">
      <c r="B250" s="1"/>
      <c r="C250" s="6"/>
      <c r="K250" s="6"/>
      <c r="T250" s="6"/>
    </row>
    <row r="251" spans="2:20" x14ac:dyDescent="0.25">
      <c r="B251" s="3" t="s">
        <v>9</v>
      </c>
      <c r="C251" s="6">
        <f>SUM(C247:C249)</f>
        <v>234841</v>
      </c>
      <c r="O251" s="6"/>
      <c r="T251" s="6"/>
    </row>
    <row r="252" spans="2:20" x14ac:dyDescent="0.25">
      <c r="B252" s="3" t="s">
        <v>8</v>
      </c>
      <c r="C252" s="9">
        <f>C251/13</f>
        <v>18064.692307692309</v>
      </c>
      <c r="T252" s="6"/>
    </row>
    <row r="253" spans="2:20" x14ac:dyDescent="0.25">
      <c r="T253" s="6"/>
    </row>
    <row r="255" spans="2:20" x14ac:dyDescent="0.25">
      <c r="N255" s="6"/>
      <c r="T255" s="6"/>
    </row>
    <row r="256" spans="2:20" x14ac:dyDescent="0.25">
      <c r="B256" s="47" t="s">
        <v>16</v>
      </c>
      <c r="C256" s="47" t="s">
        <v>28</v>
      </c>
    </row>
    <row r="258" spans="2:20" x14ac:dyDescent="0.25">
      <c r="B258" s="1" t="s">
        <v>0</v>
      </c>
      <c r="C258" s="6">
        <v>78163</v>
      </c>
      <c r="E258" s="47">
        <f>C258/C263</f>
        <v>4.3419868530691597</v>
      </c>
      <c r="F258" s="47">
        <v>4</v>
      </c>
      <c r="I258" s="47">
        <f>C263*F258</f>
        <v>72006.666666666672</v>
      </c>
      <c r="K258" s="6">
        <f>C258-I258</f>
        <v>6156.3333333333285</v>
      </c>
    </row>
    <row r="259" spans="2:20" x14ac:dyDescent="0.25">
      <c r="B259" s="1" t="s">
        <v>51</v>
      </c>
      <c r="C259" s="6">
        <v>99229</v>
      </c>
      <c r="E259" s="47">
        <f>C259/C263</f>
        <v>5.5122118322377558</v>
      </c>
      <c r="F259" s="47">
        <v>5</v>
      </c>
      <c r="I259" s="47">
        <f>C263*F259</f>
        <v>90008.333333333343</v>
      </c>
      <c r="K259" s="6">
        <f t="shared" ref="K259:K260" si="53">C259-I259</f>
        <v>9220.666666666657</v>
      </c>
    </row>
    <row r="260" spans="2:20" x14ac:dyDescent="0.25">
      <c r="B260" s="1" t="s">
        <v>2</v>
      </c>
      <c r="C260" s="6">
        <v>38628</v>
      </c>
      <c r="E260" s="47">
        <f>C260/C263</f>
        <v>2.1458013146930837</v>
      </c>
      <c r="F260" s="47">
        <v>1</v>
      </c>
      <c r="I260" s="47">
        <f>C263*F260</f>
        <v>18001.666666666668</v>
      </c>
      <c r="K260" s="6">
        <f t="shared" si="53"/>
        <v>20626.333333333332</v>
      </c>
    </row>
    <row r="261" spans="2:20" x14ac:dyDescent="0.25">
      <c r="B261" s="1"/>
      <c r="C261" s="6"/>
      <c r="K261" s="6"/>
    </row>
    <row r="262" spans="2:20" x14ac:dyDescent="0.25">
      <c r="B262" s="3" t="s">
        <v>9</v>
      </c>
      <c r="C262" s="6">
        <f>SUM(C258:C260)</f>
        <v>216020</v>
      </c>
      <c r="N262" s="6"/>
      <c r="T262" s="6"/>
    </row>
    <row r="263" spans="2:20" x14ac:dyDescent="0.25">
      <c r="B263" s="3" t="s">
        <v>8</v>
      </c>
      <c r="C263" s="9">
        <f>C262/12</f>
        <v>18001.666666666668</v>
      </c>
      <c r="N263" s="6"/>
      <c r="O263" s="6"/>
      <c r="T263" s="6"/>
    </row>
    <row r="264" spans="2:20" x14ac:dyDescent="0.25">
      <c r="N264" s="6"/>
      <c r="T264" s="6"/>
    </row>
    <row r="265" spans="2:20" x14ac:dyDescent="0.25">
      <c r="N265" s="6"/>
      <c r="T265" s="6"/>
    </row>
    <row r="267" spans="2:20" x14ac:dyDescent="0.25">
      <c r="B267" s="47" t="s">
        <v>17</v>
      </c>
      <c r="C267" s="47" t="s">
        <v>29</v>
      </c>
      <c r="N267" s="6"/>
      <c r="T267" s="6"/>
    </row>
    <row r="269" spans="2:20" x14ac:dyDescent="0.25">
      <c r="B269" s="1" t="s">
        <v>0</v>
      </c>
      <c r="C269" s="6">
        <v>79715</v>
      </c>
      <c r="E269" s="47">
        <f>C269/C274</f>
        <v>4.3541074939916973</v>
      </c>
      <c r="F269" s="47">
        <v>4</v>
      </c>
      <c r="I269" s="47">
        <f>C274*F269</f>
        <v>73232</v>
      </c>
      <c r="K269" s="6">
        <f>C269-I269</f>
        <v>6483</v>
      </c>
    </row>
    <row r="270" spans="2:20" x14ac:dyDescent="0.25">
      <c r="B270" s="1" t="s">
        <v>51</v>
      </c>
      <c r="C270" s="6">
        <v>136473</v>
      </c>
      <c r="E270" s="47">
        <f>C270/C274</f>
        <v>7.4542822809700677</v>
      </c>
      <c r="F270" s="47">
        <v>7</v>
      </c>
      <c r="I270" s="47">
        <f>C274*F270</f>
        <v>128156</v>
      </c>
      <c r="K270" s="6">
        <f t="shared" ref="K270:K271" si="54">C270-I270</f>
        <v>8317</v>
      </c>
    </row>
    <row r="271" spans="2:20" x14ac:dyDescent="0.25">
      <c r="B271" s="1" t="s">
        <v>2</v>
      </c>
      <c r="C271" s="6">
        <v>40124</v>
      </c>
      <c r="E271" s="47">
        <f>C271/C274</f>
        <v>2.1916102250382345</v>
      </c>
      <c r="F271" s="47">
        <v>1</v>
      </c>
      <c r="I271" s="47">
        <f>C274*F271</f>
        <v>18308</v>
      </c>
      <c r="K271" s="6">
        <f t="shared" si="54"/>
        <v>21816</v>
      </c>
    </row>
    <row r="272" spans="2:20" x14ac:dyDescent="0.25">
      <c r="B272" s="1"/>
      <c r="C272" s="6"/>
      <c r="K272" s="6"/>
    </row>
    <row r="273" spans="2:20" x14ac:dyDescent="0.25">
      <c r="B273" s="3" t="s">
        <v>9</v>
      </c>
      <c r="C273" s="6">
        <f>SUM(C269:C271)</f>
        <v>256312</v>
      </c>
    </row>
    <row r="274" spans="2:20" x14ac:dyDescent="0.25">
      <c r="B274" s="3" t="s">
        <v>8</v>
      </c>
      <c r="C274" s="9">
        <f>C273/14</f>
        <v>18308</v>
      </c>
      <c r="N274" s="6"/>
      <c r="T274" s="6"/>
    </row>
    <row r="275" spans="2:20" x14ac:dyDescent="0.25">
      <c r="N275" s="6"/>
      <c r="O275" s="6"/>
      <c r="T275" s="6"/>
    </row>
    <row r="276" spans="2:20" x14ac:dyDescent="0.25">
      <c r="N276" s="6"/>
      <c r="T276" s="6"/>
    </row>
    <row r="277" spans="2:20" x14ac:dyDescent="0.25">
      <c r="N277" s="6"/>
      <c r="T277" s="6"/>
    </row>
    <row r="278" spans="2:20" x14ac:dyDescent="0.25">
      <c r="B278" s="47" t="s">
        <v>18</v>
      </c>
      <c r="C278" s="47" t="s">
        <v>30</v>
      </c>
    </row>
    <row r="279" spans="2:20" x14ac:dyDescent="0.25">
      <c r="N279" s="6"/>
      <c r="T279" s="6"/>
    </row>
    <row r="280" spans="2:20" x14ac:dyDescent="0.25">
      <c r="B280" s="1" t="s">
        <v>0</v>
      </c>
      <c r="C280" s="6">
        <v>119457</v>
      </c>
      <c r="E280" s="47">
        <f>C280/C285</f>
        <v>6.3255522509244635</v>
      </c>
      <c r="F280" s="47">
        <v>6</v>
      </c>
      <c r="I280" s="47">
        <f>C285*F280</f>
        <v>113309</v>
      </c>
      <c r="K280" s="6">
        <f>C280-I280</f>
        <v>6148</v>
      </c>
    </row>
    <row r="281" spans="2:20" x14ac:dyDescent="0.25">
      <c r="B281" s="1" t="s">
        <v>51</v>
      </c>
      <c r="C281" s="6">
        <v>269367</v>
      </c>
      <c r="E281" s="47">
        <f>C281/C285</f>
        <v>14.26366837585717</v>
      </c>
      <c r="F281" s="47">
        <v>13</v>
      </c>
      <c r="I281" s="47">
        <f>C285*F281</f>
        <v>245502.83333333331</v>
      </c>
      <c r="K281" s="6">
        <f t="shared" ref="K281:K282" si="55">C281-I281</f>
        <v>23864.166666666686</v>
      </c>
    </row>
    <row r="282" spans="2:20" x14ac:dyDescent="0.25">
      <c r="B282" s="1" t="s">
        <v>2</v>
      </c>
      <c r="C282" s="6">
        <v>64412</v>
      </c>
      <c r="E282" s="47">
        <f>C282/C285</f>
        <v>3.4107793732183675</v>
      </c>
      <c r="F282" s="47">
        <v>3</v>
      </c>
      <c r="I282" s="47">
        <f>C285*F282</f>
        <v>56654.5</v>
      </c>
      <c r="K282" s="6">
        <f t="shared" si="55"/>
        <v>7757.5</v>
      </c>
    </row>
    <row r="283" spans="2:20" x14ac:dyDescent="0.25">
      <c r="B283" s="1"/>
      <c r="C283" s="6"/>
      <c r="K283" s="6"/>
    </row>
    <row r="284" spans="2:20" x14ac:dyDescent="0.25">
      <c r="B284" s="3" t="s">
        <v>9</v>
      </c>
      <c r="C284" s="6">
        <f>SUM(C280:C282)</f>
        <v>453236</v>
      </c>
    </row>
    <row r="285" spans="2:20" x14ac:dyDescent="0.25">
      <c r="B285" s="3" t="s">
        <v>8</v>
      </c>
      <c r="C285" s="9">
        <f>C284/24</f>
        <v>18884.833333333332</v>
      </c>
    </row>
    <row r="286" spans="2:20" x14ac:dyDescent="0.25">
      <c r="N286" s="6"/>
      <c r="T286" s="6"/>
    </row>
    <row r="287" spans="2:20" x14ac:dyDescent="0.25">
      <c r="N287" s="6"/>
      <c r="O287" s="6"/>
      <c r="T287" s="6"/>
    </row>
    <row r="288" spans="2:20" x14ac:dyDescent="0.25">
      <c r="N288" s="6"/>
      <c r="T288" s="6"/>
    </row>
    <row r="289" spans="2:20" x14ac:dyDescent="0.25">
      <c r="B289" s="47" t="s">
        <v>19</v>
      </c>
      <c r="C289" s="47" t="s">
        <v>29</v>
      </c>
      <c r="N289" s="6"/>
      <c r="T289" s="6"/>
    </row>
    <row r="291" spans="2:20" x14ac:dyDescent="0.25">
      <c r="B291" s="1" t="s">
        <v>0</v>
      </c>
      <c r="C291" s="6">
        <v>87019</v>
      </c>
      <c r="E291" s="47">
        <f>C291/C296</f>
        <v>4.8861197118701165</v>
      </c>
      <c r="F291" s="47">
        <v>4</v>
      </c>
      <c r="I291" s="47">
        <f>C296*F291</f>
        <v>71237.71428571429</v>
      </c>
      <c r="K291" s="6">
        <f>C291-I291</f>
        <v>15781.28571428571</v>
      </c>
      <c r="N291" s="6"/>
      <c r="T291" s="6"/>
    </row>
    <row r="292" spans="2:20" x14ac:dyDescent="0.25">
      <c r="B292" s="1" t="s">
        <v>51</v>
      </c>
      <c r="C292" s="6">
        <v>120196</v>
      </c>
      <c r="E292" s="47">
        <f>C292/C296</f>
        <v>6.7490093529911919</v>
      </c>
      <c r="F292" s="47">
        <v>6</v>
      </c>
      <c r="I292" s="47">
        <f>C296*F292</f>
        <v>106856.57142857143</v>
      </c>
      <c r="K292" s="6">
        <f t="shared" ref="K292:K293" si="56">C292-I292</f>
        <v>13339.428571428565</v>
      </c>
    </row>
    <row r="293" spans="2:20" x14ac:dyDescent="0.25">
      <c r="B293" s="1" t="s">
        <v>2</v>
      </c>
      <c r="C293" s="6">
        <v>42117</v>
      </c>
      <c r="E293" s="47">
        <f>C293/C296</f>
        <v>2.3648709351386903</v>
      </c>
      <c r="F293" s="47">
        <v>2</v>
      </c>
      <c r="I293" s="47">
        <f>C296*F293</f>
        <v>35618.857142857145</v>
      </c>
      <c r="K293" s="6">
        <f t="shared" si="56"/>
        <v>6498.1428571428551</v>
      </c>
    </row>
    <row r="294" spans="2:20" x14ac:dyDescent="0.25">
      <c r="B294" s="1"/>
      <c r="C294" s="6"/>
      <c r="K294" s="6"/>
    </row>
    <row r="295" spans="2:20" x14ac:dyDescent="0.25">
      <c r="B295" s="3" t="s">
        <v>9</v>
      </c>
      <c r="C295" s="6">
        <f>SUM(C291:C293)</f>
        <v>249332</v>
      </c>
    </row>
    <row r="296" spans="2:20" x14ac:dyDescent="0.25">
      <c r="B296" s="3" t="s">
        <v>8</v>
      </c>
      <c r="C296" s="9">
        <f>C295/14</f>
        <v>17809.428571428572</v>
      </c>
    </row>
    <row r="298" spans="2:20" x14ac:dyDescent="0.25">
      <c r="T298" s="6"/>
    </row>
    <row r="299" spans="2:20" x14ac:dyDescent="0.25">
      <c r="O299" s="6"/>
      <c r="T299" s="6"/>
    </row>
    <row r="300" spans="2:20" x14ac:dyDescent="0.25">
      <c r="B300" s="47" t="s">
        <v>20</v>
      </c>
      <c r="C300" s="49" t="s">
        <v>31</v>
      </c>
      <c r="T300" s="6"/>
    </row>
    <row r="301" spans="2:20" x14ac:dyDescent="0.25">
      <c r="T301" s="6"/>
    </row>
    <row r="302" spans="2:20" x14ac:dyDescent="0.25">
      <c r="B302" s="1" t="s">
        <v>0</v>
      </c>
      <c r="C302" s="6">
        <v>187497</v>
      </c>
      <c r="E302" s="47">
        <f>C302/C307</f>
        <v>9.5101412697027925</v>
      </c>
      <c r="F302" s="47">
        <v>9</v>
      </c>
      <c r="I302" s="47">
        <f>C307*F302</f>
        <v>177439.32</v>
      </c>
      <c r="K302" s="6">
        <f>C302-I302</f>
        <v>10057.679999999993</v>
      </c>
    </row>
    <row r="303" spans="2:20" x14ac:dyDescent="0.25">
      <c r="B303" s="1" t="s">
        <v>51</v>
      </c>
      <c r="C303" s="6">
        <v>216789</v>
      </c>
      <c r="E303" s="47">
        <f>C303/C307</f>
        <v>10.995877351198144</v>
      </c>
      <c r="F303" s="47">
        <v>10</v>
      </c>
      <c r="I303" s="47">
        <f>C307*F303</f>
        <v>197154.8</v>
      </c>
      <c r="K303" s="6">
        <f t="shared" ref="K303:K304" si="57">C303-I303</f>
        <v>19634.200000000012</v>
      </c>
      <c r="T303" s="6"/>
    </row>
    <row r="304" spans="2:20" x14ac:dyDescent="0.25">
      <c r="B304" s="1" t="s">
        <v>2</v>
      </c>
      <c r="C304" s="6">
        <v>88601</v>
      </c>
      <c r="E304" s="47">
        <f>C304/C307</f>
        <v>4.493981379099063</v>
      </c>
      <c r="F304" s="47">
        <v>4</v>
      </c>
      <c r="I304" s="47">
        <f>C307*F304</f>
        <v>78861.919999999998</v>
      </c>
      <c r="K304" s="6">
        <f t="shared" si="57"/>
        <v>9739.0800000000017</v>
      </c>
    </row>
    <row r="305" spans="2:20" x14ac:dyDescent="0.25">
      <c r="B305" s="1"/>
      <c r="C305" s="6"/>
      <c r="K305" s="6"/>
    </row>
    <row r="306" spans="2:20" x14ac:dyDescent="0.25">
      <c r="B306" s="3" t="s">
        <v>9</v>
      </c>
      <c r="C306" s="6">
        <f>SUM(C302:C304)</f>
        <v>492887</v>
      </c>
    </row>
    <row r="307" spans="2:20" x14ac:dyDescent="0.25">
      <c r="B307" s="3" t="s">
        <v>8</v>
      </c>
      <c r="C307" s="9">
        <f>C306/25</f>
        <v>19715.48</v>
      </c>
    </row>
    <row r="308" spans="2:20" x14ac:dyDescent="0.25">
      <c r="N308" s="49"/>
    </row>
    <row r="310" spans="2:20" x14ac:dyDescent="0.25">
      <c r="T310" s="6"/>
    </row>
    <row r="311" spans="2:20" x14ac:dyDescent="0.25">
      <c r="B311" s="47" t="s">
        <v>21</v>
      </c>
      <c r="C311" s="47" t="s">
        <v>28</v>
      </c>
      <c r="N311" s="6"/>
      <c r="O311" s="6"/>
      <c r="T311" s="6"/>
    </row>
    <row r="312" spans="2:20" x14ac:dyDescent="0.25">
      <c r="N312" s="6"/>
      <c r="O312" s="6"/>
      <c r="T312" s="6"/>
    </row>
    <row r="313" spans="2:20" x14ac:dyDescent="0.25">
      <c r="B313" s="1" t="s">
        <v>0</v>
      </c>
      <c r="C313" s="6">
        <v>77631</v>
      </c>
      <c r="E313" s="47">
        <f>C313/C318</f>
        <v>4.3546867111684522</v>
      </c>
      <c r="F313" s="47">
        <v>4</v>
      </c>
      <c r="I313" s="47">
        <f>C318*F313</f>
        <v>71308</v>
      </c>
      <c r="K313" s="6">
        <f>C313-I313</f>
        <v>6323</v>
      </c>
      <c r="N313" s="6"/>
      <c r="T313" s="6"/>
    </row>
    <row r="314" spans="2:20" x14ac:dyDescent="0.25">
      <c r="B314" s="1" t="s">
        <v>51</v>
      </c>
      <c r="C314" s="6">
        <v>98842</v>
      </c>
      <c r="E314" s="47">
        <f>C314/C318</f>
        <v>5.5445111347955347</v>
      </c>
      <c r="F314" s="47">
        <v>5</v>
      </c>
      <c r="I314" s="47">
        <f>C318*F314</f>
        <v>89135</v>
      </c>
      <c r="K314" s="6">
        <f t="shared" ref="K314:K315" si="58">C314-I314</f>
        <v>9707</v>
      </c>
      <c r="N314" s="6"/>
    </row>
    <row r="315" spans="2:20" x14ac:dyDescent="0.25">
      <c r="B315" s="1" t="s">
        <v>2</v>
      </c>
      <c r="C315" s="6">
        <v>37451</v>
      </c>
      <c r="E315" s="47">
        <f>C315/C318</f>
        <v>2.1008021540360127</v>
      </c>
      <c r="F315" s="47">
        <v>1</v>
      </c>
      <c r="I315" s="47">
        <f>C318*F315</f>
        <v>17827</v>
      </c>
      <c r="K315" s="6">
        <f t="shared" si="58"/>
        <v>19624</v>
      </c>
      <c r="T315" s="6"/>
    </row>
    <row r="316" spans="2:20" x14ac:dyDescent="0.25">
      <c r="B316" s="1"/>
      <c r="C316" s="6"/>
      <c r="K316" s="6"/>
      <c r="N316" s="6"/>
    </row>
    <row r="317" spans="2:20" x14ac:dyDescent="0.25">
      <c r="B317" s="3" t="s">
        <v>9</v>
      </c>
      <c r="C317" s="6">
        <f>SUM(C313:C315)</f>
        <v>213924</v>
      </c>
    </row>
    <row r="318" spans="2:20" x14ac:dyDescent="0.25">
      <c r="B318" s="3" t="s">
        <v>8</v>
      </c>
      <c r="C318" s="9">
        <f>C317/12</f>
        <v>17827</v>
      </c>
    </row>
    <row r="322" spans="2:20" x14ac:dyDescent="0.25">
      <c r="B322" s="47" t="s">
        <v>22</v>
      </c>
      <c r="C322" s="47" t="s">
        <v>32</v>
      </c>
      <c r="T322" s="6"/>
    </row>
    <row r="323" spans="2:20" x14ac:dyDescent="0.25">
      <c r="N323" s="6"/>
      <c r="T323" s="6"/>
    </row>
    <row r="324" spans="2:20" x14ac:dyDescent="0.25">
      <c r="B324" s="1" t="s">
        <v>0</v>
      </c>
      <c r="C324" s="6">
        <v>97698</v>
      </c>
      <c r="E324" s="47">
        <f>C324/C329</f>
        <v>5.5774947002249311</v>
      </c>
      <c r="F324" s="47">
        <v>5</v>
      </c>
      <c r="I324" s="47">
        <f>C329*F324</f>
        <v>87582.333333333343</v>
      </c>
      <c r="K324" s="6">
        <f>C324-I324</f>
        <v>10115.666666666657</v>
      </c>
      <c r="N324" s="6"/>
      <c r="O324" s="6"/>
      <c r="T324" s="6"/>
    </row>
    <row r="325" spans="2:20" x14ac:dyDescent="0.25">
      <c r="B325" s="1" t="s">
        <v>51</v>
      </c>
      <c r="C325" s="6">
        <v>119692</v>
      </c>
      <c r="E325" s="47">
        <f>C325/C329</f>
        <v>6.8331132229863707</v>
      </c>
      <c r="F325" s="47">
        <v>6</v>
      </c>
      <c r="I325" s="47">
        <f>C329*F325</f>
        <v>105098.8</v>
      </c>
      <c r="K325" s="6">
        <f t="shared" ref="K325:K326" si="59">C325-I325</f>
        <v>14593.199999999997</v>
      </c>
      <c r="N325" s="6"/>
      <c r="T325" s="6"/>
    </row>
    <row r="326" spans="2:20" x14ac:dyDescent="0.25">
      <c r="B326" s="1" t="s">
        <v>2</v>
      </c>
      <c r="C326" s="6">
        <v>45357</v>
      </c>
      <c r="E326" s="47">
        <f>C326/C329</f>
        <v>2.5893920767886978</v>
      </c>
      <c r="F326" s="47">
        <v>2</v>
      </c>
      <c r="I326" s="47">
        <f>C329*F326</f>
        <v>35032.933333333334</v>
      </c>
      <c r="K326" s="6">
        <f t="shared" si="59"/>
        <v>10324.066666666666</v>
      </c>
      <c r="N326" s="6"/>
    </row>
    <row r="327" spans="2:20" x14ac:dyDescent="0.25">
      <c r="B327" s="1"/>
      <c r="C327" s="6"/>
      <c r="K327" s="6"/>
      <c r="T327" s="6"/>
    </row>
    <row r="328" spans="2:20" x14ac:dyDescent="0.25">
      <c r="B328" s="3" t="s">
        <v>9</v>
      </c>
      <c r="C328" s="6">
        <f>SUM(C324:C326)</f>
        <v>262747</v>
      </c>
      <c r="N328" s="6"/>
    </row>
    <row r="329" spans="2:20" x14ac:dyDescent="0.25">
      <c r="B329" s="3" t="s">
        <v>8</v>
      </c>
      <c r="C329" s="9">
        <f>C328/15</f>
        <v>17516.466666666667</v>
      </c>
    </row>
    <row r="333" spans="2:20" x14ac:dyDescent="0.25">
      <c r="B333" s="47" t="s">
        <v>23</v>
      </c>
      <c r="C333" s="47" t="s">
        <v>26</v>
      </c>
    </row>
    <row r="334" spans="2:20" x14ac:dyDescent="0.25">
      <c r="T334" s="6"/>
    </row>
    <row r="335" spans="2:20" x14ac:dyDescent="0.25">
      <c r="B335" s="1" t="s">
        <v>0</v>
      </c>
      <c r="C335" s="6">
        <v>76994</v>
      </c>
      <c r="E335" s="47">
        <f>C335/C340</f>
        <v>4.3483372070291288</v>
      </c>
      <c r="F335" s="47">
        <v>4</v>
      </c>
      <c r="I335" s="47">
        <f>C340*F335</f>
        <v>70826.153846153844</v>
      </c>
      <c r="K335" s="6">
        <f>C335-I335</f>
        <v>6167.8461538461561</v>
      </c>
      <c r="N335" s="6"/>
      <c r="T335" s="6"/>
    </row>
    <row r="336" spans="2:20" x14ac:dyDescent="0.25">
      <c r="B336" s="1" t="s">
        <v>51</v>
      </c>
      <c r="C336" s="6">
        <v>112981</v>
      </c>
      <c r="E336" s="47">
        <f>C336/C340</f>
        <v>6.3807502660903186</v>
      </c>
      <c r="F336" s="47">
        <v>6</v>
      </c>
      <c r="I336" s="47">
        <f>C340*F336</f>
        <v>106239.23076923077</v>
      </c>
      <c r="K336" s="6">
        <f t="shared" ref="K336:K337" si="60">C336-I336</f>
        <v>6741.7692307692341</v>
      </c>
      <c r="N336" s="6"/>
      <c r="O336" s="6"/>
      <c r="T336" s="6"/>
    </row>
    <row r="337" spans="2:20" x14ac:dyDescent="0.25">
      <c r="B337" s="1" t="s">
        <v>2</v>
      </c>
      <c r="C337" s="6">
        <v>40210</v>
      </c>
      <c r="E337" s="47">
        <f>C337/C340</f>
        <v>2.2709125268805526</v>
      </c>
      <c r="F337" s="47">
        <v>1</v>
      </c>
      <c r="I337" s="47">
        <f>C340*F337</f>
        <v>17706.538461538461</v>
      </c>
      <c r="K337" s="6">
        <f t="shared" si="60"/>
        <v>22503.461538461539</v>
      </c>
      <c r="N337" s="6"/>
      <c r="T337" s="6"/>
    </row>
    <row r="338" spans="2:20" x14ac:dyDescent="0.25">
      <c r="B338" s="1"/>
      <c r="C338" s="6"/>
      <c r="K338" s="6"/>
      <c r="N338" s="6"/>
    </row>
    <row r="339" spans="2:20" x14ac:dyDescent="0.25">
      <c r="B339" s="3" t="s">
        <v>9</v>
      </c>
      <c r="C339" s="6">
        <f>SUM(C335:C337)</f>
        <v>230185</v>
      </c>
      <c r="T339" s="6"/>
    </row>
    <row r="340" spans="2:20" x14ac:dyDescent="0.25">
      <c r="B340" s="3" t="s">
        <v>8</v>
      </c>
      <c r="C340" s="9">
        <f>C339/13</f>
        <v>17706.538461538461</v>
      </c>
      <c r="N340" s="6"/>
    </row>
    <row r="344" spans="2:20" x14ac:dyDescent="0.25">
      <c r="B344" s="47" t="s">
        <v>24</v>
      </c>
      <c r="C344" s="47" t="s">
        <v>27</v>
      </c>
    </row>
    <row r="346" spans="2:20" x14ac:dyDescent="0.25">
      <c r="B346" s="1" t="s">
        <v>0</v>
      </c>
      <c r="C346" s="6">
        <v>203091</v>
      </c>
      <c r="E346" s="47">
        <f>C346/C351</f>
        <v>9.9445077890554501</v>
      </c>
      <c r="F346" s="47">
        <v>9</v>
      </c>
      <c r="I346" s="47">
        <f>C351*F346</f>
        <v>183801.85714285716</v>
      </c>
      <c r="K346" s="6">
        <f>C346-I346</f>
        <v>19289.142857142841</v>
      </c>
      <c r="T346" s="6"/>
    </row>
    <row r="347" spans="2:20" x14ac:dyDescent="0.25">
      <c r="B347" s="1" t="s">
        <v>51</v>
      </c>
      <c r="C347" s="6">
        <v>231205</v>
      </c>
      <c r="E347" s="47">
        <f>C347/C351</f>
        <v>11.321131529061185</v>
      </c>
      <c r="F347" s="47">
        <v>11</v>
      </c>
      <c r="I347" s="47">
        <f>C351*F347</f>
        <v>224646.71428571429</v>
      </c>
      <c r="K347" s="6">
        <f t="shared" ref="K347:K348" si="61">C347-I347</f>
        <v>6558.2857142857101</v>
      </c>
      <c r="N347" s="6"/>
      <c r="T347" s="6"/>
    </row>
    <row r="348" spans="2:20" x14ac:dyDescent="0.25">
      <c r="B348" s="1" t="s">
        <v>2</v>
      </c>
      <c r="C348" s="6">
        <v>137532</v>
      </c>
      <c r="E348" s="47">
        <f>C348/C351</f>
        <v>6.7343606818833628</v>
      </c>
      <c r="F348" s="47">
        <v>6</v>
      </c>
      <c r="I348" s="47">
        <f>C351*F348</f>
        <v>122534.57142857143</v>
      </c>
      <c r="K348" s="6">
        <f t="shared" si="61"/>
        <v>14997.428571428565</v>
      </c>
      <c r="N348" s="6"/>
      <c r="O348" s="6"/>
      <c r="T348" s="6"/>
    </row>
    <row r="349" spans="2:20" x14ac:dyDescent="0.25">
      <c r="B349" s="1"/>
      <c r="C349" s="6"/>
      <c r="K349" s="6"/>
      <c r="N349" s="6"/>
      <c r="T349" s="6"/>
    </row>
    <row r="350" spans="2:20" x14ac:dyDescent="0.25">
      <c r="B350" s="3" t="s">
        <v>9</v>
      </c>
      <c r="C350" s="6">
        <f>SUM(C346:C348)</f>
        <v>571828</v>
      </c>
      <c r="N350" s="6"/>
    </row>
    <row r="351" spans="2:20" x14ac:dyDescent="0.25">
      <c r="B351" s="3" t="s">
        <v>8</v>
      </c>
      <c r="C351" s="9">
        <f>C350/28</f>
        <v>20422.428571428572</v>
      </c>
      <c r="T351" s="6"/>
    </row>
    <row r="352" spans="2:20" x14ac:dyDescent="0.25">
      <c r="N352" s="6"/>
    </row>
    <row r="355" spans="2:20" x14ac:dyDescent="0.25">
      <c r="B355" s="47" t="s">
        <v>25</v>
      </c>
      <c r="C355" s="47" t="s">
        <v>31</v>
      </c>
    </row>
    <row r="357" spans="2:20" x14ac:dyDescent="0.25">
      <c r="B357" s="1" t="s">
        <v>0</v>
      </c>
      <c r="C357" s="6">
        <v>251090</v>
      </c>
      <c r="E357" s="47">
        <f>C357/C362</f>
        <v>11.807398657354549</v>
      </c>
      <c r="F357" s="47">
        <v>11</v>
      </c>
      <c r="I357" s="47">
        <f>C362*F357</f>
        <v>233920.28</v>
      </c>
      <c r="K357" s="6">
        <f>C357-I357</f>
        <v>17169.72</v>
      </c>
    </row>
    <row r="358" spans="2:20" x14ac:dyDescent="0.25">
      <c r="B358" s="1" t="s">
        <v>51</v>
      </c>
      <c r="C358" s="6">
        <v>138447</v>
      </c>
      <c r="E358" s="47">
        <f>C358/C362</f>
        <v>6.510410298756482</v>
      </c>
      <c r="F358" s="47">
        <v>6</v>
      </c>
      <c r="I358" s="47">
        <f>C362*F358</f>
        <v>127592.88</v>
      </c>
      <c r="K358" s="6">
        <f t="shared" ref="K358:K359" si="62">C358-I358</f>
        <v>10854.119999999995</v>
      </c>
      <c r="T358" s="6"/>
    </row>
    <row r="359" spans="2:20" x14ac:dyDescent="0.25">
      <c r="B359" s="1" t="s">
        <v>2</v>
      </c>
      <c r="C359" s="6">
        <v>142100</v>
      </c>
      <c r="E359" s="47">
        <f>C359/C362</f>
        <v>6.6821910438889693</v>
      </c>
      <c r="F359" s="47">
        <v>6</v>
      </c>
      <c r="I359" s="47">
        <f>C362*F359</f>
        <v>127592.88</v>
      </c>
      <c r="K359" s="6">
        <f t="shared" si="62"/>
        <v>14507.119999999995</v>
      </c>
      <c r="N359" s="6"/>
      <c r="T359" s="6"/>
    </row>
    <row r="360" spans="2:20" x14ac:dyDescent="0.25">
      <c r="B360" s="1"/>
      <c r="C360" s="6"/>
      <c r="K360" s="6"/>
      <c r="N360" s="6"/>
      <c r="O360" s="6"/>
      <c r="T360" s="6"/>
    </row>
    <row r="361" spans="2:20" x14ac:dyDescent="0.25">
      <c r="B361" s="3" t="s">
        <v>9</v>
      </c>
      <c r="C361" s="6">
        <f>SUM(C357:C359)</f>
        <v>531637</v>
      </c>
      <c r="N361" s="6"/>
      <c r="T361" s="6"/>
    </row>
    <row r="362" spans="2:20" x14ac:dyDescent="0.25">
      <c r="B362" s="3" t="s">
        <v>8</v>
      </c>
      <c r="C362" s="9">
        <f>C361/25</f>
        <v>21265.48</v>
      </c>
      <c r="N362" s="6"/>
    </row>
    <row r="363" spans="2:20" x14ac:dyDescent="0.25">
      <c r="T363" s="6"/>
    </row>
    <row r="364" spans="2:20" x14ac:dyDescent="0.25">
      <c r="N364" s="6"/>
    </row>
    <row r="368" spans="2:20" x14ac:dyDescent="0.25">
      <c r="B368" s="48" t="s">
        <v>45</v>
      </c>
      <c r="C368" s="48"/>
    </row>
    <row r="369" spans="2:20" x14ac:dyDescent="0.25">
      <c r="B369" s="48"/>
      <c r="C369" s="48"/>
    </row>
    <row r="370" spans="2:20" x14ac:dyDescent="0.25">
      <c r="B370" s="33" t="s">
        <v>0</v>
      </c>
      <c r="C370" s="48">
        <f>F357+F346+F335+F324+F313+F302+F291+F280+F269+F258+F247+F236+F225+F214</f>
        <v>70</v>
      </c>
      <c r="N370" s="6"/>
      <c r="T370" s="6"/>
    </row>
    <row r="371" spans="2:20" x14ac:dyDescent="0.25">
      <c r="B371" s="33" t="s">
        <v>51</v>
      </c>
      <c r="C371" s="48">
        <f>F358+F347+F336+F325+F314+F303+F292+F281+F270+F259+F248+F237+F226+F215</f>
        <v>96</v>
      </c>
      <c r="N371" s="6"/>
      <c r="T371" s="6"/>
    </row>
    <row r="372" spans="2:20" x14ac:dyDescent="0.25">
      <c r="B372" s="33" t="s">
        <v>2</v>
      </c>
      <c r="C372" s="48">
        <f>F359+F348+F337+F326+F315+F304+F293+F282+F271+F260+F249+F238+F227+F216</f>
        <v>34</v>
      </c>
      <c r="N372" s="6"/>
      <c r="T372" s="6"/>
    </row>
    <row r="373" spans="2:20" x14ac:dyDescent="0.25">
      <c r="B373" s="52"/>
      <c r="C373" s="52"/>
      <c r="N373" s="6"/>
      <c r="T373" s="6"/>
    </row>
    <row r="374" spans="2:20" x14ac:dyDescent="0.25">
      <c r="B374" s="52" t="s">
        <v>79</v>
      </c>
      <c r="C374" s="52">
        <f>SUM(C370:C372)</f>
        <v>200</v>
      </c>
    </row>
    <row r="375" spans="2:20" x14ac:dyDescent="0.25">
      <c r="N375" s="6"/>
      <c r="T375" s="6"/>
    </row>
    <row r="379" spans="2:20" x14ac:dyDescent="0.25">
      <c r="N379" s="17"/>
      <c r="T379" s="17"/>
    </row>
    <row r="380" spans="2:20" x14ac:dyDescent="0.25">
      <c r="N380" s="17"/>
      <c r="T380" s="17"/>
    </row>
    <row r="381" spans="2:20" x14ac:dyDescent="0.25">
      <c r="N381" s="17"/>
      <c r="T381" s="17"/>
    </row>
    <row r="382" spans="2:20" x14ac:dyDescent="0.25">
      <c r="N382" s="17"/>
      <c r="T382" s="17"/>
    </row>
    <row r="383" spans="2:20" x14ac:dyDescent="0.25">
      <c r="N383" s="17"/>
      <c r="T383" s="17"/>
    </row>
    <row r="384" spans="2:20" x14ac:dyDescent="0.25">
      <c r="N384" s="18"/>
      <c r="T384" s="18"/>
    </row>
    <row r="385" spans="14:20" x14ac:dyDescent="0.25">
      <c r="N385" s="18"/>
      <c r="T385" s="18"/>
    </row>
    <row r="386" spans="14:20" x14ac:dyDescent="0.25">
      <c r="N386" s="18"/>
      <c r="T386" s="18"/>
    </row>
    <row r="387" spans="14:20" x14ac:dyDescent="0.25">
      <c r="N387" s="18"/>
      <c r="T387" s="18"/>
    </row>
    <row r="389" spans="14:20" x14ac:dyDescent="0.25">
      <c r="N389" s="6"/>
      <c r="T389" s="6"/>
    </row>
    <row r="401" spans="2:15" x14ac:dyDescent="0.25">
      <c r="B401" s="47" t="s">
        <v>7</v>
      </c>
      <c r="C401" s="47" t="s">
        <v>11</v>
      </c>
    </row>
    <row r="403" spans="2:15" x14ac:dyDescent="0.25">
      <c r="B403" s="1" t="s">
        <v>54</v>
      </c>
      <c r="C403" s="6">
        <v>44901</v>
      </c>
      <c r="E403" s="47">
        <f>C403/C408</f>
        <v>3.0045310722581755</v>
      </c>
      <c r="F403" s="47">
        <v>2</v>
      </c>
      <c r="G403" s="47">
        <f>E403-F403</f>
        <v>1.0045310722581755</v>
      </c>
      <c r="I403" s="47">
        <f>C408*F403</f>
        <v>29888.857142857141</v>
      </c>
      <c r="K403" s="6">
        <f>C403-I403</f>
        <v>15012.142857142859</v>
      </c>
      <c r="N403" s="6"/>
    </row>
    <row r="404" spans="2:15" x14ac:dyDescent="0.25">
      <c r="B404" s="1" t="s">
        <v>1</v>
      </c>
      <c r="C404" s="6">
        <v>43081</v>
      </c>
      <c r="E404" s="47">
        <f>C404/C408</f>
        <v>2.8827465562894918</v>
      </c>
      <c r="F404" s="47">
        <v>2</v>
      </c>
      <c r="G404" s="47">
        <f t="shared" ref="G404:G405" si="63">E404-F404</f>
        <v>0.88274655628949183</v>
      </c>
      <c r="I404" s="47">
        <f>C408*F404</f>
        <v>29888.857142857141</v>
      </c>
      <c r="K404" s="6">
        <f t="shared" ref="K404:K405" si="64">C404-I404</f>
        <v>13192.142857142859</v>
      </c>
      <c r="N404" s="6"/>
    </row>
    <row r="405" spans="2:15" x14ac:dyDescent="0.25">
      <c r="B405" s="1" t="s">
        <v>53</v>
      </c>
      <c r="C405" s="6">
        <v>16629</v>
      </c>
      <c r="E405" s="47">
        <f>C405/C408</f>
        <v>1.1127223714523329</v>
      </c>
      <c r="F405" s="47">
        <v>1</v>
      </c>
      <c r="G405" s="47">
        <f t="shared" si="63"/>
        <v>0.11272237145233288</v>
      </c>
      <c r="I405" s="47">
        <f>C408*F405</f>
        <v>14944.428571428571</v>
      </c>
      <c r="K405" s="6">
        <f t="shared" si="64"/>
        <v>1684.5714285714294</v>
      </c>
      <c r="N405" s="6"/>
      <c r="O405" s="6"/>
    </row>
    <row r="406" spans="2:15" x14ac:dyDescent="0.25">
      <c r="B406" s="1"/>
      <c r="C406" s="6"/>
      <c r="K406" s="6"/>
      <c r="N406" s="6"/>
    </row>
    <row r="407" spans="2:15" x14ac:dyDescent="0.25">
      <c r="B407" s="3" t="s">
        <v>9</v>
      </c>
      <c r="C407" s="6">
        <f>SUM(C403:C405)</f>
        <v>104611</v>
      </c>
      <c r="N407" s="6"/>
    </row>
    <row r="408" spans="2:15" x14ac:dyDescent="0.25">
      <c r="B408" s="3" t="s">
        <v>8</v>
      </c>
      <c r="C408" s="9">
        <f>C407/7</f>
        <v>14944.428571428571</v>
      </c>
      <c r="N408" s="6"/>
    </row>
    <row r="409" spans="2:15" x14ac:dyDescent="0.25">
      <c r="B409" s="3"/>
      <c r="N409" s="6"/>
      <c r="O409" s="6"/>
    </row>
    <row r="410" spans="2:15" x14ac:dyDescent="0.25">
      <c r="N410" s="6"/>
    </row>
    <row r="411" spans="2:15" x14ac:dyDescent="0.25">
      <c r="N411" s="6"/>
    </row>
    <row r="412" spans="2:15" x14ac:dyDescent="0.25">
      <c r="B412" s="47" t="s">
        <v>10</v>
      </c>
      <c r="C412" s="47" t="s">
        <v>12</v>
      </c>
    </row>
    <row r="413" spans="2:15" x14ac:dyDescent="0.25">
      <c r="N413" s="6"/>
    </row>
    <row r="414" spans="2:15" x14ac:dyDescent="0.25">
      <c r="B414" s="1" t="s">
        <v>54</v>
      </c>
      <c r="C414" s="6">
        <v>127362</v>
      </c>
      <c r="E414" s="47">
        <f>C414/C419</f>
        <v>6.6494984630846643</v>
      </c>
      <c r="F414" s="47">
        <v>6</v>
      </c>
      <c r="G414" s="47">
        <f t="shared" ref="G414:G416" si="65">E414-F414</f>
        <v>0.6494984630846643</v>
      </c>
      <c r="I414" s="47">
        <f>C419*F414</f>
        <v>114921.75</v>
      </c>
      <c r="K414" s="6">
        <f>C414-I414</f>
        <v>12440.25</v>
      </c>
      <c r="N414" s="6"/>
    </row>
    <row r="415" spans="2:15" x14ac:dyDescent="0.25">
      <c r="B415" s="1" t="s">
        <v>1</v>
      </c>
      <c r="C415" s="6">
        <v>134322</v>
      </c>
      <c r="E415" s="47">
        <f>C415/C419</f>
        <v>7.012876152686502</v>
      </c>
      <c r="F415" s="47">
        <v>6</v>
      </c>
      <c r="G415" s="47">
        <f t="shared" si="65"/>
        <v>1.012876152686502</v>
      </c>
      <c r="I415" s="47">
        <f>C419*F415</f>
        <v>114921.75</v>
      </c>
      <c r="K415" s="6">
        <f t="shared" ref="K415:K416" si="66">C415-I415</f>
        <v>19400.25</v>
      </c>
      <c r="N415" s="6"/>
    </row>
    <row r="416" spans="2:15" x14ac:dyDescent="0.25">
      <c r="B416" s="1" t="s">
        <v>53</v>
      </c>
      <c r="C416" s="6">
        <v>44774</v>
      </c>
      <c r="E416" s="47">
        <f>C416/C419</f>
        <v>2.3376253842288341</v>
      </c>
      <c r="F416" s="47">
        <v>2</v>
      </c>
      <c r="G416" s="47">
        <f t="shared" si="65"/>
        <v>0.33762538422883415</v>
      </c>
      <c r="I416" s="47">
        <f>C419*F416</f>
        <v>38307.25</v>
      </c>
      <c r="K416" s="6">
        <f t="shared" si="66"/>
        <v>6466.75</v>
      </c>
      <c r="N416" s="6"/>
    </row>
    <row r="417" spans="2:15" x14ac:dyDescent="0.25">
      <c r="B417" s="1"/>
      <c r="C417" s="6"/>
      <c r="K417" s="6"/>
    </row>
    <row r="418" spans="2:15" x14ac:dyDescent="0.25">
      <c r="B418" s="3" t="s">
        <v>9</v>
      </c>
      <c r="C418" s="6">
        <f>SUM(C414:C416)</f>
        <v>306458</v>
      </c>
      <c r="N418" s="6"/>
    </row>
    <row r="419" spans="2:15" x14ac:dyDescent="0.25">
      <c r="B419" s="3" t="s">
        <v>8</v>
      </c>
      <c r="C419" s="9">
        <f>C418/16</f>
        <v>19153.625</v>
      </c>
      <c r="N419" s="6"/>
    </row>
    <row r="420" spans="2:15" x14ac:dyDescent="0.25">
      <c r="N420" s="6"/>
    </row>
    <row r="421" spans="2:15" x14ac:dyDescent="0.25">
      <c r="N421" s="6"/>
    </row>
    <row r="423" spans="2:15" x14ac:dyDescent="0.25">
      <c r="B423" s="49" t="s">
        <v>13</v>
      </c>
      <c r="C423" s="47" t="s">
        <v>14</v>
      </c>
      <c r="N423" s="6"/>
    </row>
    <row r="424" spans="2:15" x14ac:dyDescent="0.25">
      <c r="N424" s="6"/>
    </row>
    <row r="425" spans="2:15" x14ac:dyDescent="0.25">
      <c r="B425" s="1" t="s">
        <v>54</v>
      </c>
      <c r="C425" s="6">
        <v>97814</v>
      </c>
      <c r="E425" s="47">
        <f>C425/C430</f>
        <v>5.382883998393071</v>
      </c>
      <c r="F425" s="47">
        <v>5</v>
      </c>
      <c r="G425" s="47">
        <f t="shared" ref="G425:G427" si="67">E425-F425</f>
        <v>0.38288399839307097</v>
      </c>
      <c r="I425" s="47">
        <f>C430*F425</f>
        <v>90856.5</v>
      </c>
      <c r="K425" s="6">
        <f>C425-I425</f>
        <v>6957.5</v>
      </c>
      <c r="N425" s="6"/>
    </row>
    <row r="426" spans="2:15" x14ac:dyDescent="0.25">
      <c r="B426" s="1" t="s">
        <v>1</v>
      </c>
      <c r="C426" s="6">
        <v>59515</v>
      </c>
      <c r="E426" s="47">
        <f>C426/C430</f>
        <v>3.2752197146048991</v>
      </c>
      <c r="F426" s="47">
        <v>2</v>
      </c>
      <c r="G426" s="47">
        <f t="shared" si="67"/>
        <v>1.2752197146048991</v>
      </c>
      <c r="I426" s="47">
        <f>C430*F426</f>
        <v>36342.6</v>
      </c>
      <c r="K426" s="6">
        <f t="shared" ref="K426:K427" si="68">C426-I426</f>
        <v>23172.400000000001</v>
      </c>
      <c r="N426" s="6"/>
    </row>
    <row r="427" spans="2:15" x14ac:dyDescent="0.25">
      <c r="B427" s="1" t="s">
        <v>53</v>
      </c>
      <c r="C427" s="6">
        <v>24384</v>
      </c>
      <c r="E427" s="47">
        <f>C427/C430</f>
        <v>1.3418962870020308</v>
      </c>
      <c r="F427" s="47">
        <v>1</v>
      </c>
      <c r="G427" s="47">
        <f t="shared" si="67"/>
        <v>0.34189628700203079</v>
      </c>
      <c r="I427" s="47">
        <f>C430*F427</f>
        <v>18171.3</v>
      </c>
      <c r="K427" s="6">
        <f t="shared" si="68"/>
        <v>6212.7000000000007</v>
      </c>
      <c r="N427" s="6"/>
      <c r="O427" s="6"/>
    </row>
    <row r="428" spans="2:15" x14ac:dyDescent="0.25">
      <c r="B428" s="1"/>
      <c r="C428" s="6"/>
      <c r="K428" s="6"/>
      <c r="N428" s="6"/>
    </row>
    <row r="429" spans="2:15" x14ac:dyDescent="0.25">
      <c r="B429" s="3" t="s">
        <v>9</v>
      </c>
      <c r="C429" s="6">
        <f>SUM(C425:C427)</f>
        <v>181713</v>
      </c>
      <c r="N429" s="6"/>
    </row>
    <row r="430" spans="2:15" x14ac:dyDescent="0.25">
      <c r="B430" s="3" t="s">
        <v>8</v>
      </c>
      <c r="C430" s="9">
        <f>C429/10</f>
        <v>18171.3</v>
      </c>
    </row>
    <row r="431" spans="2:15" x14ac:dyDescent="0.25">
      <c r="N431" s="6"/>
    </row>
    <row r="432" spans="2:15" x14ac:dyDescent="0.25">
      <c r="N432" s="6"/>
      <c r="O432" s="6"/>
    </row>
    <row r="433" spans="2:14" x14ac:dyDescent="0.25">
      <c r="N433" s="6"/>
    </row>
    <row r="434" spans="2:14" x14ac:dyDescent="0.25">
      <c r="B434" s="49" t="s">
        <v>15</v>
      </c>
      <c r="C434" s="47" t="s">
        <v>26</v>
      </c>
      <c r="N434" s="6"/>
    </row>
    <row r="436" spans="2:14" x14ac:dyDescent="0.25">
      <c r="B436" s="1" t="s">
        <v>54</v>
      </c>
      <c r="C436" s="6">
        <v>128717</v>
      </c>
      <c r="E436" s="47">
        <f>C436/C441</f>
        <v>7.125335865543069</v>
      </c>
      <c r="F436" s="47">
        <v>6</v>
      </c>
      <c r="G436" s="47">
        <f t="shared" ref="G436:G438" si="69">E436-F436</f>
        <v>1.125335865543069</v>
      </c>
      <c r="I436" s="47">
        <f>C441*F436</f>
        <v>108388.15384615384</v>
      </c>
      <c r="K436" s="6">
        <f>C436-I436</f>
        <v>20328.846153846156</v>
      </c>
      <c r="N436" s="6"/>
    </row>
    <row r="437" spans="2:14" x14ac:dyDescent="0.25">
      <c r="B437" s="1" t="s">
        <v>1</v>
      </c>
      <c r="C437" s="6">
        <v>79463</v>
      </c>
      <c r="E437" s="47">
        <f>C437/C441</f>
        <v>4.3988017424555332</v>
      </c>
      <c r="F437" s="47">
        <v>4</v>
      </c>
      <c r="G437" s="47">
        <f t="shared" si="69"/>
        <v>0.39880174245553324</v>
      </c>
      <c r="I437" s="47">
        <f>C441*F437</f>
        <v>72258.769230769234</v>
      </c>
      <c r="K437" s="6">
        <f t="shared" ref="K437:K438" si="70">C437-I437</f>
        <v>7204.2307692307659</v>
      </c>
      <c r="N437" s="6"/>
    </row>
    <row r="438" spans="2:14" x14ac:dyDescent="0.25">
      <c r="B438" s="1" t="s">
        <v>53</v>
      </c>
      <c r="C438" s="6">
        <v>26661</v>
      </c>
      <c r="E438" s="47">
        <f>C438/C441</f>
        <v>1.4758623920013967</v>
      </c>
      <c r="F438" s="47">
        <v>1</v>
      </c>
      <c r="G438" s="47">
        <f t="shared" si="69"/>
        <v>0.47586239200139668</v>
      </c>
      <c r="I438" s="47">
        <f>C441*F438</f>
        <v>18064.692307692309</v>
      </c>
      <c r="K438" s="6">
        <f t="shared" si="70"/>
        <v>8596.3076923076915</v>
      </c>
      <c r="N438" s="6"/>
    </row>
    <row r="439" spans="2:14" x14ac:dyDescent="0.25">
      <c r="B439" s="1"/>
      <c r="C439" s="6"/>
      <c r="K439" s="6"/>
      <c r="N439" s="6"/>
    </row>
    <row r="440" spans="2:14" x14ac:dyDescent="0.25">
      <c r="B440" s="3" t="s">
        <v>9</v>
      </c>
      <c r="C440" s="6">
        <f>SUM(C436:C438)</f>
        <v>234841</v>
      </c>
    </row>
    <row r="441" spans="2:14" x14ac:dyDescent="0.25">
      <c r="B441" s="3" t="s">
        <v>8</v>
      </c>
      <c r="C441" s="9">
        <f>C440/13</f>
        <v>18064.692307692309</v>
      </c>
      <c r="N441" s="6"/>
    </row>
    <row r="442" spans="2:14" x14ac:dyDescent="0.25">
      <c r="N442" s="6"/>
    </row>
    <row r="443" spans="2:14" x14ac:dyDescent="0.25">
      <c r="N443" s="6"/>
    </row>
    <row r="444" spans="2:14" x14ac:dyDescent="0.25">
      <c r="N444" s="6"/>
    </row>
    <row r="445" spans="2:14" x14ac:dyDescent="0.25">
      <c r="B445" s="47" t="s">
        <v>16</v>
      </c>
      <c r="C445" s="47" t="s">
        <v>28</v>
      </c>
    </row>
    <row r="446" spans="2:14" x14ac:dyDescent="0.25">
      <c r="N446" s="6"/>
    </row>
    <row r="447" spans="2:14" x14ac:dyDescent="0.25">
      <c r="B447" s="1" t="s">
        <v>54</v>
      </c>
      <c r="C447" s="6">
        <v>116791</v>
      </c>
      <c r="E447" s="47">
        <f>C447/C452</f>
        <v>6.4877881677622442</v>
      </c>
      <c r="F447" s="47">
        <v>6</v>
      </c>
      <c r="G447" s="47">
        <f t="shared" ref="G447:G449" si="71">E447-F447</f>
        <v>0.48778816776224421</v>
      </c>
      <c r="I447" s="47">
        <f>C452*F447</f>
        <v>108010</v>
      </c>
      <c r="K447" s="6">
        <f>C447-I447</f>
        <v>8781</v>
      </c>
      <c r="N447" s="6"/>
    </row>
    <row r="448" spans="2:14" x14ac:dyDescent="0.25">
      <c r="B448" s="1" t="s">
        <v>1</v>
      </c>
      <c r="C448" s="6">
        <v>73556</v>
      </c>
      <c r="E448" s="47">
        <f>C448/C452</f>
        <v>4.0860661049902784</v>
      </c>
      <c r="F448" s="47">
        <v>3</v>
      </c>
      <c r="G448" s="47">
        <f t="shared" si="71"/>
        <v>1.0860661049902784</v>
      </c>
      <c r="I448" s="47">
        <f>C452*F448</f>
        <v>54005</v>
      </c>
      <c r="K448" s="6">
        <f t="shared" ref="K448:K449" si="72">C448-I448</f>
        <v>19551</v>
      </c>
      <c r="N448" s="6"/>
    </row>
    <row r="449" spans="2:15" x14ac:dyDescent="0.25">
      <c r="B449" s="1" t="s">
        <v>53</v>
      </c>
      <c r="C449" s="6">
        <v>25673</v>
      </c>
      <c r="E449" s="47">
        <f>C449/C452</f>
        <v>1.4261457272474769</v>
      </c>
      <c r="F449" s="47">
        <v>1</v>
      </c>
      <c r="G449" s="47">
        <f t="shared" si="71"/>
        <v>0.4261457272474769</v>
      </c>
      <c r="I449" s="47">
        <f>C452*F449</f>
        <v>18001.666666666668</v>
      </c>
      <c r="K449" s="6">
        <f t="shared" si="72"/>
        <v>7671.3333333333321</v>
      </c>
      <c r="N449" s="6"/>
      <c r="O449" s="6"/>
    </row>
    <row r="450" spans="2:15" x14ac:dyDescent="0.25">
      <c r="B450" s="1"/>
      <c r="C450" s="6"/>
      <c r="K450" s="6"/>
      <c r="N450" s="6"/>
    </row>
    <row r="451" spans="2:15" x14ac:dyDescent="0.25">
      <c r="B451" s="3" t="s">
        <v>9</v>
      </c>
      <c r="C451" s="6">
        <f>SUM(C447:C449)</f>
        <v>216020</v>
      </c>
      <c r="N451" s="6"/>
    </row>
    <row r="452" spans="2:15" x14ac:dyDescent="0.25">
      <c r="B452" s="3" t="s">
        <v>8</v>
      </c>
      <c r="C452" s="9">
        <f>C451/12</f>
        <v>18001.666666666668</v>
      </c>
    </row>
    <row r="453" spans="2:15" x14ac:dyDescent="0.25">
      <c r="N453" s="6"/>
    </row>
    <row r="454" spans="2:15" x14ac:dyDescent="0.25">
      <c r="N454" s="6"/>
      <c r="O454" s="6"/>
    </row>
    <row r="455" spans="2:15" x14ac:dyDescent="0.25">
      <c r="N455" s="6"/>
    </row>
    <row r="456" spans="2:15" x14ac:dyDescent="0.25">
      <c r="B456" s="49" t="s">
        <v>17</v>
      </c>
      <c r="C456" s="47" t="s">
        <v>29</v>
      </c>
      <c r="N456" s="6"/>
    </row>
    <row r="458" spans="2:15" x14ac:dyDescent="0.25">
      <c r="B458" s="1" t="s">
        <v>54</v>
      </c>
      <c r="C458" s="6">
        <v>119839</v>
      </c>
      <c r="E458" s="47">
        <f>C458/C463</f>
        <v>7.0106763945126263</v>
      </c>
      <c r="F458" s="47">
        <v>6</v>
      </c>
      <c r="G458" s="47">
        <f t="shared" ref="G458:G460" si="73">E458-F458</f>
        <v>1.0106763945126263</v>
      </c>
      <c r="I458" s="47">
        <f>C463*F458</f>
        <v>102562.71428571429</v>
      </c>
      <c r="K458" s="6">
        <f>C458-I458</f>
        <v>17276.28571428571</v>
      </c>
      <c r="N458" s="6"/>
    </row>
    <row r="459" spans="2:15" x14ac:dyDescent="0.25">
      <c r="B459" s="1" t="s">
        <v>1</v>
      </c>
      <c r="C459" s="6">
        <v>79715</v>
      </c>
      <c r="E459" s="47">
        <f>C459/C463</f>
        <v>4.6633906223230666</v>
      </c>
      <c r="F459" s="47">
        <v>4</v>
      </c>
      <c r="G459" s="47">
        <f t="shared" si="73"/>
        <v>0.66339062232306656</v>
      </c>
      <c r="I459" s="47">
        <f>C463*F459</f>
        <v>68375.142857142855</v>
      </c>
      <c r="K459" s="6">
        <f t="shared" ref="K459:K460" si="74">C459-I459</f>
        <v>11339.857142857145</v>
      </c>
      <c r="N459" s="6"/>
    </row>
    <row r="460" spans="2:15" x14ac:dyDescent="0.25">
      <c r="B460" s="1" t="s">
        <v>53</v>
      </c>
      <c r="C460" s="6">
        <v>39759</v>
      </c>
      <c r="E460" s="47">
        <f>C460/C463</f>
        <v>2.3259329831643081</v>
      </c>
      <c r="F460" s="47">
        <v>2</v>
      </c>
      <c r="G460" s="47">
        <f t="shared" si="73"/>
        <v>0.32593298316430808</v>
      </c>
      <c r="I460" s="47">
        <f>C463*F460</f>
        <v>34187.571428571428</v>
      </c>
      <c r="K460" s="6">
        <f t="shared" si="74"/>
        <v>5571.4285714285725</v>
      </c>
      <c r="N460" s="6"/>
    </row>
    <row r="461" spans="2:15" x14ac:dyDescent="0.25">
      <c r="B461" s="1"/>
      <c r="C461" s="6"/>
      <c r="K461" s="6"/>
      <c r="N461" s="6"/>
    </row>
    <row r="462" spans="2:15" x14ac:dyDescent="0.25">
      <c r="B462" s="3" t="s">
        <v>9</v>
      </c>
      <c r="C462" s="6">
        <f>SUM(C458:C460)</f>
        <v>239313</v>
      </c>
    </row>
    <row r="463" spans="2:15" x14ac:dyDescent="0.25">
      <c r="B463" s="3" t="s">
        <v>8</v>
      </c>
      <c r="C463" s="9">
        <f>C462/14</f>
        <v>17093.785714285714</v>
      </c>
      <c r="N463" s="6"/>
    </row>
    <row r="464" spans="2:15" x14ac:dyDescent="0.25">
      <c r="N464" s="6"/>
    </row>
    <row r="465" spans="2:15" x14ac:dyDescent="0.25">
      <c r="N465" s="6"/>
    </row>
    <row r="466" spans="2:15" x14ac:dyDescent="0.25">
      <c r="N466" s="6"/>
    </row>
    <row r="467" spans="2:15" x14ac:dyDescent="0.25">
      <c r="B467" s="47" t="s">
        <v>18</v>
      </c>
      <c r="C467" s="47" t="s">
        <v>30</v>
      </c>
    </row>
    <row r="468" spans="2:15" x14ac:dyDescent="0.25">
      <c r="N468" s="6"/>
    </row>
    <row r="469" spans="2:15" x14ac:dyDescent="0.25">
      <c r="B469" s="1" t="s">
        <v>54</v>
      </c>
      <c r="C469" s="6">
        <v>183869</v>
      </c>
      <c r="E469" s="47">
        <f>C469/C474</f>
        <v>9.7363316241428315</v>
      </c>
      <c r="F469" s="47">
        <v>9</v>
      </c>
      <c r="G469" s="47">
        <f t="shared" ref="G469:G471" si="75">E469-F469</f>
        <v>0.73633162414283149</v>
      </c>
      <c r="I469" s="47">
        <f>C474*F469</f>
        <v>169963.5</v>
      </c>
      <c r="K469" s="6">
        <f>C469-I469</f>
        <v>13905.5</v>
      </c>
      <c r="N469" s="6"/>
    </row>
    <row r="470" spans="2:15" x14ac:dyDescent="0.25">
      <c r="B470" s="1" t="s">
        <v>1</v>
      </c>
      <c r="C470" s="6">
        <v>195176</v>
      </c>
      <c r="E470" s="47">
        <f>C470/C474</f>
        <v>10.335066058300754</v>
      </c>
      <c r="F470" s="47">
        <v>10</v>
      </c>
      <c r="G470" s="47">
        <f t="shared" si="75"/>
        <v>0.33506605830075387</v>
      </c>
      <c r="I470" s="47">
        <f>C474*F470</f>
        <v>188848.33333333331</v>
      </c>
      <c r="K470" s="6">
        <f t="shared" ref="K470:K471" si="76">C470-I470</f>
        <v>6327.6666666666861</v>
      </c>
      <c r="N470" s="6"/>
    </row>
    <row r="471" spans="2:15" x14ac:dyDescent="0.25">
      <c r="B471" s="1" t="s">
        <v>53</v>
      </c>
      <c r="C471" s="6">
        <v>74191</v>
      </c>
      <c r="E471" s="47">
        <f>C471/C474</f>
        <v>3.9286023175564169</v>
      </c>
      <c r="F471" s="47">
        <v>3</v>
      </c>
      <c r="G471" s="47">
        <f t="shared" si="75"/>
        <v>0.92860231755641687</v>
      </c>
      <c r="I471" s="47">
        <f>C474*F471</f>
        <v>56654.5</v>
      </c>
      <c r="K471" s="6">
        <f t="shared" si="76"/>
        <v>17536.5</v>
      </c>
      <c r="N471" s="6"/>
      <c r="O471" s="6"/>
    </row>
    <row r="472" spans="2:15" x14ac:dyDescent="0.25">
      <c r="B472" s="1"/>
      <c r="C472" s="6"/>
      <c r="K472" s="6"/>
      <c r="N472" s="6"/>
    </row>
    <row r="473" spans="2:15" x14ac:dyDescent="0.25">
      <c r="B473" s="3" t="s">
        <v>9</v>
      </c>
      <c r="C473" s="6">
        <f>SUM(C469:C471)</f>
        <v>453236</v>
      </c>
      <c r="N473" s="6"/>
    </row>
    <row r="474" spans="2:15" x14ac:dyDescent="0.25">
      <c r="B474" s="3" t="s">
        <v>8</v>
      </c>
      <c r="C474" s="9">
        <f>C473/24</f>
        <v>18884.833333333332</v>
      </c>
    </row>
    <row r="475" spans="2:15" x14ac:dyDescent="0.25">
      <c r="N475" s="6"/>
    </row>
    <row r="476" spans="2:15" x14ac:dyDescent="0.25">
      <c r="N476" s="6"/>
      <c r="O476" s="6"/>
    </row>
    <row r="477" spans="2:15" x14ac:dyDescent="0.25">
      <c r="N477" s="6"/>
    </row>
    <row r="478" spans="2:15" x14ac:dyDescent="0.25">
      <c r="B478" s="47" t="s">
        <v>19</v>
      </c>
      <c r="C478" s="47" t="s">
        <v>29</v>
      </c>
      <c r="N478" s="6"/>
    </row>
    <row r="480" spans="2:15" x14ac:dyDescent="0.25">
      <c r="B480" s="1" t="s">
        <v>54</v>
      </c>
      <c r="C480" s="6">
        <v>129136</v>
      </c>
      <c r="E480" s="47">
        <f>C480/C485</f>
        <v>7.2509906470088072</v>
      </c>
      <c r="F480" s="47">
        <v>7</v>
      </c>
      <c r="G480" s="47">
        <f t="shared" ref="G480:G482" si="77">E480-F480</f>
        <v>0.25099064700880724</v>
      </c>
      <c r="I480" s="47">
        <f>C485*F480</f>
        <v>124666</v>
      </c>
      <c r="K480" s="6">
        <f>C480-I480</f>
        <v>4470</v>
      </c>
      <c r="N480" s="6"/>
    </row>
    <row r="481" spans="2:15" x14ac:dyDescent="0.25">
      <c r="B481" s="1" t="s">
        <v>1</v>
      </c>
      <c r="C481" s="6">
        <v>84534</v>
      </c>
      <c r="E481" s="47">
        <f>C481/C485</f>
        <v>4.7465868801437434</v>
      </c>
      <c r="F481" s="47">
        <v>4</v>
      </c>
      <c r="G481" s="47">
        <f t="shared" si="77"/>
        <v>0.74658688014374341</v>
      </c>
      <c r="I481" s="47">
        <f>C485*F481</f>
        <v>71237.71428571429</v>
      </c>
      <c r="K481" s="6">
        <f t="shared" ref="K481:K482" si="78">C481-I481</f>
        <v>13296.28571428571</v>
      </c>
      <c r="N481" s="6"/>
    </row>
    <row r="482" spans="2:15" x14ac:dyDescent="0.25">
      <c r="B482" s="1" t="s">
        <v>53</v>
      </c>
      <c r="C482" s="6">
        <v>35662</v>
      </c>
      <c r="E482" s="47">
        <f>C482/C485</f>
        <v>2.0024224728474485</v>
      </c>
      <c r="F482" s="47">
        <v>1</v>
      </c>
      <c r="G482" s="47">
        <f t="shared" si="77"/>
        <v>1.0024224728474485</v>
      </c>
      <c r="I482" s="47">
        <f>C485*F482</f>
        <v>17809.428571428572</v>
      </c>
      <c r="K482" s="6">
        <f t="shared" si="78"/>
        <v>17852.571428571428</v>
      </c>
      <c r="N482" s="6"/>
    </row>
    <row r="483" spans="2:15" x14ac:dyDescent="0.25">
      <c r="B483" s="1"/>
      <c r="C483" s="6"/>
      <c r="K483" s="6"/>
      <c r="N483" s="6"/>
    </row>
    <row r="484" spans="2:15" x14ac:dyDescent="0.25">
      <c r="B484" s="3" t="s">
        <v>9</v>
      </c>
      <c r="C484" s="6">
        <f>SUM(C480:C482)</f>
        <v>249332</v>
      </c>
    </row>
    <row r="485" spans="2:15" x14ac:dyDescent="0.25">
      <c r="B485" s="3" t="s">
        <v>8</v>
      </c>
      <c r="C485" s="9">
        <f>C484/14</f>
        <v>17809.428571428572</v>
      </c>
      <c r="N485" s="6"/>
    </row>
    <row r="486" spans="2:15" x14ac:dyDescent="0.25">
      <c r="N486" s="6"/>
    </row>
    <row r="487" spans="2:15" x14ac:dyDescent="0.25">
      <c r="N487" s="6"/>
    </row>
    <row r="488" spans="2:15" x14ac:dyDescent="0.25">
      <c r="N488" s="6"/>
    </row>
    <row r="489" spans="2:15" x14ac:dyDescent="0.25">
      <c r="B489" s="47" t="s">
        <v>20</v>
      </c>
      <c r="C489" s="49" t="s">
        <v>31</v>
      </c>
    </row>
    <row r="490" spans="2:15" x14ac:dyDescent="0.25">
      <c r="N490" s="6"/>
    </row>
    <row r="491" spans="2:15" x14ac:dyDescent="0.25">
      <c r="B491" s="1" t="s">
        <v>54</v>
      </c>
      <c r="C491" s="6">
        <v>276098</v>
      </c>
      <c r="E491" s="47">
        <f>C491/C496</f>
        <v>14.004122648801856</v>
      </c>
      <c r="F491" s="47">
        <v>13</v>
      </c>
      <c r="G491" s="47">
        <f t="shared" ref="G491:G493" si="79">E491-F491</f>
        <v>1.0041226488018555</v>
      </c>
      <c r="I491" s="47">
        <f>C496*F491</f>
        <v>256301.24</v>
      </c>
      <c r="K491" s="6">
        <f>C491-I491</f>
        <v>19796.760000000009</v>
      </c>
      <c r="N491" s="6"/>
    </row>
    <row r="492" spans="2:15" x14ac:dyDescent="0.25">
      <c r="B492" s="1" t="s">
        <v>1</v>
      </c>
      <c r="C492" s="6">
        <v>158362</v>
      </c>
      <c r="E492" s="47">
        <f>C492/C496</f>
        <v>8.0323684739098411</v>
      </c>
      <c r="F492" s="47">
        <v>8</v>
      </c>
      <c r="G492" s="47">
        <f t="shared" si="79"/>
        <v>3.23684739098411E-2</v>
      </c>
      <c r="I492" s="47">
        <f>C496*F492</f>
        <v>157723.84</v>
      </c>
      <c r="K492" s="6">
        <f t="shared" ref="K492:K493" si="80">C492-I492</f>
        <v>638.16000000000349</v>
      </c>
      <c r="N492" s="6"/>
    </row>
    <row r="493" spans="2:15" x14ac:dyDescent="0.25">
      <c r="B493" s="1" t="s">
        <v>53</v>
      </c>
      <c r="C493" s="6">
        <v>58427</v>
      </c>
      <c r="E493" s="47">
        <f>C493/C496</f>
        <v>2.9635088772883034</v>
      </c>
      <c r="F493" s="47">
        <v>2</v>
      </c>
      <c r="G493" s="47">
        <f t="shared" si="79"/>
        <v>0.96350887728830337</v>
      </c>
      <c r="I493" s="47">
        <f>C496*F493</f>
        <v>39430.959999999999</v>
      </c>
      <c r="K493" s="6">
        <f t="shared" si="80"/>
        <v>18996.04</v>
      </c>
      <c r="N493" s="6"/>
    </row>
    <row r="494" spans="2:15" x14ac:dyDescent="0.25">
      <c r="B494" s="1"/>
      <c r="C494" s="6"/>
      <c r="K494" s="6"/>
      <c r="N494" s="6"/>
      <c r="O494" s="6"/>
    </row>
    <row r="495" spans="2:15" x14ac:dyDescent="0.25">
      <c r="B495" s="3" t="s">
        <v>9</v>
      </c>
      <c r="C495" s="6">
        <f>SUM(C491:C493)</f>
        <v>492887</v>
      </c>
      <c r="N495" s="6"/>
    </row>
    <row r="496" spans="2:15" x14ac:dyDescent="0.25">
      <c r="B496" s="3" t="s">
        <v>8</v>
      </c>
      <c r="C496" s="9">
        <f>C495/25</f>
        <v>19715.48</v>
      </c>
      <c r="N496" s="6"/>
    </row>
    <row r="498" spans="2:15" x14ac:dyDescent="0.25">
      <c r="N498" s="6"/>
    </row>
    <row r="499" spans="2:15" x14ac:dyDescent="0.25">
      <c r="N499" s="6"/>
      <c r="O499" s="6"/>
    </row>
    <row r="500" spans="2:15" x14ac:dyDescent="0.25">
      <c r="B500" s="47" t="s">
        <v>21</v>
      </c>
      <c r="C500" s="47" t="s">
        <v>28</v>
      </c>
      <c r="N500" s="6"/>
    </row>
    <row r="501" spans="2:15" x14ac:dyDescent="0.25">
      <c r="N501" s="6"/>
    </row>
    <row r="502" spans="2:15" x14ac:dyDescent="0.25">
      <c r="B502" s="1" t="s">
        <v>54</v>
      </c>
      <c r="C502" s="6">
        <v>115082</v>
      </c>
      <c r="E502" s="47">
        <f>C502/C507</f>
        <v>6.4554888652044653</v>
      </c>
      <c r="F502" s="47">
        <v>6</v>
      </c>
      <c r="G502" s="47">
        <f t="shared" ref="G502:G504" si="81">E502-F502</f>
        <v>0.4554888652044653</v>
      </c>
      <c r="I502" s="47">
        <f>C507*F502</f>
        <v>106962</v>
      </c>
      <c r="K502" s="6">
        <f>C502-I502</f>
        <v>8120</v>
      </c>
    </row>
    <row r="503" spans="2:15" x14ac:dyDescent="0.25">
      <c r="B503" s="1" t="s">
        <v>1</v>
      </c>
      <c r="C503" s="6">
        <v>74113</v>
      </c>
      <c r="E503" s="47">
        <f>C503/C507</f>
        <v>4.1573455993717392</v>
      </c>
      <c r="F503" s="47">
        <v>3</v>
      </c>
      <c r="G503" s="47">
        <f t="shared" si="81"/>
        <v>1.1573455993717392</v>
      </c>
      <c r="I503" s="47">
        <f>C507*F503</f>
        <v>53481</v>
      </c>
      <c r="K503" s="6">
        <f t="shared" ref="K503:K504" si="82">C503-I503</f>
        <v>20632</v>
      </c>
      <c r="N503" s="6"/>
    </row>
    <row r="504" spans="2:15" x14ac:dyDescent="0.25">
      <c r="B504" s="1" t="s">
        <v>53</v>
      </c>
      <c r="C504" s="6">
        <v>24729</v>
      </c>
      <c r="E504" s="47">
        <f>C504/C507</f>
        <v>1.3871655354237953</v>
      </c>
      <c r="F504" s="47">
        <v>1</v>
      </c>
      <c r="G504" s="47">
        <f t="shared" si="81"/>
        <v>0.38716553542379528</v>
      </c>
      <c r="I504" s="47">
        <f>C507*F504</f>
        <v>17827</v>
      </c>
      <c r="K504" s="6">
        <f t="shared" si="82"/>
        <v>6902</v>
      </c>
      <c r="N504" s="6"/>
      <c r="O504" s="6"/>
    </row>
    <row r="505" spans="2:15" x14ac:dyDescent="0.25">
      <c r="B505" s="1"/>
      <c r="C505" s="6"/>
      <c r="K505" s="6"/>
      <c r="N505" s="6"/>
    </row>
    <row r="506" spans="2:15" x14ac:dyDescent="0.25">
      <c r="B506" s="3" t="s">
        <v>9</v>
      </c>
      <c r="C506" s="6">
        <f>SUM(C502:C504)</f>
        <v>213924</v>
      </c>
      <c r="N506" s="6"/>
    </row>
    <row r="507" spans="2:15" x14ac:dyDescent="0.25">
      <c r="B507" s="3" t="s">
        <v>8</v>
      </c>
      <c r="C507" s="9">
        <f>C506/12</f>
        <v>17827</v>
      </c>
    </row>
    <row r="508" spans="2:15" x14ac:dyDescent="0.25">
      <c r="N508" s="6"/>
    </row>
    <row r="509" spans="2:15" x14ac:dyDescent="0.25">
      <c r="N509" s="6"/>
    </row>
    <row r="510" spans="2:15" x14ac:dyDescent="0.25">
      <c r="N510" s="6"/>
    </row>
    <row r="511" spans="2:15" x14ac:dyDescent="0.25">
      <c r="B511" s="47" t="s">
        <v>22</v>
      </c>
      <c r="C511" s="47" t="s">
        <v>32</v>
      </c>
      <c r="N511" s="6"/>
    </row>
    <row r="513" spans="2:15" x14ac:dyDescent="0.25">
      <c r="B513" s="1" t="s">
        <v>54</v>
      </c>
      <c r="C513" s="6">
        <v>143055</v>
      </c>
      <c r="E513" s="47">
        <f>C513/C518</f>
        <v>8.1668867770136284</v>
      </c>
      <c r="F513" s="47">
        <v>8</v>
      </c>
      <c r="G513" s="47">
        <f t="shared" ref="G513:G515" si="83">E513-F513</f>
        <v>0.16688677701362842</v>
      </c>
      <c r="I513" s="47">
        <f>C518*F513</f>
        <v>140131.73333333334</v>
      </c>
      <c r="K513" s="6">
        <f>C513-I513</f>
        <v>2923.2666666666628</v>
      </c>
      <c r="N513" s="6"/>
    </row>
    <row r="514" spans="2:15" x14ac:dyDescent="0.25">
      <c r="B514" s="1" t="s">
        <v>1</v>
      </c>
      <c r="C514" s="6">
        <v>89509</v>
      </c>
      <c r="E514" s="47">
        <f>C514/C518</f>
        <v>5.1099917411045608</v>
      </c>
      <c r="F514" s="47">
        <v>4</v>
      </c>
      <c r="G514" s="47">
        <f t="shared" si="83"/>
        <v>1.1099917411045608</v>
      </c>
      <c r="I514" s="47">
        <f>C518*F514</f>
        <v>70065.866666666669</v>
      </c>
      <c r="K514" s="6">
        <f t="shared" ref="K514:K515" si="84">C514-I514</f>
        <v>19443.133333333331</v>
      </c>
      <c r="N514" s="6"/>
    </row>
    <row r="515" spans="2:15" x14ac:dyDescent="0.25">
      <c r="B515" s="1" t="s">
        <v>53</v>
      </c>
      <c r="C515" s="6">
        <v>30183</v>
      </c>
      <c r="E515" s="47">
        <f>C515/C518</f>
        <v>1.7231214818818101</v>
      </c>
      <c r="F515" s="47">
        <v>1</v>
      </c>
      <c r="G515" s="47">
        <f t="shared" si="83"/>
        <v>0.72312148188181014</v>
      </c>
      <c r="I515" s="47">
        <f>C518*F515</f>
        <v>17516.466666666667</v>
      </c>
      <c r="K515" s="6">
        <f t="shared" si="84"/>
        <v>12666.533333333333</v>
      </c>
      <c r="N515" s="6"/>
    </row>
    <row r="516" spans="2:15" x14ac:dyDescent="0.25">
      <c r="B516" s="1"/>
      <c r="C516" s="6"/>
      <c r="K516" s="6"/>
      <c r="N516" s="6"/>
    </row>
    <row r="517" spans="2:15" x14ac:dyDescent="0.25">
      <c r="B517" s="3" t="s">
        <v>9</v>
      </c>
      <c r="C517" s="6">
        <f>SUM(C513:C515)</f>
        <v>262747</v>
      </c>
    </row>
    <row r="518" spans="2:15" x14ac:dyDescent="0.25">
      <c r="B518" s="3" t="s">
        <v>8</v>
      </c>
      <c r="C518" s="9">
        <f>C517/15</f>
        <v>17516.466666666667</v>
      </c>
      <c r="N518" s="6"/>
    </row>
    <row r="519" spans="2:15" x14ac:dyDescent="0.25">
      <c r="N519" s="6"/>
    </row>
    <row r="520" spans="2:15" x14ac:dyDescent="0.25">
      <c r="N520" s="6"/>
    </row>
    <row r="521" spans="2:15" x14ac:dyDescent="0.25">
      <c r="N521" s="6"/>
    </row>
    <row r="522" spans="2:15" x14ac:dyDescent="0.25">
      <c r="B522" s="47" t="s">
        <v>23</v>
      </c>
      <c r="C522" s="47" t="s">
        <v>26</v>
      </c>
    </row>
    <row r="524" spans="2:15" x14ac:dyDescent="0.25">
      <c r="B524" s="1" t="s">
        <v>54</v>
      </c>
      <c r="C524" s="6">
        <v>117204</v>
      </c>
      <c r="E524" s="47">
        <f>C524/C529</f>
        <v>6.6192497339096814</v>
      </c>
      <c r="F524" s="47">
        <v>6</v>
      </c>
      <c r="G524" s="47">
        <f t="shared" ref="G524:G526" si="85">E524-F524</f>
        <v>0.61924973390968141</v>
      </c>
      <c r="I524" s="47">
        <f>C529*F524</f>
        <v>106239.23076923077</v>
      </c>
      <c r="K524" s="6">
        <f>C524-I524</f>
        <v>10964.769230769234</v>
      </c>
      <c r="N524" s="6"/>
    </row>
    <row r="525" spans="2:15" x14ac:dyDescent="0.25">
      <c r="B525" s="1" t="s">
        <v>1</v>
      </c>
      <c r="C525" s="6">
        <v>84107</v>
      </c>
      <c r="E525" s="47">
        <f>C525/C529</f>
        <v>4.7500532180637318</v>
      </c>
      <c r="F525" s="47">
        <v>4</v>
      </c>
      <c r="G525" s="47">
        <f t="shared" si="85"/>
        <v>0.75005321806373182</v>
      </c>
      <c r="I525" s="47">
        <f>C529*F525</f>
        <v>70826.153846153844</v>
      </c>
      <c r="K525" s="6">
        <f t="shared" ref="K525:K526" si="86">C525-I525</f>
        <v>13280.846153846156</v>
      </c>
      <c r="N525" s="6"/>
      <c r="O525" s="6"/>
    </row>
    <row r="526" spans="2:15" x14ac:dyDescent="0.25">
      <c r="B526" s="1" t="s">
        <v>53</v>
      </c>
      <c r="C526" s="6">
        <v>28874</v>
      </c>
      <c r="E526" s="47">
        <f>C526/C529</f>
        <v>1.6306970480265874</v>
      </c>
      <c r="F526" s="47">
        <v>1</v>
      </c>
      <c r="G526" s="47">
        <f t="shared" si="85"/>
        <v>0.63069704802658744</v>
      </c>
      <c r="I526" s="47">
        <f>C529*F526</f>
        <v>17706.538461538461</v>
      </c>
      <c r="K526" s="6">
        <f t="shared" si="86"/>
        <v>11167.461538461539</v>
      </c>
      <c r="N526" s="6"/>
    </row>
    <row r="527" spans="2:15" x14ac:dyDescent="0.25">
      <c r="B527" s="1"/>
      <c r="C527" s="6"/>
      <c r="K527" s="6"/>
      <c r="N527" s="6"/>
    </row>
    <row r="528" spans="2:15" x14ac:dyDescent="0.25">
      <c r="B528" s="3" t="s">
        <v>9</v>
      </c>
      <c r="C528" s="6">
        <f>SUM(C524:C526)</f>
        <v>230185</v>
      </c>
    </row>
    <row r="529" spans="2:15" x14ac:dyDescent="0.25">
      <c r="B529" s="3" t="s">
        <v>8</v>
      </c>
      <c r="C529" s="9">
        <f>C528/13</f>
        <v>17706.538461538461</v>
      </c>
    </row>
    <row r="533" spans="2:15" x14ac:dyDescent="0.25">
      <c r="B533" s="47" t="s">
        <v>24</v>
      </c>
      <c r="C533" s="47" t="s">
        <v>27</v>
      </c>
    </row>
    <row r="535" spans="2:15" x14ac:dyDescent="0.25">
      <c r="B535" s="1" t="s">
        <v>54</v>
      </c>
      <c r="C535" s="6">
        <v>340623</v>
      </c>
      <c r="E535" s="47">
        <f>C535/C540</f>
        <v>16.678868470938813</v>
      </c>
      <c r="F535" s="47">
        <v>16</v>
      </c>
      <c r="G535" s="47">
        <f t="shared" ref="G535:G537" si="87">E535-F535</f>
        <v>0.67886847093881286</v>
      </c>
      <c r="I535" s="47">
        <f>C540*F535</f>
        <v>326758.85714285716</v>
      </c>
      <c r="K535" s="6">
        <f>C535-I535</f>
        <v>13864.142857142841</v>
      </c>
      <c r="N535" s="6"/>
    </row>
    <row r="536" spans="2:15" x14ac:dyDescent="0.25">
      <c r="B536" s="1" t="s">
        <v>1</v>
      </c>
      <c r="C536" s="6">
        <v>176100</v>
      </c>
      <c r="E536" s="47">
        <f>C536/C540</f>
        <v>8.6228726120441799</v>
      </c>
      <c r="F536" s="47">
        <v>8</v>
      </c>
      <c r="G536" s="47">
        <f t="shared" si="87"/>
        <v>0.62287261204417987</v>
      </c>
      <c r="I536" s="47">
        <f>C540*F536</f>
        <v>163379.42857142858</v>
      </c>
      <c r="K536" s="6">
        <f t="shared" ref="K536:K537" si="88">C536-I536</f>
        <v>12720.57142857142</v>
      </c>
      <c r="N536" s="6"/>
      <c r="O536" s="6"/>
    </row>
    <row r="537" spans="2:15" x14ac:dyDescent="0.25">
      <c r="B537" s="1" t="s">
        <v>53</v>
      </c>
      <c r="C537" s="6">
        <v>55105</v>
      </c>
      <c r="E537" s="47">
        <f>C537/C540</f>
        <v>2.698258917017005</v>
      </c>
      <c r="F537" s="47">
        <v>2</v>
      </c>
      <c r="G537" s="47">
        <f t="shared" si="87"/>
        <v>0.69825891701700504</v>
      </c>
      <c r="I537" s="47">
        <f>C540*F537</f>
        <v>40844.857142857145</v>
      </c>
      <c r="K537" s="6">
        <f t="shared" si="88"/>
        <v>14260.142857142855</v>
      </c>
      <c r="N537" s="6"/>
    </row>
    <row r="538" spans="2:15" x14ac:dyDescent="0.25">
      <c r="B538" s="1"/>
      <c r="C538" s="6"/>
      <c r="K538" s="6"/>
      <c r="N538" s="6"/>
    </row>
    <row r="539" spans="2:15" x14ac:dyDescent="0.25">
      <c r="B539" s="3" t="s">
        <v>9</v>
      </c>
      <c r="C539" s="6">
        <f>SUM(C535:C537)</f>
        <v>571828</v>
      </c>
    </row>
    <row r="540" spans="2:15" x14ac:dyDescent="0.25">
      <c r="B540" s="3" t="s">
        <v>8</v>
      </c>
      <c r="C540" s="9">
        <f>C539/28</f>
        <v>20422.428571428572</v>
      </c>
      <c r="N540" s="6"/>
    </row>
    <row r="541" spans="2:15" x14ac:dyDescent="0.25">
      <c r="N541" s="6"/>
      <c r="O541" s="6"/>
    </row>
    <row r="542" spans="2:15" x14ac:dyDescent="0.25">
      <c r="N542" s="6"/>
    </row>
    <row r="543" spans="2:15" x14ac:dyDescent="0.25">
      <c r="N543" s="6"/>
    </row>
    <row r="544" spans="2:15" x14ac:dyDescent="0.25">
      <c r="B544" s="47" t="s">
        <v>25</v>
      </c>
      <c r="C544" s="47" t="s">
        <v>31</v>
      </c>
    </row>
    <row r="546" spans="2:11" x14ac:dyDescent="0.25">
      <c r="B546" s="1" t="s">
        <v>54</v>
      </c>
      <c r="C546" s="6">
        <v>393190</v>
      </c>
      <c r="E546" s="47">
        <f>C546/C551</f>
        <v>18.489589701243517</v>
      </c>
      <c r="F546" s="47">
        <v>18</v>
      </c>
      <c r="G546" s="47">
        <f t="shared" ref="G546:G548" si="89">E546-F546</f>
        <v>0.48958970124351708</v>
      </c>
      <c r="I546" s="47">
        <f>C551*F546</f>
        <v>382778.64</v>
      </c>
      <c r="K546" s="6">
        <f>C546-I546</f>
        <v>10411.359999999986</v>
      </c>
    </row>
    <row r="547" spans="2:11" x14ac:dyDescent="0.25">
      <c r="B547" s="1" t="s">
        <v>1</v>
      </c>
      <c r="C547" s="6">
        <v>109588</v>
      </c>
      <c r="E547" s="47">
        <f>C547/C551</f>
        <v>5.1533283048395804</v>
      </c>
      <c r="F547" s="47">
        <v>4</v>
      </c>
      <c r="G547" s="47">
        <f t="shared" si="89"/>
        <v>1.1533283048395804</v>
      </c>
      <c r="I547" s="47">
        <f>C551*F547</f>
        <v>85061.92</v>
      </c>
      <c r="K547" s="6">
        <f t="shared" ref="K547:K548" si="90">C547-I547</f>
        <v>24526.080000000002</v>
      </c>
    </row>
    <row r="548" spans="2:11" x14ac:dyDescent="0.25">
      <c r="B548" s="1" t="s">
        <v>53</v>
      </c>
      <c r="C548" s="6">
        <v>28859</v>
      </c>
      <c r="E548" s="47">
        <f>C548/C551</f>
        <v>1.3570819939169019</v>
      </c>
      <c r="F548" s="47">
        <v>1</v>
      </c>
      <c r="G548" s="47">
        <f t="shared" si="89"/>
        <v>0.35708199391690187</v>
      </c>
      <c r="I548" s="47">
        <f>C551*F548</f>
        <v>21265.48</v>
      </c>
      <c r="K548" s="6">
        <f t="shared" si="90"/>
        <v>7593.52</v>
      </c>
    </row>
    <row r="549" spans="2:11" x14ac:dyDescent="0.25">
      <c r="B549" s="1"/>
      <c r="C549" s="6"/>
      <c r="K549" s="6"/>
    </row>
    <row r="550" spans="2:11" x14ac:dyDescent="0.25">
      <c r="B550" s="3" t="s">
        <v>9</v>
      </c>
      <c r="C550" s="6">
        <f>SUM(C546:C548)</f>
        <v>531637</v>
      </c>
    </row>
    <row r="551" spans="2:11" x14ac:dyDescent="0.25">
      <c r="B551" s="3" t="s">
        <v>8</v>
      </c>
      <c r="C551" s="9">
        <f>C550/25</f>
        <v>21265.48</v>
      </c>
    </row>
    <row r="557" spans="2:11" x14ac:dyDescent="0.25">
      <c r="B557" s="48" t="s">
        <v>45</v>
      </c>
      <c r="C557" s="48"/>
    </row>
    <row r="558" spans="2:11" x14ac:dyDescent="0.25">
      <c r="B558" s="48"/>
      <c r="C558" s="48"/>
    </row>
    <row r="559" spans="2:11" x14ac:dyDescent="0.25">
      <c r="B559" s="33" t="s">
        <v>54</v>
      </c>
      <c r="C559" s="48">
        <f>F546+F535+F524+F513+F502+F491+F480+F469+F458+F447+F436+F425+F414+F403</f>
        <v>114</v>
      </c>
    </row>
    <row r="560" spans="2:11" x14ac:dyDescent="0.25">
      <c r="B560" s="33" t="s">
        <v>1</v>
      </c>
      <c r="C560" s="48">
        <f>F547+F536+F525+F514+F503+F492+F481+F470+F459+F448+F437+F426+F415+F404</f>
        <v>66</v>
      </c>
    </row>
    <row r="561" spans="2:3" x14ac:dyDescent="0.25">
      <c r="B561" s="33" t="s">
        <v>53</v>
      </c>
      <c r="C561" s="48">
        <f>F548+F537+F526+F515+F504+F493+F482+F471+F460+F449+F438+F427+F416+F405</f>
        <v>20</v>
      </c>
    </row>
    <row r="562" spans="2:3" x14ac:dyDescent="0.25">
      <c r="B562" s="52"/>
      <c r="C562" s="52"/>
    </row>
    <row r="563" spans="2:3" x14ac:dyDescent="0.25">
      <c r="B563" s="52" t="s">
        <v>79</v>
      </c>
      <c r="C563" s="52">
        <f>SUM(C559:C561)</f>
        <v>200</v>
      </c>
    </row>
  </sheetData>
  <mergeCells count="2">
    <mergeCell ref="K156:M156"/>
    <mergeCell ref="E2:G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E638-97F7-4566-BC0F-4B8D41B07EDC}">
  <dimension ref="B3:R235"/>
  <sheetViews>
    <sheetView topLeftCell="A208" zoomScaleNormal="100" workbookViewId="0">
      <selection activeCell="A208" sqref="A1:XFD1048576"/>
    </sheetView>
  </sheetViews>
  <sheetFormatPr defaultRowHeight="15" x14ac:dyDescent="0.25"/>
  <cols>
    <col min="2" max="2" width="27.42578125" customWidth="1"/>
    <col min="3" max="3" width="12.7109375" style="36" customWidth="1"/>
    <col min="4" max="10" width="9.140625" style="36"/>
    <col min="11" max="11" width="12.28515625" style="36" customWidth="1"/>
    <col min="12" max="18" width="9.140625" style="36"/>
  </cols>
  <sheetData>
    <row r="3" spans="2:15" x14ac:dyDescent="0.25">
      <c r="D3" s="36" t="s">
        <v>5</v>
      </c>
      <c r="E3" s="36" t="s">
        <v>57</v>
      </c>
      <c r="G3" s="36" t="s">
        <v>78</v>
      </c>
    </row>
    <row r="4" spans="2:15" x14ac:dyDescent="0.25">
      <c r="B4" s="1" t="s">
        <v>0</v>
      </c>
      <c r="C4" s="2">
        <v>1493905</v>
      </c>
      <c r="D4" s="36">
        <f>100/$C$11*C4</f>
        <v>31.073238915154683</v>
      </c>
      <c r="E4" s="36">
        <f>D4*$E$10/100</f>
        <v>62.146477830309365</v>
      </c>
      <c r="G4" s="36">
        <v>62</v>
      </c>
    </row>
    <row r="5" spans="2:15" x14ac:dyDescent="0.25">
      <c r="B5" s="1" t="s">
        <v>1</v>
      </c>
      <c r="C5" s="2">
        <v>1458140</v>
      </c>
      <c r="D5" s="36">
        <f t="shared" ref="D5:D9" si="0">100/$C$11*C5</f>
        <v>30.329326558076751</v>
      </c>
      <c r="E5" s="36">
        <f t="shared" ref="E5:E9" si="1">D5*$E$10/100</f>
        <v>60.658653116153502</v>
      </c>
      <c r="G5" s="36">
        <v>61</v>
      </c>
    </row>
    <row r="6" spans="2:15" x14ac:dyDescent="0.25">
      <c r="B6" s="1" t="s">
        <v>2</v>
      </c>
      <c r="C6" s="2">
        <v>839776</v>
      </c>
      <c r="D6" s="36">
        <f t="shared" si="0"/>
        <v>17.46734918432761</v>
      </c>
      <c r="E6" s="36">
        <f t="shared" si="1"/>
        <v>34.934698368655219</v>
      </c>
      <c r="G6" s="36">
        <v>35</v>
      </c>
    </row>
    <row r="7" spans="2:15" x14ac:dyDescent="0.25">
      <c r="B7" s="1" t="s">
        <v>3</v>
      </c>
      <c r="C7" s="2">
        <v>513910</v>
      </c>
      <c r="D7" s="36">
        <f t="shared" si="0"/>
        <v>10.689333130879904</v>
      </c>
      <c r="E7" s="36">
        <f t="shared" si="1"/>
        <v>21.378666261759808</v>
      </c>
      <c r="G7" s="36">
        <v>21</v>
      </c>
    </row>
    <row r="8" spans="2:15" x14ac:dyDescent="0.25">
      <c r="B8" s="28" t="s">
        <v>55</v>
      </c>
      <c r="C8" s="30">
        <v>251562</v>
      </c>
      <c r="D8" s="36">
        <f t="shared" si="0"/>
        <v>5.2324921115962137</v>
      </c>
      <c r="E8" s="36">
        <f t="shared" si="1"/>
        <v>10.464984223192427</v>
      </c>
      <c r="G8" s="36">
        <v>11</v>
      </c>
    </row>
    <row r="9" spans="2:15" x14ac:dyDescent="0.25">
      <c r="B9" s="29" t="s">
        <v>56</v>
      </c>
      <c r="C9" s="30">
        <v>250397</v>
      </c>
      <c r="D9" s="36">
        <f t="shared" si="0"/>
        <v>5.2082600999648481</v>
      </c>
      <c r="E9" s="36">
        <f t="shared" si="1"/>
        <v>10.416520199929696</v>
      </c>
      <c r="G9" s="36">
        <v>10</v>
      </c>
    </row>
    <row r="10" spans="2:15" x14ac:dyDescent="0.25">
      <c r="E10" s="36">
        <v>200</v>
      </c>
      <c r="G10" s="36">
        <f>SUM(G4:G9)</f>
        <v>200</v>
      </c>
    </row>
    <row r="11" spans="2:15" x14ac:dyDescent="0.25">
      <c r="B11" s="3" t="s">
        <v>4</v>
      </c>
      <c r="C11" s="6">
        <f>SUM(C4:C9)</f>
        <v>4807690</v>
      </c>
    </row>
    <row r="15" spans="2:15" x14ac:dyDescent="0.25">
      <c r="B15" s="26" t="s">
        <v>7</v>
      </c>
      <c r="C15" s="36" t="s">
        <v>11</v>
      </c>
      <c r="K15" s="36" t="s">
        <v>39</v>
      </c>
      <c r="L15" s="70" t="s">
        <v>38</v>
      </c>
      <c r="M15" s="70"/>
      <c r="N15" s="70"/>
      <c r="O15" s="36">
        <v>0</v>
      </c>
    </row>
    <row r="17" spans="2:15" x14ac:dyDescent="0.25">
      <c r="B17" s="1" t="s">
        <v>0</v>
      </c>
      <c r="C17" s="6">
        <v>26355</v>
      </c>
      <c r="E17" s="36">
        <f>C17/C25</f>
        <v>1.5905524709452701</v>
      </c>
      <c r="F17" s="36">
        <v>1</v>
      </c>
      <c r="I17" s="36">
        <f>C25*F17</f>
        <v>16569.714285714286</v>
      </c>
      <c r="K17" s="6">
        <f>C17-I17</f>
        <v>9785.2857142857138</v>
      </c>
    </row>
    <row r="18" spans="2:15" x14ac:dyDescent="0.25">
      <c r="B18" s="1" t="s">
        <v>1</v>
      </c>
      <c r="C18" s="6">
        <v>43081</v>
      </c>
      <c r="E18" s="36">
        <f>C18/C25</f>
        <v>2.5999844811532227</v>
      </c>
      <c r="F18" s="36">
        <v>2</v>
      </c>
      <c r="I18" s="36">
        <f>C25*F18</f>
        <v>33139.428571428572</v>
      </c>
      <c r="K18" s="6">
        <f t="shared" ref="K18:K22" si="2">C18-I18</f>
        <v>9941.5714285714275</v>
      </c>
    </row>
    <row r="19" spans="2:15" x14ac:dyDescent="0.25">
      <c r="B19" s="1" t="s">
        <v>2</v>
      </c>
      <c r="C19" s="6">
        <v>18546</v>
      </c>
      <c r="E19" s="36">
        <f>C19/C25</f>
        <v>1.1192709590647307</v>
      </c>
      <c r="F19" s="36">
        <v>1</v>
      </c>
      <c r="I19" s="36">
        <f>C25*F19</f>
        <v>16569.714285714286</v>
      </c>
      <c r="K19" s="6">
        <f t="shared" si="2"/>
        <v>1976.2857142857138</v>
      </c>
    </row>
    <row r="20" spans="2:15" x14ac:dyDescent="0.25">
      <c r="B20" s="1" t="s">
        <v>3</v>
      </c>
      <c r="C20" s="6">
        <v>16629</v>
      </c>
      <c r="E20" s="36">
        <f>C20/C25</f>
        <v>1.0035779563403111</v>
      </c>
      <c r="F20" s="36">
        <v>1</v>
      </c>
      <c r="I20" s="36">
        <f>C25*F20</f>
        <v>16569.714285714286</v>
      </c>
      <c r="K20" s="6">
        <f t="shared" si="2"/>
        <v>59.285714285713766</v>
      </c>
    </row>
    <row r="21" spans="2:15" x14ac:dyDescent="0.25">
      <c r="B21" s="28" t="s">
        <v>55</v>
      </c>
      <c r="C21" s="6">
        <v>6447</v>
      </c>
      <c r="E21" s="36">
        <f>C21/C25</f>
        <v>0.38908335345035694</v>
      </c>
      <c r="F21" s="36">
        <v>0</v>
      </c>
      <c r="I21" s="36">
        <f>C25*F21</f>
        <v>0</v>
      </c>
      <c r="K21" s="6">
        <f t="shared" si="2"/>
        <v>6447</v>
      </c>
    </row>
    <row r="22" spans="2:15" x14ac:dyDescent="0.25">
      <c r="B22" s="29" t="s">
        <v>56</v>
      </c>
      <c r="C22" s="6">
        <v>4930</v>
      </c>
      <c r="E22" s="36">
        <f>C22/C25</f>
        <v>0.2975307790461082</v>
      </c>
      <c r="F22" s="36">
        <v>0</v>
      </c>
      <c r="I22" s="36">
        <f>C25*F22</f>
        <v>0</v>
      </c>
      <c r="K22" s="6">
        <f t="shared" si="2"/>
        <v>4930</v>
      </c>
    </row>
    <row r="24" spans="2:15" x14ac:dyDescent="0.25">
      <c r="B24" s="3" t="s">
        <v>9</v>
      </c>
      <c r="C24" s="6">
        <f>SUM(C17:C22)</f>
        <v>115988</v>
      </c>
    </row>
    <row r="25" spans="2:15" x14ac:dyDescent="0.25">
      <c r="B25" s="3" t="s">
        <v>8</v>
      </c>
      <c r="C25" s="36">
        <f>C24/7</f>
        <v>16569.714285714286</v>
      </c>
    </row>
    <row r="29" spans="2:15" x14ac:dyDescent="0.25">
      <c r="B29" s="26" t="s">
        <v>10</v>
      </c>
      <c r="C29" s="36" t="s">
        <v>12</v>
      </c>
      <c r="K29" s="36" t="s">
        <v>39</v>
      </c>
      <c r="L29" s="70" t="s">
        <v>38</v>
      </c>
      <c r="M29" s="70"/>
      <c r="N29" s="70"/>
      <c r="O29" s="36">
        <v>1</v>
      </c>
    </row>
    <row r="30" spans="2:15" x14ac:dyDescent="0.25">
      <c r="B30" s="26"/>
    </row>
    <row r="31" spans="2:15" x14ac:dyDescent="0.25">
      <c r="B31" s="1" t="s">
        <v>0</v>
      </c>
      <c r="C31" s="6">
        <v>74565</v>
      </c>
      <c r="E31" s="36">
        <f>C31/C39</f>
        <v>3.5616111197353808</v>
      </c>
      <c r="F31" s="36">
        <v>3</v>
      </c>
      <c r="I31" s="36">
        <f>C39*F31</f>
        <v>62807.25</v>
      </c>
      <c r="K31" s="6">
        <f>C31-I31</f>
        <v>11757.75</v>
      </c>
    </row>
    <row r="32" spans="2:15" x14ac:dyDescent="0.25">
      <c r="B32" s="1" t="s">
        <v>1</v>
      </c>
      <c r="C32" s="6">
        <v>134322</v>
      </c>
      <c r="E32" s="36">
        <f>C32/C39</f>
        <v>6.4159153600897989</v>
      </c>
      <c r="F32" s="36">
        <v>6</v>
      </c>
      <c r="I32" s="36">
        <f>C39*F32</f>
        <v>125614.5</v>
      </c>
      <c r="K32" s="6">
        <f t="shared" ref="K32:K36" si="3">C32-I32</f>
        <v>8707.5</v>
      </c>
    </row>
    <row r="33" spans="2:15" x14ac:dyDescent="0.25">
      <c r="B33" s="1" t="s">
        <v>2</v>
      </c>
      <c r="C33" s="6">
        <v>52797</v>
      </c>
      <c r="E33" s="36">
        <f>C33/C39</f>
        <v>2.5218585434006426</v>
      </c>
      <c r="F33" s="36">
        <v>2</v>
      </c>
      <c r="I33" s="36">
        <f>C39*F33</f>
        <v>41871.5</v>
      </c>
      <c r="K33" s="6">
        <f t="shared" si="3"/>
        <v>10925.5</v>
      </c>
    </row>
    <row r="34" spans="2:15" x14ac:dyDescent="0.25">
      <c r="B34" s="1" t="s">
        <v>3</v>
      </c>
      <c r="C34" s="6">
        <v>44774</v>
      </c>
      <c r="E34" s="36">
        <f>C34/C39</f>
        <v>2.1386384533632663</v>
      </c>
      <c r="F34" s="36">
        <v>2</v>
      </c>
      <c r="I34" s="36">
        <f>C39*F34</f>
        <v>41871.5</v>
      </c>
      <c r="K34" s="6">
        <f t="shared" si="3"/>
        <v>2902.5</v>
      </c>
    </row>
    <row r="35" spans="2:15" x14ac:dyDescent="0.25">
      <c r="B35" s="28" t="s">
        <v>55</v>
      </c>
      <c r="C35" s="6">
        <v>16452</v>
      </c>
      <c r="E35" s="36">
        <f>C35/C39</f>
        <v>0.78583284573038936</v>
      </c>
      <c r="F35" s="36">
        <v>0</v>
      </c>
      <c r="I35" s="36">
        <f>C39*F35</f>
        <v>0</v>
      </c>
      <c r="K35" s="6">
        <f t="shared" si="3"/>
        <v>16452</v>
      </c>
    </row>
    <row r="36" spans="2:15" x14ac:dyDescent="0.25">
      <c r="B36" s="29" t="s">
        <v>56</v>
      </c>
      <c r="C36" s="6">
        <v>12062</v>
      </c>
      <c r="E36" s="36">
        <f>C36/C39</f>
        <v>0.57614367768052255</v>
      </c>
      <c r="F36" s="36">
        <v>0</v>
      </c>
      <c r="I36" s="36">
        <f>C39*F36</f>
        <v>0</v>
      </c>
      <c r="K36" s="6">
        <f t="shared" si="3"/>
        <v>12062</v>
      </c>
    </row>
    <row r="38" spans="2:15" x14ac:dyDescent="0.25">
      <c r="B38" s="3" t="s">
        <v>9</v>
      </c>
      <c r="C38" s="6">
        <f>SUM(C31:C36)</f>
        <v>334972</v>
      </c>
    </row>
    <row r="39" spans="2:15" x14ac:dyDescent="0.25">
      <c r="B39" s="3" t="s">
        <v>8</v>
      </c>
      <c r="C39" s="36">
        <f>C38/16</f>
        <v>20935.75</v>
      </c>
    </row>
    <row r="43" spans="2:15" x14ac:dyDescent="0.25">
      <c r="B43" s="26" t="s">
        <v>13</v>
      </c>
      <c r="C43" s="36" t="s">
        <v>14</v>
      </c>
      <c r="K43" s="36" t="s">
        <v>39</v>
      </c>
      <c r="L43" s="70" t="s">
        <v>38</v>
      </c>
      <c r="M43" s="70"/>
      <c r="N43" s="70"/>
      <c r="O43" s="36">
        <v>1</v>
      </c>
    </row>
    <row r="44" spans="2:15" x14ac:dyDescent="0.25">
      <c r="B44" s="26"/>
    </row>
    <row r="45" spans="2:15" x14ac:dyDescent="0.25">
      <c r="B45" s="1" t="s">
        <v>0</v>
      </c>
      <c r="C45" s="6">
        <v>50464</v>
      </c>
      <c r="E45" s="36">
        <f>C45/C53</f>
        <v>2.5363637277470068</v>
      </c>
      <c r="F45" s="36">
        <v>2</v>
      </c>
      <c r="I45" s="36">
        <f>C53*F45</f>
        <v>39792.400000000001</v>
      </c>
      <c r="K45" s="6">
        <f>C45-I45</f>
        <v>10671.599999999999</v>
      </c>
    </row>
    <row r="46" spans="2:15" x14ac:dyDescent="0.25">
      <c r="B46" s="1" t="s">
        <v>1</v>
      </c>
      <c r="C46" s="6">
        <v>59515</v>
      </c>
      <c r="E46" s="36">
        <f>C46/C53</f>
        <v>2.9912747157748716</v>
      </c>
      <c r="F46" s="36">
        <v>2</v>
      </c>
      <c r="I46" s="36">
        <f>C53*F46</f>
        <v>39792.400000000001</v>
      </c>
      <c r="K46" s="6">
        <f t="shared" ref="K46:K50" si="4">C46-I46</f>
        <v>19722.599999999999</v>
      </c>
    </row>
    <row r="47" spans="2:15" x14ac:dyDescent="0.25">
      <c r="B47" s="1" t="s">
        <v>2</v>
      </c>
      <c r="C47" s="6">
        <v>47350</v>
      </c>
      <c r="E47" s="36">
        <f>C47/C53</f>
        <v>2.3798514289160742</v>
      </c>
      <c r="F47" s="36">
        <v>2</v>
      </c>
      <c r="I47" s="36">
        <f>C53*F47</f>
        <v>39792.400000000001</v>
      </c>
      <c r="K47" s="6">
        <f t="shared" si="4"/>
        <v>7557.5999999999985</v>
      </c>
    </row>
    <row r="48" spans="2:15" x14ac:dyDescent="0.25">
      <c r="B48" s="1" t="s">
        <v>3</v>
      </c>
      <c r="C48" s="6">
        <v>24384</v>
      </c>
      <c r="E48" s="36">
        <f>C48/C53</f>
        <v>1.225560659824489</v>
      </c>
      <c r="F48" s="36">
        <v>1</v>
      </c>
      <c r="I48" s="36">
        <f>C53*F48</f>
        <v>19896.2</v>
      </c>
      <c r="K48" s="6">
        <f t="shared" si="4"/>
        <v>4487.7999999999993</v>
      </c>
    </row>
    <row r="49" spans="2:15" x14ac:dyDescent="0.25">
      <c r="B49" s="28" t="s">
        <v>55</v>
      </c>
      <c r="C49" s="6">
        <v>9524</v>
      </c>
      <c r="E49" s="36">
        <f>C49/C53</f>
        <v>0.47868437189010965</v>
      </c>
      <c r="F49" s="36">
        <v>0</v>
      </c>
      <c r="I49" s="36">
        <f>C53*F49</f>
        <v>0</v>
      </c>
      <c r="K49" s="6">
        <f t="shared" si="4"/>
        <v>9524</v>
      </c>
    </row>
    <row r="50" spans="2:15" x14ac:dyDescent="0.25">
      <c r="B50" s="29" t="s">
        <v>56</v>
      </c>
      <c r="C50" s="6">
        <v>7725</v>
      </c>
      <c r="E50" s="36">
        <f>C50/C53</f>
        <v>0.38826509584744823</v>
      </c>
      <c r="F50" s="36">
        <v>0</v>
      </c>
      <c r="I50" s="36">
        <f>C53*F50</f>
        <v>0</v>
      </c>
      <c r="K50" s="6">
        <f t="shared" si="4"/>
        <v>7725</v>
      </c>
    </row>
    <row r="52" spans="2:15" x14ac:dyDescent="0.25">
      <c r="B52" s="3" t="s">
        <v>9</v>
      </c>
      <c r="C52" s="6">
        <f>SUM(C45:C50)</f>
        <v>198962</v>
      </c>
    </row>
    <row r="53" spans="2:15" x14ac:dyDescent="0.25">
      <c r="B53" s="3" t="s">
        <v>8</v>
      </c>
      <c r="C53" s="36">
        <f>C52/10</f>
        <v>19896.2</v>
      </c>
    </row>
    <row r="57" spans="2:15" x14ac:dyDescent="0.25">
      <c r="B57" s="26" t="s">
        <v>15</v>
      </c>
      <c r="C57" s="36" t="s">
        <v>26</v>
      </c>
      <c r="K57" s="36" t="s">
        <v>39</v>
      </c>
      <c r="L57" s="70" t="s">
        <v>38</v>
      </c>
      <c r="M57" s="70"/>
      <c r="N57" s="70"/>
      <c r="O57" s="36">
        <v>1</v>
      </c>
    </row>
    <row r="58" spans="2:15" x14ac:dyDescent="0.25">
      <c r="B58" s="26"/>
    </row>
    <row r="59" spans="2:15" x14ac:dyDescent="0.25">
      <c r="B59" s="1" t="s">
        <v>0</v>
      </c>
      <c r="C59" s="6">
        <v>84166</v>
      </c>
      <c r="E59" s="36">
        <f>C59/C67</f>
        <v>4.155477488084161</v>
      </c>
      <c r="F59" s="36">
        <v>4</v>
      </c>
      <c r="I59" s="36">
        <f>C67*F59</f>
        <v>81016.923076923078</v>
      </c>
      <c r="K59" s="6">
        <f>C59-I59</f>
        <v>3149.076923076922</v>
      </c>
    </row>
    <row r="60" spans="2:15" x14ac:dyDescent="0.25">
      <c r="B60" s="1" t="s">
        <v>1</v>
      </c>
      <c r="C60" s="6">
        <v>79463</v>
      </c>
      <c r="E60" s="36">
        <f>C60/C67</f>
        <v>3.9232790869903722</v>
      </c>
      <c r="F60" s="36">
        <v>3</v>
      </c>
      <c r="I60" s="36">
        <f>C67*F60</f>
        <v>60762.692307692312</v>
      </c>
      <c r="K60" s="6">
        <f t="shared" ref="K60:K64" si="5">C60-I60</f>
        <v>18700.307692307688</v>
      </c>
    </row>
    <row r="61" spans="2:15" x14ac:dyDescent="0.25">
      <c r="B61" s="1" t="s">
        <v>2</v>
      </c>
      <c r="C61" s="6">
        <v>44551</v>
      </c>
      <c r="E61" s="36">
        <f>C61/C67</f>
        <v>2.1995898292854292</v>
      </c>
      <c r="F61" s="36">
        <v>2</v>
      </c>
      <c r="I61" s="36">
        <f>C67*F61</f>
        <v>40508.461538461539</v>
      </c>
      <c r="K61" s="6">
        <f t="shared" si="5"/>
        <v>4042.538461538461</v>
      </c>
    </row>
    <row r="62" spans="2:15" x14ac:dyDescent="0.25">
      <c r="B62" s="1" t="s">
        <v>3</v>
      </c>
      <c r="C62" s="6">
        <v>26661</v>
      </c>
      <c r="E62" s="36">
        <f>C62/C67</f>
        <v>1.3163175784736332</v>
      </c>
      <c r="F62" s="36">
        <v>1</v>
      </c>
      <c r="I62" s="36">
        <f>C67*F62</f>
        <v>20254.23076923077</v>
      </c>
      <c r="K62" s="6">
        <f t="shared" si="5"/>
        <v>6406.7692307692305</v>
      </c>
    </row>
    <row r="63" spans="2:15" x14ac:dyDescent="0.25">
      <c r="B63" s="28" t="s">
        <v>55</v>
      </c>
      <c r="C63" s="6">
        <v>13930</v>
      </c>
      <c r="E63" s="36">
        <f>C63/C67</f>
        <v>0.68775754353316498</v>
      </c>
      <c r="F63" s="36">
        <v>0</v>
      </c>
      <c r="I63" s="36">
        <f>C67*F63</f>
        <v>0</v>
      </c>
      <c r="K63" s="6">
        <f t="shared" si="5"/>
        <v>13930</v>
      </c>
    </row>
    <row r="64" spans="2:15" x14ac:dyDescent="0.25">
      <c r="B64" s="29" t="s">
        <v>56</v>
      </c>
      <c r="C64" s="6">
        <v>14534</v>
      </c>
      <c r="E64" s="36">
        <f>C64/C67</f>
        <v>0.71757847363323901</v>
      </c>
      <c r="F64" s="36">
        <v>0</v>
      </c>
      <c r="I64" s="36">
        <f>C67*F64</f>
        <v>0</v>
      </c>
      <c r="K64" s="6">
        <f t="shared" si="5"/>
        <v>14534</v>
      </c>
    </row>
    <row r="66" spans="2:15" x14ac:dyDescent="0.25">
      <c r="B66" s="3" t="s">
        <v>9</v>
      </c>
      <c r="C66" s="6">
        <f>SUM(C59:C64)</f>
        <v>263305</v>
      </c>
    </row>
    <row r="67" spans="2:15" x14ac:dyDescent="0.25">
      <c r="B67" s="3" t="s">
        <v>8</v>
      </c>
      <c r="C67" s="36">
        <f>C66/13</f>
        <v>20254.23076923077</v>
      </c>
    </row>
    <row r="71" spans="2:15" x14ac:dyDescent="0.25">
      <c r="B71" s="26" t="s">
        <v>16</v>
      </c>
      <c r="C71" s="36" t="s">
        <v>28</v>
      </c>
      <c r="K71" s="36" t="s">
        <v>39</v>
      </c>
      <c r="L71" s="70" t="s">
        <v>38</v>
      </c>
      <c r="M71" s="70"/>
      <c r="N71" s="70"/>
      <c r="O71" s="36">
        <v>2</v>
      </c>
    </row>
    <row r="72" spans="2:15" x14ac:dyDescent="0.25">
      <c r="B72" s="26"/>
    </row>
    <row r="73" spans="2:15" x14ac:dyDescent="0.25">
      <c r="B73" s="1" t="s">
        <v>0</v>
      </c>
      <c r="C73" s="6">
        <v>78163</v>
      </c>
      <c r="E73" s="36">
        <f>C73/C81</f>
        <v>3.8530513654737257</v>
      </c>
      <c r="F73" s="36">
        <v>3</v>
      </c>
      <c r="I73" s="36">
        <f>C81*F73</f>
        <v>60858</v>
      </c>
      <c r="K73" s="6">
        <f>C73-I73</f>
        <v>17305</v>
      </c>
    </row>
    <row r="74" spans="2:15" x14ac:dyDescent="0.25">
      <c r="B74" s="1" t="s">
        <v>1</v>
      </c>
      <c r="C74" s="6">
        <v>73556</v>
      </c>
      <c r="E74" s="36">
        <f>C74/C81</f>
        <v>3.6259489302967562</v>
      </c>
      <c r="F74" s="36">
        <v>3</v>
      </c>
      <c r="I74" s="36">
        <f>C81*F74</f>
        <v>60858</v>
      </c>
      <c r="K74" s="6">
        <f t="shared" ref="K74:K78" si="6">C74-I74</f>
        <v>12698</v>
      </c>
    </row>
    <row r="75" spans="2:15" x14ac:dyDescent="0.25">
      <c r="B75" s="1" t="s">
        <v>2</v>
      </c>
      <c r="C75" s="6">
        <v>38628</v>
      </c>
      <c r="E75" s="36">
        <f>C75/C81</f>
        <v>1.904170363797693</v>
      </c>
      <c r="F75" s="36">
        <v>1</v>
      </c>
      <c r="I75" s="36">
        <f>C81*F75</f>
        <v>20286</v>
      </c>
      <c r="K75" s="6">
        <f t="shared" si="6"/>
        <v>18342</v>
      </c>
    </row>
    <row r="76" spans="2:15" x14ac:dyDescent="0.25">
      <c r="B76" s="1" t="s">
        <v>3</v>
      </c>
      <c r="C76" s="6">
        <v>25673</v>
      </c>
      <c r="E76" s="36">
        <f>C76/C81</f>
        <v>1.2655525978507345</v>
      </c>
      <c r="F76" s="36">
        <v>1</v>
      </c>
      <c r="I76" s="36">
        <f>C81*F76</f>
        <v>20286</v>
      </c>
      <c r="K76" s="6">
        <f t="shared" si="6"/>
        <v>5387</v>
      </c>
    </row>
    <row r="77" spans="2:15" x14ac:dyDescent="0.25">
      <c r="B77" s="28" t="s">
        <v>55</v>
      </c>
      <c r="C77" s="6">
        <v>13569</v>
      </c>
      <c r="E77" s="36">
        <f>C77/C81</f>
        <v>0.66888494528246079</v>
      </c>
      <c r="F77" s="36">
        <v>0</v>
      </c>
      <c r="I77" s="36">
        <f>C81*F77</f>
        <v>0</v>
      </c>
      <c r="K77" s="6">
        <f t="shared" si="6"/>
        <v>13569</v>
      </c>
    </row>
    <row r="78" spans="2:15" x14ac:dyDescent="0.25">
      <c r="B78" s="29" t="s">
        <v>56</v>
      </c>
      <c r="C78" s="6">
        <v>13843</v>
      </c>
      <c r="E78" s="36">
        <f>C78/C81</f>
        <v>0.68239179729862964</v>
      </c>
      <c r="F78" s="36">
        <v>0</v>
      </c>
      <c r="I78" s="36">
        <f>C81*F78</f>
        <v>0</v>
      </c>
      <c r="K78" s="6">
        <f t="shared" si="6"/>
        <v>13843</v>
      </c>
    </row>
    <row r="80" spans="2:15" x14ac:dyDescent="0.25">
      <c r="B80" s="3" t="s">
        <v>9</v>
      </c>
      <c r="C80" s="6">
        <f>SUM(C73:C78)</f>
        <v>243432</v>
      </c>
    </row>
    <row r="81" spans="2:15" x14ac:dyDescent="0.25">
      <c r="B81" s="3" t="s">
        <v>8</v>
      </c>
      <c r="C81" s="36">
        <f>C80/12</f>
        <v>20286</v>
      </c>
    </row>
    <row r="85" spans="2:15" x14ac:dyDescent="0.25">
      <c r="B85" s="26" t="s">
        <v>17</v>
      </c>
      <c r="C85" s="36" t="s">
        <v>29</v>
      </c>
      <c r="K85" s="36" t="s">
        <v>39</v>
      </c>
      <c r="L85" s="70" t="s">
        <v>38</v>
      </c>
      <c r="M85" s="70"/>
      <c r="N85" s="70"/>
      <c r="O85" s="36">
        <v>3</v>
      </c>
    </row>
    <row r="86" spans="2:15" x14ac:dyDescent="0.25">
      <c r="B86" s="26"/>
    </row>
    <row r="87" spans="2:15" x14ac:dyDescent="0.25">
      <c r="B87" s="1" t="s">
        <v>0</v>
      </c>
      <c r="C87" s="6">
        <v>79715</v>
      </c>
      <c r="E87" s="36">
        <f>C87/C95</f>
        <v>3.8978942478633374</v>
      </c>
      <c r="F87" s="36">
        <v>3</v>
      </c>
      <c r="I87" s="36">
        <f>C95*F87</f>
        <v>61352.357142857145</v>
      </c>
      <c r="K87" s="6">
        <f>C87-I87</f>
        <v>18362.642857142855</v>
      </c>
    </row>
    <row r="88" spans="2:15" x14ac:dyDescent="0.25">
      <c r="B88" s="1" t="s">
        <v>1</v>
      </c>
      <c r="C88" s="6">
        <v>96714</v>
      </c>
      <c r="E88" s="36">
        <f>C88/C95</f>
        <v>4.7291092553202638</v>
      </c>
      <c r="F88" s="36">
        <v>4</v>
      </c>
      <c r="I88" s="36">
        <f>C95*F88</f>
        <v>81803.142857142855</v>
      </c>
      <c r="K88" s="6">
        <f t="shared" ref="K88:K92" si="7">C88-I88</f>
        <v>14910.857142857145</v>
      </c>
    </row>
    <row r="89" spans="2:15" x14ac:dyDescent="0.25">
      <c r="B89" s="1" t="s">
        <v>2</v>
      </c>
      <c r="C89" s="6">
        <v>40124</v>
      </c>
      <c r="E89" s="36">
        <f>C89/C95</f>
        <v>1.9619784080946943</v>
      </c>
      <c r="F89" s="36">
        <v>1</v>
      </c>
      <c r="I89" s="36">
        <f>C95*F89</f>
        <v>20450.785714285714</v>
      </c>
      <c r="K89" s="6">
        <f t="shared" si="7"/>
        <v>19673.214285714286</v>
      </c>
    </row>
    <row r="90" spans="2:15" x14ac:dyDescent="0.25">
      <c r="B90" s="1" t="s">
        <v>3</v>
      </c>
      <c r="C90" s="6">
        <v>39759</v>
      </c>
      <c r="E90" s="36">
        <f>C90/C95</f>
        <v>1.9441306830684117</v>
      </c>
      <c r="F90" s="36">
        <v>1</v>
      </c>
      <c r="I90" s="36">
        <f>C95*F90</f>
        <v>20450.785714285714</v>
      </c>
      <c r="K90" s="6">
        <f t="shared" si="7"/>
        <v>19308.214285714286</v>
      </c>
    </row>
    <row r="91" spans="2:15" x14ac:dyDescent="0.25">
      <c r="B91" s="28" t="s">
        <v>55</v>
      </c>
      <c r="C91" s="6">
        <v>15257</v>
      </c>
      <c r="E91" s="36">
        <f>C91/C95</f>
        <v>0.74603490609861312</v>
      </c>
      <c r="F91" s="36">
        <v>0</v>
      </c>
      <c r="I91" s="36">
        <f>C95*F91</f>
        <v>0</v>
      </c>
      <c r="K91" s="6">
        <f t="shared" si="7"/>
        <v>15257</v>
      </c>
    </row>
    <row r="92" spans="2:15" x14ac:dyDescent="0.25">
      <c r="B92" s="29" t="s">
        <v>56</v>
      </c>
      <c r="C92" s="6">
        <v>14742</v>
      </c>
      <c r="E92" s="36">
        <f>C92/C95</f>
        <v>0.72085249955468012</v>
      </c>
      <c r="F92" s="36">
        <v>0</v>
      </c>
      <c r="I92" s="36">
        <f>C95*F92</f>
        <v>0</v>
      </c>
      <c r="K92" s="6">
        <f t="shared" si="7"/>
        <v>14742</v>
      </c>
    </row>
    <row r="94" spans="2:15" x14ac:dyDescent="0.25">
      <c r="B94" s="3" t="s">
        <v>9</v>
      </c>
      <c r="C94" s="6">
        <f>SUM(C87:C92)</f>
        <v>286311</v>
      </c>
    </row>
    <row r="95" spans="2:15" x14ac:dyDescent="0.25">
      <c r="B95" s="3" t="s">
        <v>8</v>
      </c>
      <c r="C95" s="36">
        <f>C94/14</f>
        <v>20450.785714285714</v>
      </c>
    </row>
    <row r="99" spans="2:15" x14ac:dyDescent="0.25">
      <c r="B99" s="26" t="s">
        <v>18</v>
      </c>
      <c r="C99" s="36" t="s">
        <v>30</v>
      </c>
      <c r="K99" s="36" t="s">
        <v>39</v>
      </c>
      <c r="L99" s="70" t="s">
        <v>38</v>
      </c>
      <c r="M99" s="70"/>
      <c r="N99" s="70"/>
      <c r="O99" s="36">
        <v>0</v>
      </c>
    </row>
    <row r="100" spans="2:15" x14ac:dyDescent="0.25">
      <c r="B100" s="26"/>
    </row>
    <row r="101" spans="2:15" x14ac:dyDescent="0.25">
      <c r="B101" s="1" t="s">
        <v>0</v>
      </c>
      <c r="C101" s="6">
        <v>119457</v>
      </c>
      <c r="E101" s="36">
        <f>C101/C109</f>
        <v>5.591149230940248</v>
      </c>
      <c r="F101" s="36">
        <v>5</v>
      </c>
      <c r="I101" s="36">
        <f>C109*F101</f>
        <v>106826.875</v>
      </c>
      <c r="K101" s="6">
        <f>C101-I101</f>
        <v>12630.125</v>
      </c>
    </row>
    <row r="102" spans="2:15" x14ac:dyDescent="0.25">
      <c r="B102" s="1" t="s">
        <v>1</v>
      </c>
      <c r="C102" s="6">
        <v>195176</v>
      </c>
      <c r="E102" s="36">
        <f>C102/C109</f>
        <v>9.1351544262621172</v>
      </c>
      <c r="F102" s="36">
        <v>9</v>
      </c>
      <c r="I102" s="36">
        <f>C109*F102</f>
        <v>192288.375</v>
      </c>
      <c r="K102" s="6">
        <f t="shared" ref="K102:K106" si="8">C102-I102</f>
        <v>2887.625</v>
      </c>
    </row>
    <row r="103" spans="2:15" x14ac:dyDescent="0.25">
      <c r="B103" s="1" t="s">
        <v>2</v>
      </c>
      <c r="C103" s="6">
        <v>64412</v>
      </c>
      <c r="E103" s="36">
        <f>C103/C109</f>
        <v>3.0147844350965056</v>
      </c>
      <c r="F103" s="36">
        <v>3</v>
      </c>
      <c r="I103" s="36">
        <f>C109*F103</f>
        <v>64096.125</v>
      </c>
      <c r="K103" s="6">
        <f t="shared" si="8"/>
        <v>315.875</v>
      </c>
    </row>
    <row r="104" spans="2:15" x14ac:dyDescent="0.25">
      <c r="B104" s="1" t="s">
        <v>3</v>
      </c>
      <c r="C104" s="6">
        <v>74191</v>
      </c>
      <c r="E104" s="36">
        <f>C104/C109</f>
        <v>3.4724876113805632</v>
      </c>
      <c r="F104" s="36">
        <v>3</v>
      </c>
      <c r="I104" s="36">
        <f>C109*F104</f>
        <v>64096.125</v>
      </c>
      <c r="K104" s="6">
        <f t="shared" si="8"/>
        <v>10094.875</v>
      </c>
    </row>
    <row r="105" spans="2:15" x14ac:dyDescent="0.25">
      <c r="B105" s="28" t="s">
        <v>55</v>
      </c>
      <c r="C105" s="6">
        <v>28164</v>
      </c>
      <c r="E105" s="36">
        <f>C105/C109</f>
        <v>1.3182076139548218</v>
      </c>
      <c r="F105" s="36">
        <v>1</v>
      </c>
      <c r="I105" s="36">
        <f>C109*F105</f>
        <v>21365.375</v>
      </c>
      <c r="K105" s="6">
        <f t="shared" si="8"/>
        <v>6798.625</v>
      </c>
    </row>
    <row r="106" spans="2:15" x14ac:dyDescent="0.25">
      <c r="B106" s="29" t="s">
        <v>56</v>
      </c>
      <c r="C106" s="6">
        <v>31369</v>
      </c>
      <c r="E106" s="36">
        <f>C106/C109</f>
        <v>1.4682166823657437</v>
      </c>
      <c r="F106" s="36">
        <v>1</v>
      </c>
      <c r="I106" s="36">
        <f>C109*F106</f>
        <v>21365.375</v>
      </c>
      <c r="K106" s="6">
        <f t="shared" si="8"/>
        <v>10003.625</v>
      </c>
    </row>
    <row r="108" spans="2:15" x14ac:dyDescent="0.25">
      <c r="B108" s="3" t="s">
        <v>9</v>
      </c>
      <c r="C108" s="6">
        <f>SUM(C101:C106)</f>
        <v>512769</v>
      </c>
    </row>
    <row r="109" spans="2:15" x14ac:dyDescent="0.25">
      <c r="B109" s="3" t="s">
        <v>8</v>
      </c>
      <c r="C109" s="36">
        <f>C108/24</f>
        <v>21365.375</v>
      </c>
    </row>
    <row r="113" spans="2:15" x14ac:dyDescent="0.25">
      <c r="B113" s="26" t="s">
        <v>19</v>
      </c>
      <c r="C113" s="36" t="s">
        <v>29</v>
      </c>
      <c r="K113" s="36" t="s">
        <v>39</v>
      </c>
      <c r="L113" s="70" t="s">
        <v>38</v>
      </c>
      <c r="M113" s="70"/>
      <c r="N113" s="70"/>
      <c r="O113" s="36">
        <v>1</v>
      </c>
    </row>
    <row r="114" spans="2:15" x14ac:dyDescent="0.25">
      <c r="B114" s="26"/>
    </row>
    <row r="115" spans="2:15" x14ac:dyDescent="0.25">
      <c r="B115" s="1" t="s">
        <v>0</v>
      </c>
      <c r="C115" s="6">
        <v>87019</v>
      </c>
      <c r="E115" s="36">
        <f>C115/C123</f>
        <v>4.3831978124775137</v>
      </c>
      <c r="F115" s="36">
        <v>4</v>
      </c>
      <c r="I115" s="36">
        <f>C123*F115</f>
        <v>79411.428571428565</v>
      </c>
      <c r="K115" s="6">
        <f>C115-I115</f>
        <v>7607.5714285714348</v>
      </c>
    </row>
    <row r="116" spans="2:15" x14ac:dyDescent="0.25">
      <c r="B116" s="1" t="s">
        <v>1</v>
      </c>
      <c r="C116" s="6">
        <v>84534</v>
      </c>
      <c r="E116" s="36">
        <f>C116/C123</f>
        <v>4.2580269122832268</v>
      </c>
      <c r="F116" s="36">
        <v>4</v>
      </c>
      <c r="I116" s="36">
        <f>C123*F116</f>
        <v>79411.428571428565</v>
      </c>
      <c r="K116" s="6">
        <f t="shared" ref="K116:K120" si="9">C116-I116</f>
        <v>5122.5714285714348</v>
      </c>
    </row>
    <row r="117" spans="2:15" x14ac:dyDescent="0.25">
      <c r="B117" s="1" t="s">
        <v>2</v>
      </c>
      <c r="C117" s="6">
        <v>42117</v>
      </c>
      <c r="E117" s="36">
        <f>C117/C123</f>
        <v>2.1214578686047352</v>
      </c>
      <c r="F117" s="36">
        <v>2</v>
      </c>
      <c r="I117" s="36">
        <f>C123*F117</f>
        <v>39705.714285714283</v>
      </c>
      <c r="K117" s="6">
        <f t="shared" si="9"/>
        <v>2411.2857142857174</v>
      </c>
    </row>
    <row r="118" spans="2:15" x14ac:dyDescent="0.25">
      <c r="B118" s="1" t="s">
        <v>3</v>
      </c>
      <c r="C118" s="6">
        <v>35662</v>
      </c>
      <c r="E118" s="36">
        <f>C118/C123</f>
        <v>1.796315751601065</v>
      </c>
      <c r="F118" s="36">
        <v>1</v>
      </c>
      <c r="I118" s="36">
        <f>C123*F118</f>
        <v>19852.857142857141</v>
      </c>
      <c r="K118" s="6">
        <f t="shared" si="9"/>
        <v>15809.142857142859</v>
      </c>
    </row>
    <row r="119" spans="2:15" x14ac:dyDescent="0.25">
      <c r="B119" s="28" t="s">
        <v>55</v>
      </c>
      <c r="C119" s="6">
        <v>13270</v>
      </c>
      <c r="E119" s="36">
        <f>C119/C123</f>
        <v>0.66841764409584803</v>
      </c>
      <c r="F119" s="36">
        <v>0</v>
      </c>
      <c r="I119" s="36">
        <f>C123*F119</f>
        <v>0</v>
      </c>
      <c r="K119" s="6">
        <f t="shared" si="9"/>
        <v>13270</v>
      </c>
    </row>
    <row r="120" spans="2:15" x14ac:dyDescent="0.25">
      <c r="B120" s="29" t="s">
        <v>56</v>
      </c>
      <c r="C120" s="6">
        <v>15338</v>
      </c>
      <c r="E120" s="36">
        <f>C120/C123</f>
        <v>0.77258401093761253</v>
      </c>
      <c r="F120" s="36">
        <v>0</v>
      </c>
      <c r="I120" s="36">
        <f>C123*F120</f>
        <v>0</v>
      </c>
      <c r="K120" s="6">
        <f t="shared" si="9"/>
        <v>15338</v>
      </c>
    </row>
    <row r="122" spans="2:15" x14ac:dyDescent="0.25">
      <c r="B122" s="3" t="s">
        <v>9</v>
      </c>
      <c r="C122" s="6">
        <f>SUM(C115:C120)</f>
        <v>277940</v>
      </c>
    </row>
    <row r="123" spans="2:15" x14ac:dyDescent="0.25">
      <c r="B123" s="3" t="s">
        <v>8</v>
      </c>
      <c r="C123" s="36">
        <f>C122/14</f>
        <v>19852.857142857141</v>
      </c>
    </row>
    <row r="127" spans="2:15" x14ac:dyDescent="0.25">
      <c r="B127" s="26" t="s">
        <v>20</v>
      </c>
      <c r="C127" s="36" t="s">
        <v>31</v>
      </c>
      <c r="K127" s="36" t="s">
        <v>39</v>
      </c>
      <c r="L127" s="70" t="s">
        <v>38</v>
      </c>
      <c r="M127" s="70"/>
      <c r="N127" s="70"/>
      <c r="O127" s="36">
        <v>1</v>
      </c>
    </row>
    <row r="128" spans="2:15" x14ac:dyDescent="0.25">
      <c r="B128" s="26"/>
    </row>
    <row r="129" spans="2:15" x14ac:dyDescent="0.25">
      <c r="B129" s="1" t="s">
        <v>0</v>
      </c>
      <c r="C129" s="6">
        <v>187497</v>
      </c>
      <c r="E129" s="36">
        <f>C129/C137</f>
        <v>8.3976642027152444</v>
      </c>
      <c r="F129" s="36">
        <v>8</v>
      </c>
      <c r="I129" s="36">
        <f>C137*F129</f>
        <v>178618.23999999999</v>
      </c>
      <c r="K129" s="6">
        <f>C129-I129</f>
        <v>8878.7600000000093</v>
      </c>
    </row>
    <row r="130" spans="2:15" x14ac:dyDescent="0.25">
      <c r="B130" s="1" t="s">
        <v>1</v>
      </c>
      <c r="C130" s="6">
        <v>158362</v>
      </c>
      <c r="E130" s="36">
        <f>C130/C137</f>
        <v>7.0927582759745036</v>
      </c>
      <c r="F130" s="36">
        <v>7</v>
      </c>
      <c r="I130" s="36">
        <f>C137*F130</f>
        <v>156290.96</v>
      </c>
      <c r="K130" s="6">
        <f t="shared" ref="K130:K134" si="10">C130-I130</f>
        <v>2071.0400000000081</v>
      </c>
    </row>
    <row r="131" spans="2:15" x14ac:dyDescent="0.25">
      <c r="B131" s="1" t="s">
        <v>2</v>
      </c>
      <c r="C131" s="6">
        <v>88601</v>
      </c>
      <c r="E131" s="36">
        <f>C131/C137</f>
        <v>3.9682845380180658</v>
      </c>
      <c r="F131" s="36">
        <v>3</v>
      </c>
      <c r="I131" s="36">
        <f>C137*F131</f>
        <v>66981.84</v>
      </c>
      <c r="K131" s="6">
        <f t="shared" si="10"/>
        <v>21619.160000000003</v>
      </c>
    </row>
    <row r="132" spans="2:15" x14ac:dyDescent="0.25">
      <c r="B132" s="1" t="s">
        <v>3</v>
      </c>
      <c r="C132" s="6">
        <v>58427</v>
      </c>
      <c r="E132" s="36">
        <f>C132/C137</f>
        <v>2.6168436101486612</v>
      </c>
      <c r="F132" s="36">
        <v>2</v>
      </c>
      <c r="I132" s="36">
        <f>C137*F132</f>
        <v>44654.559999999998</v>
      </c>
      <c r="K132" s="6">
        <f t="shared" si="10"/>
        <v>13772.440000000002</v>
      </c>
    </row>
    <row r="133" spans="2:15" x14ac:dyDescent="0.25">
      <c r="B133" s="28" t="s">
        <v>55</v>
      </c>
      <c r="C133" s="6">
        <v>37740</v>
      </c>
      <c r="E133" s="36">
        <f>C133/C137</f>
        <v>1.6903088956648549</v>
      </c>
      <c r="F133" s="36">
        <v>1</v>
      </c>
      <c r="I133" s="36">
        <f>C137*F133</f>
        <v>22327.279999999999</v>
      </c>
      <c r="K133" s="6">
        <f t="shared" si="10"/>
        <v>15412.720000000001</v>
      </c>
    </row>
    <row r="134" spans="2:15" x14ac:dyDescent="0.25">
      <c r="B134" s="29" t="s">
        <v>56</v>
      </c>
      <c r="C134" s="6">
        <v>27555</v>
      </c>
      <c r="E134" s="36">
        <f>C134/C137</f>
        <v>1.2341404774786719</v>
      </c>
      <c r="F134" s="36">
        <v>1</v>
      </c>
      <c r="I134" s="36">
        <f>C137*F134</f>
        <v>22327.279999999999</v>
      </c>
      <c r="K134" s="6">
        <f t="shared" si="10"/>
        <v>5227.7200000000012</v>
      </c>
    </row>
    <row r="136" spans="2:15" x14ac:dyDescent="0.25">
      <c r="B136" s="3" t="s">
        <v>9</v>
      </c>
      <c r="C136" s="6">
        <f>SUM(C129:C134)</f>
        <v>558182</v>
      </c>
    </row>
    <row r="137" spans="2:15" x14ac:dyDescent="0.25">
      <c r="B137" s="3" t="s">
        <v>8</v>
      </c>
      <c r="C137" s="36">
        <f>C136/25</f>
        <v>22327.279999999999</v>
      </c>
    </row>
    <row r="141" spans="2:15" x14ac:dyDescent="0.25">
      <c r="B141" s="26" t="s">
        <v>21</v>
      </c>
      <c r="C141" s="36" t="s">
        <v>28</v>
      </c>
      <c r="K141" s="36" t="s">
        <v>39</v>
      </c>
      <c r="L141" s="70" t="s">
        <v>38</v>
      </c>
      <c r="M141" s="70"/>
      <c r="N141" s="70"/>
      <c r="O141" s="36">
        <v>2</v>
      </c>
    </row>
    <row r="142" spans="2:15" x14ac:dyDescent="0.25">
      <c r="B142" s="26"/>
    </row>
    <row r="143" spans="2:15" x14ac:dyDescent="0.25">
      <c r="B143" s="1" t="s">
        <v>0</v>
      </c>
      <c r="C143" s="6">
        <v>77631</v>
      </c>
      <c r="E143" s="36">
        <f>C143/C151</f>
        <v>3.7777255105516714</v>
      </c>
      <c r="F143" s="36">
        <v>3</v>
      </c>
      <c r="I143" s="36">
        <f>C151*F143</f>
        <v>61649</v>
      </c>
      <c r="K143" s="6">
        <f>C143-I143</f>
        <v>15982</v>
      </c>
    </row>
    <row r="144" spans="2:15" x14ac:dyDescent="0.25">
      <c r="B144" s="1" t="s">
        <v>1</v>
      </c>
      <c r="C144" s="6">
        <v>74113</v>
      </c>
      <c r="E144" s="36">
        <f>C144/C151</f>
        <v>3.6065305195542505</v>
      </c>
      <c r="F144" s="36">
        <v>3</v>
      </c>
      <c r="I144" s="36">
        <f>C151*F144</f>
        <v>61649</v>
      </c>
      <c r="K144" s="6">
        <f t="shared" ref="K144:K148" si="11">C144-I144</f>
        <v>12464</v>
      </c>
    </row>
    <row r="145" spans="2:15" x14ac:dyDescent="0.25">
      <c r="B145" s="1" t="s">
        <v>2</v>
      </c>
      <c r="C145" s="6">
        <v>37451</v>
      </c>
      <c r="E145" s="36">
        <f>C145/C151</f>
        <v>1.8224626514623108</v>
      </c>
      <c r="F145" s="36">
        <v>1</v>
      </c>
      <c r="I145" s="36">
        <f>C151*F145</f>
        <v>20549.666666666668</v>
      </c>
      <c r="K145" s="6">
        <f t="shared" si="11"/>
        <v>16901.333333333332</v>
      </c>
    </row>
    <row r="146" spans="2:15" x14ac:dyDescent="0.25">
      <c r="B146" s="1" t="s">
        <v>3</v>
      </c>
      <c r="C146" s="6">
        <v>24729</v>
      </c>
      <c r="E146" s="36">
        <f>C146/C151</f>
        <v>1.2033771837337182</v>
      </c>
      <c r="F146" s="36">
        <v>1</v>
      </c>
      <c r="I146" s="36">
        <f>C151*F146</f>
        <v>20549.666666666668</v>
      </c>
      <c r="K146" s="6">
        <f t="shared" si="11"/>
        <v>4179.3333333333321</v>
      </c>
    </row>
    <row r="147" spans="2:15" x14ac:dyDescent="0.25">
      <c r="B147" s="28" t="s">
        <v>55</v>
      </c>
      <c r="C147" s="6">
        <v>14504</v>
      </c>
      <c r="E147" s="36">
        <f>C147/C151</f>
        <v>0.70580220279323258</v>
      </c>
      <c r="F147" s="36">
        <v>0</v>
      </c>
      <c r="I147" s="36">
        <f>C151*F147</f>
        <v>0</v>
      </c>
      <c r="K147" s="6">
        <f t="shared" si="11"/>
        <v>14504</v>
      </c>
    </row>
    <row r="148" spans="2:15" x14ac:dyDescent="0.25">
      <c r="B148" s="29" t="s">
        <v>56</v>
      </c>
      <c r="C148" s="6">
        <v>18168</v>
      </c>
      <c r="E148" s="36">
        <f>C148/C151</f>
        <v>0.8841019319048159</v>
      </c>
      <c r="F148" s="36">
        <v>0</v>
      </c>
      <c r="I148" s="36">
        <f>C151*F148</f>
        <v>0</v>
      </c>
      <c r="K148" s="6">
        <f t="shared" si="11"/>
        <v>18168</v>
      </c>
    </row>
    <row r="150" spans="2:15" x14ac:dyDescent="0.25">
      <c r="B150" s="3" t="s">
        <v>9</v>
      </c>
      <c r="C150" s="6">
        <f>SUM(C143:C148)</f>
        <v>246596</v>
      </c>
    </row>
    <row r="151" spans="2:15" x14ac:dyDescent="0.25">
      <c r="B151" s="3" t="s">
        <v>8</v>
      </c>
      <c r="C151" s="36">
        <f>C150/12</f>
        <v>20549.666666666668</v>
      </c>
    </row>
    <row r="155" spans="2:15" x14ac:dyDescent="0.25">
      <c r="B155" s="26" t="s">
        <v>22</v>
      </c>
      <c r="C155" s="36" t="s">
        <v>32</v>
      </c>
      <c r="K155" s="36" t="s">
        <v>39</v>
      </c>
      <c r="L155" s="70" t="s">
        <v>38</v>
      </c>
      <c r="M155" s="70"/>
      <c r="N155" s="70"/>
      <c r="O155" s="36">
        <v>2</v>
      </c>
    </row>
    <row r="156" spans="2:15" x14ac:dyDescent="0.25">
      <c r="B156" s="26"/>
    </row>
    <row r="157" spans="2:15" x14ac:dyDescent="0.25">
      <c r="B157" s="1" t="s">
        <v>0</v>
      </c>
      <c r="C157" s="6">
        <v>97698</v>
      </c>
      <c r="E157" s="36">
        <f>C157/C165</f>
        <v>4.9473019688335542</v>
      </c>
      <c r="F157" s="36">
        <v>4</v>
      </c>
      <c r="I157" s="36">
        <f>C165*F157</f>
        <v>78990.933333333334</v>
      </c>
      <c r="K157" s="6">
        <f>C157-I157</f>
        <v>18707.066666666666</v>
      </c>
    </row>
    <row r="158" spans="2:15" x14ac:dyDescent="0.25">
      <c r="B158" s="1" t="s">
        <v>1</v>
      </c>
      <c r="C158" s="6">
        <v>89509</v>
      </c>
      <c r="E158" s="36">
        <f>C158/C165</f>
        <v>4.5326214654171277</v>
      </c>
      <c r="F158" s="36">
        <v>4</v>
      </c>
      <c r="I158" s="36">
        <f>C165*F158</f>
        <v>78990.933333333334</v>
      </c>
      <c r="K158" s="6">
        <f t="shared" ref="K158:K162" si="12">C158-I158</f>
        <v>10518.066666666666</v>
      </c>
    </row>
    <row r="159" spans="2:15" x14ac:dyDescent="0.25">
      <c r="B159" s="1" t="s">
        <v>2</v>
      </c>
      <c r="C159" s="6">
        <v>45357</v>
      </c>
      <c r="E159" s="36">
        <f>C159/C165</f>
        <v>2.2968205633726742</v>
      </c>
      <c r="F159" s="36">
        <v>2</v>
      </c>
      <c r="I159" s="36">
        <f>C165*F159</f>
        <v>39495.466666666667</v>
      </c>
      <c r="K159" s="6">
        <f t="shared" si="12"/>
        <v>5861.5333333333328</v>
      </c>
    </row>
    <row r="160" spans="2:15" x14ac:dyDescent="0.25">
      <c r="B160" s="1" t="s">
        <v>3</v>
      </c>
      <c r="C160" s="6">
        <v>30183</v>
      </c>
      <c r="E160" s="36">
        <f>C160/C165</f>
        <v>1.5284285791449483</v>
      </c>
      <c r="F160" s="36">
        <v>1</v>
      </c>
      <c r="I160" s="36">
        <f>C165*F160</f>
        <v>19747.733333333334</v>
      </c>
      <c r="K160" s="6">
        <f t="shared" si="12"/>
        <v>10435.266666666666</v>
      </c>
    </row>
    <row r="161" spans="2:15" x14ac:dyDescent="0.25">
      <c r="B161" s="28" t="s">
        <v>55</v>
      </c>
      <c r="C161" s="6">
        <v>15165</v>
      </c>
      <c r="E161" s="36">
        <f>C161/C165</f>
        <v>0.76793623571988012</v>
      </c>
      <c r="F161" s="36">
        <v>0</v>
      </c>
      <c r="I161" s="36">
        <f>C165*F161</f>
        <v>0</v>
      </c>
      <c r="K161" s="6">
        <f t="shared" si="12"/>
        <v>15165</v>
      </c>
    </row>
    <row r="162" spans="2:15" x14ac:dyDescent="0.25">
      <c r="B162" s="29" t="s">
        <v>56</v>
      </c>
      <c r="C162" s="6">
        <v>18304</v>
      </c>
      <c r="E162" s="36">
        <f>C162/C165</f>
        <v>0.92689118751181565</v>
      </c>
      <c r="F162" s="36">
        <v>0</v>
      </c>
      <c r="I162" s="36">
        <f>C165*F162</f>
        <v>0</v>
      </c>
      <c r="K162" s="6">
        <f t="shared" si="12"/>
        <v>18304</v>
      </c>
    </row>
    <row r="164" spans="2:15" x14ac:dyDescent="0.25">
      <c r="B164" s="3" t="s">
        <v>9</v>
      </c>
      <c r="C164" s="6">
        <f>SUM(C157:C162)</f>
        <v>296216</v>
      </c>
    </row>
    <row r="165" spans="2:15" x14ac:dyDescent="0.25">
      <c r="B165" s="3" t="s">
        <v>8</v>
      </c>
      <c r="C165" s="36">
        <f>C164/15</f>
        <v>19747.733333333334</v>
      </c>
    </row>
    <row r="169" spans="2:15" x14ac:dyDescent="0.25">
      <c r="B169" s="26" t="s">
        <v>23</v>
      </c>
      <c r="C169" s="36" t="s">
        <v>26</v>
      </c>
      <c r="K169" s="36" t="s">
        <v>39</v>
      </c>
      <c r="L169" s="70" t="s">
        <v>38</v>
      </c>
      <c r="M169" s="70"/>
      <c r="N169" s="70"/>
      <c r="O169" s="36">
        <v>1</v>
      </c>
    </row>
    <row r="170" spans="2:15" x14ac:dyDescent="0.25">
      <c r="B170" s="26"/>
    </row>
    <row r="171" spans="2:15" x14ac:dyDescent="0.25">
      <c r="B171" s="1" t="s">
        <v>0</v>
      </c>
      <c r="C171" s="6">
        <v>76994</v>
      </c>
      <c r="E171" s="36">
        <f>C171/C179</f>
        <v>3.8743468062211144</v>
      </c>
      <c r="F171" s="36">
        <v>3</v>
      </c>
      <c r="I171" s="36">
        <f>C179*F171</f>
        <v>59618.307692307688</v>
      </c>
      <c r="K171" s="6">
        <f>C171-I171</f>
        <v>17375.692307692312</v>
      </c>
    </row>
    <row r="172" spans="2:15" x14ac:dyDescent="0.25">
      <c r="B172" s="1" t="s">
        <v>1</v>
      </c>
      <c r="C172" s="6">
        <v>84107</v>
      </c>
      <c r="E172" s="36">
        <f>C172/C179</f>
        <v>4.2322737723827739</v>
      </c>
      <c r="F172" s="36">
        <v>4</v>
      </c>
      <c r="I172" s="36">
        <f>C179*F172</f>
        <v>79491.076923076922</v>
      </c>
      <c r="K172" s="6">
        <f t="shared" ref="K172:K176" si="13">C172-I172</f>
        <v>4615.923076923078</v>
      </c>
    </row>
    <row r="173" spans="2:15" x14ac:dyDescent="0.25">
      <c r="B173" s="1" t="s">
        <v>2</v>
      </c>
      <c r="C173" s="6">
        <v>40210</v>
      </c>
      <c r="E173" s="36">
        <f>C173/C179</f>
        <v>2.0233717572557732</v>
      </c>
      <c r="F173" s="36">
        <v>2</v>
      </c>
      <c r="I173" s="36">
        <f>C179*F173</f>
        <v>39745.538461538461</v>
      </c>
      <c r="K173" s="6">
        <f t="shared" si="13"/>
        <v>464.46153846153902</v>
      </c>
    </row>
    <row r="174" spans="2:15" x14ac:dyDescent="0.25">
      <c r="B174" s="1" t="s">
        <v>3</v>
      </c>
      <c r="C174" s="6">
        <v>28874</v>
      </c>
      <c r="E174" s="36">
        <f>C174/C179</f>
        <v>1.4529429524745883</v>
      </c>
      <c r="F174" s="36">
        <v>1</v>
      </c>
      <c r="I174" s="36">
        <f>C179*F174</f>
        <v>19872.76923076923</v>
      </c>
      <c r="K174" s="6">
        <f t="shared" si="13"/>
        <v>9001.2307692307695</v>
      </c>
    </row>
    <row r="175" spans="2:15" x14ac:dyDescent="0.25">
      <c r="B175" s="28" t="s">
        <v>55</v>
      </c>
      <c r="C175" s="6">
        <v>13695</v>
      </c>
      <c r="E175" s="36">
        <f>C175/C179</f>
        <v>0.68913395214170148</v>
      </c>
      <c r="F175" s="36">
        <v>0</v>
      </c>
      <c r="I175" s="36">
        <f>C179*F175</f>
        <v>0</v>
      </c>
      <c r="K175" s="6">
        <f t="shared" si="13"/>
        <v>13695</v>
      </c>
    </row>
    <row r="176" spans="2:15" x14ac:dyDescent="0.25">
      <c r="B176" s="29" t="s">
        <v>56</v>
      </c>
      <c r="C176" s="6">
        <v>14466</v>
      </c>
      <c r="E176" s="36">
        <f>C176/C179</f>
        <v>0.72793075952404918</v>
      </c>
      <c r="F176" s="36">
        <v>0</v>
      </c>
      <c r="I176" s="36">
        <f>C179*F176</f>
        <v>0</v>
      </c>
      <c r="K176" s="6">
        <f t="shared" si="13"/>
        <v>14466</v>
      </c>
    </row>
    <row r="178" spans="2:15" x14ac:dyDescent="0.25">
      <c r="B178" s="3" t="s">
        <v>9</v>
      </c>
      <c r="C178" s="6">
        <f>SUM(C171:C176)</f>
        <v>258346</v>
      </c>
    </row>
    <row r="179" spans="2:15" x14ac:dyDescent="0.25">
      <c r="B179" s="3" t="s">
        <v>8</v>
      </c>
      <c r="C179" s="36">
        <f>C178/13</f>
        <v>19872.76923076923</v>
      </c>
    </row>
    <row r="183" spans="2:15" x14ac:dyDescent="0.25">
      <c r="B183" s="26" t="s">
        <v>24</v>
      </c>
      <c r="C183" s="36" t="s">
        <v>27</v>
      </c>
      <c r="K183" s="36" t="s">
        <v>39</v>
      </c>
      <c r="L183" s="70" t="s">
        <v>38</v>
      </c>
      <c r="M183" s="70"/>
      <c r="N183" s="70"/>
      <c r="O183" s="36">
        <v>1</v>
      </c>
    </row>
    <row r="184" spans="2:15" x14ac:dyDescent="0.25">
      <c r="B184" s="26"/>
    </row>
    <row r="185" spans="2:15" x14ac:dyDescent="0.25">
      <c r="B185" s="1" t="s">
        <v>0</v>
      </c>
      <c r="C185" s="6">
        <v>203091</v>
      </c>
      <c r="E185" s="36">
        <f>C185/C193</f>
        <v>8.934089552238806</v>
      </c>
      <c r="F185" s="36">
        <v>8</v>
      </c>
      <c r="I185" s="36">
        <f>C193*F185</f>
        <v>181857.14285714287</v>
      </c>
      <c r="K185" s="6">
        <f>C185-I185</f>
        <v>21233.85714285713</v>
      </c>
    </row>
    <row r="186" spans="2:15" x14ac:dyDescent="0.25">
      <c r="B186" s="1" t="s">
        <v>1</v>
      </c>
      <c r="C186" s="6">
        <v>176100</v>
      </c>
      <c r="E186" s="36">
        <f>C186/C193</f>
        <v>7.7467399842890803</v>
      </c>
      <c r="F186" s="36">
        <v>7</v>
      </c>
      <c r="I186" s="36">
        <f>C193*F186</f>
        <v>159125</v>
      </c>
      <c r="K186" s="6">
        <f t="shared" ref="K186:K190" si="14">C186-I186</f>
        <v>16975</v>
      </c>
    </row>
    <row r="187" spans="2:15" x14ac:dyDescent="0.25">
      <c r="B187" s="1" t="s">
        <v>2</v>
      </c>
      <c r="C187" s="6">
        <v>137532</v>
      </c>
      <c r="E187" s="36">
        <f>C187/C193</f>
        <v>6.05011154752553</v>
      </c>
      <c r="F187" s="36">
        <v>6</v>
      </c>
      <c r="I187" s="36">
        <f>C193*F187</f>
        <v>136392.85714285716</v>
      </c>
      <c r="K187" s="6">
        <f t="shared" si="14"/>
        <v>1139.1428571428405</v>
      </c>
    </row>
    <row r="188" spans="2:15" x14ac:dyDescent="0.25">
      <c r="B188" s="1" t="s">
        <v>3</v>
      </c>
      <c r="C188" s="6">
        <v>55105</v>
      </c>
      <c r="E188" s="36">
        <f>C188/C193</f>
        <v>2.4241005498821679</v>
      </c>
      <c r="F188" s="36">
        <v>2</v>
      </c>
      <c r="I188" s="36">
        <f>C193*F188</f>
        <v>45464.285714285717</v>
      </c>
      <c r="K188" s="6">
        <f t="shared" si="14"/>
        <v>9640.7142857142826</v>
      </c>
    </row>
    <row r="189" spans="2:15" x14ac:dyDescent="0.25">
      <c r="B189" s="28" t="s">
        <v>55</v>
      </c>
      <c r="C189" s="6">
        <v>32427</v>
      </c>
      <c r="E189" s="36">
        <f>C189/C193</f>
        <v>1.426482325216025</v>
      </c>
      <c r="F189" s="36">
        <v>1</v>
      </c>
      <c r="I189" s="36">
        <f>C193*F189</f>
        <v>22732.142857142859</v>
      </c>
      <c r="K189" s="6">
        <f t="shared" si="14"/>
        <v>9694.8571428571413</v>
      </c>
    </row>
    <row r="190" spans="2:15" x14ac:dyDescent="0.25">
      <c r="B190" s="29" t="s">
        <v>56</v>
      </c>
      <c r="C190" s="6">
        <v>32245</v>
      </c>
      <c r="E190" s="36">
        <f>C190/C193</f>
        <v>1.4184760408483896</v>
      </c>
      <c r="F190" s="36">
        <v>1</v>
      </c>
      <c r="I190" s="36">
        <f>C193*F190</f>
        <v>22732.142857142859</v>
      </c>
      <c r="K190" s="6">
        <f t="shared" si="14"/>
        <v>9512.8571428571413</v>
      </c>
    </row>
    <row r="192" spans="2:15" x14ac:dyDescent="0.25">
      <c r="B192" s="3" t="s">
        <v>9</v>
      </c>
      <c r="C192" s="6">
        <f>SUM(C185:C190)</f>
        <v>636500</v>
      </c>
    </row>
    <row r="193" spans="2:15" x14ac:dyDescent="0.25">
      <c r="B193" s="3" t="s">
        <v>8</v>
      </c>
      <c r="C193" s="36">
        <f>C192/28</f>
        <v>22732.142857142859</v>
      </c>
    </row>
    <row r="197" spans="2:15" x14ac:dyDescent="0.25">
      <c r="B197" s="26" t="s">
        <v>25</v>
      </c>
      <c r="C197" s="36" t="s">
        <v>31</v>
      </c>
      <c r="K197" s="36" t="s">
        <v>39</v>
      </c>
      <c r="L197" s="70" t="s">
        <v>38</v>
      </c>
      <c r="M197" s="70"/>
      <c r="N197" s="70"/>
      <c r="O197" s="36">
        <v>1</v>
      </c>
    </row>
    <row r="198" spans="2:15" x14ac:dyDescent="0.25">
      <c r="B198" s="26"/>
    </row>
    <row r="199" spans="2:15" x14ac:dyDescent="0.25">
      <c r="B199" s="1" t="s">
        <v>0</v>
      </c>
      <c r="C199" s="6">
        <v>251090</v>
      </c>
      <c r="E199" s="36">
        <f>C199/C207</f>
        <v>10.857082074334409</v>
      </c>
      <c r="F199" s="36">
        <v>10</v>
      </c>
      <c r="I199" s="36">
        <f>C207*F199</f>
        <v>231268.4</v>
      </c>
      <c r="K199" s="6">
        <f>C199-I199</f>
        <v>19821.600000000006</v>
      </c>
    </row>
    <row r="200" spans="2:15" x14ac:dyDescent="0.25">
      <c r="B200" s="1" t="s">
        <v>1</v>
      </c>
      <c r="C200" s="6">
        <v>109588</v>
      </c>
      <c r="E200" s="36">
        <f>C200/C207</f>
        <v>4.7385635045687176</v>
      </c>
      <c r="F200" s="36">
        <v>4</v>
      </c>
      <c r="I200" s="36">
        <f>C207*F200</f>
        <v>92507.36</v>
      </c>
      <c r="K200" s="6">
        <f t="shared" ref="K200:K204" si="15">C200-I200</f>
        <v>17080.64</v>
      </c>
    </row>
    <row r="201" spans="2:15" x14ac:dyDescent="0.25">
      <c r="B201" s="1" t="s">
        <v>2</v>
      </c>
      <c r="C201" s="6">
        <v>142100</v>
      </c>
      <c r="E201" s="36">
        <f>C201/C207</f>
        <v>6.1443759718145667</v>
      </c>
      <c r="F201" s="36">
        <v>6</v>
      </c>
      <c r="I201" s="36">
        <f>C207*F201</f>
        <v>138761.04</v>
      </c>
      <c r="K201" s="6">
        <f t="shared" si="15"/>
        <v>3338.9599999999919</v>
      </c>
    </row>
    <row r="202" spans="2:15" x14ac:dyDescent="0.25">
      <c r="B202" s="1" t="s">
        <v>3</v>
      </c>
      <c r="C202" s="6">
        <v>28859</v>
      </c>
      <c r="E202" s="36">
        <f>C202/C207</f>
        <v>1.2478574677733749</v>
      </c>
      <c r="F202" s="36">
        <v>1</v>
      </c>
      <c r="I202" s="36">
        <f>C207*F202</f>
        <v>23126.84</v>
      </c>
      <c r="K202" s="6">
        <f t="shared" si="15"/>
        <v>5732.16</v>
      </c>
    </row>
    <row r="203" spans="2:15" x14ac:dyDescent="0.25">
      <c r="B203" s="28" t="s">
        <v>55</v>
      </c>
      <c r="C203" s="6">
        <v>21418</v>
      </c>
      <c r="E203" s="36">
        <f>C203/C207</f>
        <v>0.92611009545618861</v>
      </c>
      <c r="F203" s="36">
        <v>0</v>
      </c>
      <c r="I203" s="36">
        <f>C207*F203</f>
        <v>0</v>
      </c>
      <c r="K203" s="6">
        <f t="shared" si="15"/>
        <v>21418</v>
      </c>
    </row>
    <row r="204" spans="2:15" x14ac:dyDescent="0.25">
      <c r="B204" s="29" t="s">
        <v>56</v>
      </c>
      <c r="C204" s="6">
        <v>25116</v>
      </c>
      <c r="E204" s="36">
        <f>C204/C207</f>
        <v>1.0860108860527422</v>
      </c>
      <c r="F204" s="36">
        <v>1</v>
      </c>
      <c r="I204" s="36">
        <f>C207*F204</f>
        <v>23126.84</v>
      </c>
      <c r="K204" s="6">
        <f t="shared" si="15"/>
        <v>1989.1599999999999</v>
      </c>
    </row>
    <row r="206" spans="2:15" x14ac:dyDescent="0.25">
      <c r="B206" s="3" t="s">
        <v>9</v>
      </c>
      <c r="C206" s="6">
        <f>SUM(C199:C204)</f>
        <v>578171</v>
      </c>
    </row>
    <row r="207" spans="2:15" x14ac:dyDescent="0.25">
      <c r="B207" s="3" t="s">
        <v>8</v>
      </c>
      <c r="C207" s="36">
        <f>C206/25</f>
        <v>23126.84</v>
      </c>
    </row>
    <row r="211" spans="2:7" x14ac:dyDescent="0.25">
      <c r="B211" s="26"/>
    </row>
    <row r="212" spans="2:7" x14ac:dyDescent="0.25">
      <c r="B212" s="36" t="s">
        <v>41</v>
      </c>
      <c r="C212" s="36" t="s">
        <v>59</v>
      </c>
    </row>
    <row r="213" spans="2:7" x14ac:dyDescent="0.25">
      <c r="B213" s="36"/>
    </row>
    <row r="214" spans="2:7" x14ac:dyDescent="0.25">
      <c r="B214" s="1" t="s">
        <v>0</v>
      </c>
      <c r="C214" s="6">
        <f>K199+K185+K171+K157+K143+K129+K115+K101+K87+K73+K59+K45+K31+K17</f>
        <v>193268.02804029308</v>
      </c>
      <c r="E214" s="36">
        <f>C214/C222</f>
        <v>3.7509486372536389</v>
      </c>
      <c r="F214" s="36">
        <v>3</v>
      </c>
      <c r="G214" s="36">
        <v>4</v>
      </c>
    </row>
    <row r="215" spans="2:7" x14ac:dyDescent="0.25">
      <c r="B215" s="1" t="s">
        <v>1</v>
      </c>
      <c r="C215" s="6">
        <f t="shared" ref="C215:C219" si="16">K200+K186+K172+K158+K144+K130+K116+K102+K88+K74+K60+K46+K32+K18</f>
        <v>156415.70243589743</v>
      </c>
      <c r="E215" s="36">
        <f>C215/C222</f>
        <v>3.0357181777354389</v>
      </c>
      <c r="F215" s="36">
        <v>3</v>
      </c>
      <c r="G215" s="36">
        <v>3</v>
      </c>
    </row>
    <row r="216" spans="2:7" x14ac:dyDescent="0.25">
      <c r="B216" s="1" t="s">
        <v>2</v>
      </c>
      <c r="C216" s="6">
        <f t="shared" si="16"/>
        <v>114568.89023809522</v>
      </c>
      <c r="E216" s="36">
        <f>C216/C222</f>
        <v>2.223554651370744</v>
      </c>
      <c r="F216" s="36">
        <v>2</v>
      </c>
      <c r="G216" s="36">
        <v>2</v>
      </c>
    </row>
    <row r="217" spans="2:7" x14ac:dyDescent="0.25">
      <c r="B217" s="1" t="s">
        <v>3</v>
      </c>
      <c r="C217" s="6">
        <f t="shared" si="16"/>
        <v>117216.73214285714</v>
      </c>
      <c r="E217" s="36">
        <f>C217/C222</f>
        <v>2.2749440047213105</v>
      </c>
      <c r="F217" s="36">
        <v>2</v>
      </c>
      <c r="G217" s="36">
        <v>2</v>
      </c>
    </row>
    <row r="218" spans="2:7" x14ac:dyDescent="0.25">
      <c r="B218" s="28" t="s">
        <v>55</v>
      </c>
      <c r="C218" s="6">
        <f t="shared" si="16"/>
        <v>185137.20214285713</v>
      </c>
      <c r="E218" s="36">
        <f>C218/C222</f>
        <v>3.5931454525832001</v>
      </c>
      <c r="F218" s="36">
        <v>3</v>
      </c>
      <c r="G218" s="36">
        <v>3</v>
      </c>
    </row>
    <row r="219" spans="2:7" x14ac:dyDescent="0.25">
      <c r="B219" s="29" t="s">
        <v>56</v>
      </c>
      <c r="C219" s="6">
        <f t="shared" si="16"/>
        <v>160845.36214285714</v>
      </c>
      <c r="E219" s="36">
        <f>C219/C222</f>
        <v>3.1216890763356657</v>
      </c>
      <c r="F219" s="36">
        <v>3</v>
      </c>
      <c r="G219" s="36">
        <v>3</v>
      </c>
    </row>
    <row r="220" spans="2:7" x14ac:dyDescent="0.25">
      <c r="B220" s="3"/>
    </row>
    <row r="221" spans="2:7" x14ac:dyDescent="0.25">
      <c r="B221" s="3" t="s">
        <v>9</v>
      </c>
      <c r="C221" s="6">
        <f>SUM(C214:C219)</f>
        <v>927451.91714285722</v>
      </c>
    </row>
    <row r="222" spans="2:7" x14ac:dyDescent="0.25">
      <c r="B222" s="3" t="s">
        <v>46</v>
      </c>
      <c r="C222" s="36">
        <f>C221/18</f>
        <v>51525.106507936514</v>
      </c>
    </row>
    <row r="225" spans="2:3" x14ac:dyDescent="0.25">
      <c r="B225" s="26"/>
    </row>
    <row r="226" spans="2:3" x14ac:dyDescent="0.25">
      <c r="B226" s="26"/>
    </row>
    <row r="227" spans="2:3" x14ac:dyDescent="0.25">
      <c r="B227" s="33" t="s">
        <v>0</v>
      </c>
      <c r="C227" s="41">
        <f>G214+F199+F185+F171+F157+F143+F129+F115+F101+F87+F73+F59+F45+F31+F17</f>
        <v>65</v>
      </c>
    </row>
    <row r="228" spans="2:3" x14ac:dyDescent="0.25">
      <c r="B228" s="33" t="s">
        <v>1</v>
      </c>
      <c r="C228" s="41">
        <f t="shared" ref="C228:C232" si="17">G215+F200+F186+F172+F158+F144+F130+F116+F102+F88+F74+F60+F46+F32+F18</f>
        <v>65</v>
      </c>
    </row>
    <row r="229" spans="2:3" x14ac:dyDescent="0.25">
      <c r="B229" s="33" t="s">
        <v>2</v>
      </c>
      <c r="C229" s="41">
        <f t="shared" si="17"/>
        <v>36</v>
      </c>
    </row>
    <row r="230" spans="2:3" x14ac:dyDescent="0.25">
      <c r="B230" s="33" t="s">
        <v>3</v>
      </c>
      <c r="C230" s="41">
        <f t="shared" si="17"/>
        <v>21</v>
      </c>
    </row>
    <row r="231" spans="2:3" x14ac:dyDescent="0.25">
      <c r="B231" s="42" t="s">
        <v>55</v>
      </c>
      <c r="C231" s="41">
        <f t="shared" si="17"/>
        <v>6</v>
      </c>
    </row>
    <row r="232" spans="2:3" x14ac:dyDescent="0.25">
      <c r="B232" s="43" t="s">
        <v>56</v>
      </c>
      <c r="C232" s="41">
        <f t="shared" si="17"/>
        <v>7</v>
      </c>
    </row>
    <row r="233" spans="2:3" x14ac:dyDescent="0.25">
      <c r="B233" s="34"/>
      <c r="C233" s="38"/>
    </row>
    <row r="234" spans="2:3" x14ac:dyDescent="0.25">
      <c r="B234" s="33" t="s">
        <v>79</v>
      </c>
      <c r="C234" s="41">
        <f>SUM(C227:C232)</f>
        <v>200</v>
      </c>
    </row>
    <row r="235" spans="2:3" x14ac:dyDescent="0.25">
      <c r="B235" s="3"/>
    </row>
  </sheetData>
  <mergeCells count="14">
    <mergeCell ref="L183:N183"/>
    <mergeCell ref="L197:N197"/>
    <mergeCell ref="L99:N99"/>
    <mergeCell ref="L113:N113"/>
    <mergeCell ref="L127:N127"/>
    <mergeCell ref="L141:N141"/>
    <mergeCell ref="L155:N155"/>
    <mergeCell ref="L169:N169"/>
    <mergeCell ref="L85:N85"/>
    <mergeCell ref="L29:N29"/>
    <mergeCell ref="L43:N43"/>
    <mergeCell ref="L15:N15"/>
    <mergeCell ref="L57:N57"/>
    <mergeCell ref="L71:N7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3D06-B455-41F4-98AD-5F07273427EE}">
  <dimension ref="B12:N563"/>
  <sheetViews>
    <sheetView topLeftCell="A550" workbookViewId="0">
      <selection activeCell="B563" sqref="B563"/>
    </sheetView>
  </sheetViews>
  <sheetFormatPr defaultRowHeight="15" x14ac:dyDescent="0.25"/>
  <cols>
    <col min="2" max="2" width="32.7109375" customWidth="1"/>
    <col min="3" max="3" width="15.140625" customWidth="1"/>
    <col min="10" max="10" width="14.5703125" style="22" customWidth="1"/>
    <col min="14" max="14" width="9.140625" style="22"/>
  </cols>
  <sheetData>
    <row r="12" spans="2:14" x14ac:dyDescent="0.25">
      <c r="B12" s="22" t="s">
        <v>7</v>
      </c>
      <c r="C12" s="22" t="s">
        <v>11</v>
      </c>
      <c r="D12" s="4"/>
      <c r="E12" s="22"/>
      <c r="F12" s="22"/>
      <c r="G12" s="22"/>
      <c r="J12" s="22" t="s">
        <v>39</v>
      </c>
      <c r="K12" s="70" t="s">
        <v>38</v>
      </c>
      <c r="L12" s="70"/>
      <c r="M12" s="70"/>
      <c r="N12" s="22">
        <v>0</v>
      </c>
    </row>
    <row r="13" spans="2:14" x14ac:dyDescent="0.25">
      <c r="B13" s="22"/>
      <c r="C13" s="22"/>
      <c r="D13" s="4"/>
      <c r="E13" s="22"/>
      <c r="F13" s="22"/>
      <c r="G13" s="22"/>
    </row>
    <row r="14" spans="2:14" x14ac:dyDescent="0.25">
      <c r="B14" s="1" t="s">
        <v>0</v>
      </c>
      <c r="C14" s="6">
        <v>26355</v>
      </c>
      <c r="D14" s="4"/>
      <c r="E14" s="22">
        <f>C14/$C$20</f>
        <v>2.0154668247125063</v>
      </c>
      <c r="F14" s="22">
        <v>1</v>
      </c>
      <c r="G14" s="22">
        <f>E14-F14</f>
        <v>1.0154668247125063</v>
      </c>
      <c r="H14">
        <f>F14*$C$20</f>
        <v>13076.375</v>
      </c>
      <c r="J14" s="6">
        <f>C14-H14</f>
        <v>13278.625</v>
      </c>
    </row>
    <row r="15" spans="2:14" x14ac:dyDescent="0.25">
      <c r="B15" s="1" t="s">
        <v>1</v>
      </c>
      <c r="C15" s="6">
        <v>43081</v>
      </c>
      <c r="D15" s="4"/>
      <c r="E15" s="22">
        <f t="shared" ref="E15:E17" si="0">C15/$C$20</f>
        <v>3.2945674929022761</v>
      </c>
      <c r="F15" s="22">
        <v>3</v>
      </c>
      <c r="G15" s="22">
        <f t="shared" ref="G15:G17" si="1">E15-F15</f>
        <v>0.29456749290227613</v>
      </c>
      <c r="H15">
        <f t="shared" ref="H15:H17" si="2">F15*$C$20</f>
        <v>39229.125</v>
      </c>
      <c r="J15" s="6">
        <f>C15-H15</f>
        <v>3851.875</v>
      </c>
    </row>
    <row r="16" spans="2:14" x14ac:dyDescent="0.25">
      <c r="B16" s="1" t="s">
        <v>2</v>
      </c>
      <c r="C16" s="6">
        <v>18546</v>
      </c>
      <c r="D16" s="4"/>
      <c r="E16" s="22">
        <f t="shared" si="0"/>
        <v>1.41828297215398</v>
      </c>
      <c r="F16" s="22">
        <v>1</v>
      </c>
      <c r="G16" s="22">
        <f t="shared" si="1"/>
        <v>0.41828297215398003</v>
      </c>
      <c r="H16">
        <f t="shared" si="2"/>
        <v>13076.375</v>
      </c>
      <c r="J16" s="6">
        <f>C16-H16</f>
        <v>5469.625</v>
      </c>
    </row>
    <row r="17" spans="2:14" x14ac:dyDescent="0.25">
      <c r="B17" s="1" t="s">
        <v>3</v>
      </c>
      <c r="C17" s="6">
        <v>16629</v>
      </c>
      <c r="D17" s="4"/>
      <c r="E17" s="22">
        <f t="shared" si="0"/>
        <v>1.2716827102312376</v>
      </c>
      <c r="F17" s="22">
        <v>0</v>
      </c>
      <c r="G17" s="22">
        <f t="shared" si="1"/>
        <v>1.2716827102312376</v>
      </c>
      <c r="H17">
        <f t="shared" si="2"/>
        <v>0</v>
      </c>
      <c r="J17" s="6">
        <f>C17-H17</f>
        <v>16629</v>
      </c>
    </row>
    <row r="18" spans="2:14" x14ac:dyDescent="0.25">
      <c r="B18" s="1"/>
      <c r="C18" s="6"/>
      <c r="D18" s="4"/>
      <c r="E18" s="22"/>
      <c r="F18" s="22"/>
      <c r="G18" s="22"/>
    </row>
    <row r="19" spans="2:14" x14ac:dyDescent="0.25">
      <c r="B19" s="3" t="s">
        <v>9</v>
      </c>
      <c r="C19" s="6">
        <f>SUM(C14:C17)</f>
        <v>104611</v>
      </c>
      <c r="D19" s="4"/>
      <c r="E19" s="22"/>
      <c r="F19" s="22"/>
      <c r="G19" s="22"/>
    </row>
    <row r="20" spans="2:14" x14ac:dyDescent="0.25">
      <c r="B20" s="3" t="s">
        <v>58</v>
      </c>
      <c r="C20" s="22">
        <f>C19/8</f>
        <v>13076.375</v>
      </c>
      <c r="D20" s="4"/>
      <c r="E20" s="22"/>
      <c r="F20" s="22"/>
      <c r="G20" s="22"/>
    </row>
    <row r="21" spans="2:14" x14ac:dyDescent="0.25">
      <c r="B21" s="22"/>
      <c r="C21" s="22"/>
      <c r="D21" s="4"/>
      <c r="E21" s="22"/>
      <c r="F21" s="22"/>
      <c r="G21" s="22"/>
    </row>
    <row r="22" spans="2:14" x14ac:dyDescent="0.25">
      <c r="B22" s="22"/>
      <c r="C22" s="6"/>
      <c r="D22" s="4"/>
      <c r="E22" s="22"/>
      <c r="F22" s="22"/>
      <c r="G22" s="22"/>
    </row>
    <row r="23" spans="2:14" x14ac:dyDescent="0.25">
      <c r="B23" s="22"/>
      <c r="C23" s="22"/>
      <c r="D23" s="4"/>
      <c r="E23" s="22"/>
      <c r="F23" s="22"/>
      <c r="G23" s="22"/>
    </row>
    <row r="24" spans="2:14" x14ac:dyDescent="0.25">
      <c r="B24" s="22" t="s">
        <v>10</v>
      </c>
      <c r="C24" s="22" t="s">
        <v>12</v>
      </c>
      <c r="D24" s="4"/>
      <c r="E24" s="22"/>
      <c r="F24" s="22"/>
      <c r="G24" s="22"/>
      <c r="J24" s="22" t="s">
        <v>39</v>
      </c>
      <c r="K24" s="70" t="s">
        <v>38</v>
      </c>
      <c r="L24" s="70"/>
      <c r="M24" s="70"/>
      <c r="N24" s="22">
        <v>0</v>
      </c>
    </row>
    <row r="25" spans="2:14" x14ac:dyDescent="0.25">
      <c r="B25" s="22"/>
      <c r="C25" s="22"/>
      <c r="D25" s="4"/>
      <c r="E25" s="22"/>
      <c r="F25" s="22"/>
      <c r="G25" s="22"/>
    </row>
    <row r="26" spans="2:14" x14ac:dyDescent="0.25">
      <c r="B26" s="1" t="s">
        <v>0</v>
      </c>
      <c r="C26" s="6">
        <v>74565</v>
      </c>
      <c r="D26" s="4"/>
      <c r="E26" s="22">
        <f>C26/$C$32</f>
        <v>4.1363090537691951</v>
      </c>
      <c r="F26" s="22">
        <v>3</v>
      </c>
      <c r="G26" s="22">
        <f>E26-F26</f>
        <v>1.1363090537691951</v>
      </c>
      <c r="H26">
        <f>F26*$C$32</f>
        <v>54080.823529411762</v>
      </c>
      <c r="J26" s="6">
        <f>C26-H26</f>
        <v>20484.176470588238</v>
      </c>
    </row>
    <row r="27" spans="2:14" x14ac:dyDescent="0.25">
      <c r="B27" s="1" t="s">
        <v>1</v>
      </c>
      <c r="C27" s="6">
        <v>134322</v>
      </c>
      <c r="D27" s="4"/>
      <c r="E27" s="22">
        <f t="shared" ref="E27:E29" si="3">C27/$C$32</f>
        <v>7.4511809122294084</v>
      </c>
      <c r="F27" s="22">
        <v>7</v>
      </c>
      <c r="G27" s="22">
        <f t="shared" ref="G27:G29" si="4">E27-F27</f>
        <v>0.45118091222940837</v>
      </c>
      <c r="H27">
        <f t="shared" ref="H27:H29" si="5">F27*$C$32</f>
        <v>126188.58823529411</v>
      </c>
      <c r="J27" s="6">
        <f>C27-H27</f>
        <v>8133.4117647058883</v>
      </c>
    </row>
    <row r="28" spans="2:14" x14ac:dyDescent="0.25">
      <c r="B28" s="1" t="s">
        <v>2</v>
      </c>
      <c r="C28" s="6">
        <v>52797</v>
      </c>
      <c r="D28" s="4"/>
      <c r="E28" s="22">
        <f t="shared" si="3"/>
        <v>2.9287830632582605</v>
      </c>
      <c r="F28" s="22">
        <v>2</v>
      </c>
      <c r="G28" s="22">
        <f t="shared" si="4"/>
        <v>0.92878306325826054</v>
      </c>
      <c r="H28">
        <f t="shared" si="5"/>
        <v>36053.882352941175</v>
      </c>
      <c r="J28" s="6">
        <f>C28-H28</f>
        <v>16743.117647058825</v>
      </c>
    </row>
    <row r="29" spans="2:14" x14ac:dyDescent="0.25">
      <c r="B29" s="1" t="s">
        <v>3</v>
      </c>
      <c r="C29" s="6">
        <v>44774</v>
      </c>
      <c r="D29" s="4"/>
      <c r="E29" s="22">
        <f t="shared" si="3"/>
        <v>2.4837269707431364</v>
      </c>
      <c r="F29" s="22">
        <v>2</v>
      </c>
      <c r="G29" s="22">
        <f t="shared" si="4"/>
        <v>0.48372697074313642</v>
      </c>
      <c r="H29">
        <f t="shared" si="5"/>
        <v>36053.882352941175</v>
      </c>
      <c r="J29" s="6">
        <f>C29-H29</f>
        <v>8720.1176470588252</v>
      </c>
    </row>
    <row r="30" spans="2:14" x14ac:dyDescent="0.25">
      <c r="B30" s="1"/>
      <c r="C30" s="22"/>
      <c r="D30" s="4"/>
      <c r="E30" s="22"/>
      <c r="F30" s="22"/>
      <c r="G30" s="22"/>
    </row>
    <row r="31" spans="2:14" x14ac:dyDescent="0.25">
      <c r="B31" s="3" t="s">
        <v>9</v>
      </c>
      <c r="C31" s="6">
        <f>SUM(C26:C29)</f>
        <v>306458</v>
      </c>
      <c r="D31" s="4"/>
      <c r="E31" s="22"/>
      <c r="F31" s="22"/>
      <c r="G31" s="22"/>
    </row>
    <row r="32" spans="2:14" x14ac:dyDescent="0.25">
      <c r="B32" s="3" t="s">
        <v>58</v>
      </c>
      <c r="C32" s="22">
        <f>C31/17</f>
        <v>18026.941176470587</v>
      </c>
      <c r="D32" s="4"/>
      <c r="E32" s="22"/>
      <c r="F32" s="22"/>
      <c r="G32" s="22"/>
    </row>
    <row r="33" spans="2:14" x14ac:dyDescent="0.25">
      <c r="B33" s="22"/>
      <c r="C33" s="22"/>
      <c r="D33" s="4"/>
      <c r="E33" s="22"/>
      <c r="F33" s="22"/>
      <c r="G33" s="22"/>
    </row>
    <row r="34" spans="2:14" x14ac:dyDescent="0.25">
      <c r="B34" s="22"/>
      <c r="C34" s="22"/>
      <c r="D34" s="4"/>
      <c r="E34" s="22"/>
      <c r="F34" s="22"/>
      <c r="G34" s="22"/>
    </row>
    <row r="35" spans="2:14" x14ac:dyDescent="0.25">
      <c r="B35" s="22"/>
      <c r="C35" s="22"/>
      <c r="D35" s="4"/>
      <c r="E35" s="22"/>
      <c r="F35" s="22"/>
      <c r="G35" s="22"/>
    </row>
    <row r="36" spans="2:14" x14ac:dyDescent="0.25">
      <c r="B36" s="22" t="s">
        <v>13</v>
      </c>
      <c r="C36" s="22" t="s">
        <v>14</v>
      </c>
      <c r="D36" s="4"/>
      <c r="E36" s="22"/>
      <c r="F36" s="22"/>
      <c r="G36" s="22"/>
      <c r="J36" s="22" t="s">
        <v>39</v>
      </c>
      <c r="K36" s="70" t="s">
        <v>38</v>
      </c>
      <c r="L36" s="70"/>
      <c r="M36" s="70"/>
      <c r="N36" s="22">
        <v>0</v>
      </c>
    </row>
    <row r="37" spans="2:14" x14ac:dyDescent="0.25">
      <c r="B37" s="22"/>
      <c r="C37" s="22"/>
      <c r="D37" s="4"/>
      <c r="E37" s="22"/>
      <c r="F37" s="22"/>
      <c r="G37" s="22"/>
    </row>
    <row r="38" spans="2:14" x14ac:dyDescent="0.25">
      <c r="B38" s="1" t="s">
        <v>0</v>
      </c>
      <c r="C38" s="6">
        <v>50464</v>
      </c>
      <c r="D38" s="4"/>
      <c r="E38" s="22">
        <f>C38/$C$44</f>
        <v>3.0548392244913685</v>
      </c>
      <c r="F38" s="22">
        <v>2</v>
      </c>
      <c r="G38" s="22">
        <f>E38-F38</f>
        <v>1.0548392244913685</v>
      </c>
      <c r="H38">
        <f>F38*$C$44</f>
        <v>33038.727272727272</v>
      </c>
      <c r="J38" s="6">
        <f>C38-H38</f>
        <v>17425.272727272728</v>
      </c>
    </row>
    <row r="39" spans="2:14" x14ac:dyDescent="0.25">
      <c r="B39" s="1" t="s">
        <v>1</v>
      </c>
      <c r="C39" s="6">
        <v>59515</v>
      </c>
      <c r="D39" s="4"/>
      <c r="E39" s="22">
        <f t="shared" ref="E39:E41" si="6">C39/$C$44</f>
        <v>3.6027416860653889</v>
      </c>
      <c r="F39" s="22">
        <v>3</v>
      </c>
      <c r="G39" s="22">
        <f t="shared" ref="G39:G41" si="7">E39-F39</f>
        <v>0.60274168606538892</v>
      </c>
      <c r="H39">
        <f t="shared" ref="H39:H41" si="8">F39*$C$44</f>
        <v>49558.090909090912</v>
      </c>
      <c r="J39" s="6">
        <f>C39-H39</f>
        <v>9956.9090909090883</v>
      </c>
    </row>
    <row r="40" spans="2:14" x14ac:dyDescent="0.25">
      <c r="B40" s="1" t="s">
        <v>2</v>
      </c>
      <c r="C40" s="6">
        <v>47350</v>
      </c>
      <c r="D40" s="4"/>
      <c r="E40" s="22">
        <f t="shared" si="6"/>
        <v>2.8663331737410092</v>
      </c>
      <c r="F40" s="22">
        <v>2</v>
      </c>
      <c r="G40" s="22">
        <f t="shared" si="7"/>
        <v>0.86633317374100915</v>
      </c>
      <c r="H40">
        <f t="shared" si="8"/>
        <v>33038.727272727272</v>
      </c>
      <c r="J40" s="6">
        <f>C40-H40</f>
        <v>14311.272727272728</v>
      </c>
    </row>
    <row r="41" spans="2:14" x14ac:dyDescent="0.25">
      <c r="B41" s="1" t="s">
        <v>3</v>
      </c>
      <c r="C41" s="6">
        <v>24384</v>
      </c>
      <c r="D41" s="4"/>
      <c r="E41" s="22">
        <f t="shared" si="6"/>
        <v>1.4760859157022337</v>
      </c>
      <c r="F41" s="22">
        <v>1</v>
      </c>
      <c r="G41" s="22">
        <f t="shared" si="7"/>
        <v>0.47608591570223369</v>
      </c>
      <c r="H41">
        <f t="shared" si="8"/>
        <v>16519.363636363636</v>
      </c>
      <c r="J41" s="6">
        <f>C41-H41</f>
        <v>7864.636363636364</v>
      </c>
    </row>
    <row r="42" spans="2:14" x14ac:dyDescent="0.25">
      <c r="B42" s="1"/>
      <c r="C42" s="22"/>
      <c r="D42" s="4"/>
      <c r="E42" s="22"/>
      <c r="F42" s="22"/>
      <c r="G42" s="22"/>
    </row>
    <row r="43" spans="2:14" x14ac:dyDescent="0.25">
      <c r="B43" s="3" t="s">
        <v>9</v>
      </c>
      <c r="C43" s="6">
        <f>SUM(C38:C41)</f>
        <v>181713</v>
      </c>
      <c r="D43" s="4"/>
      <c r="E43" s="22"/>
      <c r="F43" s="22"/>
      <c r="G43" s="22"/>
    </row>
    <row r="44" spans="2:14" x14ac:dyDescent="0.25">
      <c r="B44" s="3" t="s">
        <v>58</v>
      </c>
      <c r="C44" s="22">
        <f>C43/11</f>
        <v>16519.363636363636</v>
      </c>
      <c r="D44" s="4"/>
      <c r="E44" s="22"/>
      <c r="F44" s="22"/>
      <c r="G44" s="22"/>
    </row>
    <row r="45" spans="2:14" x14ac:dyDescent="0.25">
      <c r="B45" s="22"/>
      <c r="C45" s="22"/>
      <c r="D45" s="4"/>
      <c r="E45" s="22"/>
      <c r="F45" s="22"/>
      <c r="G45" s="22"/>
    </row>
    <row r="46" spans="2:14" x14ac:dyDescent="0.25">
      <c r="B46" s="22"/>
      <c r="C46" s="22"/>
      <c r="D46" s="4"/>
      <c r="E46" s="22"/>
      <c r="F46" s="22"/>
      <c r="G46" s="22"/>
    </row>
    <row r="47" spans="2:14" x14ac:dyDescent="0.25">
      <c r="B47" s="22"/>
      <c r="C47" s="22"/>
      <c r="D47" s="4"/>
      <c r="E47" s="22"/>
      <c r="F47" s="22"/>
      <c r="G47" s="22"/>
    </row>
    <row r="48" spans="2:14" x14ac:dyDescent="0.25">
      <c r="B48" s="22" t="s">
        <v>15</v>
      </c>
      <c r="C48" s="22" t="s">
        <v>26</v>
      </c>
      <c r="D48" s="4"/>
      <c r="E48" s="22"/>
      <c r="F48" s="22"/>
      <c r="G48" s="22"/>
      <c r="J48" s="22" t="s">
        <v>39</v>
      </c>
      <c r="K48" s="70" t="s">
        <v>38</v>
      </c>
      <c r="L48" s="70"/>
      <c r="M48" s="70"/>
      <c r="N48" s="22">
        <v>0</v>
      </c>
    </row>
    <row r="49" spans="2:14" x14ac:dyDescent="0.25">
      <c r="B49" s="22"/>
      <c r="C49" s="22"/>
      <c r="D49" s="4"/>
      <c r="E49" s="22"/>
      <c r="F49" s="22"/>
      <c r="G49" s="22"/>
    </row>
    <row r="50" spans="2:14" x14ac:dyDescent="0.25">
      <c r="B50" s="1" t="s">
        <v>0</v>
      </c>
      <c r="C50" s="6">
        <v>84166</v>
      </c>
      <c r="D50" s="4"/>
      <c r="E50" s="22">
        <f>C50/$C$56</f>
        <v>5.0175395267436267</v>
      </c>
      <c r="F50" s="22">
        <v>4</v>
      </c>
      <c r="G50" s="22">
        <f>E50-F50</f>
        <v>1.0175395267436267</v>
      </c>
      <c r="H50">
        <f>F50*$C$56</f>
        <v>67097.428571428565</v>
      </c>
      <c r="J50" s="6">
        <f>C50-H50</f>
        <v>17068.571428571435</v>
      </c>
    </row>
    <row r="51" spans="2:14" x14ac:dyDescent="0.25">
      <c r="B51" s="1" t="s">
        <v>1</v>
      </c>
      <c r="C51" s="6">
        <v>79463</v>
      </c>
      <c r="D51" s="4"/>
      <c r="E51" s="22">
        <f t="shared" ref="E51:E53" si="9">C51/$C$56</f>
        <v>4.7371711072598064</v>
      </c>
      <c r="F51" s="22">
        <v>4</v>
      </c>
      <c r="G51" s="22">
        <f t="shared" ref="G51:G53" si="10">E51-F51</f>
        <v>0.73717110725980639</v>
      </c>
      <c r="H51">
        <f t="shared" ref="H51:H53" si="11">F51*$C$56</f>
        <v>67097.428571428565</v>
      </c>
      <c r="J51" s="6">
        <f>C51-H51</f>
        <v>12365.571428571435</v>
      </c>
    </row>
    <row r="52" spans="2:14" x14ac:dyDescent="0.25">
      <c r="B52" s="1" t="s">
        <v>2</v>
      </c>
      <c r="C52" s="6">
        <v>44551</v>
      </c>
      <c r="D52" s="4"/>
      <c r="E52" s="22">
        <f t="shared" si="9"/>
        <v>2.6558990976873718</v>
      </c>
      <c r="F52" s="22">
        <v>2</v>
      </c>
      <c r="G52" s="22">
        <f t="shared" si="10"/>
        <v>0.65589909768737176</v>
      </c>
      <c r="H52">
        <f t="shared" si="11"/>
        <v>33548.714285714283</v>
      </c>
      <c r="J52" s="6">
        <f>C52-H52</f>
        <v>11002.285714285717</v>
      </c>
    </row>
    <row r="53" spans="2:14" x14ac:dyDescent="0.25">
      <c r="B53" s="1" t="s">
        <v>3</v>
      </c>
      <c r="C53" s="6">
        <v>26661</v>
      </c>
      <c r="D53" s="4"/>
      <c r="E53" s="22">
        <f t="shared" si="9"/>
        <v>1.5893902683091965</v>
      </c>
      <c r="F53" s="22">
        <v>1</v>
      </c>
      <c r="G53" s="22">
        <f t="shared" si="10"/>
        <v>0.5893902683091965</v>
      </c>
      <c r="H53">
        <f t="shared" si="11"/>
        <v>16774.357142857141</v>
      </c>
      <c r="J53" s="6">
        <f>C53-H53</f>
        <v>9886.6428571428587</v>
      </c>
    </row>
    <row r="54" spans="2:14" x14ac:dyDescent="0.25">
      <c r="B54" s="1"/>
      <c r="C54" s="22"/>
      <c r="D54" s="4"/>
      <c r="E54" s="22"/>
      <c r="F54" s="22"/>
      <c r="G54" s="22"/>
    </row>
    <row r="55" spans="2:14" x14ac:dyDescent="0.25">
      <c r="B55" s="3" t="s">
        <v>9</v>
      </c>
      <c r="C55" s="6">
        <f>SUM(C50:C53)</f>
        <v>234841</v>
      </c>
      <c r="D55" s="4"/>
      <c r="E55" s="22"/>
      <c r="F55" s="22"/>
      <c r="G55" s="22"/>
    </row>
    <row r="56" spans="2:14" x14ac:dyDescent="0.25">
      <c r="B56" s="3" t="s">
        <v>58</v>
      </c>
      <c r="C56" s="22">
        <f>C55/14</f>
        <v>16774.357142857141</v>
      </c>
      <c r="D56" s="4"/>
      <c r="E56" s="22"/>
      <c r="F56" s="22"/>
      <c r="G56" s="22"/>
    </row>
    <row r="57" spans="2:14" x14ac:dyDescent="0.25">
      <c r="B57" s="22"/>
      <c r="C57" s="22"/>
      <c r="D57" s="4"/>
      <c r="E57" s="22"/>
      <c r="F57" s="22"/>
      <c r="G57" s="22"/>
    </row>
    <row r="58" spans="2:14" x14ac:dyDescent="0.25">
      <c r="B58" s="22"/>
      <c r="C58" s="22"/>
      <c r="D58" s="4"/>
      <c r="E58" s="22"/>
      <c r="F58" s="22"/>
      <c r="G58" s="22"/>
    </row>
    <row r="59" spans="2:14" x14ac:dyDescent="0.25">
      <c r="B59" s="22"/>
      <c r="C59" s="22"/>
      <c r="D59" s="4"/>
      <c r="E59" s="22"/>
      <c r="F59" s="22"/>
      <c r="G59" s="22"/>
    </row>
    <row r="60" spans="2:14" x14ac:dyDescent="0.25">
      <c r="B60" s="22" t="s">
        <v>16</v>
      </c>
      <c r="C60" s="22" t="s">
        <v>28</v>
      </c>
      <c r="D60" s="4"/>
      <c r="E60" s="22"/>
      <c r="F60" s="22"/>
      <c r="G60" s="22"/>
      <c r="J60" s="22" t="s">
        <v>39</v>
      </c>
      <c r="K60" s="70" t="s">
        <v>38</v>
      </c>
      <c r="L60" s="70"/>
      <c r="M60" s="70"/>
      <c r="N60" s="22">
        <v>0</v>
      </c>
    </row>
    <row r="61" spans="2:14" x14ac:dyDescent="0.25">
      <c r="B61" s="22"/>
      <c r="C61" s="22"/>
      <c r="D61" s="4"/>
      <c r="E61" s="22"/>
      <c r="F61" s="22"/>
      <c r="G61" s="22"/>
    </row>
    <row r="62" spans="2:14" x14ac:dyDescent="0.25">
      <c r="B62" s="1" t="s">
        <v>0</v>
      </c>
      <c r="C62" s="6">
        <v>78163</v>
      </c>
      <c r="D62" s="4"/>
      <c r="E62" s="22">
        <f>C62/$C$68</f>
        <v>4.7038190908249229</v>
      </c>
      <c r="F62" s="22">
        <v>4</v>
      </c>
      <c r="G62" s="22">
        <f>E62-F62</f>
        <v>0.70381909082492289</v>
      </c>
      <c r="H62">
        <f>F62*$C$68</f>
        <v>66467.692307692312</v>
      </c>
      <c r="J62" s="6">
        <f>C62-H62</f>
        <v>11695.307692307688</v>
      </c>
    </row>
    <row r="63" spans="2:14" x14ac:dyDescent="0.25">
      <c r="B63" s="1" t="s">
        <v>1</v>
      </c>
      <c r="C63" s="6">
        <v>73556</v>
      </c>
      <c r="D63" s="4"/>
      <c r="E63" s="22">
        <f t="shared" ref="E63:E65" si="12">C63/$C$68</f>
        <v>4.4265716137394682</v>
      </c>
      <c r="F63" s="22">
        <v>4</v>
      </c>
      <c r="G63" s="22">
        <f t="shared" ref="G63:G65" si="13">E63-F63</f>
        <v>0.42657161373946817</v>
      </c>
      <c r="H63">
        <f t="shared" ref="H63:H65" si="14">F63*$C$68</f>
        <v>66467.692307692312</v>
      </c>
      <c r="J63" s="6">
        <f>C63-H63</f>
        <v>7088.3076923076878</v>
      </c>
    </row>
    <row r="64" spans="2:14" x14ac:dyDescent="0.25">
      <c r="B64" s="1" t="s">
        <v>2</v>
      </c>
      <c r="C64" s="6">
        <v>38628</v>
      </c>
      <c r="D64" s="4"/>
      <c r="E64" s="22">
        <f t="shared" si="12"/>
        <v>2.3246180909175074</v>
      </c>
      <c r="F64" s="22">
        <v>1</v>
      </c>
      <c r="G64" s="22">
        <f t="shared" si="13"/>
        <v>1.3246180909175074</v>
      </c>
      <c r="H64">
        <f t="shared" si="14"/>
        <v>16616.923076923078</v>
      </c>
      <c r="J64" s="6">
        <f>C64-H64</f>
        <v>22011.076923076922</v>
      </c>
    </row>
    <row r="65" spans="2:14" x14ac:dyDescent="0.25">
      <c r="B65" s="1" t="s">
        <v>3</v>
      </c>
      <c r="C65" s="6">
        <v>25673</v>
      </c>
      <c r="D65" s="4"/>
      <c r="E65" s="22">
        <f t="shared" si="12"/>
        <v>1.5449912045181</v>
      </c>
      <c r="F65" s="22">
        <v>1</v>
      </c>
      <c r="G65" s="22">
        <f t="shared" si="13"/>
        <v>0.54499120451810001</v>
      </c>
      <c r="H65">
        <f t="shared" si="14"/>
        <v>16616.923076923078</v>
      </c>
      <c r="J65" s="6">
        <f>C65-H65</f>
        <v>9056.076923076922</v>
      </c>
    </row>
    <row r="66" spans="2:14" x14ac:dyDescent="0.25">
      <c r="B66" s="1"/>
      <c r="C66" s="22"/>
      <c r="D66" s="4"/>
      <c r="E66" s="22"/>
      <c r="F66" s="22"/>
      <c r="G66" s="22"/>
    </row>
    <row r="67" spans="2:14" x14ac:dyDescent="0.25">
      <c r="B67" s="3" t="s">
        <v>9</v>
      </c>
      <c r="C67" s="6">
        <f>SUM(C62:C65)</f>
        <v>216020</v>
      </c>
      <c r="D67" s="4"/>
      <c r="E67" s="22"/>
      <c r="F67" s="22"/>
      <c r="G67" s="22"/>
    </row>
    <row r="68" spans="2:14" x14ac:dyDescent="0.25">
      <c r="B68" s="3" t="s">
        <v>58</v>
      </c>
      <c r="C68" s="22">
        <f>C67/13</f>
        <v>16616.923076923078</v>
      </c>
      <c r="D68" s="4"/>
      <c r="E68" s="22"/>
      <c r="F68" s="22"/>
      <c r="G68" s="22"/>
    </row>
    <row r="69" spans="2:14" x14ac:dyDescent="0.25">
      <c r="B69" s="22"/>
      <c r="C69" s="22"/>
      <c r="D69" s="4"/>
      <c r="E69" s="22"/>
      <c r="F69" s="22"/>
      <c r="G69" s="22"/>
    </row>
    <row r="70" spans="2:14" x14ac:dyDescent="0.25">
      <c r="B70" s="22"/>
      <c r="C70" s="22"/>
      <c r="D70" s="4"/>
      <c r="E70" s="22"/>
      <c r="F70" s="22"/>
      <c r="G70" s="22"/>
    </row>
    <row r="71" spans="2:14" x14ac:dyDescent="0.25">
      <c r="B71" s="22"/>
      <c r="C71" s="22"/>
      <c r="D71" s="4"/>
      <c r="E71" s="22"/>
      <c r="F71" s="22"/>
      <c r="G71" s="22"/>
    </row>
    <row r="72" spans="2:14" x14ac:dyDescent="0.25">
      <c r="B72" s="22" t="s">
        <v>17</v>
      </c>
      <c r="C72" s="22" t="s">
        <v>29</v>
      </c>
      <c r="D72" s="4"/>
      <c r="E72" s="22"/>
      <c r="F72" s="22"/>
      <c r="G72" s="22"/>
      <c r="J72" s="22" t="s">
        <v>39</v>
      </c>
      <c r="K72" s="70" t="s">
        <v>38</v>
      </c>
      <c r="L72" s="70"/>
      <c r="M72" s="70"/>
      <c r="N72" s="22">
        <v>0</v>
      </c>
    </row>
    <row r="73" spans="2:14" x14ac:dyDescent="0.25">
      <c r="B73" s="22"/>
      <c r="C73" s="22"/>
      <c r="D73" s="4"/>
      <c r="E73" s="22"/>
      <c r="F73" s="22"/>
      <c r="G73" s="22"/>
    </row>
    <row r="74" spans="2:14" x14ac:dyDescent="0.25">
      <c r="B74" s="1" t="s">
        <v>0</v>
      </c>
      <c r="C74" s="6">
        <v>79715</v>
      </c>
      <c r="D74" s="4"/>
      <c r="E74" s="22">
        <f>C74/$C$80</f>
        <v>4.6651151721339614</v>
      </c>
      <c r="F74" s="22">
        <v>4</v>
      </c>
      <c r="G74" s="22">
        <f>E74-F74</f>
        <v>0.66511517213396143</v>
      </c>
      <c r="H74">
        <f>F74*$C$80</f>
        <v>68349.866666666669</v>
      </c>
      <c r="J74" s="6">
        <f>C74-H74</f>
        <v>11365.133333333331</v>
      </c>
    </row>
    <row r="75" spans="2:14" x14ac:dyDescent="0.25">
      <c r="B75" s="1" t="s">
        <v>1</v>
      </c>
      <c r="C75" s="6">
        <v>96714</v>
      </c>
      <c r="D75" s="4"/>
      <c r="E75" s="22">
        <f t="shared" ref="E75:E77" si="15">C75/$C$80</f>
        <v>5.6599378881987574</v>
      </c>
      <c r="F75" s="22">
        <v>5</v>
      </c>
      <c r="G75" s="22">
        <f t="shared" ref="G75:G77" si="16">E75-F75</f>
        <v>0.65993788819875743</v>
      </c>
      <c r="H75">
        <f t="shared" ref="H75:H77" si="17">F75*$C$80</f>
        <v>85437.333333333343</v>
      </c>
      <c r="J75" s="6">
        <f>C75-H75</f>
        <v>11276.666666666657</v>
      </c>
    </row>
    <row r="76" spans="2:14" x14ac:dyDescent="0.25">
      <c r="B76" s="1" t="s">
        <v>2</v>
      </c>
      <c r="C76" s="6">
        <v>40124</v>
      </c>
      <c r="D76" s="4"/>
      <c r="E76" s="22">
        <f t="shared" si="15"/>
        <v>2.3481538125409656</v>
      </c>
      <c r="F76" s="22">
        <v>2</v>
      </c>
      <c r="G76" s="22">
        <f t="shared" si="16"/>
        <v>0.34815381254096556</v>
      </c>
      <c r="H76">
        <f t="shared" si="17"/>
        <v>34174.933333333334</v>
      </c>
      <c r="J76" s="6">
        <f>C76-H76</f>
        <v>5949.0666666666657</v>
      </c>
    </row>
    <row r="77" spans="2:14" x14ac:dyDescent="0.25">
      <c r="B77" s="1" t="s">
        <v>3</v>
      </c>
      <c r="C77" s="6">
        <v>39759</v>
      </c>
      <c r="D77" s="4"/>
      <c r="E77" s="22">
        <f t="shared" si="15"/>
        <v>2.3267931271263147</v>
      </c>
      <c r="F77" s="22">
        <v>1</v>
      </c>
      <c r="G77" s="22">
        <f t="shared" si="16"/>
        <v>1.3267931271263147</v>
      </c>
      <c r="H77">
        <f t="shared" si="17"/>
        <v>17087.466666666667</v>
      </c>
      <c r="J77" s="6">
        <f>C77-H77</f>
        <v>22671.533333333333</v>
      </c>
    </row>
    <row r="78" spans="2:14" x14ac:dyDescent="0.25">
      <c r="B78" s="1"/>
      <c r="C78" s="22"/>
      <c r="D78" s="4"/>
      <c r="E78" s="22"/>
      <c r="F78" s="22"/>
      <c r="G78" s="22"/>
    </row>
    <row r="79" spans="2:14" x14ac:dyDescent="0.25">
      <c r="B79" s="3" t="s">
        <v>9</v>
      </c>
      <c r="C79" s="6">
        <f>SUM(C74:C77)</f>
        <v>256312</v>
      </c>
      <c r="D79" s="4"/>
      <c r="E79" s="22"/>
      <c r="F79" s="22"/>
      <c r="G79" s="22"/>
    </row>
    <row r="80" spans="2:14" x14ac:dyDescent="0.25">
      <c r="B80" s="3" t="s">
        <v>58</v>
      </c>
      <c r="C80" s="22">
        <f>C79/15</f>
        <v>17087.466666666667</v>
      </c>
      <c r="D80" s="4"/>
      <c r="E80" s="22"/>
      <c r="F80" s="22"/>
      <c r="G80" s="22"/>
    </row>
    <row r="81" spans="2:14" x14ac:dyDescent="0.25">
      <c r="B81" s="22"/>
      <c r="C81" s="22"/>
      <c r="D81" s="4"/>
      <c r="E81" s="22"/>
      <c r="F81" s="22"/>
      <c r="G81" s="22"/>
    </row>
    <row r="82" spans="2:14" x14ac:dyDescent="0.25">
      <c r="B82" s="22"/>
      <c r="C82" s="22"/>
      <c r="D82" s="4"/>
      <c r="E82" s="22"/>
      <c r="F82" s="22"/>
      <c r="G82" s="22"/>
    </row>
    <row r="83" spans="2:14" x14ac:dyDescent="0.25">
      <c r="B83" s="22"/>
      <c r="C83" s="22"/>
      <c r="D83" s="4"/>
      <c r="E83" s="22"/>
      <c r="F83" s="22"/>
      <c r="G83" s="22"/>
    </row>
    <row r="84" spans="2:14" x14ac:dyDescent="0.25">
      <c r="B84" s="22" t="s">
        <v>18</v>
      </c>
      <c r="C84" s="22" t="s">
        <v>30</v>
      </c>
      <c r="D84" s="4"/>
      <c r="E84" s="22"/>
      <c r="F84" s="22"/>
      <c r="G84" s="22"/>
      <c r="J84" s="22" t="s">
        <v>39</v>
      </c>
      <c r="K84" s="70" t="s">
        <v>38</v>
      </c>
      <c r="L84" s="70"/>
      <c r="M84" s="70"/>
      <c r="N84" s="22">
        <v>0</v>
      </c>
    </row>
    <row r="85" spans="2:14" x14ac:dyDescent="0.25">
      <c r="B85" s="22"/>
      <c r="C85" s="22"/>
      <c r="D85" s="4"/>
      <c r="E85" s="22"/>
      <c r="F85" s="22"/>
      <c r="G85" s="22"/>
    </row>
    <row r="86" spans="2:14" x14ac:dyDescent="0.25">
      <c r="B86" s="1" t="s">
        <v>0</v>
      </c>
      <c r="C86" s="6">
        <v>119457</v>
      </c>
      <c r="D86" s="4"/>
      <c r="E86" s="22">
        <f>C86/$C$92</f>
        <v>6.589116928046316</v>
      </c>
      <c r="F86" s="22">
        <v>6</v>
      </c>
      <c r="G86" s="22">
        <f>E86-F86</f>
        <v>0.58911692804631599</v>
      </c>
      <c r="H86">
        <f>F86*$C$92</f>
        <v>108776.63999999998</v>
      </c>
      <c r="J86" s="6">
        <f>C86-H86</f>
        <v>10680.360000000015</v>
      </c>
    </row>
    <row r="87" spans="2:14" x14ac:dyDescent="0.25">
      <c r="B87" s="1" t="s">
        <v>1</v>
      </c>
      <c r="C87" s="6">
        <v>195176</v>
      </c>
      <c r="D87" s="4"/>
      <c r="E87" s="22">
        <f t="shared" ref="E87:E89" si="18">C87/$C$92</f>
        <v>10.765693810729951</v>
      </c>
      <c r="F87" s="22">
        <v>10</v>
      </c>
      <c r="G87" s="22">
        <f t="shared" ref="G87:G89" si="19">E87-F87</f>
        <v>0.76569381072995135</v>
      </c>
      <c r="H87">
        <f t="shared" ref="H87:H89" si="20">F87*$C$92</f>
        <v>181294.4</v>
      </c>
      <c r="J87" s="6">
        <f>C87-H87</f>
        <v>13881.600000000006</v>
      </c>
    </row>
    <row r="88" spans="2:14" x14ac:dyDescent="0.25">
      <c r="B88" s="1" t="s">
        <v>2</v>
      </c>
      <c r="C88" s="6">
        <v>64412</v>
      </c>
      <c r="D88" s="4"/>
      <c r="E88" s="22">
        <f t="shared" si="18"/>
        <v>3.5528951804357995</v>
      </c>
      <c r="F88" s="22">
        <v>3</v>
      </c>
      <c r="G88" s="22">
        <f t="shared" si="19"/>
        <v>0.55289518043579955</v>
      </c>
      <c r="H88">
        <f t="shared" si="20"/>
        <v>54388.319999999992</v>
      </c>
      <c r="J88" s="6">
        <f>C88-H88</f>
        <v>10023.680000000008</v>
      </c>
    </row>
    <row r="89" spans="2:14" x14ac:dyDescent="0.25">
      <c r="B89" s="1" t="s">
        <v>3</v>
      </c>
      <c r="C89" s="6">
        <v>74191</v>
      </c>
      <c r="D89" s="4"/>
      <c r="E89" s="22">
        <f t="shared" si="18"/>
        <v>4.0922940807879344</v>
      </c>
      <c r="F89" s="22">
        <v>3</v>
      </c>
      <c r="G89" s="22">
        <f t="shared" si="19"/>
        <v>1.0922940807879344</v>
      </c>
      <c r="H89">
        <f t="shared" si="20"/>
        <v>54388.319999999992</v>
      </c>
      <c r="J89" s="6">
        <f>C89-H89</f>
        <v>19802.680000000008</v>
      </c>
    </row>
    <row r="90" spans="2:14" x14ac:dyDescent="0.25">
      <c r="B90" s="1"/>
      <c r="C90" s="22"/>
      <c r="D90" s="4"/>
      <c r="E90" s="22"/>
      <c r="F90" s="22"/>
      <c r="G90" s="22"/>
    </row>
    <row r="91" spans="2:14" x14ac:dyDescent="0.25">
      <c r="B91" s="3" t="s">
        <v>9</v>
      </c>
      <c r="C91" s="6">
        <f>SUM(C86:C89)</f>
        <v>453236</v>
      </c>
      <c r="D91" s="4"/>
      <c r="E91" s="22"/>
      <c r="F91" s="22"/>
      <c r="G91" s="22"/>
    </row>
    <row r="92" spans="2:14" x14ac:dyDescent="0.25">
      <c r="B92" s="3" t="s">
        <v>58</v>
      </c>
      <c r="C92" s="22">
        <f>C91/25</f>
        <v>18129.439999999999</v>
      </c>
      <c r="D92" s="4"/>
      <c r="E92" s="22"/>
      <c r="F92" s="22"/>
      <c r="G92" s="22"/>
    </row>
    <row r="93" spans="2:14" x14ac:dyDescent="0.25">
      <c r="B93" s="22"/>
      <c r="C93" s="22"/>
      <c r="D93" s="4"/>
      <c r="E93" s="22"/>
      <c r="F93" s="22"/>
      <c r="G93" s="22"/>
    </row>
    <row r="94" spans="2:14" x14ac:dyDescent="0.25">
      <c r="B94" s="22"/>
      <c r="C94" s="22"/>
      <c r="D94" s="4"/>
      <c r="E94" s="22"/>
      <c r="F94" s="22"/>
      <c r="G94" s="22"/>
    </row>
    <row r="95" spans="2:14" x14ac:dyDescent="0.25">
      <c r="B95" s="22"/>
      <c r="C95" s="22"/>
      <c r="D95" s="4"/>
      <c r="E95" s="22"/>
      <c r="F95" s="22"/>
      <c r="G95" s="22"/>
    </row>
    <row r="96" spans="2:14" x14ac:dyDescent="0.25">
      <c r="B96" s="22" t="s">
        <v>19</v>
      </c>
      <c r="C96" s="22" t="s">
        <v>29</v>
      </c>
      <c r="D96" s="4"/>
      <c r="E96" s="22"/>
      <c r="F96" s="22"/>
      <c r="G96" s="22"/>
      <c r="J96" s="22" t="s">
        <v>39</v>
      </c>
      <c r="K96" s="70" t="s">
        <v>38</v>
      </c>
      <c r="L96" s="70"/>
      <c r="M96" s="70"/>
      <c r="N96" s="22">
        <v>0</v>
      </c>
    </row>
    <row r="97" spans="2:14" x14ac:dyDescent="0.25">
      <c r="B97" s="22"/>
      <c r="C97" s="22"/>
      <c r="D97" s="4"/>
      <c r="E97" s="22"/>
      <c r="F97" s="22"/>
      <c r="G97" s="22"/>
    </row>
    <row r="98" spans="2:14" x14ac:dyDescent="0.25">
      <c r="B98" s="1" t="s">
        <v>0</v>
      </c>
      <c r="C98" s="6">
        <v>87019</v>
      </c>
      <c r="D98" s="4"/>
      <c r="E98" s="22">
        <f>C98/$C$104</f>
        <v>5.235128262717982</v>
      </c>
      <c r="F98" s="22">
        <v>5</v>
      </c>
      <c r="G98" s="22">
        <f>E98-F98</f>
        <v>0.23512826271798204</v>
      </c>
      <c r="H98">
        <f>F98*$C$104</f>
        <v>83110.666666666672</v>
      </c>
      <c r="J98" s="6">
        <f>C98-H98</f>
        <v>3908.3333333333285</v>
      </c>
    </row>
    <row r="99" spans="2:14" x14ac:dyDescent="0.25">
      <c r="B99" s="1" t="s">
        <v>1</v>
      </c>
      <c r="C99" s="6">
        <v>84534</v>
      </c>
      <c r="D99" s="4"/>
      <c r="E99" s="22">
        <f t="shared" ref="E99:E101" si="21">C99/$C$104</f>
        <v>5.0856288001540113</v>
      </c>
      <c r="F99" s="22">
        <v>4</v>
      </c>
      <c r="G99" s="22">
        <f t="shared" ref="G99:G101" si="22">E99-F99</f>
        <v>1.0856288001540113</v>
      </c>
      <c r="H99">
        <f t="shared" ref="H99:H101" si="23">F99*$C$104</f>
        <v>66488.53333333334</v>
      </c>
      <c r="J99" s="6">
        <f>C99-H99</f>
        <v>18045.46666666666</v>
      </c>
    </row>
    <row r="100" spans="2:14" x14ac:dyDescent="0.25">
      <c r="B100" s="1" t="s">
        <v>2</v>
      </c>
      <c r="C100" s="6">
        <v>42117</v>
      </c>
      <c r="D100" s="4"/>
      <c r="E100" s="22">
        <f t="shared" si="21"/>
        <v>2.5337902876485967</v>
      </c>
      <c r="F100" s="22">
        <v>2</v>
      </c>
      <c r="G100" s="22">
        <f t="shared" si="22"/>
        <v>0.53379028764859671</v>
      </c>
      <c r="H100">
        <f t="shared" si="23"/>
        <v>33244.26666666667</v>
      </c>
      <c r="J100" s="6">
        <f>C100-H100</f>
        <v>8872.7333333333299</v>
      </c>
    </row>
    <row r="101" spans="2:14" x14ac:dyDescent="0.25">
      <c r="B101" s="1" t="s">
        <v>3</v>
      </c>
      <c r="C101" s="6">
        <v>35662</v>
      </c>
      <c r="D101" s="4"/>
      <c r="E101" s="22">
        <f t="shared" si="21"/>
        <v>2.1454526494794086</v>
      </c>
      <c r="F101" s="22">
        <v>1</v>
      </c>
      <c r="G101" s="22">
        <f t="shared" si="22"/>
        <v>1.1454526494794086</v>
      </c>
      <c r="H101">
        <f t="shared" si="23"/>
        <v>16622.133333333335</v>
      </c>
      <c r="J101" s="6">
        <f>C101-H101</f>
        <v>19039.866666666665</v>
      </c>
    </row>
    <row r="102" spans="2:14" x14ac:dyDescent="0.25">
      <c r="B102" s="1"/>
      <c r="C102" s="22"/>
      <c r="D102" s="4"/>
      <c r="E102" s="22"/>
      <c r="F102" s="22"/>
      <c r="G102" s="22"/>
    </row>
    <row r="103" spans="2:14" x14ac:dyDescent="0.25">
      <c r="B103" s="3" t="s">
        <v>9</v>
      </c>
      <c r="C103" s="6">
        <f>SUM(C98:C101)</f>
        <v>249332</v>
      </c>
      <c r="D103" s="4"/>
      <c r="E103" s="22"/>
      <c r="F103" s="22"/>
      <c r="G103" s="22"/>
    </row>
    <row r="104" spans="2:14" x14ac:dyDescent="0.25">
      <c r="B104" s="3" t="s">
        <v>58</v>
      </c>
      <c r="C104" s="22">
        <f>C103/15</f>
        <v>16622.133333333335</v>
      </c>
      <c r="D104" s="4"/>
      <c r="E104" s="22"/>
      <c r="F104" s="22"/>
      <c r="G104" s="22"/>
    </row>
    <row r="105" spans="2:14" x14ac:dyDescent="0.25">
      <c r="B105" s="22"/>
      <c r="C105" s="22"/>
      <c r="D105" s="4"/>
      <c r="E105" s="22"/>
      <c r="F105" s="22"/>
      <c r="G105" s="22"/>
    </row>
    <row r="106" spans="2:14" x14ac:dyDescent="0.25">
      <c r="B106" s="22"/>
      <c r="C106" s="22"/>
      <c r="D106" s="4"/>
      <c r="E106" s="22"/>
      <c r="F106" s="22"/>
      <c r="G106" s="22"/>
    </row>
    <row r="107" spans="2:14" x14ac:dyDescent="0.25">
      <c r="B107" s="22"/>
      <c r="C107" s="22"/>
      <c r="D107" s="4"/>
      <c r="E107" s="22"/>
      <c r="F107" s="22"/>
      <c r="G107" s="22"/>
    </row>
    <row r="108" spans="2:14" x14ac:dyDescent="0.25">
      <c r="B108" s="22" t="s">
        <v>20</v>
      </c>
      <c r="C108" s="22" t="s">
        <v>31</v>
      </c>
      <c r="D108" s="4"/>
      <c r="E108" s="22"/>
      <c r="F108" s="22"/>
      <c r="G108" s="22"/>
      <c r="J108" s="22" t="s">
        <v>39</v>
      </c>
      <c r="K108" s="70" t="s">
        <v>38</v>
      </c>
      <c r="L108" s="70"/>
      <c r="M108" s="70"/>
      <c r="N108" s="22">
        <v>0</v>
      </c>
    </row>
    <row r="109" spans="2:14" x14ac:dyDescent="0.25">
      <c r="B109" s="22"/>
      <c r="C109" s="22"/>
      <c r="D109" s="4"/>
      <c r="E109" s="22"/>
      <c r="F109" s="22"/>
      <c r="G109" s="22"/>
    </row>
    <row r="110" spans="2:14" x14ac:dyDescent="0.25">
      <c r="B110" s="1" t="s">
        <v>0</v>
      </c>
      <c r="C110" s="6">
        <v>187497</v>
      </c>
      <c r="D110" s="4"/>
      <c r="E110" s="22">
        <f>C110/$C$116</f>
        <v>9.8905469204909036</v>
      </c>
      <c r="F110" s="22">
        <v>9</v>
      </c>
      <c r="G110" s="22">
        <f>E110-F110</f>
        <v>0.89054692049090356</v>
      </c>
      <c r="H110">
        <f>F110*$C$116</f>
        <v>170614.73076923078</v>
      </c>
      <c r="J110" s="6">
        <f>C110-H110</f>
        <v>16882.26923076922</v>
      </c>
    </row>
    <row r="111" spans="2:14" x14ac:dyDescent="0.25">
      <c r="B111" s="1" t="s">
        <v>1</v>
      </c>
      <c r="C111" s="6">
        <v>158362</v>
      </c>
      <c r="D111" s="4"/>
      <c r="E111" s="22">
        <f t="shared" ref="E111:E113" si="24">C111/$C$116</f>
        <v>8.353663212866234</v>
      </c>
      <c r="F111" s="22">
        <v>8</v>
      </c>
      <c r="G111" s="22">
        <f t="shared" ref="G111:G113" si="25">E111-F111</f>
        <v>0.35366321286623403</v>
      </c>
      <c r="H111">
        <f t="shared" ref="H111:H113" si="26">F111*$C$116</f>
        <v>151657.53846153847</v>
      </c>
      <c r="J111" s="6">
        <f>C111-H111</f>
        <v>6704.4615384615317</v>
      </c>
    </row>
    <row r="112" spans="2:14" x14ac:dyDescent="0.25">
      <c r="B112" s="1" t="s">
        <v>2</v>
      </c>
      <c r="C112" s="6">
        <v>88601</v>
      </c>
      <c r="D112" s="4"/>
      <c r="E112" s="22">
        <f t="shared" si="24"/>
        <v>4.6737406342630257</v>
      </c>
      <c r="F112" s="22">
        <v>4</v>
      </c>
      <c r="G112" s="22">
        <f t="shared" si="25"/>
        <v>0.67374063426302566</v>
      </c>
      <c r="H112">
        <f t="shared" si="26"/>
        <v>75828.769230769234</v>
      </c>
      <c r="J112" s="6">
        <f>C112-H112</f>
        <v>12772.230769230766</v>
      </c>
    </row>
    <row r="113" spans="2:14" x14ac:dyDescent="0.25">
      <c r="B113" s="1" t="s">
        <v>3</v>
      </c>
      <c r="C113" s="6">
        <v>58427</v>
      </c>
      <c r="D113" s="4"/>
      <c r="E113" s="22">
        <f t="shared" si="24"/>
        <v>3.0820492323798354</v>
      </c>
      <c r="F113" s="22">
        <v>2</v>
      </c>
      <c r="G113" s="22">
        <f t="shared" si="25"/>
        <v>1.0820492323798354</v>
      </c>
      <c r="H113">
        <f t="shared" si="26"/>
        <v>37914.384615384617</v>
      </c>
      <c r="J113" s="6">
        <f>C113-H113</f>
        <v>20512.615384615383</v>
      </c>
    </row>
    <row r="114" spans="2:14" x14ac:dyDescent="0.25">
      <c r="B114" s="1"/>
      <c r="C114" s="22"/>
      <c r="D114" s="4"/>
      <c r="E114" s="22"/>
      <c r="F114" s="22"/>
      <c r="G114" s="22"/>
    </row>
    <row r="115" spans="2:14" x14ac:dyDescent="0.25">
      <c r="B115" s="3" t="s">
        <v>9</v>
      </c>
      <c r="C115" s="6">
        <f>SUM(C110:C113)</f>
        <v>492887</v>
      </c>
      <c r="D115" s="4"/>
      <c r="E115" s="22"/>
      <c r="F115" s="22"/>
      <c r="G115" s="22"/>
    </row>
    <row r="116" spans="2:14" x14ac:dyDescent="0.25">
      <c r="B116" s="3" t="s">
        <v>58</v>
      </c>
      <c r="C116" s="22">
        <f>C115/26</f>
        <v>18957.192307692309</v>
      </c>
      <c r="D116" s="4"/>
      <c r="E116" s="22"/>
      <c r="F116" s="22"/>
      <c r="G116" s="22"/>
    </row>
    <row r="117" spans="2:14" x14ac:dyDescent="0.25">
      <c r="B117" s="22"/>
      <c r="C117" s="22"/>
      <c r="D117" s="4"/>
      <c r="E117" s="22"/>
      <c r="F117" s="22"/>
      <c r="G117" s="22"/>
    </row>
    <row r="118" spans="2:14" x14ac:dyDescent="0.25">
      <c r="B118" s="22"/>
      <c r="C118" s="22"/>
      <c r="D118" s="4"/>
      <c r="E118" s="22"/>
      <c r="F118" s="22"/>
      <c r="G118" s="22"/>
    </row>
    <row r="119" spans="2:14" x14ac:dyDescent="0.25">
      <c r="B119" s="22"/>
      <c r="C119" s="22"/>
      <c r="D119" s="4"/>
      <c r="E119" s="22"/>
      <c r="F119" s="22"/>
      <c r="G119" s="22"/>
    </row>
    <row r="120" spans="2:14" x14ac:dyDescent="0.25">
      <c r="B120" s="22" t="s">
        <v>21</v>
      </c>
      <c r="C120" s="22" t="s">
        <v>28</v>
      </c>
      <c r="D120" s="4"/>
      <c r="E120" s="22"/>
      <c r="F120" s="22"/>
      <c r="G120" s="22"/>
      <c r="J120" s="22" t="s">
        <v>39</v>
      </c>
      <c r="K120" s="70" t="s">
        <v>38</v>
      </c>
      <c r="L120" s="70"/>
      <c r="M120" s="70"/>
      <c r="N120" s="22">
        <v>0</v>
      </c>
    </row>
    <row r="121" spans="2:14" x14ac:dyDescent="0.25">
      <c r="B121" s="22"/>
      <c r="C121" s="22"/>
      <c r="D121" s="4"/>
      <c r="E121" s="22"/>
      <c r="F121" s="22"/>
      <c r="G121" s="22"/>
    </row>
    <row r="122" spans="2:14" x14ac:dyDescent="0.25">
      <c r="B122" s="1" t="s">
        <v>0</v>
      </c>
      <c r="C122" s="6">
        <v>77631</v>
      </c>
      <c r="D122" s="4"/>
      <c r="E122" s="22">
        <f>C122/$C$128</f>
        <v>4.7175772704324901</v>
      </c>
      <c r="F122" s="22">
        <v>4</v>
      </c>
      <c r="G122" s="22">
        <f>E122-F122</f>
        <v>0.71757727043249009</v>
      </c>
      <c r="H122">
        <f>F122*$C$128</f>
        <v>65822.769230769234</v>
      </c>
      <c r="J122" s="6">
        <f>C122-H122</f>
        <v>11808.230769230766</v>
      </c>
    </row>
    <row r="123" spans="2:14" x14ac:dyDescent="0.25">
      <c r="B123" s="1" t="s">
        <v>1</v>
      </c>
      <c r="C123" s="6">
        <v>74113</v>
      </c>
      <c r="D123" s="4"/>
      <c r="E123" s="22">
        <f t="shared" ref="E123:E125" si="27">C123/$C$128</f>
        <v>4.5037910659860509</v>
      </c>
      <c r="F123" s="22">
        <v>4</v>
      </c>
      <c r="G123" s="22">
        <f t="shared" ref="G123:G125" si="28">E123-F123</f>
        <v>0.50379106598605095</v>
      </c>
      <c r="H123">
        <f t="shared" ref="H123:H125" si="29">F123*$C$128</f>
        <v>65822.769230769234</v>
      </c>
      <c r="J123" s="6">
        <f>C123-H123</f>
        <v>8290.2307692307659</v>
      </c>
    </row>
    <row r="124" spans="2:14" x14ac:dyDescent="0.25">
      <c r="B124" s="1" t="s">
        <v>2</v>
      </c>
      <c r="C124" s="6">
        <v>37451</v>
      </c>
      <c r="D124" s="4"/>
      <c r="E124" s="22">
        <f t="shared" si="27"/>
        <v>2.2758690002056805</v>
      </c>
      <c r="F124" s="22">
        <v>1</v>
      </c>
      <c r="G124" s="22">
        <f t="shared" si="28"/>
        <v>1.2758690002056805</v>
      </c>
      <c r="H124">
        <f t="shared" si="29"/>
        <v>16455.692307692309</v>
      </c>
      <c r="J124" s="6">
        <f>C124-H124</f>
        <v>20995.307692307691</v>
      </c>
    </row>
    <row r="125" spans="2:14" x14ac:dyDescent="0.25">
      <c r="B125" s="1" t="s">
        <v>3</v>
      </c>
      <c r="C125" s="6">
        <v>24729</v>
      </c>
      <c r="D125" s="4"/>
      <c r="E125" s="22">
        <f t="shared" si="27"/>
        <v>1.5027626633757782</v>
      </c>
      <c r="F125" s="22">
        <v>1</v>
      </c>
      <c r="G125" s="22">
        <f t="shared" si="28"/>
        <v>0.50276266337577824</v>
      </c>
      <c r="H125">
        <f t="shared" si="29"/>
        <v>16455.692307692309</v>
      </c>
      <c r="J125" s="6">
        <f>C125-H125</f>
        <v>8273.3076923076915</v>
      </c>
    </row>
    <row r="126" spans="2:14" x14ac:dyDescent="0.25">
      <c r="B126" s="1"/>
      <c r="C126" s="22"/>
      <c r="D126" s="4"/>
      <c r="E126" s="22"/>
      <c r="F126" s="22"/>
      <c r="G126" s="22"/>
    </row>
    <row r="127" spans="2:14" x14ac:dyDescent="0.25">
      <c r="B127" s="3" t="s">
        <v>9</v>
      </c>
      <c r="C127" s="6">
        <f>SUM(C122:C125)</f>
        <v>213924</v>
      </c>
      <c r="D127" s="4"/>
      <c r="E127" s="22"/>
      <c r="F127" s="22"/>
      <c r="G127" s="22"/>
    </row>
    <row r="128" spans="2:14" x14ac:dyDescent="0.25">
      <c r="B128" s="3" t="s">
        <v>58</v>
      </c>
      <c r="C128" s="22">
        <f>C127/13</f>
        <v>16455.692307692309</v>
      </c>
      <c r="D128" s="4"/>
      <c r="E128" s="22"/>
      <c r="F128" s="22"/>
      <c r="G128" s="22"/>
    </row>
    <row r="129" spans="2:14" x14ac:dyDescent="0.25">
      <c r="B129" s="22"/>
      <c r="C129" s="22"/>
      <c r="D129" s="4"/>
      <c r="E129" s="22"/>
      <c r="F129" s="22"/>
      <c r="G129" s="22"/>
    </row>
    <row r="130" spans="2:14" x14ac:dyDescent="0.25">
      <c r="B130" s="22"/>
      <c r="C130" s="22"/>
      <c r="D130" s="4"/>
      <c r="E130" s="22"/>
      <c r="F130" s="22"/>
      <c r="G130" s="22"/>
    </row>
    <row r="131" spans="2:14" x14ac:dyDescent="0.25">
      <c r="B131" s="22"/>
      <c r="C131" s="22"/>
      <c r="D131" s="4"/>
      <c r="E131" s="22"/>
      <c r="F131" s="22"/>
      <c r="G131" s="22"/>
    </row>
    <row r="132" spans="2:14" x14ac:dyDescent="0.25">
      <c r="B132" s="22" t="s">
        <v>22</v>
      </c>
      <c r="C132" s="22" t="s">
        <v>32</v>
      </c>
      <c r="D132" s="4"/>
      <c r="E132" s="22"/>
      <c r="F132" s="22"/>
      <c r="G132" s="22"/>
      <c r="J132" s="22" t="s">
        <v>39</v>
      </c>
      <c r="K132" s="70" t="s">
        <v>38</v>
      </c>
      <c r="L132" s="70"/>
      <c r="M132" s="70"/>
      <c r="N132" s="22">
        <v>0</v>
      </c>
    </row>
    <row r="133" spans="2:14" x14ac:dyDescent="0.25">
      <c r="B133" s="22"/>
      <c r="C133" s="22"/>
      <c r="D133" s="4"/>
      <c r="E133" s="22"/>
      <c r="F133" s="22"/>
      <c r="G133" s="22"/>
    </row>
    <row r="134" spans="2:14" x14ac:dyDescent="0.25">
      <c r="B134" s="1" t="s">
        <v>0</v>
      </c>
      <c r="C134" s="6">
        <v>97698</v>
      </c>
      <c r="D134" s="4"/>
      <c r="E134" s="22">
        <f>C134/$C$140</f>
        <v>5.9493276802399269</v>
      </c>
      <c r="F134" s="22">
        <v>5</v>
      </c>
      <c r="G134" s="22">
        <f>E134-F134</f>
        <v>0.94932768023992686</v>
      </c>
      <c r="H134">
        <f>F134*$C$140</f>
        <v>82108.4375</v>
      </c>
      <c r="J134" s="6">
        <f>C134-H134</f>
        <v>15589.5625</v>
      </c>
    </row>
    <row r="135" spans="2:14" x14ac:dyDescent="0.25">
      <c r="B135" s="1" t="s">
        <v>1</v>
      </c>
      <c r="C135" s="6">
        <v>89509</v>
      </c>
      <c r="D135" s="4"/>
      <c r="E135" s="22">
        <f t="shared" ref="E135:E137" si="30">C135/$C$140</f>
        <v>5.4506578571781983</v>
      </c>
      <c r="F135" s="22">
        <v>5</v>
      </c>
      <c r="G135" s="22">
        <f t="shared" ref="G135:G137" si="31">E135-F135</f>
        <v>0.45065785717819828</v>
      </c>
      <c r="H135">
        <f t="shared" ref="H135:H137" si="32">F135*$C$140</f>
        <v>82108.4375</v>
      </c>
      <c r="J135" s="6">
        <f>C135-H135</f>
        <v>7400.5625</v>
      </c>
    </row>
    <row r="136" spans="2:14" x14ac:dyDescent="0.25">
      <c r="B136" s="1" t="s">
        <v>2</v>
      </c>
      <c r="C136" s="6">
        <v>45357</v>
      </c>
      <c r="D136" s="4"/>
      <c r="E136" s="22">
        <f t="shared" si="30"/>
        <v>2.7620182152412776</v>
      </c>
      <c r="F136" s="22">
        <v>2</v>
      </c>
      <c r="G136" s="22">
        <f t="shared" si="31"/>
        <v>0.76201821524127755</v>
      </c>
      <c r="H136">
        <f t="shared" si="32"/>
        <v>32843.375</v>
      </c>
      <c r="J136" s="6">
        <f>C136-H136</f>
        <v>12513.625</v>
      </c>
    </row>
    <row r="137" spans="2:14" x14ac:dyDescent="0.25">
      <c r="B137" s="1" t="s">
        <v>3</v>
      </c>
      <c r="C137" s="6">
        <v>30183</v>
      </c>
      <c r="D137" s="4"/>
      <c r="E137" s="22">
        <f t="shared" si="30"/>
        <v>1.8379962473405975</v>
      </c>
      <c r="F137" s="22">
        <v>1</v>
      </c>
      <c r="G137" s="22">
        <f t="shared" si="31"/>
        <v>0.83799624734059752</v>
      </c>
      <c r="H137">
        <f t="shared" si="32"/>
        <v>16421.6875</v>
      </c>
      <c r="J137" s="6">
        <f>C137-H137</f>
        <v>13761.3125</v>
      </c>
    </row>
    <row r="138" spans="2:14" x14ac:dyDescent="0.25">
      <c r="B138" s="1"/>
      <c r="C138" s="22"/>
      <c r="D138" s="4"/>
      <c r="E138" s="22"/>
      <c r="F138" s="22"/>
      <c r="G138" s="22"/>
    </row>
    <row r="139" spans="2:14" x14ac:dyDescent="0.25">
      <c r="B139" s="3" t="s">
        <v>9</v>
      </c>
      <c r="C139" s="6">
        <f>SUM(C134:C137)</f>
        <v>262747</v>
      </c>
      <c r="D139" s="4"/>
      <c r="E139" s="22"/>
      <c r="F139" s="22"/>
      <c r="G139" s="22"/>
    </row>
    <row r="140" spans="2:14" x14ac:dyDescent="0.25">
      <c r="B140" s="3" t="s">
        <v>58</v>
      </c>
      <c r="C140" s="22">
        <f>C139/16</f>
        <v>16421.6875</v>
      </c>
      <c r="D140" s="4"/>
      <c r="E140" s="22"/>
      <c r="F140" s="22"/>
      <c r="G140" s="22"/>
    </row>
    <row r="141" spans="2:14" x14ac:dyDescent="0.25">
      <c r="B141" s="3"/>
      <c r="C141" s="22"/>
      <c r="D141" s="4"/>
      <c r="E141" s="22"/>
      <c r="F141" s="22"/>
      <c r="G141" s="22"/>
    </row>
    <row r="142" spans="2:14" x14ac:dyDescent="0.25">
      <c r="B142" s="22"/>
      <c r="C142" s="22"/>
      <c r="D142" s="4"/>
      <c r="E142" s="22"/>
      <c r="F142" s="22"/>
      <c r="G142" s="22"/>
    </row>
    <row r="143" spans="2:14" x14ac:dyDescent="0.25">
      <c r="B143" s="22"/>
      <c r="C143" s="22"/>
      <c r="D143" s="4"/>
      <c r="E143" s="22"/>
      <c r="F143" s="22"/>
      <c r="G143" s="22"/>
    </row>
    <row r="144" spans="2:14" x14ac:dyDescent="0.25">
      <c r="B144" s="22" t="s">
        <v>23</v>
      </c>
      <c r="C144" s="22" t="s">
        <v>26</v>
      </c>
      <c r="D144" s="4"/>
      <c r="E144" s="22"/>
      <c r="F144" s="22"/>
      <c r="G144" s="22"/>
      <c r="J144" s="22" t="s">
        <v>39</v>
      </c>
      <c r="K144" s="70" t="s">
        <v>38</v>
      </c>
      <c r="L144" s="70"/>
      <c r="M144" s="70"/>
      <c r="N144" s="22">
        <v>0</v>
      </c>
    </row>
    <row r="145" spans="2:14" x14ac:dyDescent="0.25">
      <c r="B145" s="22"/>
      <c r="C145" s="22"/>
      <c r="D145" s="4"/>
      <c r="E145" s="22"/>
      <c r="F145" s="22"/>
      <c r="G145" s="22"/>
    </row>
    <row r="146" spans="2:14" x14ac:dyDescent="0.25">
      <c r="B146" s="1" t="s">
        <v>0</v>
      </c>
      <c r="C146" s="6">
        <v>76994</v>
      </c>
      <c r="D146" s="4"/>
      <c r="E146" s="22">
        <f>C146/$C$152</f>
        <v>4.6828246844929078</v>
      </c>
      <c r="F146" s="22">
        <v>4</v>
      </c>
      <c r="G146" s="22">
        <f>E146-F146</f>
        <v>0.68282468449290779</v>
      </c>
      <c r="H146">
        <f>F146*$C$152</f>
        <v>65767.142857142855</v>
      </c>
      <c r="J146" s="6">
        <f>C146-H146</f>
        <v>11226.857142857145</v>
      </c>
    </row>
    <row r="147" spans="2:14" x14ac:dyDescent="0.25">
      <c r="B147" s="1" t="s">
        <v>1</v>
      </c>
      <c r="C147" s="6">
        <v>84107</v>
      </c>
      <c r="D147" s="4"/>
      <c r="E147" s="22">
        <f t="shared" ref="E147:E149" si="33">C147/$C$152</f>
        <v>5.1154419271455573</v>
      </c>
      <c r="F147" s="22">
        <v>4</v>
      </c>
      <c r="G147" s="22">
        <f t="shared" ref="G147:G149" si="34">E147-F147</f>
        <v>1.1154419271455573</v>
      </c>
      <c r="H147">
        <f t="shared" ref="H147:H149" si="35">F147*$C$152</f>
        <v>65767.142857142855</v>
      </c>
      <c r="J147" s="6">
        <f>C147-H147</f>
        <v>18339.857142857145</v>
      </c>
    </row>
    <row r="148" spans="2:14" x14ac:dyDescent="0.25">
      <c r="B148" s="1" t="s">
        <v>2</v>
      </c>
      <c r="C148" s="6">
        <v>40210</v>
      </c>
      <c r="D148" s="4"/>
      <c r="E148" s="22">
        <f t="shared" si="33"/>
        <v>2.4455981058713645</v>
      </c>
      <c r="F148" s="22">
        <v>2</v>
      </c>
      <c r="G148" s="22">
        <f t="shared" si="34"/>
        <v>0.4455981058713645</v>
      </c>
      <c r="H148">
        <f t="shared" si="35"/>
        <v>32883.571428571428</v>
      </c>
      <c r="J148" s="6">
        <f>C148-H148</f>
        <v>7326.4285714285725</v>
      </c>
    </row>
    <row r="149" spans="2:14" x14ac:dyDescent="0.25">
      <c r="B149" s="1" t="s">
        <v>3</v>
      </c>
      <c r="C149" s="6">
        <v>28874</v>
      </c>
      <c r="D149" s="4"/>
      <c r="E149" s="22">
        <f t="shared" si="33"/>
        <v>1.756135282490171</v>
      </c>
      <c r="F149" s="22">
        <v>1</v>
      </c>
      <c r="G149" s="22">
        <f t="shared" si="34"/>
        <v>0.75613528249017103</v>
      </c>
      <c r="H149">
        <f t="shared" si="35"/>
        <v>16441.785714285714</v>
      </c>
      <c r="J149" s="6">
        <f>C149-H149</f>
        <v>12432.214285714286</v>
      </c>
    </row>
    <row r="150" spans="2:14" x14ac:dyDescent="0.25">
      <c r="B150" s="1"/>
      <c r="C150" s="22"/>
      <c r="D150" s="4"/>
      <c r="E150" s="22"/>
      <c r="F150" s="22"/>
      <c r="G150" s="22"/>
    </row>
    <row r="151" spans="2:14" x14ac:dyDescent="0.25">
      <c r="B151" s="3" t="s">
        <v>9</v>
      </c>
      <c r="C151" s="6">
        <f>SUM(C146:C149)</f>
        <v>230185</v>
      </c>
      <c r="D151" s="4"/>
      <c r="E151" s="22"/>
      <c r="F151" s="22"/>
      <c r="G151" s="22"/>
    </row>
    <row r="152" spans="2:14" x14ac:dyDescent="0.25">
      <c r="B152" s="3" t="s">
        <v>58</v>
      </c>
      <c r="C152" s="22">
        <f>C151/14</f>
        <v>16441.785714285714</v>
      </c>
      <c r="D152" s="4"/>
      <c r="E152" s="22"/>
      <c r="F152" s="22"/>
      <c r="G152" s="22"/>
    </row>
    <row r="153" spans="2:14" x14ac:dyDescent="0.25">
      <c r="B153" s="22"/>
      <c r="C153" s="22"/>
      <c r="D153" s="4"/>
      <c r="E153" s="22"/>
      <c r="F153" s="22"/>
      <c r="G153" s="22"/>
    </row>
    <row r="154" spans="2:14" x14ac:dyDescent="0.25">
      <c r="B154" s="22"/>
      <c r="C154" s="22"/>
      <c r="D154" s="4"/>
      <c r="E154" s="22"/>
      <c r="F154" s="22"/>
      <c r="G154" s="22"/>
    </row>
    <row r="155" spans="2:14" x14ac:dyDescent="0.25">
      <c r="B155" s="22"/>
      <c r="C155" s="22"/>
      <c r="D155" s="4"/>
      <c r="E155" s="22"/>
      <c r="F155" s="22"/>
      <c r="G155" s="22"/>
    </row>
    <row r="156" spans="2:14" x14ac:dyDescent="0.25">
      <c r="B156" s="22" t="s">
        <v>24</v>
      </c>
      <c r="C156" s="22" t="s">
        <v>27</v>
      </c>
      <c r="D156" s="4"/>
      <c r="E156" s="22"/>
      <c r="F156" s="22"/>
      <c r="G156" s="22"/>
      <c r="J156" s="22" t="s">
        <v>39</v>
      </c>
      <c r="K156" s="70" t="s">
        <v>38</v>
      </c>
      <c r="L156" s="70"/>
      <c r="M156" s="70"/>
      <c r="N156" s="22">
        <v>0</v>
      </c>
    </row>
    <row r="157" spans="2:14" x14ac:dyDescent="0.25">
      <c r="B157" s="22"/>
      <c r="C157" s="22"/>
      <c r="D157" s="4"/>
      <c r="E157" s="22"/>
      <c r="F157" s="22"/>
      <c r="G157" s="22"/>
    </row>
    <row r="158" spans="2:14" x14ac:dyDescent="0.25">
      <c r="B158" s="1" t="s">
        <v>0</v>
      </c>
      <c r="C158" s="6">
        <v>203091</v>
      </c>
      <c r="D158" s="4"/>
      <c r="E158" s="22">
        <f>C158/$C$164</f>
        <v>10.299668781521715</v>
      </c>
      <c r="F158" s="22">
        <v>10</v>
      </c>
      <c r="G158" s="22">
        <f>E158-F158</f>
        <v>0.29966878152171539</v>
      </c>
      <c r="H158" s="7">
        <f>F158*$C$164</f>
        <v>197182.06896551725</v>
      </c>
      <c r="J158" s="6">
        <f>C158-H158</f>
        <v>5908.9310344827536</v>
      </c>
    </row>
    <row r="159" spans="2:14" x14ac:dyDescent="0.25">
      <c r="B159" s="1" t="s">
        <v>1</v>
      </c>
      <c r="C159" s="6">
        <v>176100</v>
      </c>
      <c r="D159" s="4"/>
      <c r="E159" s="22">
        <f t="shared" ref="E159:E161" si="36">C159/$C$164</f>
        <v>8.9308323481886163</v>
      </c>
      <c r="F159" s="22">
        <v>8</v>
      </c>
      <c r="G159" s="22">
        <f t="shared" ref="G159:G161" si="37">E159-F159</f>
        <v>0.93083234818861627</v>
      </c>
      <c r="H159" s="7">
        <f t="shared" ref="H159:H161" si="38">F159*$C$164</f>
        <v>157745.6551724138</v>
      </c>
      <c r="J159" s="6">
        <f>C159-H159</f>
        <v>18354.344827586203</v>
      </c>
    </row>
    <row r="160" spans="2:14" x14ac:dyDescent="0.25">
      <c r="B160" s="1" t="s">
        <v>2</v>
      </c>
      <c r="C160" s="6">
        <v>137532</v>
      </c>
      <c r="D160" s="4"/>
      <c r="E160" s="22">
        <f t="shared" si="36"/>
        <v>6.9748735633791981</v>
      </c>
      <c r="F160" s="22">
        <v>6</v>
      </c>
      <c r="G160" s="22">
        <f t="shared" si="37"/>
        <v>0.97487356337919806</v>
      </c>
      <c r="H160" s="7">
        <f t="shared" si="38"/>
        <v>118309.24137931035</v>
      </c>
      <c r="J160" s="6">
        <f>C160-H160</f>
        <v>19222.758620689652</v>
      </c>
    </row>
    <row r="161" spans="2:14" x14ac:dyDescent="0.25">
      <c r="B161" s="1" t="s">
        <v>3</v>
      </c>
      <c r="C161" s="6">
        <v>55105</v>
      </c>
      <c r="D161" s="4"/>
      <c r="E161" s="22">
        <f t="shared" si="36"/>
        <v>2.7946253069104694</v>
      </c>
      <c r="F161" s="22">
        <v>2</v>
      </c>
      <c r="G161" s="22">
        <f t="shared" si="37"/>
        <v>0.7946253069104694</v>
      </c>
      <c r="H161" s="7">
        <f t="shared" si="38"/>
        <v>39436.413793103449</v>
      </c>
      <c r="J161" s="6">
        <f>C161-H161</f>
        <v>15668.586206896551</v>
      </c>
    </row>
    <row r="162" spans="2:14" x14ac:dyDescent="0.25">
      <c r="B162" s="1"/>
      <c r="C162" s="22"/>
      <c r="D162" s="4"/>
      <c r="E162" s="22"/>
      <c r="F162" s="22"/>
      <c r="G162" s="22"/>
    </row>
    <row r="163" spans="2:14" x14ac:dyDescent="0.25">
      <c r="B163" s="3" t="s">
        <v>9</v>
      </c>
      <c r="C163" s="6">
        <f>SUM(C158:C161)</f>
        <v>571828</v>
      </c>
      <c r="D163" s="4"/>
      <c r="E163" s="22"/>
      <c r="F163" s="22"/>
      <c r="G163" s="22"/>
    </row>
    <row r="164" spans="2:14" x14ac:dyDescent="0.25">
      <c r="B164" s="3" t="s">
        <v>58</v>
      </c>
      <c r="C164" s="22">
        <f>C163/29</f>
        <v>19718.206896551725</v>
      </c>
      <c r="D164" s="4"/>
      <c r="E164" s="22"/>
      <c r="F164" s="22"/>
      <c r="G164" s="22"/>
    </row>
    <row r="165" spans="2:14" x14ac:dyDescent="0.25">
      <c r="B165" s="22"/>
      <c r="C165" s="22"/>
      <c r="D165" s="4"/>
      <c r="E165" s="22"/>
      <c r="F165" s="22"/>
      <c r="G165" s="22"/>
    </row>
    <row r="166" spans="2:14" x14ac:dyDescent="0.25">
      <c r="B166" s="22"/>
      <c r="C166" s="22"/>
      <c r="D166" s="4"/>
      <c r="E166" s="22"/>
      <c r="F166" s="22"/>
      <c r="G166" s="22"/>
    </row>
    <row r="167" spans="2:14" x14ac:dyDescent="0.25">
      <c r="B167" s="22"/>
      <c r="C167" s="22"/>
      <c r="D167" s="4"/>
      <c r="E167" s="22"/>
      <c r="F167" s="22"/>
      <c r="G167" s="22"/>
    </row>
    <row r="168" spans="2:14" x14ac:dyDescent="0.25">
      <c r="B168" s="22" t="s">
        <v>25</v>
      </c>
      <c r="C168" s="22" t="s">
        <v>31</v>
      </c>
      <c r="D168" s="4"/>
      <c r="E168" s="22"/>
      <c r="F168" s="22"/>
      <c r="G168" s="22"/>
      <c r="J168" s="22" t="s">
        <v>39</v>
      </c>
      <c r="K168" s="70" t="s">
        <v>38</v>
      </c>
      <c r="L168" s="70"/>
      <c r="M168" s="70"/>
      <c r="N168" s="22">
        <v>0</v>
      </c>
    </row>
    <row r="169" spans="2:14" x14ac:dyDescent="0.25">
      <c r="B169" s="22"/>
      <c r="C169" s="22"/>
      <c r="D169" s="4"/>
      <c r="E169" s="22"/>
      <c r="F169" s="22"/>
      <c r="G169" s="22"/>
    </row>
    <row r="170" spans="2:14" x14ac:dyDescent="0.25">
      <c r="B170" s="1" t="s">
        <v>0</v>
      </c>
      <c r="C170" s="6">
        <v>251090</v>
      </c>
      <c r="D170" s="4"/>
      <c r="E170" s="22">
        <f>C170/$C$176</f>
        <v>12.27969460364873</v>
      </c>
      <c r="F170" s="22">
        <v>11</v>
      </c>
      <c r="G170" s="22">
        <f>E170-F170</f>
        <v>1.2796946036487302</v>
      </c>
      <c r="H170">
        <f>F170*$C$176</f>
        <v>224923.34615384613</v>
      </c>
      <c r="J170" s="6">
        <f>C170-H170</f>
        <v>26166.653846153873</v>
      </c>
    </row>
    <row r="171" spans="2:14" x14ac:dyDescent="0.25">
      <c r="B171" s="1" t="s">
        <v>1</v>
      </c>
      <c r="C171" s="6">
        <v>109588</v>
      </c>
      <c r="D171" s="4"/>
      <c r="E171" s="22">
        <f t="shared" ref="E171:E173" si="39">C171/$C$176</f>
        <v>5.3594614370331639</v>
      </c>
      <c r="F171" s="22">
        <v>5</v>
      </c>
      <c r="G171" s="22">
        <f t="shared" ref="G171:G173" si="40">E171-F171</f>
        <v>0.35946143703316391</v>
      </c>
      <c r="H171">
        <f t="shared" ref="H171:H173" si="41">F171*$C$176</f>
        <v>102237.88461538461</v>
      </c>
      <c r="J171" s="6">
        <f>C171-H171</f>
        <v>7350.1153846153902</v>
      </c>
    </row>
    <row r="172" spans="2:14" x14ac:dyDescent="0.25">
      <c r="B172" s="1" t="s">
        <v>2</v>
      </c>
      <c r="C172" s="6">
        <v>142100</v>
      </c>
      <c r="D172" s="4"/>
      <c r="E172" s="22">
        <f t="shared" si="39"/>
        <v>6.9494786856445288</v>
      </c>
      <c r="F172" s="22">
        <v>6</v>
      </c>
      <c r="G172" s="22">
        <f t="shared" si="40"/>
        <v>0.94947868564452875</v>
      </c>
      <c r="H172">
        <f t="shared" si="41"/>
        <v>122685.46153846153</v>
      </c>
      <c r="J172" s="6">
        <f>C172-H172</f>
        <v>19414.538461538468</v>
      </c>
    </row>
    <row r="173" spans="2:14" x14ac:dyDescent="0.25">
      <c r="B173" s="1" t="s">
        <v>3</v>
      </c>
      <c r="C173" s="6">
        <v>28859</v>
      </c>
      <c r="D173" s="4"/>
      <c r="E173" s="22">
        <f t="shared" si="39"/>
        <v>1.411365273673578</v>
      </c>
      <c r="F173" s="22">
        <v>1</v>
      </c>
      <c r="G173" s="22">
        <f t="shared" si="40"/>
        <v>0.411365273673578</v>
      </c>
      <c r="H173">
        <f t="shared" si="41"/>
        <v>20447.576923076922</v>
      </c>
      <c r="J173" s="6">
        <f>C173-H173</f>
        <v>8411.423076923078</v>
      </c>
    </row>
    <row r="174" spans="2:14" x14ac:dyDescent="0.25">
      <c r="B174" s="1"/>
      <c r="C174" s="22"/>
      <c r="D174" s="4"/>
      <c r="E174" s="22"/>
      <c r="F174" s="22"/>
      <c r="G174" s="22"/>
    </row>
    <row r="175" spans="2:14" x14ac:dyDescent="0.25">
      <c r="B175" s="3" t="s">
        <v>9</v>
      </c>
      <c r="C175" s="6">
        <f>SUM(C170:C173)</f>
        <v>531637</v>
      </c>
      <c r="D175" s="4"/>
      <c r="E175" s="22"/>
      <c r="F175" s="22"/>
      <c r="G175" s="22"/>
    </row>
    <row r="176" spans="2:14" x14ac:dyDescent="0.25">
      <c r="B176" s="3" t="s">
        <v>58</v>
      </c>
      <c r="C176" s="22">
        <f>C175/26</f>
        <v>20447.576923076922</v>
      </c>
      <c r="D176" s="4"/>
      <c r="E176" s="22"/>
      <c r="F176" s="22"/>
      <c r="G176" s="22"/>
    </row>
    <row r="183" spans="2:13" x14ac:dyDescent="0.25">
      <c r="B183" s="22"/>
      <c r="C183" s="22"/>
      <c r="D183" s="22"/>
      <c r="E183" s="22"/>
      <c r="F183" s="22"/>
      <c r="G183" s="22"/>
      <c r="H183" s="22"/>
      <c r="I183" s="22"/>
      <c r="K183" s="22"/>
      <c r="L183" s="22"/>
      <c r="M183" s="22"/>
    </row>
    <row r="184" spans="2:13" x14ac:dyDescent="0.25">
      <c r="B184" s="22"/>
      <c r="C184" s="22"/>
      <c r="D184" s="22"/>
      <c r="E184" s="22"/>
      <c r="F184" s="22"/>
      <c r="G184" s="22"/>
      <c r="H184" s="22"/>
      <c r="I184" s="22"/>
      <c r="K184" s="22"/>
      <c r="L184" s="22"/>
      <c r="M184" s="22"/>
    </row>
    <row r="185" spans="2:13" x14ac:dyDescent="0.25">
      <c r="B185" s="22" t="s">
        <v>41</v>
      </c>
      <c r="C185" s="22" t="s">
        <v>49</v>
      </c>
      <c r="D185" s="22"/>
      <c r="E185" s="22"/>
      <c r="F185" s="22"/>
      <c r="G185" s="22"/>
      <c r="H185" s="22"/>
      <c r="I185" s="22"/>
      <c r="K185" s="22"/>
      <c r="L185" s="22"/>
      <c r="M185" s="22"/>
    </row>
    <row r="186" spans="2:13" x14ac:dyDescent="0.25">
      <c r="B186" s="22"/>
      <c r="C186" s="22"/>
      <c r="D186" s="22"/>
      <c r="E186" s="22"/>
      <c r="F186" s="22"/>
      <c r="G186" s="22"/>
      <c r="H186" s="22"/>
      <c r="I186" s="22"/>
      <c r="K186" s="22"/>
      <c r="L186" s="22"/>
      <c r="M186" s="22"/>
    </row>
    <row r="187" spans="2:13" x14ac:dyDescent="0.25">
      <c r="B187" s="1" t="s">
        <v>0</v>
      </c>
      <c r="C187" s="6"/>
      <c r="D187" s="22"/>
      <c r="E187" s="22"/>
      <c r="F187" s="22"/>
      <c r="G187" s="22"/>
      <c r="H187" s="22"/>
      <c r="I187" s="22"/>
      <c r="K187" s="22"/>
      <c r="L187" s="22"/>
      <c r="M187" s="22"/>
    </row>
    <row r="188" spans="2:13" x14ac:dyDescent="0.25">
      <c r="B188" s="1" t="s">
        <v>1</v>
      </c>
      <c r="C188" s="6"/>
      <c r="D188" s="22"/>
      <c r="E188" s="22"/>
      <c r="F188" s="22"/>
      <c r="G188" s="22"/>
      <c r="H188" s="22"/>
      <c r="I188" s="22"/>
      <c r="K188" s="22"/>
      <c r="L188" s="22"/>
      <c r="M188" s="22"/>
    </row>
    <row r="189" spans="2:13" x14ac:dyDescent="0.25">
      <c r="B189" s="1" t="s">
        <v>2</v>
      </c>
      <c r="C189" s="6"/>
      <c r="D189" s="22"/>
      <c r="E189" s="22"/>
      <c r="F189" s="22"/>
      <c r="G189" s="22"/>
      <c r="H189" s="22"/>
      <c r="I189" s="22"/>
      <c r="K189" s="22"/>
      <c r="L189" s="22"/>
      <c r="M189" s="22"/>
    </row>
    <row r="190" spans="2:13" x14ac:dyDescent="0.25">
      <c r="B190" s="1" t="s">
        <v>3</v>
      </c>
      <c r="C190" s="6"/>
      <c r="D190" s="22"/>
      <c r="E190" s="22"/>
      <c r="F190" s="22"/>
      <c r="G190" s="22"/>
      <c r="H190" s="22"/>
      <c r="I190" s="22"/>
      <c r="K190" s="22"/>
      <c r="L190" s="22"/>
      <c r="M190" s="22"/>
    </row>
    <row r="191" spans="2:13" x14ac:dyDescent="0.25">
      <c r="B191" s="1"/>
      <c r="C191" s="22"/>
      <c r="D191" s="22"/>
      <c r="E191" s="22"/>
      <c r="F191" s="22"/>
      <c r="G191" s="22"/>
      <c r="H191" s="22"/>
      <c r="I191" s="22"/>
      <c r="K191" s="22"/>
      <c r="L191" s="22"/>
      <c r="M191" s="22"/>
    </row>
    <row r="192" spans="2:13" x14ac:dyDescent="0.25">
      <c r="B192" s="3" t="s">
        <v>9</v>
      </c>
      <c r="C192" s="6"/>
      <c r="D192" s="22"/>
      <c r="E192" s="22"/>
      <c r="F192" s="22"/>
      <c r="G192" s="22"/>
      <c r="H192" s="22"/>
      <c r="I192" s="22"/>
      <c r="K192" s="22"/>
      <c r="L192" s="22"/>
      <c r="M192" s="22"/>
    </row>
    <row r="193" spans="2:13" x14ac:dyDescent="0.25">
      <c r="B193" s="3" t="s">
        <v>48</v>
      </c>
      <c r="C193" s="22"/>
      <c r="D193" s="22"/>
      <c r="E193" s="22"/>
      <c r="F193" s="22"/>
      <c r="G193" s="22"/>
      <c r="H193" s="22"/>
      <c r="I193" s="22"/>
      <c r="K193" s="22"/>
      <c r="L193" s="22"/>
      <c r="M193" s="22"/>
    </row>
    <row r="194" spans="2:13" x14ac:dyDescent="0.25">
      <c r="B194" s="22"/>
      <c r="C194" s="22"/>
      <c r="D194" s="22"/>
      <c r="E194" s="22"/>
      <c r="F194" s="22"/>
      <c r="G194" s="22"/>
      <c r="H194" s="22"/>
      <c r="I194" s="22"/>
      <c r="K194" s="22"/>
      <c r="L194" s="22"/>
      <c r="M194" s="22"/>
    </row>
    <row r="195" spans="2:13" x14ac:dyDescent="0.25">
      <c r="B195" s="22"/>
      <c r="C195" s="22"/>
      <c r="D195" s="22"/>
      <c r="E195" s="22"/>
      <c r="F195" s="22"/>
      <c r="G195" s="22"/>
      <c r="H195" s="22"/>
      <c r="I195" s="22"/>
      <c r="K195" s="22"/>
      <c r="L195" s="22"/>
      <c r="M195" s="22"/>
    </row>
    <row r="196" spans="2:13" x14ac:dyDescent="0.25">
      <c r="B196" s="11" t="s">
        <v>45</v>
      </c>
      <c r="C196" s="11"/>
      <c r="D196" s="22"/>
      <c r="E196" s="22"/>
      <c r="F196" s="22"/>
      <c r="G196" s="22"/>
      <c r="H196" s="22"/>
      <c r="I196" s="22"/>
      <c r="K196" s="22"/>
      <c r="L196" s="22"/>
      <c r="M196" s="22"/>
    </row>
    <row r="197" spans="2:13" x14ac:dyDescent="0.25">
      <c r="B197" s="11"/>
      <c r="C197" s="11"/>
      <c r="D197" s="22"/>
      <c r="E197" s="22"/>
      <c r="F197" s="22"/>
      <c r="G197" s="22"/>
      <c r="H197" s="22"/>
      <c r="I197" s="22"/>
      <c r="K197" s="22"/>
      <c r="L197" s="22"/>
      <c r="M197" s="22"/>
    </row>
    <row r="198" spans="2:13" x14ac:dyDescent="0.25">
      <c r="B198" s="33" t="s">
        <v>0</v>
      </c>
      <c r="C198" s="11">
        <f>H187+F170+F158+F146+F134+F122+F110+F98+F86+F74+F62+F50+F38+F26+F14</f>
        <v>72</v>
      </c>
      <c r="D198" s="22"/>
      <c r="E198" s="22"/>
      <c r="F198" s="22"/>
      <c r="G198" s="22"/>
      <c r="H198" s="22"/>
      <c r="I198" s="22"/>
      <c r="K198" s="22"/>
      <c r="L198" s="22"/>
      <c r="M198" s="22"/>
    </row>
    <row r="199" spans="2:13" x14ac:dyDescent="0.25">
      <c r="B199" s="33" t="s">
        <v>1</v>
      </c>
      <c r="C199" s="11">
        <f t="shared" ref="C199:C201" si="42">H188+F171+F159+F147+F135+F123+F111+F99+F87+F75+F63+F51+F39+F27+F15</f>
        <v>74</v>
      </c>
      <c r="D199" s="22"/>
      <c r="E199" s="22"/>
      <c r="F199" s="22"/>
      <c r="G199" s="22"/>
      <c r="H199" s="22"/>
      <c r="I199" s="22"/>
      <c r="K199" s="22"/>
      <c r="L199" s="22"/>
      <c r="M199" s="22"/>
    </row>
    <row r="200" spans="2:13" x14ac:dyDescent="0.25">
      <c r="B200" s="33" t="s">
        <v>2</v>
      </c>
      <c r="C200" s="11">
        <f t="shared" si="42"/>
        <v>36</v>
      </c>
      <c r="D200" s="22"/>
      <c r="E200" s="22"/>
      <c r="F200" s="22"/>
      <c r="G200" s="22"/>
      <c r="H200" s="22"/>
      <c r="I200" s="22"/>
      <c r="K200" s="22"/>
      <c r="L200" s="22"/>
      <c r="M200" s="22"/>
    </row>
    <row r="201" spans="2:13" x14ac:dyDescent="0.25">
      <c r="B201" s="33" t="s">
        <v>3</v>
      </c>
      <c r="C201" s="11">
        <f t="shared" si="42"/>
        <v>18</v>
      </c>
      <c r="D201" s="22"/>
      <c r="E201" s="22"/>
      <c r="F201" s="22"/>
      <c r="G201" s="22"/>
      <c r="H201" s="22"/>
      <c r="I201" s="22"/>
      <c r="K201" s="22"/>
      <c r="L201" s="22"/>
      <c r="M201" s="22"/>
    </row>
    <row r="202" spans="2:13" x14ac:dyDescent="0.25">
      <c r="B202" s="34"/>
      <c r="C202" s="34"/>
    </row>
    <row r="203" spans="2:13" x14ac:dyDescent="0.25">
      <c r="B203" s="33" t="s">
        <v>79</v>
      </c>
      <c r="C203" s="52">
        <f>SUM(C198:C201)</f>
        <v>200</v>
      </c>
    </row>
    <row r="211" spans="2:11" x14ac:dyDescent="0.25">
      <c r="B211" s="23" t="s">
        <v>7</v>
      </c>
      <c r="C211" s="23" t="s">
        <v>11</v>
      </c>
      <c r="D211" s="4"/>
      <c r="E211" s="23"/>
      <c r="F211" s="23"/>
      <c r="J211"/>
    </row>
    <row r="212" spans="2:11" x14ac:dyDescent="0.25">
      <c r="B212" s="23"/>
      <c r="C212" s="23"/>
      <c r="D212" s="4"/>
      <c r="E212" s="23"/>
      <c r="F212" s="23"/>
      <c r="J212"/>
    </row>
    <row r="213" spans="2:11" x14ac:dyDescent="0.25">
      <c r="B213" s="1" t="s">
        <v>0</v>
      </c>
      <c r="C213" s="6">
        <v>26355</v>
      </c>
      <c r="D213" s="4"/>
      <c r="E213" s="23">
        <f>C213/C218</f>
        <v>2.0154668247125063</v>
      </c>
      <c r="F213" s="23">
        <v>1</v>
      </c>
      <c r="G213">
        <f>E213-F213</f>
        <v>1.0154668247125063</v>
      </c>
      <c r="I213">
        <f>C218*F213</f>
        <v>13076.375</v>
      </c>
      <c r="J213"/>
      <c r="K213" s="14">
        <f>C213-I213</f>
        <v>13278.625</v>
      </c>
    </row>
    <row r="214" spans="2:11" x14ac:dyDescent="0.25">
      <c r="B214" s="1" t="s">
        <v>51</v>
      </c>
      <c r="C214" s="6">
        <v>59710</v>
      </c>
      <c r="D214" s="4"/>
      <c r="E214" s="23">
        <f>C214/C218</f>
        <v>4.5662502031335137</v>
      </c>
      <c r="F214" s="23">
        <v>4</v>
      </c>
      <c r="G214">
        <f t="shared" ref="G214:G270" si="43">E214-F214</f>
        <v>0.56625020313351371</v>
      </c>
      <c r="I214">
        <f>C218*F214</f>
        <v>52305.5</v>
      </c>
      <c r="J214"/>
      <c r="K214" s="14">
        <f t="shared" ref="K214:K215" si="44">C214-I214</f>
        <v>7404.5</v>
      </c>
    </row>
    <row r="215" spans="2:11" x14ac:dyDescent="0.25">
      <c r="B215" s="1" t="s">
        <v>2</v>
      </c>
      <c r="C215" s="6">
        <v>18546</v>
      </c>
      <c r="D215" s="4"/>
      <c r="E215" s="23">
        <f>C215/C218</f>
        <v>1.41828297215398</v>
      </c>
      <c r="F215" s="23">
        <v>0</v>
      </c>
      <c r="G215">
        <f t="shared" si="43"/>
        <v>1.41828297215398</v>
      </c>
      <c r="I215">
        <f>C218*F215</f>
        <v>0</v>
      </c>
      <c r="J215"/>
      <c r="K215" s="14">
        <f t="shared" si="44"/>
        <v>18546</v>
      </c>
    </row>
    <row r="216" spans="2:11" x14ac:dyDescent="0.25">
      <c r="B216" s="1"/>
      <c r="C216" s="6"/>
      <c r="D216" s="4"/>
      <c r="E216" s="23"/>
      <c r="F216" s="23"/>
      <c r="J216"/>
      <c r="K216" s="14"/>
    </row>
    <row r="217" spans="2:11" x14ac:dyDescent="0.25">
      <c r="B217" s="3" t="s">
        <v>9</v>
      </c>
      <c r="C217" s="6">
        <f>SUM(C213:C215)</f>
        <v>104611</v>
      </c>
      <c r="D217" s="4"/>
      <c r="E217" s="23"/>
      <c r="F217" s="23"/>
      <c r="J217"/>
    </row>
    <row r="218" spans="2:11" x14ac:dyDescent="0.25">
      <c r="B218" s="3" t="s">
        <v>58</v>
      </c>
      <c r="C218" s="9">
        <f>C217/8</f>
        <v>13076.375</v>
      </c>
      <c r="D218" s="4"/>
      <c r="E218" s="23"/>
      <c r="F218" s="23"/>
      <c r="J218"/>
    </row>
    <row r="219" spans="2:11" x14ac:dyDescent="0.25">
      <c r="B219" s="3"/>
      <c r="C219" s="23"/>
      <c r="D219" s="4"/>
      <c r="E219" s="23"/>
      <c r="F219" s="23"/>
      <c r="J219"/>
    </row>
    <row r="220" spans="2:11" x14ac:dyDescent="0.25">
      <c r="B220" s="23"/>
      <c r="C220" s="23"/>
      <c r="D220" s="4"/>
      <c r="E220" s="23"/>
      <c r="F220" s="23"/>
      <c r="J220"/>
    </row>
    <row r="221" spans="2:11" x14ac:dyDescent="0.25">
      <c r="B221" s="23"/>
      <c r="C221" s="23"/>
      <c r="D221" s="4"/>
      <c r="E221" s="23"/>
      <c r="F221" s="23"/>
      <c r="J221"/>
    </row>
    <row r="222" spans="2:11" x14ac:dyDescent="0.25">
      <c r="B222" s="23" t="s">
        <v>10</v>
      </c>
      <c r="C222" s="23" t="s">
        <v>12</v>
      </c>
      <c r="D222" s="4"/>
      <c r="E222" s="23"/>
      <c r="F222" s="23"/>
      <c r="J222"/>
    </row>
    <row r="223" spans="2:11" x14ac:dyDescent="0.25">
      <c r="B223" s="23"/>
      <c r="C223" s="23"/>
      <c r="D223" s="4"/>
      <c r="E223" s="23"/>
      <c r="F223" s="23"/>
      <c r="J223"/>
    </row>
    <row r="224" spans="2:11" x14ac:dyDescent="0.25">
      <c r="B224" s="1" t="s">
        <v>0</v>
      </c>
      <c r="C224" s="6">
        <v>74565</v>
      </c>
      <c r="D224" s="4"/>
      <c r="E224" s="23">
        <f>C224/C229</f>
        <v>4.1363090537691951</v>
      </c>
      <c r="F224" s="23">
        <v>3</v>
      </c>
      <c r="G224">
        <f t="shared" si="43"/>
        <v>1.1363090537691951</v>
      </c>
      <c r="I224">
        <f>C229*F224</f>
        <v>54080.823529411762</v>
      </c>
      <c r="J224"/>
      <c r="K224" s="14">
        <f>C224-I224</f>
        <v>20484.176470588238</v>
      </c>
    </row>
    <row r="225" spans="2:11" x14ac:dyDescent="0.25">
      <c r="B225" s="1" t="s">
        <v>51</v>
      </c>
      <c r="C225" s="6">
        <v>179096</v>
      </c>
      <c r="D225" s="4"/>
      <c r="E225" s="23">
        <f>C225/C229</f>
        <v>9.9349078829725457</v>
      </c>
      <c r="F225" s="23">
        <v>9</v>
      </c>
      <c r="G225">
        <f t="shared" si="43"/>
        <v>0.93490788297254568</v>
      </c>
      <c r="I225">
        <f>C229*F225</f>
        <v>162242.4705882353</v>
      </c>
      <c r="J225"/>
      <c r="K225" s="14">
        <f t="shared" ref="K225:K226" si="45">C225-I225</f>
        <v>16853.529411764699</v>
      </c>
    </row>
    <row r="226" spans="2:11" x14ac:dyDescent="0.25">
      <c r="B226" s="1" t="s">
        <v>2</v>
      </c>
      <c r="C226" s="6">
        <v>52797</v>
      </c>
      <c r="D226" s="4"/>
      <c r="E226" s="23">
        <f>C226/C229</f>
        <v>2.9287830632582605</v>
      </c>
      <c r="F226" s="23">
        <v>2</v>
      </c>
      <c r="G226">
        <f t="shared" si="43"/>
        <v>0.92878306325826054</v>
      </c>
      <c r="I226">
        <f>C229*F226</f>
        <v>36053.882352941175</v>
      </c>
      <c r="J226"/>
      <c r="K226" s="14">
        <f t="shared" si="45"/>
        <v>16743.117647058825</v>
      </c>
    </row>
    <row r="227" spans="2:11" x14ac:dyDescent="0.25">
      <c r="B227" s="1"/>
      <c r="C227" s="6"/>
      <c r="D227" s="4"/>
      <c r="E227" s="23"/>
      <c r="F227" s="23"/>
      <c r="J227"/>
      <c r="K227" s="14"/>
    </row>
    <row r="228" spans="2:11" x14ac:dyDescent="0.25">
      <c r="B228" s="3" t="s">
        <v>9</v>
      </c>
      <c r="C228" s="6">
        <f>SUM(C224:C226)</f>
        <v>306458</v>
      </c>
      <c r="D228" s="4"/>
      <c r="E228" s="23"/>
      <c r="F228" s="23"/>
      <c r="J228"/>
    </row>
    <row r="229" spans="2:11" x14ac:dyDescent="0.25">
      <c r="B229" s="3" t="s">
        <v>58</v>
      </c>
      <c r="C229" s="9">
        <f>C228/17</f>
        <v>18026.941176470587</v>
      </c>
      <c r="D229" s="4"/>
      <c r="E229" s="23"/>
      <c r="F229" s="23"/>
      <c r="J229"/>
    </row>
    <row r="230" spans="2:11" x14ac:dyDescent="0.25">
      <c r="B230" s="23"/>
      <c r="C230" s="23"/>
      <c r="D230" s="4"/>
      <c r="E230" s="23"/>
      <c r="F230" s="23"/>
      <c r="J230"/>
    </row>
    <row r="231" spans="2:11" x14ac:dyDescent="0.25">
      <c r="B231" s="23"/>
      <c r="C231" s="23"/>
      <c r="D231" s="4"/>
      <c r="E231" s="23"/>
      <c r="F231" s="23"/>
      <c r="J231"/>
    </row>
    <row r="232" spans="2:11" x14ac:dyDescent="0.25">
      <c r="B232" s="23"/>
      <c r="C232" s="23"/>
      <c r="D232" s="4"/>
      <c r="E232" s="23"/>
      <c r="F232" s="23"/>
      <c r="J232"/>
    </row>
    <row r="233" spans="2:11" x14ac:dyDescent="0.25">
      <c r="B233" s="15" t="s">
        <v>13</v>
      </c>
      <c r="C233" s="23" t="s">
        <v>14</v>
      </c>
      <c r="D233" s="4"/>
      <c r="E233" s="23"/>
      <c r="F233" s="23"/>
      <c r="J233"/>
    </row>
    <row r="234" spans="2:11" x14ac:dyDescent="0.25">
      <c r="B234" s="23"/>
      <c r="C234" s="23"/>
      <c r="D234" s="4"/>
      <c r="E234" s="23"/>
      <c r="F234" s="23"/>
      <c r="J234"/>
    </row>
    <row r="235" spans="2:11" x14ac:dyDescent="0.25">
      <c r="B235" s="1" t="s">
        <v>0</v>
      </c>
      <c r="C235" s="6">
        <v>50464</v>
      </c>
      <c r="D235" s="4"/>
      <c r="E235" s="23">
        <f>C235/C240</f>
        <v>3.0548392244913685</v>
      </c>
      <c r="F235" s="23">
        <v>2</v>
      </c>
      <c r="G235">
        <f t="shared" si="43"/>
        <v>1.0548392244913685</v>
      </c>
      <c r="I235">
        <f>C240*F235</f>
        <v>33038.727272727272</v>
      </c>
      <c r="J235"/>
      <c r="K235" s="14">
        <f>C235-I235</f>
        <v>17425.272727272728</v>
      </c>
    </row>
    <row r="236" spans="2:11" x14ac:dyDescent="0.25">
      <c r="B236" s="1" t="s">
        <v>51</v>
      </c>
      <c r="C236" s="6">
        <v>83899</v>
      </c>
      <c r="D236" s="4"/>
      <c r="E236" s="23">
        <f>C236/C240</f>
        <v>5.0788276017676228</v>
      </c>
      <c r="F236" s="23">
        <v>4</v>
      </c>
      <c r="G236">
        <f t="shared" si="43"/>
        <v>1.0788276017676228</v>
      </c>
      <c r="I236">
        <f>C240*F236</f>
        <v>66077.454545454544</v>
      </c>
      <c r="J236"/>
      <c r="K236" s="14">
        <f t="shared" ref="K236:K237" si="46">C236-I236</f>
        <v>17821.545454545456</v>
      </c>
    </row>
    <row r="237" spans="2:11" x14ac:dyDescent="0.25">
      <c r="B237" s="1" t="s">
        <v>2</v>
      </c>
      <c r="C237" s="6">
        <v>47350</v>
      </c>
      <c r="D237" s="4"/>
      <c r="E237" s="23">
        <f>C237/C240</f>
        <v>2.8663331737410092</v>
      </c>
      <c r="F237" s="23">
        <v>2</v>
      </c>
      <c r="G237">
        <f t="shared" si="43"/>
        <v>0.86633317374100915</v>
      </c>
      <c r="I237">
        <f>C240*F237</f>
        <v>33038.727272727272</v>
      </c>
      <c r="J237"/>
      <c r="K237" s="14">
        <f t="shared" si="46"/>
        <v>14311.272727272728</v>
      </c>
    </row>
    <row r="238" spans="2:11" x14ac:dyDescent="0.25">
      <c r="B238" s="1"/>
      <c r="C238" s="6"/>
      <c r="D238" s="4"/>
      <c r="E238" s="23"/>
      <c r="F238" s="23"/>
      <c r="J238"/>
      <c r="K238" s="14"/>
    </row>
    <row r="239" spans="2:11" x14ac:dyDescent="0.25">
      <c r="B239" s="3" t="s">
        <v>9</v>
      </c>
      <c r="C239" s="6">
        <f>SUM(C235:C237)</f>
        <v>181713</v>
      </c>
      <c r="D239" s="4"/>
      <c r="E239" s="23"/>
      <c r="F239" s="23"/>
      <c r="J239"/>
    </row>
    <row r="240" spans="2:11" x14ac:dyDescent="0.25">
      <c r="B240" s="3" t="s">
        <v>58</v>
      </c>
      <c r="C240" s="9">
        <f>C239/11</f>
        <v>16519.363636363636</v>
      </c>
      <c r="D240" s="4"/>
      <c r="E240" s="23"/>
      <c r="F240" s="23"/>
      <c r="J240"/>
    </row>
    <row r="241" spans="2:11" x14ac:dyDescent="0.25">
      <c r="B241" s="23"/>
      <c r="C241" s="23"/>
      <c r="D241" s="4"/>
      <c r="E241" s="23"/>
      <c r="F241" s="23"/>
      <c r="J241"/>
    </row>
    <row r="242" spans="2:11" x14ac:dyDescent="0.25">
      <c r="B242" s="23"/>
      <c r="C242" s="23"/>
      <c r="D242" s="4"/>
      <c r="E242" s="23"/>
      <c r="F242" s="23"/>
      <c r="J242"/>
    </row>
    <row r="243" spans="2:11" x14ac:dyDescent="0.25">
      <c r="B243" s="23"/>
      <c r="C243" s="23"/>
      <c r="D243" s="4"/>
      <c r="E243" s="23"/>
      <c r="F243" s="23"/>
      <c r="J243"/>
    </row>
    <row r="244" spans="2:11" x14ac:dyDescent="0.25">
      <c r="B244" s="49" t="s">
        <v>15</v>
      </c>
      <c r="C244" s="23" t="s">
        <v>26</v>
      </c>
      <c r="D244" s="4"/>
      <c r="E244" s="23"/>
      <c r="F244" s="23"/>
      <c r="J244"/>
    </row>
    <row r="245" spans="2:11" x14ac:dyDescent="0.25">
      <c r="B245" s="23"/>
      <c r="C245" s="23"/>
      <c r="D245" s="4"/>
      <c r="E245" s="23"/>
      <c r="F245" s="23"/>
      <c r="J245"/>
    </row>
    <row r="246" spans="2:11" x14ac:dyDescent="0.25">
      <c r="B246" s="1" t="s">
        <v>0</v>
      </c>
      <c r="C246" s="6">
        <v>84166</v>
      </c>
      <c r="D246" s="4"/>
      <c r="E246" s="23">
        <f>C246/C251</f>
        <v>5.0175395267436267</v>
      </c>
      <c r="F246" s="23">
        <v>4</v>
      </c>
      <c r="G246">
        <f t="shared" si="43"/>
        <v>1.0175395267436267</v>
      </c>
      <c r="I246">
        <f>C251*F246</f>
        <v>67097.428571428565</v>
      </c>
      <c r="J246"/>
      <c r="K246" s="14">
        <f>C246-I246</f>
        <v>17068.571428571435</v>
      </c>
    </row>
    <row r="247" spans="2:11" x14ac:dyDescent="0.25">
      <c r="B247" s="1" t="s">
        <v>51</v>
      </c>
      <c r="C247" s="6">
        <v>106124</v>
      </c>
      <c r="D247" s="4"/>
      <c r="E247" s="23">
        <f>C247/C251</f>
        <v>6.3265613755690024</v>
      </c>
      <c r="F247" s="23">
        <v>5</v>
      </c>
      <c r="G247">
        <f t="shared" si="43"/>
        <v>1.3265613755690024</v>
      </c>
      <c r="I247">
        <f>C251*F247</f>
        <v>83871.78571428571</v>
      </c>
      <c r="J247"/>
      <c r="K247" s="14">
        <f t="shared" ref="K247:K248" si="47">C247-I247</f>
        <v>22252.21428571429</v>
      </c>
    </row>
    <row r="248" spans="2:11" x14ac:dyDescent="0.25">
      <c r="B248" s="1" t="s">
        <v>2</v>
      </c>
      <c r="C248" s="6">
        <v>44551</v>
      </c>
      <c r="D248" s="4"/>
      <c r="E248" s="23">
        <f>C248/C251</f>
        <v>2.6558990976873718</v>
      </c>
      <c r="F248" s="23">
        <v>2</v>
      </c>
      <c r="G248">
        <f t="shared" si="43"/>
        <v>0.65589909768737176</v>
      </c>
      <c r="I248">
        <f>C251*F248</f>
        <v>33548.714285714283</v>
      </c>
      <c r="J248"/>
      <c r="K248" s="14">
        <f t="shared" si="47"/>
        <v>11002.285714285717</v>
      </c>
    </row>
    <row r="249" spans="2:11" x14ac:dyDescent="0.25">
      <c r="B249" s="1"/>
      <c r="C249" s="6"/>
      <c r="D249" s="4"/>
      <c r="E249" s="23"/>
      <c r="F249" s="23"/>
      <c r="J249"/>
      <c r="K249" s="14"/>
    </row>
    <row r="250" spans="2:11" x14ac:dyDescent="0.25">
      <c r="B250" s="3" t="s">
        <v>9</v>
      </c>
      <c r="C250" s="6">
        <f>SUM(C246:C248)</f>
        <v>234841</v>
      </c>
      <c r="D250" s="4"/>
      <c r="E250" s="23"/>
      <c r="F250" s="23"/>
      <c r="J250"/>
    </row>
    <row r="251" spans="2:11" x14ac:dyDescent="0.25">
      <c r="B251" s="3" t="s">
        <v>58</v>
      </c>
      <c r="C251" s="9">
        <f>C250/14</f>
        <v>16774.357142857141</v>
      </c>
      <c r="D251" s="4"/>
      <c r="E251" s="23"/>
      <c r="F251" s="23"/>
      <c r="J251"/>
    </row>
    <row r="252" spans="2:11" x14ac:dyDescent="0.25">
      <c r="B252" s="23"/>
      <c r="C252" s="23"/>
      <c r="D252" s="4"/>
      <c r="E252" s="23"/>
      <c r="F252" s="23"/>
      <c r="J252"/>
    </row>
    <row r="253" spans="2:11" x14ac:dyDescent="0.25">
      <c r="B253" s="23"/>
      <c r="C253" s="23"/>
      <c r="D253" s="4"/>
      <c r="E253" s="23"/>
      <c r="F253" s="23"/>
      <c r="J253"/>
    </row>
    <row r="254" spans="2:11" x14ac:dyDescent="0.25">
      <c r="B254" s="23"/>
      <c r="C254" s="23"/>
      <c r="D254" s="4"/>
      <c r="E254" s="23"/>
      <c r="F254" s="23"/>
      <c r="J254"/>
    </row>
    <row r="255" spans="2:11" x14ac:dyDescent="0.25">
      <c r="B255" s="23" t="s">
        <v>16</v>
      </c>
      <c r="C255" s="23" t="s">
        <v>28</v>
      </c>
      <c r="D255" s="4"/>
      <c r="E255" s="23"/>
      <c r="F255" s="23"/>
      <c r="J255"/>
    </row>
    <row r="256" spans="2:11" x14ac:dyDescent="0.25">
      <c r="B256" s="23"/>
      <c r="C256" s="23"/>
      <c r="D256" s="4"/>
      <c r="E256" s="23"/>
      <c r="F256" s="23"/>
      <c r="J256"/>
    </row>
    <row r="257" spans="2:11" x14ac:dyDescent="0.25">
      <c r="B257" s="1" t="s">
        <v>0</v>
      </c>
      <c r="C257" s="6">
        <v>78163</v>
      </c>
      <c r="D257" s="4"/>
      <c r="E257" s="23">
        <f>C257/C262</f>
        <v>4.7038190908249229</v>
      </c>
      <c r="F257" s="23">
        <v>4</v>
      </c>
      <c r="G257">
        <f t="shared" si="43"/>
        <v>0.70381909082492289</v>
      </c>
      <c r="I257">
        <f>C262*F257</f>
        <v>66467.692307692312</v>
      </c>
      <c r="J257"/>
      <c r="K257" s="14">
        <f>C257-I257</f>
        <v>11695.307692307688</v>
      </c>
    </row>
    <row r="258" spans="2:11" x14ac:dyDescent="0.25">
      <c r="B258" s="1" t="s">
        <v>51</v>
      </c>
      <c r="C258" s="6">
        <v>99229</v>
      </c>
      <c r="D258" s="4"/>
      <c r="E258" s="23">
        <f>C258/C262</f>
        <v>5.971562818257568</v>
      </c>
      <c r="F258" s="23">
        <v>5</v>
      </c>
      <c r="G258">
        <f t="shared" si="43"/>
        <v>0.97156281825756796</v>
      </c>
      <c r="I258">
        <f>C262*F258</f>
        <v>83084.61538461539</v>
      </c>
      <c r="J258"/>
      <c r="K258" s="14">
        <f t="shared" ref="K258:K259" si="48">C258-I258</f>
        <v>16144.38461538461</v>
      </c>
    </row>
    <row r="259" spans="2:11" x14ac:dyDescent="0.25">
      <c r="B259" s="1" t="s">
        <v>2</v>
      </c>
      <c r="C259" s="6">
        <v>38628</v>
      </c>
      <c r="D259" s="4"/>
      <c r="E259" s="23">
        <f>C259/C262</f>
        <v>2.3246180909175074</v>
      </c>
      <c r="F259" s="23">
        <v>1</v>
      </c>
      <c r="G259">
        <f t="shared" si="43"/>
        <v>1.3246180909175074</v>
      </c>
      <c r="I259">
        <f>C262*F259</f>
        <v>16616.923076923078</v>
      </c>
      <c r="J259"/>
      <c r="K259" s="14">
        <f t="shared" si="48"/>
        <v>22011.076923076922</v>
      </c>
    </row>
    <row r="260" spans="2:11" x14ac:dyDescent="0.25">
      <c r="B260" s="1"/>
      <c r="C260" s="6"/>
      <c r="D260" s="4"/>
      <c r="E260" s="23"/>
      <c r="F260" s="23"/>
      <c r="J260"/>
      <c r="K260" s="14"/>
    </row>
    <row r="261" spans="2:11" x14ac:dyDescent="0.25">
      <c r="B261" s="3" t="s">
        <v>9</v>
      </c>
      <c r="C261" s="6">
        <f>SUM(C257:C259)</f>
        <v>216020</v>
      </c>
      <c r="D261" s="4"/>
      <c r="E261" s="23"/>
      <c r="F261" s="23"/>
      <c r="J261"/>
    </row>
    <row r="262" spans="2:11" x14ac:dyDescent="0.25">
      <c r="B262" s="3" t="s">
        <v>58</v>
      </c>
      <c r="C262" s="9">
        <f>C261/13</f>
        <v>16616.923076923078</v>
      </c>
      <c r="D262" s="4"/>
      <c r="E262" s="23"/>
      <c r="F262" s="23"/>
      <c r="J262"/>
    </row>
    <row r="263" spans="2:11" x14ac:dyDescent="0.25">
      <c r="B263" s="23"/>
      <c r="C263" s="23"/>
      <c r="D263" s="4"/>
      <c r="E263" s="23"/>
      <c r="F263" s="23"/>
      <c r="J263"/>
    </row>
    <row r="264" spans="2:11" x14ac:dyDescent="0.25">
      <c r="B264" s="23"/>
      <c r="C264" s="23"/>
      <c r="D264" s="4"/>
      <c r="E264" s="23"/>
      <c r="F264" s="23"/>
      <c r="J264"/>
    </row>
    <row r="265" spans="2:11" x14ac:dyDescent="0.25">
      <c r="B265" s="23"/>
      <c r="C265" s="23"/>
      <c r="D265" s="4"/>
      <c r="E265" s="23"/>
      <c r="F265" s="23"/>
      <c r="J265"/>
    </row>
    <row r="266" spans="2:11" x14ac:dyDescent="0.25">
      <c r="B266" s="15" t="s">
        <v>17</v>
      </c>
      <c r="C266" s="23" t="s">
        <v>29</v>
      </c>
      <c r="D266" s="4"/>
      <c r="E266" s="23"/>
      <c r="F266" s="23"/>
      <c r="J266"/>
    </row>
    <row r="267" spans="2:11" x14ac:dyDescent="0.25">
      <c r="B267" s="23"/>
      <c r="C267" s="23"/>
      <c r="D267" s="4"/>
      <c r="E267" s="23"/>
      <c r="F267" s="23"/>
      <c r="J267"/>
    </row>
    <row r="268" spans="2:11" x14ac:dyDescent="0.25">
      <c r="B268" s="1" t="s">
        <v>0</v>
      </c>
      <c r="C268" s="6">
        <v>79715</v>
      </c>
      <c r="D268" s="4"/>
      <c r="E268" s="23">
        <f>C268/C273</f>
        <v>4.6651151721339614</v>
      </c>
      <c r="F268" s="23">
        <v>4</v>
      </c>
      <c r="G268">
        <f t="shared" si="43"/>
        <v>0.66511517213396143</v>
      </c>
      <c r="I268">
        <f>C273*F268</f>
        <v>68349.866666666669</v>
      </c>
      <c r="J268"/>
      <c r="K268" s="14">
        <f>C268-I268</f>
        <v>11365.133333333331</v>
      </c>
    </row>
    <row r="269" spans="2:11" x14ac:dyDescent="0.25">
      <c r="B269" s="1" t="s">
        <v>51</v>
      </c>
      <c r="C269" s="6">
        <v>136473</v>
      </c>
      <c r="D269" s="4"/>
      <c r="E269" s="23">
        <f>C269/C273</f>
        <v>7.9867310153250726</v>
      </c>
      <c r="F269" s="23">
        <v>7</v>
      </c>
      <c r="G269">
        <f t="shared" si="43"/>
        <v>0.98673101532507257</v>
      </c>
      <c r="I269">
        <f>C273*F269</f>
        <v>119612.26666666666</v>
      </c>
      <c r="J269"/>
      <c r="K269" s="14">
        <f t="shared" ref="K269:K270" si="49">C269-I269</f>
        <v>16860.733333333337</v>
      </c>
    </row>
    <row r="270" spans="2:11" x14ac:dyDescent="0.25">
      <c r="B270" s="1" t="s">
        <v>2</v>
      </c>
      <c r="C270" s="6">
        <v>40124</v>
      </c>
      <c r="D270" s="4"/>
      <c r="E270" s="23">
        <f>C270/C273</f>
        <v>2.3481538125409656</v>
      </c>
      <c r="F270" s="23">
        <v>1</v>
      </c>
      <c r="G270">
        <f t="shared" si="43"/>
        <v>1.3481538125409656</v>
      </c>
      <c r="I270">
        <f>C273*F270</f>
        <v>17087.466666666667</v>
      </c>
      <c r="J270"/>
      <c r="K270" s="14">
        <f t="shared" si="49"/>
        <v>23036.533333333333</v>
      </c>
    </row>
    <row r="271" spans="2:11" x14ac:dyDescent="0.25">
      <c r="B271" s="1"/>
      <c r="C271" s="6"/>
      <c r="D271" s="4"/>
      <c r="E271" s="23"/>
      <c r="F271" s="23"/>
      <c r="J271"/>
      <c r="K271" s="14"/>
    </row>
    <row r="272" spans="2:11" x14ac:dyDescent="0.25">
      <c r="B272" s="3" t="s">
        <v>9</v>
      </c>
      <c r="C272" s="6">
        <f>SUM(C268:C270)</f>
        <v>256312</v>
      </c>
      <c r="D272" s="4"/>
      <c r="E272" s="23"/>
      <c r="F272" s="23"/>
      <c r="J272"/>
    </row>
    <row r="273" spans="2:11" x14ac:dyDescent="0.25">
      <c r="B273" s="3" t="s">
        <v>58</v>
      </c>
      <c r="C273" s="9">
        <f>C272/15</f>
        <v>17087.466666666667</v>
      </c>
      <c r="D273" s="4"/>
      <c r="E273" s="23"/>
      <c r="F273" s="23"/>
      <c r="J273"/>
    </row>
    <row r="274" spans="2:11" x14ac:dyDescent="0.25">
      <c r="B274" s="23"/>
      <c r="C274" s="23"/>
      <c r="D274" s="4"/>
      <c r="E274" s="23"/>
      <c r="F274" s="23"/>
      <c r="J274"/>
    </row>
    <row r="275" spans="2:11" x14ac:dyDescent="0.25">
      <c r="B275" s="23"/>
      <c r="C275" s="23"/>
      <c r="D275" s="4"/>
      <c r="E275" s="23"/>
      <c r="F275" s="23"/>
      <c r="J275"/>
    </row>
    <row r="276" spans="2:11" x14ac:dyDescent="0.25">
      <c r="B276" s="23"/>
      <c r="C276" s="23"/>
      <c r="D276" s="4"/>
      <c r="E276" s="23"/>
      <c r="F276" s="23"/>
      <c r="J276"/>
    </row>
    <row r="277" spans="2:11" x14ac:dyDescent="0.25">
      <c r="B277" s="23" t="s">
        <v>18</v>
      </c>
      <c r="C277" s="23" t="s">
        <v>30</v>
      </c>
      <c r="D277" s="4"/>
      <c r="E277" s="23"/>
      <c r="F277" s="23"/>
      <c r="J277"/>
    </row>
    <row r="278" spans="2:11" x14ac:dyDescent="0.25">
      <c r="B278" s="23"/>
      <c r="C278" s="23"/>
      <c r="D278" s="4"/>
      <c r="E278" s="23"/>
      <c r="F278" s="23"/>
      <c r="J278"/>
    </row>
    <row r="279" spans="2:11" x14ac:dyDescent="0.25">
      <c r="B279" s="1" t="s">
        <v>0</v>
      </c>
      <c r="C279" s="6">
        <v>119457</v>
      </c>
      <c r="D279" s="4"/>
      <c r="E279" s="23">
        <f>C279/C284</f>
        <v>6.589116928046316</v>
      </c>
      <c r="F279" s="23">
        <v>6</v>
      </c>
      <c r="G279">
        <f t="shared" ref="G279:G336" si="50">E279-F279</f>
        <v>0.58911692804631599</v>
      </c>
      <c r="I279">
        <f>C284*F279</f>
        <v>108776.63999999998</v>
      </c>
      <c r="J279"/>
      <c r="K279" s="14">
        <f>C279-I279</f>
        <v>10680.360000000015</v>
      </c>
    </row>
    <row r="280" spans="2:11" x14ac:dyDescent="0.25">
      <c r="B280" s="1" t="s">
        <v>51</v>
      </c>
      <c r="C280" s="6">
        <v>269367</v>
      </c>
      <c r="D280" s="4"/>
      <c r="E280" s="23">
        <f>C280/C284</f>
        <v>14.857987891517887</v>
      </c>
      <c r="F280" s="23">
        <v>14</v>
      </c>
      <c r="G280">
        <f t="shared" si="50"/>
        <v>0.85798789151788668</v>
      </c>
      <c r="I280">
        <f>C284*F280</f>
        <v>253812.15999999997</v>
      </c>
      <c r="J280"/>
      <c r="K280" s="14">
        <f t="shared" ref="K280:K281" si="51">C280-I280</f>
        <v>15554.840000000026</v>
      </c>
    </row>
    <row r="281" spans="2:11" x14ac:dyDescent="0.25">
      <c r="B281" s="1" t="s">
        <v>2</v>
      </c>
      <c r="C281" s="6">
        <v>64412</v>
      </c>
      <c r="D281" s="4"/>
      <c r="E281" s="23">
        <f>C281/C284</f>
        <v>3.5528951804357995</v>
      </c>
      <c r="F281" s="23">
        <v>2</v>
      </c>
      <c r="G281">
        <f t="shared" si="50"/>
        <v>1.5528951804357995</v>
      </c>
      <c r="I281">
        <f>C284*F281</f>
        <v>36258.879999999997</v>
      </c>
      <c r="J281"/>
      <c r="K281" s="14">
        <f t="shared" si="51"/>
        <v>28153.120000000003</v>
      </c>
    </row>
    <row r="282" spans="2:11" x14ac:dyDescent="0.25">
      <c r="B282" s="1"/>
      <c r="C282" s="6"/>
      <c r="D282" s="4"/>
      <c r="E282" s="23"/>
      <c r="F282" s="23"/>
      <c r="J282"/>
      <c r="K282" s="14"/>
    </row>
    <row r="283" spans="2:11" x14ac:dyDescent="0.25">
      <c r="B283" s="3" t="s">
        <v>9</v>
      </c>
      <c r="C283" s="6">
        <f>SUM(C279:C281)</f>
        <v>453236</v>
      </c>
      <c r="D283" s="4"/>
      <c r="E283" s="23"/>
      <c r="F283" s="23"/>
      <c r="J283"/>
    </row>
    <row r="284" spans="2:11" x14ac:dyDescent="0.25">
      <c r="B284" s="3" t="s">
        <v>58</v>
      </c>
      <c r="C284" s="9">
        <f>C283/25</f>
        <v>18129.439999999999</v>
      </c>
      <c r="D284" s="4"/>
      <c r="E284" s="23"/>
      <c r="F284" s="23"/>
      <c r="J284"/>
    </row>
    <row r="285" spans="2:11" x14ac:dyDescent="0.25">
      <c r="B285" s="23"/>
      <c r="C285" s="23"/>
      <c r="D285" s="4"/>
      <c r="E285" s="23"/>
      <c r="F285" s="23"/>
      <c r="J285"/>
    </row>
    <row r="286" spans="2:11" x14ac:dyDescent="0.25">
      <c r="B286" s="23"/>
      <c r="C286" s="23"/>
      <c r="D286" s="4"/>
      <c r="E286" s="23"/>
      <c r="F286" s="23"/>
      <c r="J286"/>
    </row>
    <row r="287" spans="2:11" x14ac:dyDescent="0.25">
      <c r="B287" s="23"/>
      <c r="C287" s="23"/>
      <c r="D287" s="4"/>
      <c r="E287" s="23"/>
      <c r="F287" s="23"/>
      <c r="J287"/>
    </row>
    <row r="288" spans="2:11" x14ac:dyDescent="0.25">
      <c r="B288" s="23" t="s">
        <v>19</v>
      </c>
      <c r="C288" s="23" t="s">
        <v>29</v>
      </c>
      <c r="D288" s="4"/>
      <c r="E288" s="23"/>
      <c r="F288" s="23"/>
      <c r="J288"/>
    </row>
    <row r="289" spans="2:11" x14ac:dyDescent="0.25">
      <c r="B289" s="23"/>
      <c r="C289" s="23"/>
      <c r="D289" s="4"/>
      <c r="E289" s="23"/>
      <c r="F289" s="23"/>
      <c r="J289"/>
    </row>
    <row r="290" spans="2:11" x14ac:dyDescent="0.25">
      <c r="B290" s="1" t="s">
        <v>0</v>
      </c>
      <c r="C290" s="6">
        <v>87019</v>
      </c>
      <c r="D290" s="4"/>
      <c r="E290" s="23">
        <f>C290/C295</f>
        <v>5.235128262717982</v>
      </c>
      <c r="F290" s="23">
        <v>4</v>
      </c>
      <c r="G290">
        <f t="shared" si="50"/>
        <v>1.235128262717982</v>
      </c>
      <c r="I290">
        <f>C295*F290</f>
        <v>66488.53333333334</v>
      </c>
      <c r="J290"/>
      <c r="K290" s="14">
        <f>C290-I290</f>
        <v>20530.46666666666</v>
      </c>
    </row>
    <row r="291" spans="2:11" x14ac:dyDescent="0.25">
      <c r="B291" s="1" t="s">
        <v>51</v>
      </c>
      <c r="C291" s="6">
        <v>120196</v>
      </c>
      <c r="D291" s="4"/>
      <c r="E291" s="23">
        <f>C291/C295</f>
        <v>7.2310814496334199</v>
      </c>
      <c r="F291" s="23">
        <v>6</v>
      </c>
      <c r="G291">
        <f t="shared" si="50"/>
        <v>1.2310814496334199</v>
      </c>
      <c r="I291">
        <f>C295*F291</f>
        <v>99732.800000000017</v>
      </c>
      <c r="J291"/>
      <c r="K291" s="14">
        <f t="shared" ref="K291:K292" si="52">C291-I291</f>
        <v>20463.199999999983</v>
      </c>
    </row>
    <row r="292" spans="2:11" x14ac:dyDescent="0.25">
      <c r="B292" s="1" t="s">
        <v>2</v>
      </c>
      <c r="C292" s="6">
        <v>42117</v>
      </c>
      <c r="D292" s="4"/>
      <c r="E292" s="23">
        <f>C292/C295</f>
        <v>2.5337902876485967</v>
      </c>
      <c r="F292" s="23">
        <v>2</v>
      </c>
      <c r="G292">
        <f t="shared" si="50"/>
        <v>0.53379028764859671</v>
      </c>
      <c r="I292">
        <f>C295*F292</f>
        <v>33244.26666666667</v>
      </c>
      <c r="J292"/>
      <c r="K292" s="14">
        <f t="shared" si="52"/>
        <v>8872.7333333333299</v>
      </c>
    </row>
    <row r="293" spans="2:11" x14ac:dyDescent="0.25">
      <c r="B293" s="1"/>
      <c r="C293" s="6"/>
      <c r="D293" s="4"/>
      <c r="E293" s="23"/>
      <c r="F293" s="23"/>
      <c r="J293"/>
      <c r="K293" s="14"/>
    </row>
    <row r="294" spans="2:11" x14ac:dyDescent="0.25">
      <c r="B294" s="3" t="s">
        <v>9</v>
      </c>
      <c r="C294" s="6">
        <f>SUM(C290:C292)</f>
        <v>249332</v>
      </c>
      <c r="D294" s="4"/>
      <c r="E294" s="23"/>
      <c r="F294" s="23"/>
      <c r="J294"/>
    </row>
    <row r="295" spans="2:11" x14ac:dyDescent="0.25">
      <c r="B295" s="3" t="s">
        <v>58</v>
      </c>
      <c r="C295" s="9">
        <f>C294/15</f>
        <v>16622.133333333335</v>
      </c>
      <c r="D295" s="4"/>
      <c r="E295" s="23"/>
      <c r="F295" s="23"/>
      <c r="J295"/>
    </row>
    <row r="296" spans="2:11" x14ac:dyDescent="0.25">
      <c r="B296" s="23"/>
      <c r="C296" s="23"/>
      <c r="D296" s="4"/>
      <c r="E296" s="23"/>
      <c r="F296" s="23"/>
      <c r="J296"/>
    </row>
    <row r="297" spans="2:11" x14ac:dyDescent="0.25">
      <c r="B297" s="23"/>
      <c r="C297" s="23"/>
      <c r="D297" s="4"/>
      <c r="E297" s="23"/>
      <c r="F297" s="23"/>
      <c r="J297"/>
    </row>
    <row r="298" spans="2:11" x14ac:dyDescent="0.25">
      <c r="B298" s="23"/>
      <c r="C298" s="23"/>
      <c r="D298" s="4"/>
      <c r="E298" s="23"/>
      <c r="F298" s="23"/>
      <c r="J298"/>
    </row>
    <row r="299" spans="2:11" x14ac:dyDescent="0.25">
      <c r="B299" s="23" t="s">
        <v>20</v>
      </c>
      <c r="C299" s="15" t="s">
        <v>31</v>
      </c>
      <c r="D299" s="4"/>
      <c r="E299" s="23"/>
      <c r="F299" s="23"/>
      <c r="J299"/>
    </row>
    <row r="300" spans="2:11" x14ac:dyDescent="0.25">
      <c r="B300" s="23"/>
      <c r="C300" s="23"/>
      <c r="D300" s="4"/>
      <c r="E300" s="23"/>
      <c r="F300" s="23"/>
      <c r="J300"/>
    </row>
    <row r="301" spans="2:11" x14ac:dyDescent="0.25">
      <c r="B301" s="1" t="s">
        <v>0</v>
      </c>
      <c r="C301" s="6">
        <v>187497</v>
      </c>
      <c r="D301" s="4"/>
      <c r="E301" s="23">
        <f>C301/C306</f>
        <v>9.8905469204909036</v>
      </c>
      <c r="F301" s="23">
        <v>9</v>
      </c>
      <c r="G301">
        <f t="shared" si="50"/>
        <v>0.89054692049090356</v>
      </c>
      <c r="I301">
        <f>C306*F301</f>
        <v>170614.73076923078</v>
      </c>
      <c r="J301"/>
      <c r="K301" s="14">
        <f>C301-I301</f>
        <v>16882.26923076922</v>
      </c>
    </row>
    <row r="302" spans="2:11" x14ac:dyDescent="0.25">
      <c r="B302" s="1" t="s">
        <v>51</v>
      </c>
      <c r="C302" s="6">
        <v>216789</v>
      </c>
      <c r="D302" s="4"/>
      <c r="E302" s="23">
        <f>C302/C306</f>
        <v>11.43571244524607</v>
      </c>
      <c r="F302" s="23">
        <v>10</v>
      </c>
      <c r="G302">
        <f t="shared" si="50"/>
        <v>1.4357124452460699</v>
      </c>
      <c r="I302">
        <f>C306*F302</f>
        <v>189571.92307692309</v>
      </c>
      <c r="J302"/>
      <c r="K302" s="14">
        <f t="shared" ref="K302:K303" si="53">C302-I302</f>
        <v>27217.076923076907</v>
      </c>
    </row>
    <row r="303" spans="2:11" x14ac:dyDescent="0.25">
      <c r="B303" s="1" t="s">
        <v>2</v>
      </c>
      <c r="C303" s="6">
        <v>88601</v>
      </c>
      <c r="D303" s="4"/>
      <c r="E303" s="23">
        <f>C303/C306</f>
        <v>4.6737406342630257</v>
      </c>
      <c r="F303" s="23">
        <v>4</v>
      </c>
      <c r="G303">
        <f t="shared" si="50"/>
        <v>0.67374063426302566</v>
      </c>
      <c r="I303">
        <f>C306*F303</f>
        <v>75828.769230769234</v>
      </c>
      <c r="J303"/>
      <c r="K303" s="14">
        <f t="shared" si="53"/>
        <v>12772.230769230766</v>
      </c>
    </row>
    <row r="304" spans="2:11" x14ac:dyDescent="0.25">
      <c r="B304" s="1"/>
      <c r="C304" s="6"/>
      <c r="D304" s="4"/>
      <c r="E304" s="23"/>
      <c r="F304" s="23"/>
      <c r="J304"/>
      <c r="K304" s="14"/>
    </row>
    <row r="305" spans="2:11" x14ac:dyDescent="0.25">
      <c r="B305" s="3" t="s">
        <v>9</v>
      </c>
      <c r="C305" s="6">
        <f>SUM(C301:C303)</f>
        <v>492887</v>
      </c>
      <c r="D305" s="4"/>
      <c r="E305" s="23"/>
      <c r="F305" s="23"/>
      <c r="J305"/>
    </row>
    <row r="306" spans="2:11" x14ac:dyDescent="0.25">
      <c r="B306" s="3" t="s">
        <v>58</v>
      </c>
      <c r="C306" s="9">
        <f>C305/26</f>
        <v>18957.192307692309</v>
      </c>
      <c r="D306" s="4"/>
      <c r="E306" s="23"/>
      <c r="F306" s="23"/>
      <c r="J306"/>
    </row>
    <row r="307" spans="2:11" x14ac:dyDescent="0.25">
      <c r="B307" s="23"/>
      <c r="C307" s="23"/>
      <c r="D307" s="4"/>
      <c r="E307" s="23"/>
      <c r="F307" s="23"/>
      <c r="J307"/>
    </row>
    <row r="308" spans="2:11" x14ac:dyDescent="0.25">
      <c r="B308" s="23"/>
      <c r="C308" s="23"/>
      <c r="D308" s="4"/>
      <c r="E308" s="23"/>
      <c r="F308" s="23"/>
      <c r="J308"/>
    </row>
    <row r="309" spans="2:11" x14ac:dyDescent="0.25">
      <c r="B309" s="23"/>
      <c r="C309" s="23"/>
      <c r="D309" s="4"/>
      <c r="E309" s="23"/>
      <c r="F309" s="23"/>
      <c r="J309"/>
    </row>
    <row r="310" spans="2:11" x14ac:dyDescent="0.25">
      <c r="B310" s="23" t="s">
        <v>21</v>
      </c>
      <c r="C310" s="23" t="s">
        <v>28</v>
      </c>
      <c r="D310" s="4"/>
      <c r="E310" s="23"/>
      <c r="F310" s="23"/>
      <c r="J310"/>
    </row>
    <row r="311" spans="2:11" x14ac:dyDescent="0.25">
      <c r="B311" s="23"/>
      <c r="C311" s="23"/>
      <c r="D311" s="4"/>
      <c r="E311" s="23"/>
      <c r="F311" s="23"/>
      <c r="J311"/>
    </row>
    <row r="312" spans="2:11" x14ac:dyDescent="0.25">
      <c r="B312" s="1" t="s">
        <v>0</v>
      </c>
      <c r="C312" s="6">
        <v>77631</v>
      </c>
      <c r="D312" s="4"/>
      <c r="E312" s="23">
        <f>C312/C317</f>
        <v>4.7175772704324901</v>
      </c>
      <c r="F312" s="23">
        <v>4</v>
      </c>
      <c r="G312">
        <f t="shared" si="50"/>
        <v>0.71757727043249009</v>
      </c>
      <c r="I312">
        <f>C317*F312</f>
        <v>65822.769230769234</v>
      </c>
      <c r="J312"/>
      <c r="K312" s="14">
        <f>C312-I312</f>
        <v>11808.230769230766</v>
      </c>
    </row>
    <row r="313" spans="2:11" x14ac:dyDescent="0.25">
      <c r="B313" s="1" t="s">
        <v>51</v>
      </c>
      <c r="C313" s="6">
        <v>98842</v>
      </c>
      <c r="D313" s="4"/>
      <c r="E313" s="23">
        <f>C313/C317</f>
        <v>6.006553729361829</v>
      </c>
      <c r="F313" s="23">
        <v>5</v>
      </c>
      <c r="G313">
        <f t="shared" si="50"/>
        <v>1.006553729361829</v>
      </c>
      <c r="I313">
        <f>C317*F313</f>
        <v>82278.461538461546</v>
      </c>
      <c r="J313"/>
      <c r="K313" s="14">
        <f t="shared" ref="K313:K314" si="54">C313-I313</f>
        <v>16563.538461538454</v>
      </c>
    </row>
    <row r="314" spans="2:11" x14ac:dyDescent="0.25">
      <c r="B314" s="1" t="s">
        <v>2</v>
      </c>
      <c r="C314" s="6">
        <v>37451</v>
      </c>
      <c r="D314" s="4"/>
      <c r="E314" s="23">
        <f>C314/C317</f>
        <v>2.2758690002056805</v>
      </c>
      <c r="F314" s="23">
        <v>1</v>
      </c>
      <c r="G314">
        <f t="shared" si="50"/>
        <v>1.2758690002056805</v>
      </c>
      <c r="I314">
        <f>C317*F314</f>
        <v>16455.692307692309</v>
      </c>
      <c r="J314"/>
      <c r="K314" s="14">
        <f t="shared" si="54"/>
        <v>20995.307692307691</v>
      </c>
    </row>
    <row r="315" spans="2:11" x14ac:dyDescent="0.25">
      <c r="B315" s="1"/>
      <c r="C315" s="6"/>
      <c r="D315" s="4"/>
      <c r="E315" s="23"/>
      <c r="F315" s="23"/>
      <c r="J315"/>
      <c r="K315" s="14"/>
    </row>
    <row r="316" spans="2:11" x14ac:dyDescent="0.25">
      <c r="B316" s="3" t="s">
        <v>9</v>
      </c>
      <c r="C316" s="6">
        <f>SUM(C312:C314)</f>
        <v>213924</v>
      </c>
      <c r="D316" s="4"/>
      <c r="E316" s="23"/>
      <c r="F316" s="23"/>
      <c r="J316"/>
    </row>
    <row r="317" spans="2:11" x14ac:dyDescent="0.25">
      <c r="B317" s="3" t="s">
        <v>58</v>
      </c>
      <c r="C317" s="9">
        <f>C316/13</f>
        <v>16455.692307692309</v>
      </c>
      <c r="D317" s="4"/>
      <c r="E317" s="23"/>
      <c r="F317" s="23"/>
      <c r="J317"/>
    </row>
    <row r="318" spans="2:11" x14ac:dyDescent="0.25">
      <c r="B318" s="23"/>
      <c r="C318" s="23"/>
      <c r="D318" s="4"/>
      <c r="E318" s="23"/>
      <c r="F318" s="23"/>
      <c r="J318"/>
    </row>
    <row r="319" spans="2:11" x14ac:dyDescent="0.25">
      <c r="B319" s="23"/>
      <c r="C319" s="23"/>
      <c r="D319" s="4"/>
      <c r="E319" s="23"/>
      <c r="F319" s="23"/>
      <c r="J319"/>
    </row>
    <row r="320" spans="2:11" x14ac:dyDescent="0.25">
      <c r="B320" s="23"/>
      <c r="C320" s="23"/>
      <c r="D320" s="4"/>
      <c r="E320" s="23"/>
      <c r="F320" s="23"/>
      <c r="J320"/>
    </row>
    <row r="321" spans="2:11" x14ac:dyDescent="0.25">
      <c r="B321" s="23" t="s">
        <v>22</v>
      </c>
      <c r="C321" s="23" t="s">
        <v>32</v>
      </c>
      <c r="D321" s="4"/>
      <c r="E321" s="23"/>
      <c r="F321" s="23"/>
      <c r="J321"/>
    </row>
    <row r="322" spans="2:11" x14ac:dyDescent="0.25">
      <c r="B322" s="23"/>
      <c r="C322" s="23"/>
      <c r="D322" s="4"/>
      <c r="E322" s="23"/>
      <c r="F322" s="23"/>
      <c r="J322"/>
    </row>
    <row r="323" spans="2:11" x14ac:dyDescent="0.25">
      <c r="B323" s="1" t="s">
        <v>0</v>
      </c>
      <c r="C323" s="6">
        <v>97698</v>
      </c>
      <c r="D323" s="4"/>
      <c r="E323" s="23">
        <f>C323/C328</f>
        <v>5.9493276802399269</v>
      </c>
      <c r="F323" s="23">
        <v>5</v>
      </c>
      <c r="G323">
        <f t="shared" si="50"/>
        <v>0.94932768023992686</v>
      </c>
      <c r="I323">
        <f>C328*F323</f>
        <v>82108.4375</v>
      </c>
      <c r="J323"/>
      <c r="K323" s="14">
        <f>C323-I323</f>
        <v>15589.5625</v>
      </c>
    </row>
    <row r="324" spans="2:11" x14ac:dyDescent="0.25">
      <c r="B324" s="1" t="s">
        <v>51</v>
      </c>
      <c r="C324" s="6">
        <v>119692</v>
      </c>
      <c r="D324" s="4"/>
      <c r="E324" s="23">
        <f>C324/C328</f>
        <v>7.2886541045187956</v>
      </c>
      <c r="F324" s="23">
        <v>6</v>
      </c>
      <c r="G324">
        <f t="shared" si="50"/>
        <v>1.2886541045187956</v>
      </c>
      <c r="I324">
        <f>C328*F324</f>
        <v>98530.125</v>
      </c>
      <c r="J324"/>
      <c r="K324" s="14">
        <f t="shared" ref="K324:K325" si="55">C324-I324</f>
        <v>21161.875</v>
      </c>
    </row>
    <row r="325" spans="2:11" x14ac:dyDescent="0.25">
      <c r="B325" s="1" t="s">
        <v>2</v>
      </c>
      <c r="C325" s="6">
        <v>45357</v>
      </c>
      <c r="D325" s="4"/>
      <c r="E325" s="23">
        <f>C325/C328</f>
        <v>2.7620182152412776</v>
      </c>
      <c r="F325" s="23">
        <v>2</v>
      </c>
      <c r="G325">
        <f t="shared" si="50"/>
        <v>0.76201821524127755</v>
      </c>
      <c r="I325">
        <f>C328*F325</f>
        <v>32843.375</v>
      </c>
      <c r="J325"/>
      <c r="K325" s="14">
        <f t="shared" si="55"/>
        <v>12513.625</v>
      </c>
    </row>
    <row r="326" spans="2:11" x14ac:dyDescent="0.25">
      <c r="B326" s="1"/>
      <c r="C326" s="6"/>
      <c r="D326" s="4"/>
      <c r="E326" s="23"/>
      <c r="F326" s="23"/>
      <c r="J326"/>
      <c r="K326" s="14"/>
    </row>
    <row r="327" spans="2:11" x14ac:dyDescent="0.25">
      <c r="B327" s="3" t="s">
        <v>9</v>
      </c>
      <c r="C327" s="6">
        <f>SUM(C323:C325)</f>
        <v>262747</v>
      </c>
      <c r="D327" s="4"/>
      <c r="E327" s="23"/>
      <c r="F327" s="23"/>
      <c r="J327"/>
    </row>
    <row r="328" spans="2:11" x14ac:dyDescent="0.25">
      <c r="B328" s="3" t="s">
        <v>58</v>
      </c>
      <c r="C328" s="9">
        <f>C327/16</f>
        <v>16421.6875</v>
      </c>
      <c r="D328" s="4"/>
      <c r="E328" s="23"/>
      <c r="F328" s="23"/>
      <c r="J328"/>
    </row>
    <row r="329" spans="2:11" x14ac:dyDescent="0.25">
      <c r="B329" s="23"/>
      <c r="C329" s="23"/>
      <c r="D329" s="4"/>
      <c r="E329" s="23"/>
      <c r="F329" s="23"/>
      <c r="J329"/>
    </row>
    <row r="330" spans="2:11" x14ac:dyDescent="0.25">
      <c r="B330" s="23"/>
      <c r="C330" s="23"/>
      <c r="D330" s="4"/>
      <c r="E330" s="23"/>
      <c r="F330" s="23"/>
      <c r="J330"/>
    </row>
    <row r="331" spans="2:11" x14ac:dyDescent="0.25">
      <c r="B331" s="23"/>
      <c r="C331" s="23"/>
      <c r="D331" s="4"/>
      <c r="E331" s="23"/>
      <c r="F331" s="23"/>
      <c r="J331"/>
    </row>
    <row r="332" spans="2:11" x14ac:dyDescent="0.25">
      <c r="B332" s="23" t="s">
        <v>23</v>
      </c>
      <c r="C332" s="23" t="s">
        <v>26</v>
      </c>
      <c r="D332" s="4"/>
      <c r="E332" s="23"/>
      <c r="F332" s="23"/>
      <c r="J332"/>
    </row>
    <row r="333" spans="2:11" x14ac:dyDescent="0.25">
      <c r="B333" s="23"/>
      <c r="C333" s="23"/>
      <c r="D333" s="4"/>
      <c r="E333" s="23"/>
      <c r="F333" s="23"/>
      <c r="J333"/>
    </row>
    <row r="334" spans="2:11" x14ac:dyDescent="0.25">
      <c r="B334" s="1" t="s">
        <v>0</v>
      </c>
      <c r="C334" s="6">
        <v>76994</v>
      </c>
      <c r="D334" s="4"/>
      <c r="E334" s="23">
        <f>C334/C339</f>
        <v>4.6828246844929078</v>
      </c>
      <c r="F334" s="23">
        <v>4</v>
      </c>
      <c r="G334">
        <f t="shared" si="50"/>
        <v>0.68282468449290779</v>
      </c>
      <c r="I334">
        <f>C339*F334</f>
        <v>65767.142857142855</v>
      </c>
      <c r="J334"/>
      <c r="K334" s="14">
        <f>C334-I334</f>
        <v>11226.857142857145</v>
      </c>
    </row>
    <row r="335" spans="2:11" x14ac:dyDescent="0.25">
      <c r="B335" s="1" t="s">
        <v>51</v>
      </c>
      <c r="C335" s="6">
        <v>112981</v>
      </c>
      <c r="D335" s="4"/>
      <c r="E335" s="23">
        <f>C335/C339</f>
        <v>6.8715772096357277</v>
      </c>
      <c r="F335" s="23">
        <v>6</v>
      </c>
      <c r="G335">
        <f t="shared" si="50"/>
        <v>0.87157720963572771</v>
      </c>
      <c r="I335">
        <f>C339*F335</f>
        <v>98650.71428571429</v>
      </c>
      <c r="J335"/>
      <c r="K335" s="14">
        <f t="shared" ref="K335:K336" si="56">C335-I335</f>
        <v>14330.28571428571</v>
      </c>
    </row>
    <row r="336" spans="2:11" x14ac:dyDescent="0.25">
      <c r="B336" s="1" t="s">
        <v>2</v>
      </c>
      <c r="C336" s="6">
        <v>40210</v>
      </c>
      <c r="D336" s="4"/>
      <c r="E336" s="23">
        <f>C336/C339</f>
        <v>2.4455981058713645</v>
      </c>
      <c r="F336" s="23">
        <v>1</v>
      </c>
      <c r="G336">
        <f t="shared" si="50"/>
        <v>1.4455981058713645</v>
      </c>
      <c r="I336">
        <f>C339*F336</f>
        <v>16441.785714285714</v>
      </c>
      <c r="J336"/>
      <c r="K336" s="14">
        <f t="shared" si="56"/>
        <v>23768.214285714286</v>
      </c>
    </row>
    <row r="337" spans="2:11" x14ac:dyDescent="0.25">
      <c r="B337" s="1"/>
      <c r="C337" s="6"/>
      <c r="D337" s="4"/>
      <c r="E337" s="23"/>
      <c r="F337" s="23"/>
      <c r="J337"/>
      <c r="K337" s="14"/>
    </row>
    <row r="338" spans="2:11" x14ac:dyDescent="0.25">
      <c r="B338" s="3" t="s">
        <v>9</v>
      </c>
      <c r="C338" s="6">
        <f>SUM(C334:C336)</f>
        <v>230185</v>
      </c>
      <c r="D338" s="4"/>
      <c r="E338" s="23"/>
      <c r="F338" s="23"/>
      <c r="J338"/>
    </row>
    <row r="339" spans="2:11" x14ac:dyDescent="0.25">
      <c r="B339" s="3" t="s">
        <v>58</v>
      </c>
      <c r="C339" s="9">
        <f>C338/14</f>
        <v>16441.785714285714</v>
      </c>
      <c r="D339" s="4"/>
      <c r="E339" s="23"/>
      <c r="F339" s="23"/>
      <c r="J339"/>
    </row>
    <row r="340" spans="2:11" x14ac:dyDescent="0.25">
      <c r="B340" s="23"/>
      <c r="C340" s="23"/>
      <c r="D340" s="4"/>
      <c r="E340" s="23"/>
      <c r="F340" s="23"/>
      <c r="J340"/>
    </row>
    <row r="341" spans="2:11" x14ac:dyDescent="0.25">
      <c r="B341" s="23"/>
      <c r="C341" s="23"/>
      <c r="D341" s="4"/>
      <c r="E341" s="23"/>
      <c r="F341" s="23"/>
      <c r="J341"/>
    </row>
    <row r="342" spans="2:11" x14ac:dyDescent="0.25">
      <c r="B342" s="23"/>
      <c r="C342" s="23"/>
      <c r="D342" s="4"/>
      <c r="E342" s="23"/>
      <c r="F342" s="23"/>
      <c r="J342"/>
    </row>
    <row r="343" spans="2:11" x14ac:dyDescent="0.25">
      <c r="B343" s="23" t="s">
        <v>24</v>
      </c>
      <c r="C343" s="23" t="s">
        <v>27</v>
      </c>
      <c r="D343" s="4"/>
      <c r="E343" s="23"/>
      <c r="F343" s="23"/>
      <c r="J343"/>
    </row>
    <row r="344" spans="2:11" x14ac:dyDescent="0.25">
      <c r="B344" s="23"/>
      <c r="C344" s="23"/>
      <c r="D344" s="4"/>
      <c r="E344" s="23"/>
      <c r="F344" s="23"/>
      <c r="J344"/>
    </row>
    <row r="345" spans="2:11" x14ac:dyDescent="0.25">
      <c r="B345" s="1" t="s">
        <v>0</v>
      </c>
      <c r="C345" s="6">
        <v>203091</v>
      </c>
      <c r="D345" s="4"/>
      <c r="E345" s="23">
        <f>C345/C350</f>
        <v>10.299668781521715</v>
      </c>
      <c r="F345" s="23">
        <v>9</v>
      </c>
      <c r="G345">
        <f t="shared" ref="G345:G358" si="57">E345-F345</f>
        <v>1.2996687815217154</v>
      </c>
      <c r="I345">
        <f>C350*F345</f>
        <v>177463.86206896551</v>
      </c>
      <c r="J345"/>
      <c r="K345" s="14">
        <f>C345-I345</f>
        <v>25627.137931034493</v>
      </c>
    </row>
    <row r="346" spans="2:11" x14ac:dyDescent="0.25">
      <c r="B346" s="1" t="s">
        <v>51</v>
      </c>
      <c r="C346" s="6">
        <v>231205</v>
      </c>
      <c r="D346" s="4"/>
      <c r="E346" s="23">
        <f>C346/C350</f>
        <v>11.725457655099085</v>
      </c>
      <c r="F346" s="23">
        <v>11</v>
      </c>
      <c r="G346">
        <f t="shared" si="57"/>
        <v>0.72545765509908477</v>
      </c>
      <c r="I346">
        <f>C350*F346</f>
        <v>216900.27586206899</v>
      </c>
      <c r="J346"/>
      <c r="K346" s="14">
        <f t="shared" ref="K346:K347" si="58">C346-I346</f>
        <v>14304.724137931014</v>
      </c>
    </row>
    <row r="347" spans="2:11" x14ac:dyDescent="0.25">
      <c r="B347" s="1" t="s">
        <v>2</v>
      </c>
      <c r="C347" s="6">
        <v>137532</v>
      </c>
      <c r="D347" s="4"/>
      <c r="E347" s="23">
        <f>C347/C350</f>
        <v>6.9748735633791981</v>
      </c>
      <c r="F347" s="23">
        <v>6</v>
      </c>
      <c r="G347">
        <f t="shared" si="57"/>
        <v>0.97487356337919806</v>
      </c>
      <c r="I347">
        <f>C350*F347</f>
        <v>118309.24137931035</v>
      </c>
      <c r="J347"/>
      <c r="K347" s="14">
        <f t="shared" si="58"/>
        <v>19222.758620689652</v>
      </c>
    </row>
    <row r="348" spans="2:11" x14ac:dyDescent="0.25">
      <c r="B348" s="1"/>
      <c r="C348" s="6"/>
      <c r="D348" s="4"/>
      <c r="E348" s="23"/>
      <c r="F348" s="23"/>
      <c r="J348"/>
      <c r="K348" s="14"/>
    </row>
    <row r="349" spans="2:11" x14ac:dyDescent="0.25">
      <c r="B349" s="3" t="s">
        <v>9</v>
      </c>
      <c r="C349" s="6">
        <f>SUM(C345:C347)</f>
        <v>571828</v>
      </c>
      <c r="D349" s="4"/>
      <c r="E349" s="23"/>
      <c r="F349" s="23"/>
      <c r="J349"/>
    </row>
    <row r="350" spans="2:11" x14ac:dyDescent="0.25">
      <c r="B350" s="3" t="s">
        <v>58</v>
      </c>
      <c r="C350" s="9">
        <f>C349/29</f>
        <v>19718.206896551725</v>
      </c>
      <c r="D350" s="4"/>
      <c r="E350" s="23"/>
      <c r="F350" s="23"/>
      <c r="J350"/>
    </row>
    <row r="351" spans="2:11" x14ac:dyDescent="0.25">
      <c r="B351" s="23"/>
      <c r="C351" s="23"/>
      <c r="D351" s="4"/>
      <c r="E351" s="23"/>
      <c r="F351" s="23"/>
      <c r="J351"/>
    </row>
    <row r="352" spans="2:11" x14ac:dyDescent="0.25">
      <c r="B352" s="23"/>
      <c r="C352" s="23"/>
      <c r="D352" s="4"/>
      <c r="E352" s="23"/>
      <c r="F352" s="23"/>
      <c r="J352"/>
    </row>
    <row r="353" spans="2:11" x14ac:dyDescent="0.25">
      <c r="B353" s="23"/>
      <c r="C353" s="23"/>
      <c r="D353" s="4"/>
      <c r="E353" s="23"/>
      <c r="F353" s="23"/>
      <c r="J353"/>
    </row>
    <row r="354" spans="2:11" x14ac:dyDescent="0.25">
      <c r="B354" s="23" t="s">
        <v>25</v>
      </c>
      <c r="C354" s="23" t="s">
        <v>31</v>
      </c>
      <c r="D354" s="4"/>
      <c r="E354" s="23"/>
      <c r="F354" s="23"/>
      <c r="J354"/>
    </row>
    <row r="355" spans="2:11" x14ac:dyDescent="0.25">
      <c r="B355" s="23"/>
      <c r="C355" s="23"/>
      <c r="D355" s="4"/>
      <c r="E355" s="23"/>
      <c r="F355" s="23"/>
      <c r="J355"/>
    </row>
    <row r="356" spans="2:11" x14ac:dyDescent="0.25">
      <c r="B356" s="1" t="s">
        <v>0</v>
      </c>
      <c r="C356" s="6">
        <v>251090</v>
      </c>
      <c r="D356" s="4"/>
      <c r="E356" s="23">
        <f>C356/C361</f>
        <v>12.27969460364873</v>
      </c>
      <c r="F356" s="23">
        <v>11</v>
      </c>
      <c r="G356">
        <f t="shared" si="57"/>
        <v>1.2796946036487302</v>
      </c>
      <c r="I356">
        <f>C361*F356</f>
        <v>224923.34615384613</v>
      </c>
      <c r="J356"/>
      <c r="K356" s="14">
        <f>C356-I356</f>
        <v>26166.653846153873</v>
      </c>
    </row>
    <row r="357" spans="2:11" x14ac:dyDescent="0.25">
      <c r="B357" s="1" t="s">
        <v>51</v>
      </c>
      <c r="C357" s="6">
        <v>138447</v>
      </c>
      <c r="D357" s="4"/>
      <c r="E357" s="23">
        <f>C357/C361</f>
        <v>6.7708267107067419</v>
      </c>
      <c r="F357" s="23">
        <v>6</v>
      </c>
      <c r="G357">
        <f t="shared" si="57"/>
        <v>0.77082671070674191</v>
      </c>
      <c r="I357">
        <f>C361*F357</f>
        <v>122685.46153846153</v>
      </c>
      <c r="J357"/>
      <c r="K357" s="14">
        <f t="shared" ref="K357:K358" si="59">C357-I357</f>
        <v>15761.538461538468</v>
      </c>
    </row>
    <row r="358" spans="2:11" x14ac:dyDescent="0.25">
      <c r="B358" s="1" t="s">
        <v>2</v>
      </c>
      <c r="C358" s="6">
        <v>142100</v>
      </c>
      <c r="D358" s="4"/>
      <c r="E358" s="23">
        <f>C358/C361</f>
        <v>6.9494786856445288</v>
      </c>
      <c r="F358" s="23">
        <v>6</v>
      </c>
      <c r="G358">
        <f t="shared" si="57"/>
        <v>0.94947868564452875</v>
      </c>
      <c r="I358">
        <f>C361*F358</f>
        <v>122685.46153846153</v>
      </c>
      <c r="J358"/>
      <c r="K358" s="14">
        <f t="shared" si="59"/>
        <v>19414.538461538468</v>
      </c>
    </row>
    <row r="359" spans="2:11" x14ac:dyDescent="0.25">
      <c r="B359" s="1"/>
      <c r="C359" s="6"/>
      <c r="D359" s="4"/>
      <c r="E359" s="23"/>
      <c r="F359" s="23"/>
      <c r="J359"/>
      <c r="K359" s="14"/>
    </row>
    <row r="360" spans="2:11" x14ac:dyDescent="0.25">
      <c r="B360" s="3" t="s">
        <v>9</v>
      </c>
      <c r="C360" s="6">
        <f>SUM(C356:C358)</f>
        <v>531637</v>
      </c>
      <c r="D360" s="4"/>
      <c r="E360" s="23"/>
      <c r="F360" s="23"/>
      <c r="J360"/>
    </row>
    <row r="361" spans="2:11" x14ac:dyDescent="0.25">
      <c r="B361" s="3" t="s">
        <v>58</v>
      </c>
      <c r="C361" s="9">
        <f>C360/26</f>
        <v>20447.576923076922</v>
      </c>
      <c r="D361" s="4"/>
      <c r="E361" s="23"/>
      <c r="F361" s="23"/>
      <c r="J361"/>
    </row>
    <row r="362" spans="2:11" x14ac:dyDescent="0.25">
      <c r="B362" s="23"/>
      <c r="C362" s="23"/>
      <c r="D362" s="4"/>
      <c r="E362" s="23"/>
      <c r="F362" s="23"/>
      <c r="J362"/>
    </row>
    <row r="363" spans="2:11" x14ac:dyDescent="0.25">
      <c r="B363" s="23"/>
      <c r="C363" s="23"/>
      <c r="D363" s="4"/>
      <c r="E363" s="23"/>
      <c r="F363" s="23"/>
      <c r="J363"/>
    </row>
    <row r="364" spans="2:11" x14ac:dyDescent="0.25">
      <c r="B364" s="23"/>
      <c r="C364" s="23"/>
      <c r="D364" s="4"/>
      <c r="E364" s="23"/>
      <c r="F364" s="23"/>
      <c r="J364"/>
    </row>
    <row r="365" spans="2:11" x14ac:dyDescent="0.25">
      <c r="B365" s="23"/>
      <c r="C365" s="23"/>
      <c r="D365" s="4"/>
      <c r="E365" s="23"/>
      <c r="F365" s="23"/>
      <c r="J365"/>
    </row>
    <row r="366" spans="2:11" x14ac:dyDescent="0.25">
      <c r="B366" s="23"/>
      <c r="C366" s="23"/>
      <c r="D366" s="4"/>
      <c r="E366" s="23"/>
      <c r="F366" s="23"/>
      <c r="J366"/>
    </row>
    <row r="367" spans="2:11" x14ac:dyDescent="0.25">
      <c r="B367" s="11" t="s">
        <v>45</v>
      </c>
      <c r="C367" s="11"/>
      <c r="D367" s="4"/>
      <c r="E367" s="23"/>
      <c r="F367" s="23"/>
      <c r="J367"/>
    </row>
    <row r="368" spans="2:11" x14ac:dyDescent="0.25">
      <c r="B368" s="11"/>
      <c r="C368" s="11"/>
      <c r="D368" s="4"/>
      <c r="E368" s="23"/>
      <c r="F368" s="23"/>
      <c r="J368"/>
    </row>
    <row r="369" spans="2:10" x14ac:dyDescent="0.25">
      <c r="B369" s="33" t="s">
        <v>0</v>
      </c>
      <c r="C369" s="11">
        <f>F356+F345+F334+F323+F312+F301+F290+F279+F268+F257+F246+F235+F224+F213</f>
        <v>70</v>
      </c>
      <c r="D369" s="4"/>
      <c r="E369" s="23"/>
      <c r="F369" s="23"/>
      <c r="J369"/>
    </row>
    <row r="370" spans="2:10" x14ac:dyDescent="0.25">
      <c r="B370" s="33" t="s">
        <v>51</v>
      </c>
      <c r="C370" s="11">
        <f>F357+F346+F335+F324+F313+F302+F291+F280+F269+F258+F247+F236+F225+F214</f>
        <v>98</v>
      </c>
      <c r="D370" s="4"/>
      <c r="E370" s="23"/>
      <c r="F370" s="23"/>
      <c r="J370"/>
    </row>
    <row r="371" spans="2:10" x14ac:dyDescent="0.25">
      <c r="B371" s="33" t="s">
        <v>2</v>
      </c>
      <c r="C371" s="52">
        <f>F358+F347+F336+F325+F314+F303+F292+F281+F270+F259+F248+F237+F226+F215</f>
        <v>32</v>
      </c>
      <c r="D371" s="4"/>
      <c r="E371" s="23"/>
      <c r="F371" s="23"/>
      <c r="J371"/>
    </row>
    <row r="372" spans="2:10" x14ac:dyDescent="0.25">
      <c r="B372" s="34"/>
      <c r="C372" s="34"/>
    </row>
    <row r="373" spans="2:10" x14ac:dyDescent="0.25">
      <c r="B373" s="33" t="s">
        <v>79</v>
      </c>
      <c r="C373" s="52">
        <f>SUM(C369:C372)</f>
        <v>200</v>
      </c>
    </row>
    <row r="401" spans="2:11" x14ac:dyDescent="0.25">
      <c r="B401" s="24" t="s">
        <v>7</v>
      </c>
      <c r="C401" s="24" t="s">
        <v>11</v>
      </c>
      <c r="D401" s="4"/>
      <c r="E401" s="24"/>
      <c r="F401" s="24"/>
      <c r="J401"/>
    </row>
    <row r="402" spans="2:11" x14ac:dyDescent="0.25">
      <c r="B402" s="24"/>
      <c r="C402" s="24"/>
      <c r="D402" s="4"/>
      <c r="E402" s="24"/>
      <c r="F402" s="24"/>
      <c r="J402"/>
    </row>
    <row r="403" spans="2:11" x14ac:dyDescent="0.25">
      <c r="B403" s="1" t="s">
        <v>54</v>
      </c>
      <c r="C403" s="6">
        <v>44901</v>
      </c>
      <c r="D403" s="4"/>
      <c r="E403" s="24">
        <f>C403/C408</f>
        <v>3.4337497968664863</v>
      </c>
      <c r="F403" s="24">
        <v>3</v>
      </c>
      <c r="G403">
        <f>E403-F403</f>
        <v>0.43374979686648629</v>
      </c>
      <c r="I403">
        <f>C408*F403</f>
        <v>39229.125</v>
      </c>
      <c r="J403"/>
      <c r="K403" s="14">
        <f>C403-I403</f>
        <v>5671.875</v>
      </c>
    </row>
    <row r="404" spans="2:11" x14ac:dyDescent="0.25">
      <c r="B404" s="1" t="s">
        <v>1</v>
      </c>
      <c r="C404" s="6">
        <v>43081</v>
      </c>
      <c r="D404" s="4"/>
      <c r="E404" s="24">
        <f>C404/C408</f>
        <v>3.2945674929022761</v>
      </c>
      <c r="F404" s="24">
        <v>2</v>
      </c>
      <c r="G404">
        <f t="shared" ref="G404:G405" si="60">E404-F404</f>
        <v>1.2945674929022761</v>
      </c>
      <c r="I404">
        <f>C408*F404</f>
        <v>26152.75</v>
      </c>
      <c r="J404"/>
      <c r="K404" s="14">
        <f t="shared" ref="K404:K405" si="61">C404-I404</f>
        <v>16928.25</v>
      </c>
    </row>
    <row r="405" spans="2:11" x14ac:dyDescent="0.25">
      <c r="B405" s="1" t="s">
        <v>53</v>
      </c>
      <c r="C405" s="6">
        <v>16629</v>
      </c>
      <c r="D405" s="4"/>
      <c r="E405" s="24">
        <f>C405/C408</f>
        <v>1.2716827102312376</v>
      </c>
      <c r="F405" s="24">
        <v>0</v>
      </c>
      <c r="G405">
        <f t="shared" si="60"/>
        <v>1.2716827102312376</v>
      </c>
      <c r="I405">
        <f>C408*F405</f>
        <v>0</v>
      </c>
      <c r="J405"/>
      <c r="K405" s="14">
        <f t="shared" si="61"/>
        <v>16629</v>
      </c>
    </row>
    <row r="406" spans="2:11" x14ac:dyDescent="0.25">
      <c r="B406" s="1"/>
      <c r="C406" s="6"/>
      <c r="D406" s="4"/>
      <c r="E406" s="24"/>
      <c r="F406" s="24"/>
      <c r="J406"/>
      <c r="K406" s="14"/>
    </row>
    <row r="407" spans="2:11" x14ac:dyDescent="0.25">
      <c r="B407" s="3" t="s">
        <v>9</v>
      </c>
      <c r="C407" s="6">
        <f>SUM(C403:C405)</f>
        <v>104611</v>
      </c>
      <c r="D407" s="4"/>
      <c r="E407" s="24"/>
      <c r="F407" s="24"/>
      <c r="J407"/>
    </row>
    <row r="408" spans="2:11" x14ac:dyDescent="0.25">
      <c r="B408" s="3" t="s">
        <v>58</v>
      </c>
      <c r="C408" s="9">
        <f>C407/8</f>
        <v>13076.375</v>
      </c>
      <c r="D408" s="4"/>
      <c r="E408" s="24"/>
      <c r="F408" s="24"/>
      <c r="J408"/>
    </row>
    <row r="409" spans="2:11" x14ac:dyDescent="0.25">
      <c r="B409" s="3"/>
      <c r="C409" s="24"/>
      <c r="D409" s="4"/>
      <c r="E409" s="24"/>
      <c r="F409" s="24"/>
      <c r="J409"/>
    </row>
    <row r="410" spans="2:11" x14ac:dyDescent="0.25">
      <c r="B410" s="24"/>
      <c r="C410" s="24"/>
      <c r="D410" s="4"/>
      <c r="E410" s="24"/>
      <c r="F410" s="24"/>
      <c r="J410"/>
    </row>
    <row r="411" spans="2:11" x14ac:dyDescent="0.25">
      <c r="B411" s="24"/>
      <c r="C411" s="24"/>
      <c r="D411" s="4"/>
      <c r="E411" s="24"/>
      <c r="F411" s="24"/>
      <c r="J411"/>
    </row>
    <row r="412" spans="2:11" x14ac:dyDescent="0.25">
      <c r="B412" s="24" t="s">
        <v>10</v>
      </c>
      <c r="C412" s="24" t="s">
        <v>12</v>
      </c>
      <c r="D412" s="4"/>
      <c r="E412" s="24"/>
      <c r="F412" s="24"/>
      <c r="J412"/>
    </row>
    <row r="413" spans="2:11" x14ac:dyDescent="0.25">
      <c r="B413" s="24"/>
      <c r="C413" s="24"/>
      <c r="D413" s="4"/>
      <c r="E413" s="24"/>
      <c r="F413" s="24"/>
      <c r="J413"/>
    </row>
    <row r="414" spans="2:11" x14ac:dyDescent="0.25">
      <c r="B414" s="1" t="s">
        <v>54</v>
      </c>
      <c r="C414" s="6">
        <v>127362</v>
      </c>
      <c r="D414" s="4"/>
      <c r="E414" s="24">
        <f>C414/C419</f>
        <v>7.0650921170274561</v>
      </c>
      <c r="F414" s="24">
        <v>6</v>
      </c>
      <c r="G414">
        <f t="shared" ref="G414:G416" si="62">E414-F414</f>
        <v>1.0650921170274561</v>
      </c>
      <c r="I414">
        <f>C419*F414</f>
        <v>108161.64705882352</v>
      </c>
      <c r="J414"/>
      <c r="K414" s="14">
        <f>C414-I414</f>
        <v>19200.352941176476</v>
      </c>
    </row>
    <row r="415" spans="2:11" x14ac:dyDescent="0.25">
      <c r="B415" s="1" t="s">
        <v>1</v>
      </c>
      <c r="C415" s="6">
        <v>134322</v>
      </c>
      <c r="D415" s="4"/>
      <c r="E415" s="24">
        <f>C415/C419</f>
        <v>7.4511809122294084</v>
      </c>
      <c r="F415" s="24">
        <v>6</v>
      </c>
      <c r="G415">
        <f t="shared" si="62"/>
        <v>1.4511809122294084</v>
      </c>
      <c r="I415">
        <f>C419*F415</f>
        <v>108161.64705882352</v>
      </c>
      <c r="J415"/>
      <c r="K415" s="14">
        <f t="shared" ref="K415:K416" si="63">C415-I415</f>
        <v>26160.352941176476</v>
      </c>
    </row>
    <row r="416" spans="2:11" x14ac:dyDescent="0.25">
      <c r="B416" s="1" t="s">
        <v>53</v>
      </c>
      <c r="C416" s="6">
        <v>44774</v>
      </c>
      <c r="D416" s="4"/>
      <c r="E416" s="24">
        <f>C416/C419</f>
        <v>2.4837269707431364</v>
      </c>
      <c r="F416" s="24">
        <v>2</v>
      </c>
      <c r="G416">
        <f t="shared" si="62"/>
        <v>0.48372697074313642</v>
      </c>
      <c r="I416">
        <f>C419*F416</f>
        <v>36053.882352941175</v>
      </c>
      <c r="J416"/>
      <c r="K416" s="14">
        <f t="shared" si="63"/>
        <v>8720.1176470588252</v>
      </c>
    </row>
    <row r="417" spans="2:11" x14ac:dyDescent="0.25">
      <c r="B417" s="1"/>
      <c r="C417" s="6"/>
      <c r="D417" s="4"/>
      <c r="E417" s="24"/>
      <c r="F417" s="24"/>
      <c r="J417"/>
      <c r="K417" s="14"/>
    </row>
    <row r="418" spans="2:11" x14ac:dyDescent="0.25">
      <c r="B418" s="3" t="s">
        <v>9</v>
      </c>
      <c r="C418" s="6">
        <f>SUM(C414:C416)</f>
        <v>306458</v>
      </c>
      <c r="D418" s="4"/>
      <c r="E418" s="24"/>
      <c r="F418" s="24"/>
      <c r="J418"/>
    </row>
    <row r="419" spans="2:11" x14ac:dyDescent="0.25">
      <c r="B419" s="3" t="s">
        <v>58</v>
      </c>
      <c r="C419" s="9">
        <f>C418/17</f>
        <v>18026.941176470587</v>
      </c>
      <c r="D419" s="4"/>
      <c r="E419" s="24"/>
      <c r="F419" s="24"/>
      <c r="J419"/>
    </row>
    <row r="420" spans="2:11" x14ac:dyDescent="0.25">
      <c r="B420" s="24"/>
      <c r="C420" s="24"/>
      <c r="D420" s="4"/>
      <c r="E420" s="24"/>
      <c r="F420" s="24"/>
      <c r="J420"/>
    </row>
    <row r="421" spans="2:11" x14ac:dyDescent="0.25">
      <c r="B421" s="24"/>
      <c r="C421" s="24"/>
      <c r="D421" s="4"/>
      <c r="E421" s="24"/>
      <c r="F421" s="24"/>
      <c r="J421"/>
    </row>
    <row r="422" spans="2:11" x14ac:dyDescent="0.25">
      <c r="B422" s="24"/>
      <c r="C422" s="24"/>
      <c r="D422" s="4"/>
      <c r="E422" s="24"/>
      <c r="F422" s="24"/>
      <c r="J422"/>
    </row>
    <row r="423" spans="2:11" x14ac:dyDescent="0.25">
      <c r="B423" s="15" t="s">
        <v>13</v>
      </c>
      <c r="C423" s="24" t="s">
        <v>14</v>
      </c>
      <c r="D423" s="4"/>
      <c r="E423" s="24"/>
      <c r="F423" s="24"/>
      <c r="J423"/>
    </row>
    <row r="424" spans="2:11" x14ac:dyDescent="0.25">
      <c r="B424" s="24"/>
      <c r="C424" s="24"/>
      <c r="D424" s="4"/>
      <c r="E424" s="24"/>
      <c r="F424" s="24"/>
      <c r="J424"/>
    </row>
    <row r="425" spans="2:11" x14ac:dyDescent="0.25">
      <c r="B425" s="1" t="s">
        <v>54</v>
      </c>
      <c r="C425" s="6">
        <v>97814</v>
      </c>
      <c r="D425" s="4"/>
      <c r="E425" s="24">
        <f>C425/C430</f>
        <v>5.9211723982323772</v>
      </c>
      <c r="F425" s="24">
        <v>5</v>
      </c>
      <c r="G425">
        <f t="shared" ref="G425:G427" si="64">E425-F425</f>
        <v>0.92117239823237718</v>
      </c>
      <c r="I425">
        <f>C430*F425</f>
        <v>82596.818181818177</v>
      </c>
      <c r="J425"/>
      <c r="K425" s="14">
        <f>C425-I425</f>
        <v>15217.181818181823</v>
      </c>
    </row>
    <row r="426" spans="2:11" x14ac:dyDescent="0.25">
      <c r="B426" s="1" t="s">
        <v>1</v>
      </c>
      <c r="C426" s="6">
        <v>59515</v>
      </c>
      <c r="D426" s="4"/>
      <c r="E426" s="24">
        <f>C426/C430</f>
        <v>3.6027416860653889</v>
      </c>
      <c r="F426" s="24">
        <v>3</v>
      </c>
      <c r="G426">
        <f t="shared" si="64"/>
        <v>0.60274168606538892</v>
      </c>
      <c r="I426">
        <f>C430*F426</f>
        <v>49558.090909090912</v>
      </c>
      <c r="J426"/>
      <c r="K426" s="14">
        <f t="shared" ref="K426:K427" si="65">C426-I426</f>
        <v>9956.9090909090883</v>
      </c>
    </row>
    <row r="427" spans="2:11" x14ac:dyDescent="0.25">
      <c r="B427" s="1" t="s">
        <v>53</v>
      </c>
      <c r="C427" s="6">
        <v>24384</v>
      </c>
      <c r="D427" s="4"/>
      <c r="E427" s="24">
        <f>C427/C430</f>
        <v>1.4760859157022337</v>
      </c>
      <c r="F427" s="24">
        <v>0</v>
      </c>
      <c r="G427">
        <f t="shared" si="64"/>
        <v>1.4760859157022337</v>
      </c>
      <c r="I427">
        <f>C430*F427</f>
        <v>0</v>
      </c>
      <c r="J427"/>
      <c r="K427" s="14">
        <f t="shared" si="65"/>
        <v>24384</v>
      </c>
    </row>
    <row r="428" spans="2:11" x14ac:dyDescent="0.25">
      <c r="B428" s="1"/>
      <c r="C428" s="6"/>
      <c r="D428" s="4"/>
      <c r="E428" s="24"/>
      <c r="F428" s="24"/>
      <c r="J428"/>
      <c r="K428" s="14"/>
    </row>
    <row r="429" spans="2:11" x14ac:dyDescent="0.25">
      <c r="B429" s="3" t="s">
        <v>9</v>
      </c>
      <c r="C429" s="6">
        <f>SUM(C425:C427)</f>
        <v>181713</v>
      </c>
      <c r="D429" s="4"/>
      <c r="E429" s="24"/>
      <c r="F429" s="24"/>
      <c r="J429"/>
    </row>
    <row r="430" spans="2:11" x14ac:dyDescent="0.25">
      <c r="B430" s="3" t="s">
        <v>58</v>
      </c>
      <c r="C430" s="9">
        <f>C429/11</f>
        <v>16519.363636363636</v>
      </c>
      <c r="D430" s="4"/>
      <c r="E430" s="24"/>
      <c r="F430" s="24"/>
      <c r="J430"/>
    </row>
    <row r="431" spans="2:11" x14ac:dyDescent="0.25">
      <c r="B431" s="24"/>
      <c r="C431" s="24"/>
      <c r="D431" s="4"/>
      <c r="E431" s="24"/>
      <c r="F431" s="24"/>
      <c r="J431"/>
    </row>
    <row r="432" spans="2:11" x14ac:dyDescent="0.25">
      <c r="B432" s="24"/>
      <c r="C432" s="24"/>
      <c r="D432" s="4"/>
      <c r="E432" s="24"/>
      <c r="F432" s="24"/>
      <c r="J432"/>
    </row>
    <row r="433" spans="2:11" x14ac:dyDescent="0.25">
      <c r="B433" s="24"/>
      <c r="C433" s="24"/>
      <c r="D433" s="4"/>
      <c r="E433" s="24"/>
      <c r="F433" s="24"/>
      <c r="J433"/>
    </row>
    <row r="434" spans="2:11" x14ac:dyDescent="0.25">
      <c r="B434" s="49" t="s">
        <v>15</v>
      </c>
      <c r="C434" s="24" t="s">
        <v>26</v>
      </c>
      <c r="D434" s="4"/>
      <c r="E434" s="24"/>
      <c r="F434" s="24"/>
      <c r="J434"/>
    </row>
    <row r="435" spans="2:11" x14ac:dyDescent="0.25">
      <c r="B435" s="24"/>
      <c r="C435" s="24"/>
      <c r="D435" s="4"/>
      <c r="E435" s="24"/>
      <c r="F435" s="24"/>
      <c r="J435"/>
    </row>
    <row r="436" spans="2:11" x14ac:dyDescent="0.25">
      <c r="B436" s="1" t="s">
        <v>54</v>
      </c>
      <c r="C436" s="6">
        <v>128717</v>
      </c>
      <c r="D436" s="4"/>
      <c r="E436" s="24">
        <f>C436/C441</f>
        <v>7.6734386244309984</v>
      </c>
      <c r="F436" s="24">
        <v>7</v>
      </c>
      <c r="G436">
        <f t="shared" ref="G436:G438" si="66">E436-F436</f>
        <v>0.67343862443099844</v>
      </c>
      <c r="I436">
        <f>C441*F436</f>
        <v>117420.49999999999</v>
      </c>
      <c r="J436"/>
      <c r="K436" s="14">
        <f>C436-I436</f>
        <v>11296.500000000015</v>
      </c>
    </row>
    <row r="437" spans="2:11" x14ac:dyDescent="0.25">
      <c r="B437" s="1" t="s">
        <v>1</v>
      </c>
      <c r="C437" s="6">
        <v>79463</v>
      </c>
      <c r="D437" s="4"/>
      <c r="E437" s="24">
        <f>C437/C441</f>
        <v>4.7371711072598064</v>
      </c>
      <c r="F437" s="24">
        <v>4</v>
      </c>
      <c r="G437">
        <f t="shared" si="66"/>
        <v>0.73717110725980639</v>
      </c>
      <c r="I437">
        <f>C441*F437</f>
        <v>67097.428571428565</v>
      </c>
      <c r="J437"/>
      <c r="K437" s="14">
        <f t="shared" ref="K437:K438" si="67">C437-I437</f>
        <v>12365.571428571435</v>
      </c>
    </row>
    <row r="438" spans="2:11" x14ac:dyDescent="0.25">
      <c r="B438" s="1" t="s">
        <v>53</v>
      </c>
      <c r="C438" s="6">
        <v>26661</v>
      </c>
      <c r="D438" s="4"/>
      <c r="E438" s="24">
        <f>C438/C441</f>
        <v>1.5893902683091965</v>
      </c>
      <c r="F438" s="24">
        <v>0</v>
      </c>
      <c r="G438">
        <f t="shared" si="66"/>
        <v>1.5893902683091965</v>
      </c>
      <c r="I438">
        <f>C441*F438</f>
        <v>0</v>
      </c>
      <c r="J438"/>
      <c r="K438" s="14">
        <f t="shared" si="67"/>
        <v>26661</v>
      </c>
    </row>
    <row r="439" spans="2:11" x14ac:dyDescent="0.25">
      <c r="B439" s="1"/>
      <c r="C439" s="6"/>
      <c r="D439" s="4"/>
      <c r="E439" s="24"/>
      <c r="F439" s="24"/>
      <c r="J439"/>
      <c r="K439" s="14"/>
    </row>
    <row r="440" spans="2:11" x14ac:dyDescent="0.25">
      <c r="B440" s="3" t="s">
        <v>9</v>
      </c>
      <c r="C440" s="6">
        <f>SUM(C436:C438)</f>
        <v>234841</v>
      </c>
      <c r="D440" s="4"/>
      <c r="E440" s="24"/>
      <c r="F440" s="24"/>
      <c r="J440"/>
    </row>
    <row r="441" spans="2:11" x14ac:dyDescent="0.25">
      <c r="B441" s="3" t="s">
        <v>58</v>
      </c>
      <c r="C441" s="9">
        <f>C440/14</f>
        <v>16774.357142857141</v>
      </c>
      <c r="D441" s="4"/>
      <c r="E441" s="24"/>
      <c r="F441" s="24"/>
      <c r="J441"/>
    </row>
    <row r="442" spans="2:11" x14ac:dyDescent="0.25">
      <c r="B442" s="24"/>
      <c r="C442" s="24"/>
      <c r="D442" s="4"/>
      <c r="E442" s="24"/>
      <c r="F442" s="24"/>
      <c r="J442"/>
    </row>
    <row r="443" spans="2:11" x14ac:dyDescent="0.25">
      <c r="B443" s="24"/>
      <c r="C443" s="24"/>
      <c r="D443" s="4"/>
      <c r="E443" s="24"/>
      <c r="F443" s="24"/>
      <c r="J443"/>
    </row>
    <row r="444" spans="2:11" x14ac:dyDescent="0.25">
      <c r="B444" s="24"/>
      <c r="C444" s="24"/>
      <c r="D444" s="4"/>
      <c r="E444" s="24"/>
      <c r="F444" s="24"/>
      <c r="J444"/>
    </row>
    <row r="445" spans="2:11" x14ac:dyDescent="0.25">
      <c r="B445" s="24" t="s">
        <v>16</v>
      </c>
      <c r="C445" s="24" t="s">
        <v>28</v>
      </c>
      <c r="D445" s="4"/>
      <c r="E445" s="24"/>
      <c r="F445" s="24"/>
      <c r="J445"/>
    </row>
    <row r="446" spans="2:11" x14ac:dyDescent="0.25">
      <c r="B446" s="24"/>
      <c r="C446" s="24"/>
      <c r="D446" s="4"/>
      <c r="E446" s="24"/>
      <c r="F446" s="24"/>
      <c r="J446"/>
    </row>
    <row r="447" spans="2:11" x14ac:dyDescent="0.25">
      <c r="B447" s="1" t="s">
        <v>54</v>
      </c>
      <c r="C447" s="6">
        <v>116791</v>
      </c>
      <c r="D447" s="4"/>
      <c r="E447" s="24">
        <f>C447/C452</f>
        <v>7.0284371817424312</v>
      </c>
      <c r="F447" s="24">
        <v>6</v>
      </c>
      <c r="G447">
        <f t="shared" ref="G447:G449" si="68">E447-F447</f>
        <v>1.0284371817424312</v>
      </c>
      <c r="I447">
        <f>C452*F447</f>
        <v>99701.538461538468</v>
      </c>
      <c r="J447"/>
      <c r="K447" s="14">
        <f>C447-I447</f>
        <v>17089.461538461532</v>
      </c>
    </row>
    <row r="448" spans="2:11" x14ac:dyDescent="0.25">
      <c r="B448" s="1" t="s">
        <v>1</v>
      </c>
      <c r="C448" s="6">
        <v>73556</v>
      </c>
      <c r="D448" s="4"/>
      <c r="E448" s="24">
        <f>C448/C452</f>
        <v>4.4265716137394682</v>
      </c>
      <c r="F448" s="24">
        <v>3</v>
      </c>
      <c r="G448">
        <f t="shared" si="68"/>
        <v>1.4265716137394682</v>
      </c>
      <c r="I448">
        <f>C452*F448</f>
        <v>49850.769230769234</v>
      </c>
      <c r="J448"/>
      <c r="K448" s="14">
        <f t="shared" ref="K448:K449" si="69">C448-I448</f>
        <v>23705.230769230766</v>
      </c>
    </row>
    <row r="449" spans="2:11" x14ac:dyDescent="0.25">
      <c r="B449" s="1" t="s">
        <v>53</v>
      </c>
      <c r="C449" s="6">
        <v>25673</v>
      </c>
      <c r="D449" s="4"/>
      <c r="E449" s="24">
        <f>C449/C452</f>
        <v>1.5449912045181</v>
      </c>
      <c r="F449" s="24">
        <v>1</v>
      </c>
      <c r="G449">
        <f t="shared" si="68"/>
        <v>0.54499120451810001</v>
      </c>
      <c r="I449">
        <f>C452*F449</f>
        <v>16616.923076923078</v>
      </c>
      <c r="J449"/>
      <c r="K449" s="14">
        <f t="shared" si="69"/>
        <v>9056.076923076922</v>
      </c>
    </row>
    <row r="450" spans="2:11" x14ac:dyDescent="0.25">
      <c r="B450" s="1"/>
      <c r="C450" s="6"/>
      <c r="D450" s="4"/>
      <c r="E450" s="24"/>
      <c r="F450" s="24"/>
      <c r="J450"/>
      <c r="K450" s="14"/>
    </row>
    <row r="451" spans="2:11" x14ac:dyDescent="0.25">
      <c r="B451" s="3" t="s">
        <v>9</v>
      </c>
      <c r="C451" s="6">
        <f>SUM(C447:C449)</f>
        <v>216020</v>
      </c>
      <c r="D451" s="4"/>
      <c r="E451" s="24"/>
      <c r="F451" s="24"/>
      <c r="J451"/>
    </row>
    <row r="452" spans="2:11" x14ac:dyDescent="0.25">
      <c r="B452" s="3" t="s">
        <v>58</v>
      </c>
      <c r="C452" s="9">
        <f>C451/13</f>
        <v>16616.923076923078</v>
      </c>
      <c r="D452" s="4"/>
      <c r="E452" s="24"/>
      <c r="F452" s="24"/>
      <c r="J452"/>
    </row>
    <row r="453" spans="2:11" x14ac:dyDescent="0.25">
      <c r="B453" s="24"/>
      <c r="C453" s="24"/>
      <c r="D453" s="4"/>
      <c r="E453" s="24"/>
      <c r="F453" s="24"/>
      <c r="J453"/>
    </row>
    <row r="454" spans="2:11" x14ac:dyDescent="0.25">
      <c r="B454" s="24"/>
      <c r="C454" s="24"/>
      <c r="D454" s="4"/>
      <c r="E454" s="24"/>
      <c r="F454" s="24"/>
      <c r="J454"/>
    </row>
    <row r="455" spans="2:11" x14ac:dyDescent="0.25">
      <c r="B455" s="24"/>
      <c r="C455" s="24"/>
      <c r="D455" s="4"/>
      <c r="E455" s="24"/>
      <c r="F455" s="24"/>
      <c r="J455"/>
    </row>
    <row r="456" spans="2:11" x14ac:dyDescent="0.25">
      <c r="B456" s="15" t="s">
        <v>17</v>
      </c>
      <c r="C456" s="24" t="s">
        <v>29</v>
      </c>
      <c r="D456" s="4"/>
      <c r="E456" s="24"/>
      <c r="F456" s="24"/>
      <c r="J456"/>
    </row>
    <row r="457" spans="2:11" x14ac:dyDescent="0.25">
      <c r="B457" s="24"/>
      <c r="C457" s="24"/>
      <c r="D457" s="4"/>
      <c r="E457" s="24"/>
      <c r="F457" s="24"/>
      <c r="J457"/>
    </row>
    <row r="458" spans="2:11" x14ac:dyDescent="0.25">
      <c r="B458" s="1" t="s">
        <v>54</v>
      </c>
      <c r="C458" s="6">
        <v>119839</v>
      </c>
      <c r="D458" s="4"/>
      <c r="E458" s="24">
        <f>C458/C463</f>
        <v>7.5114389941206703</v>
      </c>
      <c r="F458" s="24">
        <v>7</v>
      </c>
      <c r="G458">
        <f t="shared" ref="G458:G460" si="70">E458-F458</f>
        <v>0.51143899412067029</v>
      </c>
      <c r="I458">
        <f>C463*F458</f>
        <v>111679.40000000001</v>
      </c>
      <c r="J458"/>
      <c r="K458" s="14">
        <f>C458-I458</f>
        <v>8159.5999999999913</v>
      </c>
    </row>
    <row r="459" spans="2:11" x14ac:dyDescent="0.25">
      <c r="B459" s="1" t="s">
        <v>1</v>
      </c>
      <c r="C459" s="6">
        <v>79715</v>
      </c>
      <c r="D459" s="4"/>
      <c r="E459" s="24">
        <f>C459/C463</f>
        <v>4.9964899524889992</v>
      </c>
      <c r="F459" s="24">
        <v>4</v>
      </c>
      <c r="G459">
        <f t="shared" si="70"/>
        <v>0.99648995248899919</v>
      </c>
      <c r="I459">
        <f>C463*F459</f>
        <v>63816.800000000003</v>
      </c>
      <c r="J459"/>
      <c r="K459" s="14">
        <f t="shared" ref="K459:K460" si="71">C459-I459</f>
        <v>15898.199999999997</v>
      </c>
    </row>
    <row r="460" spans="2:11" x14ac:dyDescent="0.25">
      <c r="B460" s="1" t="s">
        <v>53</v>
      </c>
      <c r="C460" s="6">
        <v>39759</v>
      </c>
      <c r="D460" s="4"/>
      <c r="E460" s="24">
        <f>C460/C463</f>
        <v>2.4920710533903296</v>
      </c>
      <c r="F460" s="24">
        <v>1</v>
      </c>
      <c r="G460">
        <f t="shared" si="70"/>
        <v>1.4920710533903296</v>
      </c>
      <c r="I460">
        <f>C463*F460</f>
        <v>15954.2</v>
      </c>
      <c r="J460"/>
      <c r="K460" s="14">
        <f t="shared" si="71"/>
        <v>23804.799999999999</v>
      </c>
    </row>
    <row r="461" spans="2:11" x14ac:dyDescent="0.25">
      <c r="B461" s="1"/>
      <c r="C461" s="6"/>
      <c r="D461" s="4"/>
      <c r="E461" s="24"/>
      <c r="F461" s="24"/>
      <c r="J461"/>
      <c r="K461" s="14"/>
    </row>
    <row r="462" spans="2:11" x14ac:dyDescent="0.25">
      <c r="B462" s="3" t="s">
        <v>9</v>
      </c>
      <c r="C462" s="6">
        <f>SUM(C458:C460)</f>
        <v>239313</v>
      </c>
      <c r="D462" s="4"/>
      <c r="E462" s="24"/>
      <c r="F462" s="24"/>
      <c r="J462"/>
    </row>
    <row r="463" spans="2:11" x14ac:dyDescent="0.25">
      <c r="B463" s="3" t="s">
        <v>58</v>
      </c>
      <c r="C463" s="9">
        <f>C462/15</f>
        <v>15954.2</v>
      </c>
      <c r="D463" s="4"/>
      <c r="E463" s="24"/>
      <c r="F463" s="24"/>
      <c r="J463"/>
    </row>
    <row r="464" spans="2:11" x14ac:dyDescent="0.25">
      <c r="B464" s="24"/>
      <c r="C464" s="24"/>
      <c r="D464" s="4"/>
      <c r="E464" s="24"/>
      <c r="F464" s="24"/>
      <c r="J464"/>
    </row>
    <row r="465" spans="2:11" x14ac:dyDescent="0.25">
      <c r="B465" s="24"/>
      <c r="C465" s="24"/>
      <c r="D465" s="4"/>
      <c r="E465" s="24"/>
      <c r="F465" s="24"/>
      <c r="J465"/>
    </row>
    <row r="466" spans="2:11" x14ac:dyDescent="0.25">
      <c r="B466" s="24"/>
      <c r="C466" s="24"/>
      <c r="D466" s="4"/>
      <c r="E466" s="24"/>
      <c r="F466" s="24"/>
      <c r="J466"/>
    </row>
    <row r="467" spans="2:11" x14ac:dyDescent="0.25">
      <c r="B467" s="24" t="s">
        <v>18</v>
      </c>
      <c r="C467" s="24" t="s">
        <v>30</v>
      </c>
      <c r="D467" s="4"/>
      <c r="E467" s="24"/>
      <c r="F467" s="24"/>
      <c r="J467"/>
    </row>
    <row r="468" spans="2:11" x14ac:dyDescent="0.25">
      <c r="B468" s="24"/>
      <c r="C468" s="24"/>
      <c r="D468" s="4"/>
      <c r="E468" s="24"/>
      <c r="F468" s="24"/>
      <c r="J468"/>
    </row>
    <row r="469" spans="2:11" x14ac:dyDescent="0.25">
      <c r="B469" s="1" t="s">
        <v>54</v>
      </c>
      <c r="C469" s="6">
        <v>183869</v>
      </c>
      <c r="D469" s="4"/>
      <c r="E469" s="24">
        <f>C469/C474</f>
        <v>10.142012108482117</v>
      </c>
      <c r="F469" s="24">
        <v>9</v>
      </c>
      <c r="G469">
        <f t="shared" ref="G469:G471" si="72">E469-F469</f>
        <v>1.1420121084821169</v>
      </c>
      <c r="I469">
        <f>C474*F469</f>
        <v>163164.96</v>
      </c>
      <c r="J469"/>
      <c r="K469" s="14">
        <f>C469-I469</f>
        <v>20704.040000000008</v>
      </c>
    </row>
    <row r="470" spans="2:11" x14ac:dyDescent="0.25">
      <c r="B470" s="1" t="s">
        <v>1</v>
      </c>
      <c r="C470" s="6">
        <v>195176</v>
      </c>
      <c r="D470" s="4"/>
      <c r="E470" s="24">
        <f>C470/C474</f>
        <v>10.765693810729951</v>
      </c>
      <c r="F470" s="24">
        <v>10</v>
      </c>
      <c r="G470">
        <f t="shared" si="72"/>
        <v>0.76569381072995135</v>
      </c>
      <c r="I470">
        <f>C474*F470</f>
        <v>181294.4</v>
      </c>
      <c r="J470"/>
      <c r="K470" s="14">
        <f t="shared" ref="K470:K471" si="73">C470-I470</f>
        <v>13881.600000000006</v>
      </c>
    </row>
    <row r="471" spans="2:11" x14ac:dyDescent="0.25">
      <c r="B471" s="1" t="s">
        <v>53</v>
      </c>
      <c r="C471" s="6">
        <v>74191</v>
      </c>
      <c r="D471" s="4"/>
      <c r="E471" s="24">
        <f>C471/C474</f>
        <v>4.0922940807879344</v>
      </c>
      <c r="F471" s="24">
        <v>3</v>
      </c>
      <c r="G471">
        <f t="shared" si="72"/>
        <v>1.0922940807879344</v>
      </c>
      <c r="I471">
        <f>C474*F471</f>
        <v>54388.319999999992</v>
      </c>
      <c r="J471"/>
      <c r="K471" s="14">
        <f t="shared" si="73"/>
        <v>19802.680000000008</v>
      </c>
    </row>
    <row r="472" spans="2:11" x14ac:dyDescent="0.25">
      <c r="B472" s="1"/>
      <c r="C472" s="6"/>
      <c r="D472" s="4"/>
      <c r="E472" s="24"/>
      <c r="F472" s="24"/>
      <c r="J472"/>
      <c r="K472" s="14"/>
    </row>
    <row r="473" spans="2:11" x14ac:dyDescent="0.25">
      <c r="B473" s="3" t="s">
        <v>9</v>
      </c>
      <c r="C473" s="6">
        <f>SUM(C469:C471)</f>
        <v>453236</v>
      </c>
      <c r="D473" s="4"/>
      <c r="E473" s="24"/>
      <c r="F473" s="24"/>
      <c r="J473"/>
    </row>
    <row r="474" spans="2:11" x14ac:dyDescent="0.25">
      <c r="B474" s="3" t="s">
        <v>58</v>
      </c>
      <c r="C474" s="9">
        <f>C473/25</f>
        <v>18129.439999999999</v>
      </c>
      <c r="D474" s="4"/>
      <c r="E474" s="24"/>
      <c r="F474" s="24"/>
      <c r="J474"/>
    </row>
    <row r="475" spans="2:11" x14ac:dyDescent="0.25">
      <c r="B475" s="24"/>
      <c r="C475" s="24"/>
      <c r="D475" s="4"/>
      <c r="E475" s="24"/>
      <c r="F475" s="24"/>
      <c r="J475"/>
    </row>
    <row r="476" spans="2:11" x14ac:dyDescent="0.25">
      <c r="B476" s="24"/>
      <c r="C476" s="24"/>
      <c r="D476" s="4"/>
      <c r="E476" s="24"/>
      <c r="F476" s="24"/>
      <c r="J476"/>
    </row>
    <row r="477" spans="2:11" x14ac:dyDescent="0.25">
      <c r="B477" s="24"/>
      <c r="C477" s="24"/>
      <c r="D477" s="4"/>
      <c r="E477" s="24"/>
      <c r="F477" s="24"/>
      <c r="J477"/>
    </row>
    <row r="478" spans="2:11" x14ac:dyDescent="0.25">
      <c r="B478" s="24" t="s">
        <v>19</v>
      </c>
      <c r="C478" s="24" t="s">
        <v>29</v>
      </c>
      <c r="D478" s="4"/>
      <c r="E478" s="24"/>
      <c r="F478" s="24"/>
      <c r="J478"/>
    </row>
    <row r="479" spans="2:11" x14ac:dyDescent="0.25">
      <c r="B479" s="24"/>
      <c r="C479" s="24"/>
      <c r="D479" s="4"/>
      <c r="E479" s="24"/>
      <c r="F479" s="24"/>
      <c r="J479"/>
    </row>
    <row r="480" spans="2:11" x14ac:dyDescent="0.25">
      <c r="B480" s="1" t="s">
        <v>54</v>
      </c>
      <c r="C480" s="6">
        <v>129136</v>
      </c>
      <c r="D480" s="4"/>
      <c r="E480" s="24">
        <f>C480/C485</f>
        <v>7.7689185503665783</v>
      </c>
      <c r="F480" s="24">
        <v>7</v>
      </c>
      <c r="G480">
        <f t="shared" ref="G480:G482" si="74">E480-F480</f>
        <v>0.7689185503665783</v>
      </c>
      <c r="I480">
        <f>C485*F480</f>
        <v>116354.93333333335</v>
      </c>
      <c r="J480"/>
      <c r="K480" s="14">
        <f>C480-I480</f>
        <v>12781.066666666651</v>
      </c>
    </row>
    <row r="481" spans="2:11" x14ac:dyDescent="0.25">
      <c r="B481" s="1" t="s">
        <v>1</v>
      </c>
      <c r="C481" s="6">
        <v>84534</v>
      </c>
      <c r="D481" s="4"/>
      <c r="E481" s="24">
        <f>C481/C485</f>
        <v>5.0856288001540113</v>
      </c>
      <c r="F481" s="24">
        <v>4</v>
      </c>
      <c r="G481">
        <f t="shared" si="74"/>
        <v>1.0856288001540113</v>
      </c>
      <c r="I481">
        <f>C485*F481</f>
        <v>66488.53333333334</v>
      </c>
      <c r="J481"/>
      <c r="K481" s="14">
        <f t="shared" ref="K481:K482" si="75">C481-I481</f>
        <v>18045.46666666666</v>
      </c>
    </row>
    <row r="482" spans="2:11" x14ac:dyDescent="0.25">
      <c r="B482" s="1" t="s">
        <v>53</v>
      </c>
      <c r="C482" s="6">
        <v>35662</v>
      </c>
      <c r="D482" s="4"/>
      <c r="E482" s="24">
        <f>C482/C485</f>
        <v>2.1454526494794086</v>
      </c>
      <c r="F482" s="24">
        <v>1</v>
      </c>
      <c r="G482">
        <f t="shared" si="74"/>
        <v>1.1454526494794086</v>
      </c>
      <c r="I482">
        <f>C485*F482</f>
        <v>16622.133333333335</v>
      </c>
      <c r="J482"/>
      <c r="K482" s="14">
        <f t="shared" si="75"/>
        <v>19039.866666666665</v>
      </c>
    </row>
    <row r="483" spans="2:11" x14ac:dyDescent="0.25">
      <c r="B483" s="1"/>
      <c r="C483" s="6"/>
      <c r="D483" s="4"/>
      <c r="E483" s="24"/>
      <c r="F483" s="24"/>
      <c r="J483"/>
      <c r="K483" s="14"/>
    </row>
    <row r="484" spans="2:11" x14ac:dyDescent="0.25">
      <c r="B484" s="3" t="s">
        <v>9</v>
      </c>
      <c r="C484" s="6">
        <f>SUM(C480:C482)</f>
        <v>249332</v>
      </c>
      <c r="D484" s="4"/>
      <c r="E484" s="24"/>
      <c r="F484" s="24"/>
      <c r="J484"/>
    </row>
    <row r="485" spans="2:11" x14ac:dyDescent="0.25">
      <c r="B485" s="3" t="s">
        <v>58</v>
      </c>
      <c r="C485" s="9">
        <f>C484/15</f>
        <v>16622.133333333335</v>
      </c>
      <c r="D485" s="4"/>
      <c r="E485" s="24"/>
      <c r="F485" s="24"/>
      <c r="J485"/>
    </row>
    <row r="486" spans="2:11" x14ac:dyDescent="0.25">
      <c r="B486" s="24"/>
      <c r="C486" s="24"/>
      <c r="D486" s="4"/>
      <c r="E486" s="24"/>
      <c r="F486" s="24"/>
      <c r="J486"/>
    </row>
    <row r="487" spans="2:11" x14ac:dyDescent="0.25">
      <c r="B487" s="24"/>
      <c r="C487" s="24"/>
      <c r="D487" s="4"/>
      <c r="E487" s="24"/>
      <c r="F487" s="24"/>
      <c r="J487"/>
    </row>
    <row r="488" spans="2:11" x14ac:dyDescent="0.25">
      <c r="B488" s="24"/>
      <c r="C488" s="24"/>
      <c r="D488" s="4"/>
      <c r="E488" s="24"/>
      <c r="F488" s="24"/>
      <c r="J488"/>
    </row>
    <row r="489" spans="2:11" x14ac:dyDescent="0.25">
      <c r="B489" s="24" t="s">
        <v>20</v>
      </c>
      <c r="C489" s="15" t="s">
        <v>31</v>
      </c>
      <c r="D489" s="4"/>
      <c r="E489" s="24"/>
      <c r="F489" s="24"/>
      <c r="J489"/>
    </row>
    <row r="490" spans="2:11" x14ac:dyDescent="0.25">
      <c r="B490" s="24"/>
      <c r="C490" s="24"/>
      <c r="D490" s="4"/>
      <c r="E490" s="24"/>
      <c r="F490" s="24"/>
      <c r="J490"/>
    </row>
    <row r="491" spans="2:11" x14ac:dyDescent="0.25">
      <c r="B491" s="1" t="s">
        <v>54</v>
      </c>
      <c r="C491" s="6">
        <v>276098</v>
      </c>
      <c r="D491" s="4"/>
      <c r="E491" s="24">
        <f>C491/C496</f>
        <v>14.564287554753928</v>
      </c>
      <c r="F491" s="24">
        <v>14</v>
      </c>
      <c r="G491">
        <f t="shared" ref="G491:G493" si="76">E491-F491</f>
        <v>0.56428755475392833</v>
      </c>
      <c r="I491">
        <f>C496*F491</f>
        <v>265400.69230769231</v>
      </c>
      <c r="J491"/>
      <c r="K491" s="14">
        <f>C491-I491</f>
        <v>10697.307692307688</v>
      </c>
    </row>
    <row r="492" spans="2:11" x14ac:dyDescent="0.25">
      <c r="B492" s="1" t="s">
        <v>1</v>
      </c>
      <c r="C492" s="6">
        <v>158362</v>
      </c>
      <c r="D492" s="4"/>
      <c r="E492" s="24">
        <f>C492/C496</f>
        <v>8.353663212866234</v>
      </c>
      <c r="F492" s="24">
        <v>7</v>
      </c>
      <c r="G492">
        <f t="shared" si="76"/>
        <v>1.353663212866234</v>
      </c>
      <c r="I492">
        <f>C496*F492</f>
        <v>132700.34615384616</v>
      </c>
      <c r="J492"/>
      <c r="K492" s="14">
        <f t="shared" ref="K492:K493" si="77">C492-I492</f>
        <v>25661.653846153844</v>
      </c>
    </row>
    <row r="493" spans="2:11" x14ac:dyDescent="0.25">
      <c r="B493" s="1" t="s">
        <v>53</v>
      </c>
      <c r="C493" s="6">
        <v>58427</v>
      </c>
      <c r="D493" s="4"/>
      <c r="E493" s="24">
        <f>C493/C496</f>
        <v>3.0820492323798354</v>
      </c>
      <c r="F493" s="24">
        <v>2</v>
      </c>
      <c r="G493">
        <f t="shared" si="76"/>
        <v>1.0820492323798354</v>
      </c>
      <c r="I493">
        <f>C496*F493</f>
        <v>37914.384615384617</v>
      </c>
      <c r="J493"/>
      <c r="K493" s="14">
        <f t="shared" si="77"/>
        <v>20512.615384615383</v>
      </c>
    </row>
    <row r="494" spans="2:11" x14ac:dyDescent="0.25">
      <c r="B494" s="1"/>
      <c r="C494" s="6"/>
      <c r="D494" s="4"/>
      <c r="E494" s="24"/>
      <c r="F494" s="24"/>
      <c r="J494"/>
      <c r="K494" s="14"/>
    </row>
    <row r="495" spans="2:11" x14ac:dyDescent="0.25">
      <c r="B495" s="3" t="s">
        <v>9</v>
      </c>
      <c r="C495" s="6">
        <f>SUM(C491:C493)</f>
        <v>492887</v>
      </c>
      <c r="D495" s="4"/>
      <c r="E495" s="24"/>
      <c r="F495" s="24"/>
      <c r="J495"/>
    </row>
    <row r="496" spans="2:11" x14ac:dyDescent="0.25">
      <c r="B496" s="3" t="s">
        <v>58</v>
      </c>
      <c r="C496" s="9">
        <f>C495/26</f>
        <v>18957.192307692309</v>
      </c>
      <c r="D496" s="4"/>
      <c r="E496" s="24"/>
      <c r="F496" s="24"/>
      <c r="J496"/>
    </row>
    <row r="497" spans="2:11" x14ac:dyDescent="0.25">
      <c r="B497" s="24"/>
      <c r="C497" s="24"/>
      <c r="D497" s="4"/>
      <c r="E497" s="24"/>
      <c r="F497" s="24"/>
      <c r="J497"/>
    </row>
    <row r="498" spans="2:11" x14ac:dyDescent="0.25">
      <c r="B498" s="24"/>
      <c r="C498" s="24"/>
      <c r="D498" s="4"/>
      <c r="E498" s="24"/>
      <c r="F498" s="24"/>
      <c r="J498"/>
    </row>
    <row r="499" spans="2:11" x14ac:dyDescent="0.25">
      <c r="B499" s="24"/>
      <c r="C499" s="24"/>
      <c r="D499" s="4"/>
      <c r="E499" s="24"/>
      <c r="F499" s="24"/>
      <c r="J499"/>
    </row>
    <row r="500" spans="2:11" x14ac:dyDescent="0.25">
      <c r="B500" s="24" t="s">
        <v>21</v>
      </c>
      <c r="C500" s="24" t="s">
        <v>28</v>
      </c>
      <c r="D500" s="4"/>
      <c r="E500" s="24"/>
      <c r="F500" s="24"/>
      <c r="J500"/>
    </row>
    <row r="501" spans="2:11" x14ac:dyDescent="0.25">
      <c r="B501" s="24"/>
      <c r="C501" s="24"/>
      <c r="D501" s="4"/>
      <c r="E501" s="24"/>
      <c r="F501" s="24"/>
      <c r="J501"/>
    </row>
    <row r="502" spans="2:11" x14ac:dyDescent="0.25">
      <c r="B502" s="1" t="s">
        <v>54</v>
      </c>
      <c r="C502" s="6">
        <v>115082</v>
      </c>
      <c r="D502" s="4"/>
      <c r="E502" s="24">
        <f>C502/C507</f>
        <v>6.9934462706381701</v>
      </c>
      <c r="F502" s="24">
        <v>6</v>
      </c>
      <c r="G502">
        <f t="shared" ref="G502:G504" si="78">E502-F502</f>
        <v>0.99344627063817015</v>
      </c>
      <c r="I502">
        <f>C507*F502</f>
        <v>98734.153846153844</v>
      </c>
      <c r="J502"/>
      <c r="K502" s="14">
        <f>C502-I502</f>
        <v>16347.846153846156</v>
      </c>
    </row>
    <row r="503" spans="2:11" x14ac:dyDescent="0.25">
      <c r="B503" s="1" t="s">
        <v>1</v>
      </c>
      <c r="C503" s="6">
        <v>74113</v>
      </c>
      <c r="D503" s="4"/>
      <c r="E503" s="24">
        <f>C503/C507</f>
        <v>4.5037910659860509</v>
      </c>
      <c r="F503" s="24">
        <v>4</v>
      </c>
      <c r="G503">
        <f t="shared" si="78"/>
        <v>0.50379106598605095</v>
      </c>
      <c r="I503">
        <f>C507*F503</f>
        <v>65822.769230769234</v>
      </c>
      <c r="J503"/>
      <c r="K503" s="14">
        <f t="shared" ref="K503:K504" si="79">C503-I503</f>
        <v>8290.2307692307659</v>
      </c>
    </row>
    <row r="504" spans="2:11" x14ac:dyDescent="0.25">
      <c r="B504" s="1" t="s">
        <v>53</v>
      </c>
      <c r="C504" s="6">
        <v>24729</v>
      </c>
      <c r="D504" s="4"/>
      <c r="E504" s="24">
        <f>C504/C507</f>
        <v>1.5027626633757782</v>
      </c>
      <c r="F504" s="24">
        <v>0</v>
      </c>
      <c r="G504">
        <f t="shared" si="78"/>
        <v>1.5027626633757782</v>
      </c>
      <c r="I504">
        <f>C507*F504</f>
        <v>0</v>
      </c>
      <c r="J504"/>
      <c r="K504" s="14">
        <f t="shared" si="79"/>
        <v>24729</v>
      </c>
    </row>
    <row r="505" spans="2:11" x14ac:dyDescent="0.25">
      <c r="B505" s="1"/>
      <c r="C505" s="6"/>
      <c r="D505" s="4"/>
      <c r="E505" s="24"/>
      <c r="F505" s="24"/>
      <c r="J505"/>
      <c r="K505" s="14"/>
    </row>
    <row r="506" spans="2:11" x14ac:dyDescent="0.25">
      <c r="B506" s="3" t="s">
        <v>9</v>
      </c>
      <c r="C506" s="6">
        <f>SUM(C502:C504)</f>
        <v>213924</v>
      </c>
      <c r="D506" s="4"/>
      <c r="E506" s="24"/>
      <c r="F506" s="24"/>
      <c r="J506"/>
    </row>
    <row r="507" spans="2:11" x14ac:dyDescent="0.25">
      <c r="B507" s="3" t="s">
        <v>58</v>
      </c>
      <c r="C507" s="9">
        <f>C506/13</f>
        <v>16455.692307692309</v>
      </c>
      <c r="D507" s="4"/>
      <c r="E507" s="24"/>
      <c r="F507" s="24"/>
      <c r="J507"/>
    </row>
    <row r="508" spans="2:11" x14ac:dyDescent="0.25">
      <c r="B508" s="24"/>
      <c r="C508" s="24"/>
      <c r="D508" s="4"/>
      <c r="E508" s="24"/>
      <c r="F508" s="24"/>
      <c r="J508"/>
    </row>
    <row r="509" spans="2:11" x14ac:dyDescent="0.25">
      <c r="B509" s="24"/>
      <c r="C509" s="24"/>
      <c r="D509" s="4"/>
      <c r="E509" s="24"/>
      <c r="F509" s="24"/>
      <c r="J509"/>
    </row>
    <row r="510" spans="2:11" x14ac:dyDescent="0.25">
      <c r="B510" s="24"/>
      <c r="C510" s="24"/>
      <c r="D510" s="4"/>
      <c r="E510" s="24"/>
      <c r="F510" s="24"/>
      <c r="J510"/>
    </row>
    <row r="511" spans="2:11" x14ac:dyDescent="0.25">
      <c r="B511" s="24" t="s">
        <v>22</v>
      </c>
      <c r="C511" s="24" t="s">
        <v>32</v>
      </c>
      <c r="D511" s="4"/>
      <c r="E511" s="24"/>
      <c r="F511" s="24"/>
      <c r="J511"/>
    </row>
    <row r="512" spans="2:11" x14ac:dyDescent="0.25">
      <c r="B512" s="24"/>
      <c r="C512" s="24"/>
      <c r="D512" s="4"/>
      <c r="E512" s="24"/>
      <c r="F512" s="24"/>
      <c r="J512"/>
    </row>
    <row r="513" spans="2:11" x14ac:dyDescent="0.25">
      <c r="B513" s="1" t="s">
        <v>54</v>
      </c>
      <c r="C513" s="6">
        <v>143055</v>
      </c>
      <c r="D513" s="4"/>
      <c r="E513" s="24">
        <f>C513/C518</f>
        <v>8.7113458954812035</v>
      </c>
      <c r="F513" s="24">
        <v>8</v>
      </c>
      <c r="G513">
        <f t="shared" ref="G513:G515" si="80">E513-F513</f>
        <v>0.71134589548120353</v>
      </c>
      <c r="I513">
        <f>C518*F513</f>
        <v>131373.5</v>
      </c>
      <c r="J513"/>
      <c r="K513" s="14">
        <f>C513-I513</f>
        <v>11681.5</v>
      </c>
    </row>
    <row r="514" spans="2:11" x14ac:dyDescent="0.25">
      <c r="B514" s="1" t="s">
        <v>1</v>
      </c>
      <c r="C514" s="6">
        <v>89509</v>
      </c>
      <c r="D514" s="4"/>
      <c r="E514" s="24">
        <f>C514/C518</f>
        <v>5.4506578571781983</v>
      </c>
      <c r="F514" s="24">
        <v>4</v>
      </c>
      <c r="G514">
        <f t="shared" si="80"/>
        <v>1.4506578571781983</v>
      </c>
      <c r="I514">
        <f>C518*F514</f>
        <v>65686.75</v>
      </c>
      <c r="J514"/>
      <c r="K514" s="14">
        <f t="shared" ref="K514:K515" si="81">C514-I514</f>
        <v>23822.25</v>
      </c>
    </row>
    <row r="515" spans="2:11" x14ac:dyDescent="0.25">
      <c r="B515" s="1" t="s">
        <v>53</v>
      </c>
      <c r="C515" s="6">
        <v>30183</v>
      </c>
      <c r="D515" s="4"/>
      <c r="E515" s="24">
        <f>C515/C518</f>
        <v>1.8379962473405975</v>
      </c>
      <c r="F515" s="24">
        <v>1</v>
      </c>
      <c r="G515">
        <f t="shared" si="80"/>
        <v>0.83799624734059752</v>
      </c>
      <c r="I515">
        <f>C518*F515</f>
        <v>16421.6875</v>
      </c>
      <c r="J515"/>
      <c r="K515" s="14">
        <f t="shared" si="81"/>
        <v>13761.3125</v>
      </c>
    </row>
    <row r="516" spans="2:11" x14ac:dyDescent="0.25">
      <c r="B516" s="1"/>
      <c r="C516" s="6"/>
      <c r="D516" s="4"/>
      <c r="E516" s="24"/>
      <c r="F516" s="24"/>
      <c r="J516"/>
      <c r="K516" s="14"/>
    </row>
    <row r="517" spans="2:11" x14ac:dyDescent="0.25">
      <c r="B517" s="3" t="s">
        <v>9</v>
      </c>
      <c r="C517" s="6">
        <f>SUM(C513:C515)</f>
        <v>262747</v>
      </c>
      <c r="D517" s="4"/>
      <c r="E517" s="24"/>
      <c r="F517" s="24"/>
      <c r="J517"/>
    </row>
    <row r="518" spans="2:11" x14ac:dyDescent="0.25">
      <c r="B518" s="3" t="s">
        <v>58</v>
      </c>
      <c r="C518" s="9">
        <f>C517/16</f>
        <v>16421.6875</v>
      </c>
      <c r="D518" s="4"/>
      <c r="E518" s="24"/>
      <c r="F518" s="24"/>
      <c r="J518"/>
    </row>
    <row r="519" spans="2:11" x14ac:dyDescent="0.25">
      <c r="B519" s="24"/>
      <c r="C519" s="24"/>
      <c r="D519" s="4"/>
      <c r="E519" s="24"/>
      <c r="F519" s="24"/>
      <c r="J519"/>
    </row>
    <row r="520" spans="2:11" x14ac:dyDescent="0.25">
      <c r="B520" s="24"/>
      <c r="C520" s="24"/>
      <c r="D520" s="4"/>
      <c r="E520" s="24"/>
      <c r="F520" s="24"/>
      <c r="J520"/>
    </row>
    <row r="521" spans="2:11" x14ac:dyDescent="0.25">
      <c r="B521" s="24"/>
      <c r="C521" s="24"/>
      <c r="D521" s="4"/>
      <c r="E521" s="24"/>
      <c r="F521" s="24"/>
      <c r="J521"/>
    </row>
    <row r="522" spans="2:11" x14ac:dyDescent="0.25">
      <c r="B522" s="24" t="s">
        <v>23</v>
      </c>
      <c r="C522" s="24" t="s">
        <v>26</v>
      </c>
      <c r="D522" s="4"/>
      <c r="E522" s="24"/>
      <c r="F522" s="24"/>
      <c r="J522"/>
    </row>
    <row r="523" spans="2:11" x14ac:dyDescent="0.25">
      <c r="B523" s="24"/>
      <c r="C523" s="24"/>
      <c r="D523" s="4"/>
      <c r="E523" s="24"/>
      <c r="F523" s="24"/>
      <c r="J523"/>
    </row>
    <row r="524" spans="2:11" x14ac:dyDescent="0.25">
      <c r="B524" s="1" t="s">
        <v>54</v>
      </c>
      <c r="C524" s="6">
        <v>117204</v>
      </c>
      <c r="D524" s="4"/>
      <c r="E524" s="24">
        <f>C524/C529</f>
        <v>7.1284227903642723</v>
      </c>
      <c r="F524" s="24">
        <v>6</v>
      </c>
      <c r="G524">
        <f t="shared" ref="G524:G526" si="82">E524-F524</f>
        <v>1.1284227903642723</v>
      </c>
      <c r="I524">
        <f>C529*F524</f>
        <v>98650.71428571429</v>
      </c>
      <c r="J524"/>
      <c r="K524" s="14">
        <f>C524-I524</f>
        <v>18553.28571428571</v>
      </c>
    </row>
    <row r="525" spans="2:11" x14ac:dyDescent="0.25">
      <c r="B525" s="1" t="s">
        <v>1</v>
      </c>
      <c r="C525" s="6">
        <v>84107</v>
      </c>
      <c r="D525" s="4"/>
      <c r="E525" s="24">
        <f>C525/C529</f>
        <v>5.1154419271455573</v>
      </c>
      <c r="F525" s="24">
        <v>4</v>
      </c>
      <c r="G525">
        <f t="shared" si="82"/>
        <v>1.1154419271455573</v>
      </c>
      <c r="I525">
        <f>C529*F525</f>
        <v>65767.142857142855</v>
      </c>
      <c r="J525"/>
      <c r="K525" s="14">
        <f t="shared" ref="K525:K526" si="83">C525-I525</f>
        <v>18339.857142857145</v>
      </c>
    </row>
    <row r="526" spans="2:11" x14ac:dyDescent="0.25">
      <c r="B526" s="1" t="s">
        <v>53</v>
      </c>
      <c r="C526" s="6">
        <v>28874</v>
      </c>
      <c r="D526" s="4"/>
      <c r="E526" s="24">
        <f>C526/C529</f>
        <v>1.756135282490171</v>
      </c>
      <c r="F526" s="24">
        <v>1</v>
      </c>
      <c r="G526">
        <f t="shared" si="82"/>
        <v>0.75613528249017103</v>
      </c>
      <c r="I526">
        <f>C529*F526</f>
        <v>16441.785714285714</v>
      </c>
      <c r="J526"/>
      <c r="K526" s="14">
        <f t="shared" si="83"/>
        <v>12432.214285714286</v>
      </c>
    </row>
    <row r="527" spans="2:11" x14ac:dyDescent="0.25">
      <c r="B527" s="1"/>
      <c r="C527" s="6"/>
      <c r="D527" s="4"/>
      <c r="E527" s="24"/>
      <c r="F527" s="24"/>
      <c r="J527"/>
      <c r="K527" s="14"/>
    </row>
    <row r="528" spans="2:11" x14ac:dyDescent="0.25">
      <c r="B528" s="3" t="s">
        <v>9</v>
      </c>
      <c r="C528" s="6">
        <f>SUM(C524:C526)</f>
        <v>230185</v>
      </c>
      <c r="D528" s="4"/>
      <c r="E528" s="24"/>
      <c r="F528" s="24"/>
      <c r="J528"/>
    </row>
    <row r="529" spans="2:11" x14ac:dyDescent="0.25">
      <c r="B529" s="3" t="s">
        <v>58</v>
      </c>
      <c r="C529" s="9">
        <f>C528/14</f>
        <v>16441.785714285714</v>
      </c>
      <c r="D529" s="4"/>
      <c r="E529" s="24"/>
      <c r="F529" s="24"/>
      <c r="J529"/>
    </row>
    <row r="530" spans="2:11" x14ac:dyDescent="0.25">
      <c r="B530" s="24"/>
      <c r="C530" s="24"/>
      <c r="D530" s="4"/>
      <c r="E530" s="24"/>
      <c r="F530" s="24"/>
      <c r="J530"/>
    </row>
    <row r="531" spans="2:11" x14ac:dyDescent="0.25">
      <c r="B531" s="24"/>
      <c r="C531" s="24"/>
      <c r="D531" s="4"/>
      <c r="E531" s="24"/>
      <c r="F531" s="24"/>
      <c r="J531"/>
    </row>
    <row r="532" spans="2:11" x14ac:dyDescent="0.25">
      <c r="B532" s="24"/>
      <c r="C532" s="24"/>
      <c r="D532" s="4"/>
      <c r="E532" s="24"/>
      <c r="F532" s="24"/>
      <c r="J532"/>
    </row>
    <row r="533" spans="2:11" x14ac:dyDescent="0.25">
      <c r="B533" s="24" t="s">
        <v>24</v>
      </c>
      <c r="C533" s="24" t="s">
        <v>27</v>
      </c>
      <c r="D533" s="4"/>
      <c r="E533" s="24"/>
      <c r="F533" s="24"/>
      <c r="J533"/>
    </row>
    <row r="534" spans="2:11" x14ac:dyDescent="0.25">
      <c r="B534" s="24"/>
      <c r="C534" s="24"/>
      <c r="D534" s="4"/>
      <c r="E534" s="24"/>
      <c r="F534" s="24"/>
      <c r="J534"/>
    </row>
    <row r="535" spans="2:11" x14ac:dyDescent="0.25">
      <c r="B535" s="1" t="s">
        <v>54</v>
      </c>
      <c r="C535" s="6">
        <v>340623</v>
      </c>
      <c r="D535" s="4"/>
      <c r="E535" s="24">
        <f>C535/C540</f>
        <v>17.274542344900915</v>
      </c>
      <c r="F535" s="24">
        <v>16</v>
      </c>
      <c r="G535">
        <f t="shared" ref="G535:G537" si="84">E535-F535</f>
        <v>1.2745423449009152</v>
      </c>
      <c r="I535">
        <f>C540*F535</f>
        <v>315491.31034482759</v>
      </c>
      <c r="J535"/>
      <c r="K535" s="14">
        <f>C535-I535</f>
        <v>25131.689655172406</v>
      </c>
    </row>
    <row r="536" spans="2:11" x14ac:dyDescent="0.25">
      <c r="B536" s="1" t="s">
        <v>1</v>
      </c>
      <c r="C536" s="6">
        <v>176100</v>
      </c>
      <c r="D536" s="4"/>
      <c r="E536" s="24">
        <f>C536/C540</f>
        <v>8.9308323481886163</v>
      </c>
      <c r="F536" s="24">
        <v>8</v>
      </c>
      <c r="G536">
        <f t="shared" si="84"/>
        <v>0.93083234818861627</v>
      </c>
      <c r="I536">
        <f>C540*F536</f>
        <v>157745.6551724138</v>
      </c>
      <c r="J536"/>
      <c r="K536" s="14">
        <f t="shared" ref="K536:K537" si="85">C536-I536</f>
        <v>18354.344827586203</v>
      </c>
    </row>
    <row r="537" spans="2:11" x14ac:dyDescent="0.25">
      <c r="B537" s="1" t="s">
        <v>53</v>
      </c>
      <c r="C537" s="6">
        <v>55105</v>
      </c>
      <c r="D537" s="4"/>
      <c r="E537" s="24">
        <f>C537/C540</f>
        <v>2.7946253069104694</v>
      </c>
      <c r="F537" s="24">
        <v>2</v>
      </c>
      <c r="G537">
        <f t="shared" si="84"/>
        <v>0.7946253069104694</v>
      </c>
      <c r="I537">
        <f>C540*F537</f>
        <v>39436.413793103449</v>
      </c>
      <c r="J537"/>
      <c r="K537" s="14">
        <f t="shared" si="85"/>
        <v>15668.586206896551</v>
      </c>
    </row>
    <row r="538" spans="2:11" x14ac:dyDescent="0.25">
      <c r="B538" s="1"/>
      <c r="C538" s="6"/>
      <c r="D538" s="4"/>
      <c r="E538" s="24"/>
      <c r="F538" s="24"/>
      <c r="J538"/>
      <c r="K538" s="14"/>
    </row>
    <row r="539" spans="2:11" x14ac:dyDescent="0.25">
      <c r="B539" s="3" t="s">
        <v>9</v>
      </c>
      <c r="C539" s="6">
        <f>SUM(C535:C537)</f>
        <v>571828</v>
      </c>
      <c r="D539" s="4"/>
      <c r="E539" s="24"/>
      <c r="F539" s="24"/>
      <c r="J539"/>
    </row>
    <row r="540" spans="2:11" x14ac:dyDescent="0.25">
      <c r="B540" s="3" t="s">
        <v>58</v>
      </c>
      <c r="C540" s="9">
        <f>C539/29</f>
        <v>19718.206896551725</v>
      </c>
      <c r="D540" s="4"/>
      <c r="E540" s="24"/>
      <c r="F540" s="24"/>
      <c r="J540"/>
    </row>
    <row r="541" spans="2:11" x14ac:dyDescent="0.25">
      <c r="B541" s="24"/>
      <c r="C541" s="24"/>
      <c r="D541" s="4"/>
      <c r="E541" s="24"/>
      <c r="F541" s="24"/>
      <c r="J541"/>
    </row>
    <row r="542" spans="2:11" x14ac:dyDescent="0.25">
      <c r="B542" s="24"/>
      <c r="C542" s="24"/>
      <c r="D542" s="4"/>
      <c r="E542" s="24"/>
      <c r="F542" s="24"/>
      <c r="J542"/>
    </row>
    <row r="543" spans="2:11" x14ac:dyDescent="0.25">
      <c r="B543" s="24"/>
      <c r="C543" s="24"/>
      <c r="D543" s="4"/>
      <c r="E543" s="24"/>
      <c r="F543" s="24"/>
      <c r="J543"/>
    </row>
    <row r="544" spans="2:11" x14ac:dyDescent="0.25">
      <c r="B544" s="24" t="s">
        <v>25</v>
      </c>
      <c r="C544" s="24" t="s">
        <v>31</v>
      </c>
      <c r="D544" s="4"/>
      <c r="E544" s="24"/>
      <c r="F544" s="24"/>
      <c r="J544"/>
    </row>
    <row r="545" spans="2:11" x14ac:dyDescent="0.25">
      <c r="B545" s="24"/>
      <c r="C545" s="24"/>
      <c r="D545" s="4"/>
      <c r="E545" s="24"/>
      <c r="F545" s="24"/>
      <c r="J545"/>
    </row>
    <row r="546" spans="2:11" x14ac:dyDescent="0.25">
      <c r="B546" s="1" t="s">
        <v>54</v>
      </c>
      <c r="C546" s="6">
        <v>393190</v>
      </c>
      <c r="D546" s="4"/>
      <c r="E546" s="24">
        <f>C546/C551</f>
        <v>19.229173289293261</v>
      </c>
      <c r="F546" s="24">
        <v>18</v>
      </c>
      <c r="G546">
        <f t="shared" ref="G546:G547" si="86">E546-F546</f>
        <v>1.2291732892932608</v>
      </c>
      <c r="I546">
        <f>C551*F546</f>
        <v>368056.38461538462</v>
      </c>
      <c r="J546"/>
      <c r="K546" s="14">
        <f>C546-I546</f>
        <v>25133.615384615376</v>
      </c>
    </row>
    <row r="547" spans="2:11" x14ac:dyDescent="0.25">
      <c r="B547" s="1" t="s">
        <v>1</v>
      </c>
      <c r="C547" s="6">
        <v>109588</v>
      </c>
      <c r="D547" s="4"/>
      <c r="E547" s="24">
        <f>C547/C551</f>
        <v>5.3594614370331639</v>
      </c>
      <c r="F547" s="24">
        <v>4</v>
      </c>
      <c r="G547">
        <f t="shared" si="86"/>
        <v>1.3594614370331639</v>
      </c>
      <c r="I547">
        <f>C551*F547</f>
        <v>81790.307692307688</v>
      </c>
      <c r="J547"/>
      <c r="K547" s="14">
        <f t="shared" ref="K547:K548" si="87">C547-I547</f>
        <v>27797.692307692312</v>
      </c>
    </row>
    <row r="548" spans="2:11" x14ac:dyDescent="0.25">
      <c r="B548" s="1" t="s">
        <v>53</v>
      </c>
      <c r="C548" s="6">
        <v>28859</v>
      </c>
      <c r="D548" s="4"/>
      <c r="E548" s="24">
        <f>C548/C551</f>
        <v>1.411365273673578</v>
      </c>
      <c r="F548" s="24">
        <v>1</v>
      </c>
      <c r="G548">
        <f>E548-F548</f>
        <v>0.411365273673578</v>
      </c>
      <c r="I548">
        <f>C551*F548</f>
        <v>20447.576923076922</v>
      </c>
      <c r="J548"/>
      <c r="K548" s="14">
        <f t="shared" si="87"/>
        <v>8411.423076923078</v>
      </c>
    </row>
    <row r="549" spans="2:11" x14ac:dyDescent="0.25">
      <c r="B549" s="1"/>
      <c r="C549" s="6"/>
      <c r="D549" s="4"/>
      <c r="E549" s="24"/>
      <c r="F549" s="24"/>
      <c r="J549"/>
      <c r="K549" s="14"/>
    </row>
    <row r="550" spans="2:11" x14ac:dyDescent="0.25">
      <c r="B550" s="3" t="s">
        <v>9</v>
      </c>
      <c r="C550" s="6">
        <f>SUM(C546:C548)</f>
        <v>531637</v>
      </c>
      <c r="D550" s="4"/>
      <c r="E550" s="24"/>
      <c r="F550" s="24"/>
      <c r="J550"/>
    </row>
    <row r="551" spans="2:11" x14ac:dyDescent="0.25">
      <c r="B551" s="3" t="s">
        <v>58</v>
      </c>
      <c r="C551" s="9">
        <f>C550/26</f>
        <v>20447.576923076922</v>
      </c>
      <c r="D551" s="4"/>
      <c r="E551" s="24"/>
      <c r="F551" s="24"/>
      <c r="J551"/>
    </row>
    <row r="552" spans="2:11" x14ac:dyDescent="0.25">
      <c r="B552" s="24"/>
      <c r="C552" s="24"/>
      <c r="D552" s="4"/>
      <c r="E552" s="24"/>
      <c r="F552" s="24"/>
      <c r="J552"/>
    </row>
    <row r="553" spans="2:11" x14ac:dyDescent="0.25">
      <c r="B553" s="24"/>
      <c r="C553" s="24"/>
      <c r="D553" s="4"/>
      <c r="E553" s="24"/>
      <c r="F553" s="24"/>
      <c r="J553"/>
    </row>
    <row r="554" spans="2:11" x14ac:dyDescent="0.25">
      <c r="B554" s="24"/>
      <c r="C554" s="24"/>
      <c r="D554" s="4"/>
      <c r="E554" s="24"/>
      <c r="F554" s="24"/>
      <c r="J554"/>
    </row>
    <row r="555" spans="2:11" x14ac:dyDescent="0.25">
      <c r="B555" s="24"/>
      <c r="C555" s="24"/>
      <c r="D555" s="4"/>
      <c r="E555" s="24"/>
      <c r="F555" s="24"/>
      <c r="J555"/>
    </row>
    <row r="556" spans="2:11" x14ac:dyDescent="0.25">
      <c r="B556" s="24"/>
      <c r="C556" s="24"/>
      <c r="D556" s="4"/>
      <c r="E556" s="24"/>
      <c r="F556" s="24"/>
      <c r="J556"/>
    </row>
    <row r="557" spans="2:11" x14ac:dyDescent="0.25">
      <c r="B557" s="11" t="s">
        <v>45</v>
      </c>
      <c r="C557" s="11"/>
      <c r="D557" s="4"/>
      <c r="E557" s="24"/>
      <c r="F557" s="24"/>
      <c r="J557"/>
    </row>
    <row r="558" spans="2:11" x14ac:dyDescent="0.25">
      <c r="B558" s="11"/>
      <c r="C558" s="11"/>
      <c r="D558" s="4"/>
      <c r="E558" s="24"/>
      <c r="F558" s="24"/>
      <c r="J558"/>
    </row>
    <row r="559" spans="2:11" x14ac:dyDescent="0.25">
      <c r="B559" s="33" t="s">
        <v>54</v>
      </c>
      <c r="C559" s="11">
        <f>F546+F535+F524+F513+F502+F491+F480+F469+F458+F447+F436+F425+F414+F403</f>
        <v>118</v>
      </c>
      <c r="D559" s="4"/>
      <c r="E559" s="24"/>
      <c r="F559" s="24"/>
      <c r="J559"/>
    </row>
    <row r="560" spans="2:11" x14ac:dyDescent="0.25">
      <c r="B560" s="33" t="s">
        <v>1</v>
      </c>
      <c r="C560" s="11">
        <f>F547+F536+F525+F514+F503+F492+F481+F470+F459+F448+F437+F426+F415+F404</f>
        <v>67</v>
      </c>
      <c r="D560" s="4"/>
      <c r="E560" s="24"/>
      <c r="F560" s="24"/>
      <c r="J560"/>
    </row>
    <row r="561" spans="2:10" x14ac:dyDescent="0.25">
      <c r="B561" s="33" t="s">
        <v>53</v>
      </c>
      <c r="C561" s="11">
        <f>F548+F537+F526+F515+F504+F493+F482+F471+F460+F449+F438+F427+F416+F405</f>
        <v>15</v>
      </c>
      <c r="D561" s="4"/>
      <c r="E561" s="24"/>
      <c r="F561" s="24"/>
      <c r="J561"/>
    </row>
    <row r="562" spans="2:10" x14ac:dyDescent="0.25">
      <c r="B562" s="34"/>
      <c r="C562" s="34"/>
    </row>
    <row r="563" spans="2:10" x14ac:dyDescent="0.25">
      <c r="B563" s="52" t="s">
        <v>79</v>
      </c>
      <c r="C563" s="52">
        <f>C559+C560+C561</f>
        <v>200</v>
      </c>
    </row>
  </sheetData>
  <mergeCells count="14">
    <mergeCell ref="K120:M120"/>
    <mergeCell ref="K132:M132"/>
    <mergeCell ref="K144:M144"/>
    <mergeCell ref="K156:M156"/>
    <mergeCell ref="K168:M168"/>
    <mergeCell ref="K72:M72"/>
    <mergeCell ref="K84:M84"/>
    <mergeCell ref="K96:M96"/>
    <mergeCell ref="K108:M108"/>
    <mergeCell ref="K12:M12"/>
    <mergeCell ref="K24:M24"/>
    <mergeCell ref="K36:M36"/>
    <mergeCell ref="K48:M48"/>
    <mergeCell ref="K60:M6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B8DA-353A-4852-91E4-FF01EB505407}">
  <dimension ref="B14:O234"/>
  <sheetViews>
    <sheetView topLeftCell="A190" workbookViewId="0">
      <selection activeCell="K251" sqref="K251"/>
    </sheetView>
  </sheetViews>
  <sheetFormatPr defaultRowHeight="15" x14ac:dyDescent="0.25"/>
  <cols>
    <col min="2" max="2" width="27.28515625" customWidth="1"/>
    <col min="3" max="3" width="12.5703125" customWidth="1"/>
    <col min="11" max="11" width="12.42578125" customWidth="1"/>
  </cols>
  <sheetData>
    <row r="14" spans="2:15" x14ac:dyDescent="0.25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2:15" x14ac:dyDescent="0.25">
      <c r="B15" s="36" t="s">
        <v>7</v>
      </c>
      <c r="C15" s="36" t="s">
        <v>11</v>
      </c>
      <c r="D15" s="36"/>
      <c r="E15" s="36"/>
      <c r="F15" s="36"/>
      <c r="G15" s="36"/>
      <c r="H15" s="36"/>
      <c r="I15" s="36"/>
      <c r="J15" s="36"/>
      <c r="K15" s="36" t="s">
        <v>39</v>
      </c>
      <c r="L15" s="70" t="s">
        <v>38</v>
      </c>
      <c r="M15" s="70"/>
      <c r="N15" s="70"/>
      <c r="O15" s="36">
        <v>0</v>
      </c>
    </row>
    <row r="16" spans="2:15" x14ac:dyDescent="0.25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2:15" x14ac:dyDescent="0.25">
      <c r="B17" s="1" t="s">
        <v>0</v>
      </c>
      <c r="C17" s="6">
        <v>26355</v>
      </c>
      <c r="D17" s="36"/>
      <c r="E17" s="36">
        <f>C17/C25</f>
        <v>1.8177742525088803</v>
      </c>
      <c r="F17" s="36">
        <v>1</v>
      </c>
      <c r="G17" s="36">
        <f>E17-F17</f>
        <v>0.81777425250888025</v>
      </c>
      <c r="H17" s="36"/>
      <c r="I17" s="36">
        <f>C25*F17</f>
        <v>14498.5</v>
      </c>
      <c r="J17" s="36"/>
      <c r="K17" s="6">
        <f>C17-I17</f>
        <v>11856.5</v>
      </c>
      <c r="L17" s="36"/>
      <c r="M17" s="36"/>
      <c r="N17" s="36"/>
      <c r="O17" s="36"/>
    </row>
    <row r="18" spans="2:15" x14ac:dyDescent="0.25">
      <c r="B18" s="1" t="s">
        <v>1</v>
      </c>
      <c r="C18" s="6">
        <v>43081</v>
      </c>
      <c r="D18" s="36"/>
      <c r="E18" s="36">
        <f>C18/C25</f>
        <v>2.9714108356036832</v>
      </c>
      <c r="F18" s="36">
        <v>2</v>
      </c>
      <c r="G18" s="36">
        <f t="shared" ref="G18:G22" si="0">E18-F18</f>
        <v>0.97141083560368324</v>
      </c>
      <c r="H18" s="36"/>
      <c r="I18" s="36">
        <f>C25*F18</f>
        <v>28997</v>
      </c>
      <c r="J18" s="36"/>
      <c r="K18" s="6">
        <f t="shared" ref="K18:K22" si="1">C18-I18</f>
        <v>14084</v>
      </c>
      <c r="L18" s="36"/>
      <c r="M18" s="36"/>
      <c r="N18" s="36"/>
      <c r="O18" s="36"/>
    </row>
    <row r="19" spans="2:15" x14ac:dyDescent="0.25">
      <c r="B19" s="1" t="s">
        <v>2</v>
      </c>
      <c r="C19" s="6">
        <v>18546</v>
      </c>
      <c r="D19" s="36"/>
      <c r="E19" s="36">
        <f>C19/C25</f>
        <v>1.2791668103596925</v>
      </c>
      <c r="F19" s="36">
        <v>1</v>
      </c>
      <c r="G19" s="36">
        <f t="shared" si="0"/>
        <v>0.27916681035969249</v>
      </c>
      <c r="H19" s="36"/>
      <c r="I19" s="36">
        <f>C25*F19</f>
        <v>14498.5</v>
      </c>
      <c r="J19" s="36"/>
      <c r="K19" s="6">
        <f t="shared" si="1"/>
        <v>4047.5</v>
      </c>
      <c r="L19" s="36"/>
      <c r="M19" s="36"/>
      <c r="N19" s="36"/>
      <c r="O19" s="36"/>
    </row>
    <row r="20" spans="2:15" x14ac:dyDescent="0.25">
      <c r="B20" s="1" t="s">
        <v>3</v>
      </c>
      <c r="C20" s="6">
        <v>16629</v>
      </c>
      <c r="D20" s="36"/>
      <c r="E20" s="36">
        <f>C20/C25</f>
        <v>1.1469462358174984</v>
      </c>
      <c r="F20" s="36">
        <v>1</v>
      </c>
      <c r="G20" s="36">
        <f t="shared" si="0"/>
        <v>0.14694623581749844</v>
      </c>
      <c r="H20" s="36"/>
      <c r="I20" s="36">
        <f>C25*F20</f>
        <v>14498.5</v>
      </c>
      <c r="J20" s="36"/>
      <c r="K20" s="6">
        <f t="shared" si="1"/>
        <v>2130.5</v>
      </c>
      <c r="L20" s="36"/>
      <c r="M20" s="36"/>
      <c r="N20" s="36"/>
      <c r="O20" s="36"/>
    </row>
    <row r="21" spans="2:15" x14ac:dyDescent="0.25">
      <c r="B21" s="28" t="s">
        <v>55</v>
      </c>
      <c r="C21" s="6">
        <v>6447</v>
      </c>
      <c r="D21" s="36"/>
      <c r="E21" s="36">
        <f>C21/C25</f>
        <v>0.4446666896575508</v>
      </c>
      <c r="F21" s="36">
        <v>0</v>
      </c>
      <c r="G21" s="36">
        <f t="shared" si="0"/>
        <v>0.4446666896575508</v>
      </c>
      <c r="H21" s="36"/>
      <c r="I21" s="36">
        <f>C25*F21</f>
        <v>0</v>
      </c>
      <c r="J21" s="36"/>
      <c r="K21" s="6">
        <f t="shared" si="1"/>
        <v>6447</v>
      </c>
      <c r="L21" s="36"/>
      <c r="M21" s="36"/>
      <c r="N21" s="36"/>
      <c r="O21" s="36"/>
    </row>
    <row r="22" spans="2:15" x14ac:dyDescent="0.25">
      <c r="B22" s="29" t="s">
        <v>56</v>
      </c>
      <c r="C22" s="6">
        <v>4930</v>
      </c>
      <c r="D22" s="36"/>
      <c r="E22" s="36">
        <f>C22/C25</f>
        <v>0.34003517605269512</v>
      </c>
      <c r="F22" s="36">
        <v>0</v>
      </c>
      <c r="G22" s="36">
        <f t="shared" si="0"/>
        <v>0.34003517605269512</v>
      </c>
      <c r="H22" s="36"/>
      <c r="I22" s="36">
        <f>C25*F22</f>
        <v>0</v>
      </c>
      <c r="J22" s="36"/>
      <c r="K22" s="6">
        <f t="shared" si="1"/>
        <v>4930</v>
      </c>
      <c r="L22" s="36"/>
      <c r="M22" s="36"/>
      <c r="N22" s="36"/>
      <c r="O22" s="36"/>
    </row>
    <row r="23" spans="2:15" x14ac:dyDescent="0.25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2:15" x14ac:dyDescent="0.25">
      <c r="B24" s="3" t="s">
        <v>9</v>
      </c>
      <c r="C24" s="6">
        <f>SUM(C17:C22)</f>
        <v>115988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2:15" x14ac:dyDescent="0.25">
      <c r="B25" s="3" t="s">
        <v>58</v>
      </c>
      <c r="C25" s="36">
        <f>C24/8</f>
        <v>14498.5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2:15" x14ac:dyDescent="0.25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2:15" x14ac:dyDescent="0.2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2:15" x14ac:dyDescent="0.25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2:15" x14ac:dyDescent="0.25">
      <c r="B29" s="36" t="s">
        <v>10</v>
      </c>
      <c r="C29" s="36" t="s">
        <v>12</v>
      </c>
      <c r="D29" s="36"/>
      <c r="E29" s="36"/>
      <c r="F29" s="36"/>
      <c r="G29" s="36"/>
      <c r="H29" s="36"/>
      <c r="I29" s="36"/>
      <c r="J29" s="36"/>
      <c r="K29" s="36" t="s">
        <v>39</v>
      </c>
      <c r="L29" s="70" t="s">
        <v>38</v>
      </c>
      <c r="M29" s="70"/>
      <c r="N29" s="70"/>
      <c r="O29" s="36">
        <v>1</v>
      </c>
    </row>
    <row r="30" spans="2:15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2:15" x14ac:dyDescent="0.25">
      <c r="B31" s="1" t="s">
        <v>0</v>
      </c>
      <c r="C31" s="6">
        <v>74565</v>
      </c>
      <c r="D31" s="36"/>
      <c r="E31" s="36">
        <f>C31/C39</f>
        <v>3.7842118147188422</v>
      </c>
      <c r="F31" s="36">
        <v>3</v>
      </c>
      <c r="G31" s="36">
        <f>E31-F31</f>
        <v>0.78421181471884216</v>
      </c>
      <c r="H31" s="36"/>
      <c r="I31" s="36">
        <f>C39*F31</f>
        <v>59112.705882352937</v>
      </c>
      <c r="J31" s="36"/>
      <c r="K31" s="6">
        <f>C31-I31</f>
        <v>15452.294117647063</v>
      </c>
      <c r="L31" s="36"/>
      <c r="M31" s="36"/>
      <c r="N31" s="36"/>
      <c r="O31" s="36"/>
    </row>
    <row r="32" spans="2:15" x14ac:dyDescent="0.25">
      <c r="B32" s="1" t="s">
        <v>1</v>
      </c>
      <c r="C32" s="6">
        <v>134322</v>
      </c>
      <c r="D32" s="36"/>
      <c r="E32" s="36">
        <f>C32/C39</f>
        <v>6.8169100700954113</v>
      </c>
      <c r="F32" s="36">
        <v>6</v>
      </c>
      <c r="G32" s="36">
        <f t="shared" ref="G32:G36" si="2">E32-F32</f>
        <v>0.81691007009541128</v>
      </c>
      <c r="H32" s="36"/>
      <c r="I32" s="36">
        <f>C39*F32</f>
        <v>118225.41176470587</v>
      </c>
      <c r="J32" s="36"/>
      <c r="K32" s="6">
        <f t="shared" ref="K32:K36" si="3">C32-I32</f>
        <v>16096.588235294126</v>
      </c>
      <c r="L32" s="36"/>
      <c r="M32" s="36"/>
      <c r="N32" s="36"/>
      <c r="O32" s="36"/>
    </row>
    <row r="33" spans="2:15" x14ac:dyDescent="0.25">
      <c r="B33" s="1" t="s">
        <v>2</v>
      </c>
      <c r="C33" s="6">
        <v>52797</v>
      </c>
      <c r="D33" s="36"/>
      <c r="E33" s="36">
        <f>C33/C39</f>
        <v>2.6794747023631826</v>
      </c>
      <c r="F33" s="36">
        <v>2</v>
      </c>
      <c r="G33" s="36">
        <f t="shared" si="2"/>
        <v>0.67947470236318264</v>
      </c>
      <c r="H33" s="36"/>
      <c r="I33" s="36">
        <f>C39*F33</f>
        <v>39408.470588235294</v>
      </c>
      <c r="J33" s="36"/>
      <c r="K33" s="6">
        <f t="shared" si="3"/>
        <v>13388.529411764706</v>
      </c>
      <c r="L33" s="36"/>
      <c r="M33" s="36"/>
      <c r="N33" s="36"/>
      <c r="O33" s="36"/>
    </row>
    <row r="34" spans="2:15" x14ac:dyDescent="0.25">
      <c r="B34" s="1" t="s">
        <v>3</v>
      </c>
      <c r="C34" s="6">
        <v>44774</v>
      </c>
      <c r="D34" s="36"/>
      <c r="E34" s="36">
        <f>C34/C39</f>
        <v>2.2723033566984703</v>
      </c>
      <c r="F34" s="36">
        <v>2</v>
      </c>
      <c r="G34" s="36">
        <f t="shared" si="2"/>
        <v>0.27230335669847028</v>
      </c>
      <c r="H34" s="36"/>
      <c r="I34" s="36">
        <f>C39*F34</f>
        <v>39408.470588235294</v>
      </c>
      <c r="J34" s="36"/>
      <c r="K34" s="6">
        <f t="shared" si="3"/>
        <v>5365.5294117647063</v>
      </c>
      <c r="L34" s="36"/>
      <c r="M34" s="36"/>
      <c r="N34" s="36"/>
      <c r="O34" s="36"/>
    </row>
    <row r="35" spans="2:15" x14ac:dyDescent="0.25">
      <c r="B35" s="28" t="s">
        <v>55</v>
      </c>
      <c r="C35" s="6">
        <v>16452</v>
      </c>
      <c r="D35" s="36"/>
      <c r="E35" s="36">
        <f>C35/C39</f>
        <v>0.83494739858853873</v>
      </c>
      <c r="F35" s="36">
        <v>0</v>
      </c>
      <c r="G35" s="36">
        <f t="shared" si="2"/>
        <v>0.83494739858853873</v>
      </c>
      <c r="H35" s="36"/>
      <c r="I35" s="36">
        <f>C39*F35</f>
        <v>0</v>
      </c>
      <c r="J35" s="36"/>
      <c r="K35" s="6">
        <f t="shared" si="3"/>
        <v>16452</v>
      </c>
      <c r="L35" s="36"/>
      <c r="M35" s="36"/>
      <c r="N35" s="36"/>
      <c r="O35" s="36"/>
    </row>
    <row r="36" spans="2:15" x14ac:dyDescent="0.25">
      <c r="B36" s="29" t="s">
        <v>56</v>
      </c>
      <c r="C36" s="6">
        <v>12062</v>
      </c>
      <c r="D36" s="36"/>
      <c r="E36" s="36">
        <f>C36/C39</f>
        <v>0.61215265753555526</v>
      </c>
      <c r="F36" s="36">
        <v>0</v>
      </c>
      <c r="G36" s="36">
        <f t="shared" si="2"/>
        <v>0.61215265753555526</v>
      </c>
      <c r="H36" s="36"/>
      <c r="I36" s="36">
        <f>C39*F36</f>
        <v>0</v>
      </c>
      <c r="J36" s="36"/>
      <c r="K36" s="6">
        <f t="shared" si="3"/>
        <v>12062</v>
      </c>
      <c r="L36" s="36"/>
      <c r="M36" s="36"/>
      <c r="N36" s="36"/>
      <c r="O36" s="36"/>
    </row>
    <row r="37" spans="2:15" x14ac:dyDescent="0.25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2:15" x14ac:dyDescent="0.25">
      <c r="B38" s="3" t="s">
        <v>9</v>
      </c>
      <c r="C38" s="6">
        <f>SUM(C31:C36)</f>
        <v>334972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2:15" x14ac:dyDescent="0.25">
      <c r="B39" s="3" t="s">
        <v>58</v>
      </c>
      <c r="C39" s="36">
        <f>C38/17</f>
        <v>19704.235294117647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2:15" x14ac:dyDescent="0.2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2:15" x14ac:dyDescent="0.2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2:15" x14ac:dyDescent="0.25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2:15" x14ac:dyDescent="0.25">
      <c r="B43" s="36" t="s">
        <v>13</v>
      </c>
      <c r="C43" s="36" t="s">
        <v>14</v>
      </c>
      <c r="D43" s="36"/>
      <c r="E43" s="36"/>
      <c r="F43" s="36"/>
      <c r="G43" s="36"/>
      <c r="H43" s="36"/>
      <c r="I43" s="36"/>
      <c r="J43" s="36"/>
      <c r="K43" s="36" t="s">
        <v>39</v>
      </c>
      <c r="L43" s="70" t="s">
        <v>38</v>
      </c>
      <c r="M43" s="70"/>
      <c r="N43" s="70"/>
      <c r="O43" s="36">
        <v>0</v>
      </c>
    </row>
    <row r="44" spans="2:15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2:15" x14ac:dyDescent="0.25">
      <c r="B45" s="1" t="s">
        <v>0</v>
      </c>
      <c r="C45" s="6">
        <v>50464</v>
      </c>
      <c r="D45" s="36"/>
      <c r="E45" s="36">
        <f>C45/C53</f>
        <v>2.7900001005217079</v>
      </c>
      <c r="F45" s="36">
        <v>2</v>
      </c>
      <c r="G45" s="36">
        <f>E45-F45</f>
        <v>0.79000010052170788</v>
      </c>
      <c r="H45" s="36"/>
      <c r="I45" s="36">
        <f>C53*F45</f>
        <v>36174.909090909088</v>
      </c>
      <c r="J45" s="36"/>
      <c r="K45" s="6">
        <f>C45-I45</f>
        <v>14289.090909090912</v>
      </c>
      <c r="L45" s="36"/>
      <c r="M45" s="36"/>
      <c r="N45" s="36"/>
      <c r="O45" s="36"/>
    </row>
    <row r="46" spans="2:15" x14ac:dyDescent="0.25">
      <c r="B46" s="1" t="s">
        <v>1</v>
      </c>
      <c r="C46" s="6">
        <v>59515</v>
      </c>
      <c r="D46" s="36"/>
      <c r="E46" s="36">
        <f>C46/C53</f>
        <v>3.2904021873523588</v>
      </c>
      <c r="F46" s="36">
        <v>3</v>
      </c>
      <c r="G46" s="36">
        <f t="shared" ref="G46:G50" si="4">E46-F46</f>
        <v>0.29040218735235879</v>
      </c>
      <c r="H46" s="36"/>
      <c r="I46" s="36">
        <f>C53*F46</f>
        <v>54262.363636363632</v>
      </c>
      <c r="J46" s="36"/>
      <c r="K46" s="6">
        <f t="shared" ref="K46:K50" si="5">C46-I46</f>
        <v>5252.6363636363676</v>
      </c>
      <c r="L46" s="36"/>
      <c r="M46" s="36"/>
      <c r="N46" s="36"/>
      <c r="O46" s="36"/>
    </row>
    <row r="47" spans="2:15" x14ac:dyDescent="0.25">
      <c r="B47" s="1" t="s">
        <v>2</v>
      </c>
      <c r="C47" s="6">
        <v>47350</v>
      </c>
      <c r="D47" s="36"/>
      <c r="E47" s="36">
        <f>C47/C53</f>
        <v>2.6178365718076821</v>
      </c>
      <c r="F47" s="36">
        <v>2</v>
      </c>
      <c r="G47" s="36">
        <f t="shared" si="4"/>
        <v>0.61783657180768214</v>
      </c>
      <c r="H47" s="36"/>
      <c r="I47" s="36">
        <f>C53*F47</f>
        <v>36174.909090909088</v>
      </c>
      <c r="J47" s="36"/>
      <c r="K47" s="6">
        <f t="shared" si="5"/>
        <v>11175.090909090912</v>
      </c>
      <c r="L47" s="36"/>
      <c r="M47" s="36"/>
      <c r="N47" s="36"/>
      <c r="O47" s="36"/>
    </row>
    <row r="48" spans="2:15" x14ac:dyDescent="0.25">
      <c r="B48" s="1" t="s">
        <v>3</v>
      </c>
      <c r="C48" s="6">
        <v>24384</v>
      </c>
      <c r="D48" s="36"/>
      <c r="E48" s="36">
        <f>C48/C53</f>
        <v>1.3481167258069382</v>
      </c>
      <c r="F48" s="36">
        <v>1</v>
      </c>
      <c r="G48" s="36">
        <f t="shared" si="4"/>
        <v>0.3481167258069382</v>
      </c>
      <c r="H48" s="36"/>
      <c r="I48" s="36">
        <f>C53*F48</f>
        <v>18087.454545454544</v>
      </c>
      <c r="J48" s="36"/>
      <c r="K48" s="6">
        <f t="shared" si="5"/>
        <v>6296.5454545454559</v>
      </c>
      <c r="L48" s="36"/>
      <c r="M48" s="36"/>
      <c r="N48" s="36"/>
      <c r="O48" s="36"/>
    </row>
    <row r="49" spans="2:15" x14ac:dyDescent="0.25">
      <c r="B49" s="28" t="s">
        <v>55</v>
      </c>
      <c r="C49" s="6">
        <v>9524</v>
      </c>
      <c r="D49" s="36"/>
      <c r="E49" s="36">
        <f>C49/C53</f>
        <v>0.52655280907912072</v>
      </c>
      <c r="F49" s="36">
        <v>0</v>
      </c>
      <c r="G49" s="36">
        <f t="shared" si="4"/>
        <v>0.52655280907912072</v>
      </c>
      <c r="H49" s="36"/>
      <c r="I49" s="36">
        <f>C53*F49</f>
        <v>0</v>
      </c>
      <c r="J49" s="36"/>
      <c r="K49" s="6">
        <f t="shared" si="5"/>
        <v>9524</v>
      </c>
      <c r="L49" s="36"/>
      <c r="M49" s="36"/>
      <c r="N49" s="36"/>
      <c r="O49" s="36"/>
    </row>
    <row r="50" spans="2:15" x14ac:dyDescent="0.25">
      <c r="B50" s="29" t="s">
        <v>56</v>
      </c>
      <c r="C50" s="6">
        <v>7725</v>
      </c>
      <c r="D50" s="36"/>
      <c r="E50" s="36">
        <f>C50/C53</f>
        <v>0.4270916054321931</v>
      </c>
      <c r="F50" s="36">
        <v>0</v>
      </c>
      <c r="G50" s="36">
        <f t="shared" si="4"/>
        <v>0.4270916054321931</v>
      </c>
      <c r="H50" s="36"/>
      <c r="I50" s="36">
        <f>C53*F50</f>
        <v>0</v>
      </c>
      <c r="J50" s="36"/>
      <c r="K50" s="6">
        <f t="shared" si="5"/>
        <v>7725</v>
      </c>
      <c r="L50" s="36"/>
      <c r="M50" s="36"/>
      <c r="N50" s="36"/>
      <c r="O50" s="36"/>
    </row>
    <row r="51" spans="2:15" x14ac:dyDescent="0.25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2:15" x14ac:dyDescent="0.25">
      <c r="B52" s="3" t="s">
        <v>9</v>
      </c>
      <c r="C52" s="6">
        <f>SUM(C45:C50)</f>
        <v>198962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2:15" x14ac:dyDescent="0.25">
      <c r="B53" s="3" t="s">
        <v>58</v>
      </c>
      <c r="C53" s="36">
        <f>C52/11</f>
        <v>18087.454545454544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2:15" x14ac:dyDescent="0.25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2:15" x14ac:dyDescent="0.25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2:15" x14ac:dyDescent="0.25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2:15" x14ac:dyDescent="0.25">
      <c r="B57" s="36" t="s">
        <v>15</v>
      </c>
      <c r="C57" s="36" t="s">
        <v>26</v>
      </c>
      <c r="D57" s="36"/>
      <c r="E57" s="36"/>
      <c r="F57" s="36"/>
      <c r="G57" s="36"/>
      <c r="H57" s="36"/>
      <c r="I57" s="36"/>
      <c r="J57" s="36"/>
      <c r="K57" s="36" t="s">
        <v>39</v>
      </c>
      <c r="L57" s="70" t="s">
        <v>38</v>
      </c>
      <c r="M57" s="70"/>
      <c r="N57" s="70"/>
      <c r="O57" s="36">
        <v>0</v>
      </c>
    </row>
    <row r="58" spans="2:15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2:15" x14ac:dyDescent="0.25">
      <c r="B59" s="1" t="s">
        <v>0</v>
      </c>
      <c r="C59" s="6">
        <v>84166</v>
      </c>
      <c r="D59" s="36"/>
      <c r="E59" s="36">
        <f>C59/C67</f>
        <v>4.4751296025521734</v>
      </c>
      <c r="F59" s="36">
        <v>4</v>
      </c>
      <c r="G59" s="36">
        <f>E59-F59</f>
        <v>0.4751296025521734</v>
      </c>
      <c r="H59" s="36"/>
      <c r="I59" s="36">
        <f>C67*F59</f>
        <v>75230</v>
      </c>
      <c r="J59" s="36"/>
      <c r="K59" s="6">
        <f>C59-I59</f>
        <v>8936</v>
      </c>
      <c r="L59" s="36"/>
      <c r="M59" s="36"/>
      <c r="N59" s="36"/>
      <c r="O59" s="36"/>
    </row>
    <row r="60" spans="2:15" x14ac:dyDescent="0.25">
      <c r="B60" s="1" t="s">
        <v>1</v>
      </c>
      <c r="C60" s="6">
        <v>79463</v>
      </c>
      <c r="D60" s="36"/>
      <c r="E60" s="36">
        <f>C60/C67</f>
        <v>4.225069785989632</v>
      </c>
      <c r="F60" s="36">
        <v>4</v>
      </c>
      <c r="G60" s="36">
        <f t="shared" ref="G60:G64" si="6">E60-F60</f>
        <v>0.22506978598963201</v>
      </c>
      <c r="H60" s="36"/>
      <c r="I60" s="36">
        <f>C67*F60</f>
        <v>75230</v>
      </c>
      <c r="J60" s="36"/>
      <c r="K60" s="6">
        <f t="shared" ref="K60:K64" si="7">C60-I60</f>
        <v>4233</v>
      </c>
      <c r="L60" s="36"/>
      <c r="M60" s="36"/>
      <c r="N60" s="36"/>
      <c r="O60" s="36"/>
    </row>
    <row r="61" spans="2:15" x14ac:dyDescent="0.25">
      <c r="B61" s="1" t="s">
        <v>2</v>
      </c>
      <c r="C61" s="6">
        <v>44551</v>
      </c>
      <c r="D61" s="36"/>
      <c r="E61" s="36">
        <f>C61/C67</f>
        <v>2.3687890469227701</v>
      </c>
      <c r="F61" s="36">
        <v>2</v>
      </c>
      <c r="G61" s="36">
        <f t="shared" si="6"/>
        <v>0.36878904692277015</v>
      </c>
      <c r="H61" s="36"/>
      <c r="I61" s="36">
        <f>C67*F61</f>
        <v>37615</v>
      </c>
      <c r="J61" s="36"/>
      <c r="K61" s="6">
        <f t="shared" si="7"/>
        <v>6936</v>
      </c>
      <c r="L61" s="36"/>
      <c r="M61" s="36"/>
      <c r="N61" s="36"/>
      <c r="O61" s="36"/>
    </row>
    <row r="62" spans="2:15" x14ac:dyDescent="0.25">
      <c r="B62" s="1" t="s">
        <v>3</v>
      </c>
      <c r="C62" s="6">
        <v>26661</v>
      </c>
      <c r="D62" s="36"/>
      <c r="E62" s="36">
        <f>C62/C67</f>
        <v>1.4175727768177588</v>
      </c>
      <c r="F62" s="36">
        <v>1</v>
      </c>
      <c r="G62" s="36">
        <f t="shared" si="6"/>
        <v>0.41757277681775884</v>
      </c>
      <c r="H62" s="36"/>
      <c r="I62" s="36">
        <f>C67*F62</f>
        <v>18807.5</v>
      </c>
      <c r="J62" s="36"/>
      <c r="K62" s="6">
        <f t="shared" si="7"/>
        <v>7853.5</v>
      </c>
      <c r="L62" s="36"/>
      <c r="M62" s="36"/>
      <c r="N62" s="36"/>
      <c r="O62" s="36"/>
    </row>
    <row r="63" spans="2:15" x14ac:dyDescent="0.25">
      <c r="B63" s="28" t="s">
        <v>55</v>
      </c>
      <c r="C63" s="6">
        <v>13930</v>
      </c>
      <c r="D63" s="36"/>
      <c r="E63" s="36">
        <f>C63/C67</f>
        <v>0.74066196995879308</v>
      </c>
      <c r="F63" s="36">
        <v>0</v>
      </c>
      <c r="G63" s="36">
        <f t="shared" si="6"/>
        <v>0.74066196995879308</v>
      </c>
      <c r="H63" s="36"/>
      <c r="I63" s="36">
        <f>C67*F63</f>
        <v>0</v>
      </c>
      <c r="J63" s="36"/>
      <c r="K63" s="6">
        <f t="shared" si="7"/>
        <v>13930</v>
      </c>
      <c r="L63" s="36"/>
      <c r="M63" s="36"/>
      <c r="N63" s="36"/>
      <c r="O63" s="36"/>
    </row>
    <row r="64" spans="2:15" x14ac:dyDescent="0.25">
      <c r="B64" s="29" t="s">
        <v>56</v>
      </c>
      <c r="C64" s="6">
        <v>14534</v>
      </c>
      <c r="D64" s="36"/>
      <c r="E64" s="36">
        <f>C64/C67</f>
        <v>0.77277681775887275</v>
      </c>
      <c r="F64" s="36">
        <v>0</v>
      </c>
      <c r="G64" s="36">
        <f t="shared" si="6"/>
        <v>0.77277681775887275</v>
      </c>
      <c r="H64" s="36"/>
      <c r="I64" s="36">
        <f>C67*F64</f>
        <v>0</v>
      </c>
      <c r="J64" s="36"/>
      <c r="K64" s="6">
        <f t="shared" si="7"/>
        <v>14534</v>
      </c>
      <c r="L64" s="36"/>
      <c r="M64" s="36"/>
      <c r="N64" s="36"/>
      <c r="O64" s="36"/>
    </row>
    <row r="65" spans="2:15" x14ac:dyDescent="0.25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2:15" x14ac:dyDescent="0.25">
      <c r="B66" s="3" t="s">
        <v>9</v>
      </c>
      <c r="C66" s="6">
        <f>SUM(C59:C64)</f>
        <v>263305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</row>
    <row r="67" spans="2:15" x14ac:dyDescent="0.25">
      <c r="B67" s="3" t="s">
        <v>58</v>
      </c>
      <c r="C67" s="36">
        <f>C66/14</f>
        <v>18807.5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2:15" x14ac:dyDescent="0.25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2:15" x14ac:dyDescent="0.25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2:15" x14ac:dyDescent="0.25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2:15" x14ac:dyDescent="0.25">
      <c r="B71" s="36" t="s">
        <v>16</v>
      </c>
      <c r="C71" s="36" t="s">
        <v>28</v>
      </c>
      <c r="D71" s="36"/>
      <c r="E71" s="36"/>
      <c r="F71" s="36"/>
      <c r="G71" s="36"/>
      <c r="H71" s="36"/>
      <c r="I71" s="36"/>
      <c r="J71" s="36"/>
      <c r="K71" s="36" t="s">
        <v>39</v>
      </c>
      <c r="L71" s="70" t="s">
        <v>38</v>
      </c>
      <c r="M71" s="70"/>
      <c r="N71" s="70"/>
      <c r="O71" s="36">
        <v>0</v>
      </c>
    </row>
    <row r="72" spans="2:15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2:15" x14ac:dyDescent="0.25">
      <c r="B73" s="1" t="s">
        <v>0</v>
      </c>
      <c r="C73" s="6">
        <v>78163</v>
      </c>
      <c r="D73" s="36"/>
      <c r="E73" s="36">
        <f>C73/C81</f>
        <v>4.1741389792632031</v>
      </c>
      <c r="F73" s="36">
        <v>4</v>
      </c>
      <c r="G73" s="36">
        <f>E73-F73</f>
        <v>0.1741389792632031</v>
      </c>
      <c r="H73" s="36"/>
      <c r="I73" s="36">
        <f>C81*F73</f>
        <v>74902.153846153844</v>
      </c>
      <c r="J73" s="36"/>
      <c r="K73" s="6">
        <f>C73-I73</f>
        <v>3260.8461538461561</v>
      </c>
      <c r="L73" s="36"/>
      <c r="M73" s="36"/>
      <c r="N73" s="36"/>
      <c r="O73" s="36"/>
    </row>
    <row r="74" spans="2:15" x14ac:dyDescent="0.25">
      <c r="B74" s="1" t="s">
        <v>1</v>
      </c>
      <c r="C74" s="6">
        <v>73556</v>
      </c>
      <c r="D74" s="36"/>
      <c r="E74" s="36">
        <f>C74/C81</f>
        <v>3.9281113411548194</v>
      </c>
      <c r="F74" s="36">
        <v>3</v>
      </c>
      <c r="G74" s="36">
        <f t="shared" ref="G74:G78" si="8">E74-F74</f>
        <v>0.92811134115481941</v>
      </c>
      <c r="H74" s="36"/>
      <c r="I74" s="36">
        <f>C81*F74</f>
        <v>56176.615384615383</v>
      </c>
      <c r="J74" s="36"/>
      <c r="K74" s="6">
        <f t="shared" ref="K74:K78" si="9">C74-I74</f>
        <v>17379.384615384617</v>
      </c>
      <c r="L74" s="36"/>
      <c r="M74" s="36"/>
      <c r="N74" s="36"/>
      <c r="O74" s="36"/>
    </row>
    <row r="75" spans="2:15" x14ac:dyDescent="0.25">
      <c r="B75" s="1" t="s">
        <v>2</v>
      </c>
      <c r="C75" s="6">
        <v>38628</v>
      </c>
      <c r="D75" s="36"/>
      <c r="E75" s="36">
        <f>C75/C81</f>
        <v>2.0628512274475006</v>
      </c>
      <c r="F75" s="36">
        <v>2</v>
      </c>
      <c r="G75" s="36">
        <f t="shared" si="8"/>
        <v>6.2851227447500602E-2</v>
      </c>
      <c r="H75" s="36"/>
      <c r="I75" s="36">
        <f>C81*F75</f>
        <v>37451.076923076922</v>
      </c>
      <c r="J75" s="36"/>
      <c r="K75" s="6">
        <f t="shared" si="9"/>
        <v>1176.923076923078</v>
      </c>
      <c r="L75" s="36"/>
      <c r="M75" s="36"/>
      <c r="N75" s="36"/>
      <c r="O75" s="36"/>
    </row>
    <row r="76" spans="2:15" x14ac:dyDescent="0.25">
      <c r="B76" s="1" t="s">
        <v>3</v>
      </c>
      <c r="C76" s="6">
        <v>25673</v>
      </c>
      <c r="D76" s="36"/>
      <c r="E76" s="36">
        <f>C76/C81</f>
        <v>1.3710153143382957</v>
      </c>
      <c r="F76" s="36">
        <v>1</v>
      </c>
      <c r="G76" s="36">
        <f t="shared" si="8"/>
        <v>0.37101531433829571</v>
      </c>
      <c r="H76" s="36"/>
      <c r="I76" s="36">
        <f>C81*F76</f>
        <v>18725.538461538461</v>
      </c>
      <c r="J76" s="36"/>
      <c r="K76" s="6">
        <f t="shared" si="9"/>
        <v>6947.461538461539</v>
      </c>
      <c r="L76" s="36"/>
      <c r="M76" s="36"/>
      <c r="N76" s="36"/>
      <c r="O76" s="36"/>
    </row>
    <row r="77" spans="2:15" x14ac:dyDescent="0.25">
      <c r="B77" s="28" t="s">
        <v>55</v>
      </c>
      <c r="C77" s="6">
        <v>13569</v>
      </c>
      <c r="D77" s="36"/>
      <c r="E77" s="36">
        <f>C77/C81</f>
        <v>0.72462535738933254</v>
      </c>
      <c r="F77" s="36">
        <v>0</v>
      </c>
      <c r="G77" s="36">
        <f t="shared" si="8"/>
        <v>0.72462535738933254</v>
      </c>
      <c r="H77" s="36"/>
      <c r="I77" s="36">
        <f>C81*F77</f>
        <v>0</v>
      </c>
      <c r="J77" s="36"/>
      <c r="K77" s="6">
        <f t="shared" si="9"/>
        <v>13569</v>
      </c>
      <c r="L77" s="36"/>
      <c r="M77" s="36"/>
      <c r="N77" s="36"/>
      <c r="O77" s="36"/>
    </row>
    <row r="78" spans="2:15" x14ac:dyDescent="0.25">
      <c r="B78" s="29" t="s">
        <v>56</v>
      </c>
      <c r="C78" s="6">
        <v>13843</v>
      </c>
      <c r="D78" s="36"/>
      <c r="E78" s="36">
        <f>C78/C81</f>
        <v>0.73925778040684875</v>
      </c>
      <c r="F78" s="36">
        <v>0</v>
      </c>
      <c r="G78" s="36">
        <f t="shared" si="8"/>
        <v>0.73925778040684875</v>
      </c>
      <c r="H78" s="36"/>
      <c r="I78" s="36">
        <f>C81*F78</f>
        <v>0</v>
      </c>
      <c r="J78" s="36"/>
      <c r="K78" s="6">
        <f t="shared" si="9"/>
        <v>13843</v>
      </c>
      <c r="L78" s="36"/>
      <c r="M78" s="36"/>
      <c r="N78" s="36"/>
      <c r="O78" s="36"/>
    </row>
    <row r="79" spans="2:15" x14ac:dyDescent="0.25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2:15" x14ac:dyDescent="0.25">
      <c r="B80" s="3" t="s">
        <v>9</v>
      </c>
      <c r="C80" s="6">
        <f>SUM(C73:C78)</f>
        <v>243432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2:15" x14ac:dyDescent="0.25">
      <c r="B81" s="3" t="s">
        <v>58</v>
      </c>
      <c r="C81" s="36">
        <f>C80/13</f>
        <v>18725.538461538461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</row>
    <row r="82" spans="2:15" x14ac:dyDescent="0.25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2:15" x14ac:dyDescent="0.25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2:15" x14ac:dyDescent="0.25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2:15" x14ac:dyDescent="0.25">
      <c r="B85" s="36" t="s">
        <v>17</v>
      </c>
      <c r="C85" s="36" t="s">
        <v>29</v>
      </c>
      <c r="D85" s="36"/>
      <c r="E85" s="36"/>
      <c r="F85" s="36"/>
      <c r="G85" s="36"/>
      <c r="H85" s="36"/>
      <c r="I85" s="36"/>
      <c r="J85" s="36"/>
      <c r="K85" s="36" t="s">
        <v>39</v>
      </c>
      <c r="L85" s="70" t="s">
        <v>38</v>
      </c>
      <c r="M85" s="70"/>
      <c r="N85" s="70"/>
      <c r="O85" s="36">
        <v>0</v>
      </c>
    </row>
    <row r="86" spans="2:15" x14ac:dyDescent="0.2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</row>
    <row r="87" spans="2:15" x14ac:dyDescent="0.25">
      <c r="B87" s="1" t="s">
        <v>0</v>
      </c>
      <c r="C87" s="6">
        <v>79715</v>
      </c>
      <c r="D87" s="36"/>
      <c r="E87" s="36">
        <f>C87/C95</f>
        <v>4.1763152655678608</v>
      </c>
      <c r="F87" s="36">
        <v>4</v>
      </c>
      <c r="G87" s="36">
        <f>E87-F87</f>
        <v>0.17631526556786081</v>
      </c>
      <c r="H87" s="36"/>
      <c r="I87" s="36">
        <f>C95*F87</f>
        <v>76349.600000000006</v>
      </c>
      <c r="J87" s="36"/>
      <c r="K87" s="6">
        <f>C87-I87</f>
        <v>3365.3999999999942</v>
      </c>
      <c r="L87" s="36"/>
      <c r="M87" s="36"/>
      <c r="N87" s="36"/>
      <c r="O87" s="36"/>
    </row>
    <row r="88" spans="2:15" x14ac:dyDescent="0.25">
      <c r="B88" s="1" t="s">
        <v>1</v>
      </c>
      <c r="C88" s="6">
        <v>96714</v>
      </c>
      <c r="D88" s="36"/>
      <c r="E88" s="36">
        <f>C88/C95</f>
        <v>5.066902773557425</v>
      </c>
      <c r="F88" s="36">
        <v>4</v>
      </c>
      <c r="G88" s="36">
        <f t="shared" ref="G88:G92" si="10">E88-F88</f>
        <v>1.066902773557425</v>
      </c>
      <c r="H88" s="36"/>
      <c r="I88" s="36">
        <f>C95*F88</f>
        <v>76349.600000000006</v>
      </c>
      <c r="J88" s="36"/>
      <c r="K88" s="6">
        <f t="shared" ref="K88:K92" si="11">C88-I88</f>
        <v>20364.399999999994</v>
      </c>
      <c r="L88" s="36"/>
      <c r="M88" s="36"/>
      <c r="N88" s="36"/>
      <c r="O88" s="36"/>
    </row>
    <row r="89" spans="2:15" x14ac:dyDescent="0.25">
      <c r="B89" s="1" t="s">
        <v>2</v>
      </c>
      <c r="C89" s="6">
        <v>40124</v>
      </c>
      <c r="D89" s="36"/>
      <c r="E89" s="36">
        <f>C89/C95</f>
        <v>2.1021197229586006</v>
      </c>
      <c r="F89" s="36">
        <v>2</v>
      </c>
      <c r="G89" s="36">
        <f t="shared" si="10"/>
        <v>0.10211972295860061</v>
      </c>
      <c r="H89" s="36"/>
      <c r="I89" s="36">
        <f>C95*F89</f>
        <v>38174.800000000003</v>
      </c>
      <c r="J89" s="36"/>
      <c r="K89" s="6">
        <f t="shared" si="11"/>
        <v>1949.1999999999971</v>
      </c>
      <c r="L89" s="36"/>
      <c r="M89" s="36"/>
      <c r="N89" s="36"/>
      <c r="O89" s="36"/>
    </row>
    <row r="90" spans="2:15" x14ac:dyDescent="0.25">
      <c r="B90" s="1" t="s">
        <v>3</v>
      </c>
      <c r="C90" s="6">
        <v>39759</v>
      </c>
      <c r="D90" s="36"/>
      <c r="E90" s="36">
        <f>C90/C95</f>
        <v>2.0829971604304407</v>
      </c>
      <c r="F90" s="36">
        <v>2</v>
      </c>
      <c r="G90" s="36">
        <f t="shared" si="10"/>
        <v>8.2997160430440697E-2</v>
      </c>
      <c r="H90" s="36"/>
      <c r="I90" s="36">
        <f>C95*F90</f>
        <v>38174.800000000003</v>
      </c>
      <c r="J90" s="36"/>
      <c r="K90" s="6">
        <f t="shared" si="11"/>
        <v>1584.1999999999971</v>
      </c>
      <c r="L90" s="36"/>
      <c r="M90" s="36"/>
      <c r="N90" s="36"/>
      <c r="O90" s="36"/>
    </row>
    <row r="91" spans="2:15" x14ac:dyDescent="0.25">
      <c r="B91" s="28" t="s">
        <v>55</v>
      </c>
      <c r="C91" s="6">
        <v>15257</v>
      </c>
      <c r="D91" s="36"/>
      <c r="E91" s="36">
        <f>C91/C95</f>
        <v>0.79932311367708531</v>
      </c>
      <c r="F91" s="36">
        <v>0</v>
      </c>
      <c r="G91" s="36">
        <f t="shared" si="10"/>
        <v>0.79932311367708531</v>
      </c>
      <c r="H91" s="36"/>
      <c r="I91" s="36">
        <f>C95*F91</f>
        <v>0</v>
      </c>
      <c r="J91" s="36"/>
      <c r="K91" s="6">
        <f t="shared" si="11"/>
        <v>15257</v>
      </c>
      <c r="L91" s="36"/>
      <c r="M91" s="36"/>
      <c r="N91" s="36"/>
      <c r="O91" s="36"/>
    </row>
    <row r="92" spans="2:15" x14ac:dyDescent="0.25">
      <c r="B92" s="29" t="s">
        <v>56</v>
      </c>
      <c r="C92" s="6">
        <v>14742</v>
      </c>
      <c r="D92" s="36"/>
      <c r="E92" s="36">
        <f>C92/C95</f>
        <v>0.77234196380858566</v>
      </c>
      <c r="F92" s="36">
        <v>0</v>
      </c>
      <c r="G92" s="36">
        <f t="shared" si="10"/>
        <v>0.77234196380858566</v>
      </c>
      <c r="H92" s="36"/>
      <c r="I92" s="36">
        <f>C95*F92</f>
        <v>0</v>
      </c>
      <c r="J92" s="36"/>
      <c r="K92" s="6">
        <f t="shared" si="11"/>
        <v>14742</v>
      </c>
      <c r="L92" s="36"/>
      <c r="M92" s="36"/>
      <c r="N92" s="36"/>
      <c r="O92" s="36"/>
    </row>
    <row r="93" spans="2:15" x14ac:dyDescent="0.25"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</row>
    <row r="94" spans="2:15" x14ac:dyDescent="0.25">
      <c r="B94" s="3" t="s">
        <v>9</v>
      </c>
      <c r="C94" s="6">
        <f>SUM(C87:C92)</f>
        <v>286311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</row>
    <row r="95" spans="2:15" x14ac:dyDescent="0.25">
      <c r="B95" s="3" t="s">
        <v>58</v>
      </c>
      <c r="C95" s="36">
        <f>C94/15</f>
        <v>19087.400000000001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</row>
    <row r="96" spans="2:15" x14ac:dyDescent="0.25"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</row>
    <row r="97" spans="2:15" x14ac:dyDescent="0.25"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</row>
    <row r="98" spans="2:15" x14ac:dyDescent="0.25"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2:15" x14ac:dyDescent="0.25">
      <c r="B99" s="36" t="s">
        <v>18</v>
      </c>
      <c r="C99" s="36" t="s">
        <v>30</v>
      </c>
      <c r="D99" s="36"/>
      <c r="E99" s="36"/>
      <c r="F99" s="36"/>
      <c r="G99" s="36"/>
      <c r="H99" s="36"/>
      <c r="I99" s="36"/>
      <c r="J99" s="36"/>
      <c r="K99" s="36" t="s">
        <v>39</v>
      </c>
      <c r="L99" s="70" t="s">
        <v>38</v>
      </c>
      <c r="M99" s="70"/>
      <c r="N99" s="70"/>
      <c r="O99" s="36">
        <v>0</v>
      </c>
    </row>
    <row r="100" spans="2:15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</row>
    <row r="101" spans="2:15" x14ac:dyDescent="0.25">
      <c r="B101" s="1" t="s">
        <v>0</v>
      </c>
      <c r="C101" s="6">
        <v>119457</v>
      </c>
      <c r="D101" s="36"/>
      <c r="E101" s="36">
        <f>C101/C109</f>
        <v>5.8241137822294258</v>
      </c>
      <c r="F101" s="36">
        <v>5</v>
      </c>
      <c r="G101" s="36">
        <f>E101-F101</f>
        <v>0.82411378222942577</v>
      </c>
      <c r="H101" s="36"/>
      <c r="I101" s="36">
        <f>C109*F101</f>
        <v>102553.79999999999</v>
      </c>
      <c r="J101" s="36"/>
      <c r="K101" s="6">
        <f>C101-I101</f>
        <v>16903.200000000012</v>
      </c>
      <c r="L101" s="36"/>
      <c r="M101" s="36"/>
      <c r="N101" s="36"/>
      <c r="O101" s="36"/>
    </row>
    <row r="102" spans="2:15" x14ac:dyDescent="0.25">
      <c r="B102" s="1" t="s">
        <v>1</v>
      </c>
      <c r="C102" s="6">
        <v>195176</v>
      </c>
      <c r="D102" s="36"/>
      <c r="E102" s="36">
        <f>C102/C109</f>
        <v>9.5157858606897072</v>
      </c>
      <c r="F102" s="36">
        <v>9</v>
      </c>
      <c r="G102" s="36">
        <f t="shared" ref="G102:G106" si="12">E102-F102</f>
        <v>0.51578586068970722</v>
      </c>
      <c r="H102" s="36"/>
      <c r="I102" s="36">
        <f>C109*F102</f>
        <v>184596.84</v>
      </c>
      <c r="J102" s="36"/>
      <c r="K102" s="6">
        <f t="shared" ref="K102:K106" si="13">C102-I102</f>
        <v>10579.160000000003</v>
      </c>
      <c r="L102" s="36"/>
      <c r="M102" s="36"/>
      <c r="N102" s="36"/>
      <c r="O102" s="36"/>
    </row>
    <row r="103" spans="2:15" x14ac:dyDescent="0.25">
      <c r="B103" s="1" t="s">
        <v>2</v>
      </c>
      <c r="C103" s="6">
        <v>64412</v>
      </c>
      <c r="D103" s="36"/>
      <c r="E103" s="36">
        <f>C103/C109</f>
        <v>3.140400453225527</v>
      </c>
      <c r="F103" s="36">
        <v>3</v>
      </c>
      <c r="G103" s="36">
        <f t="shared" si="12"/>
        <v>0.14040045322552697</v>
      </c>
      <c r="H103" s="36"/>
      <c r="I103" s="36">
        <f>C109*F103</f>
        <v>61532.28</v>
      </c>
      <c r="J103" s="36"/>
      <c r="K103" s="6">
        <f t="shared" si="13"/>
        <v>2879.7200000000012</v>
      </c>
      <c r="L103" s="36"/>
      <c r="M103" s="36"/>
      <c r="N103" s="36"/>
      <c r="O103" s="36"/>
    </row>
    <row r="104" spans="2:15" x14ac:dyDescent="0.25">
      <c r="B104" s="1" t="s">
        <v>3</v>
      </c>
      <c r="C104" s="6">
        <v>74191</v>
      </c>
      <c r="D104" s="36"/>
      <c r="E104" s="36">
        <f>C104/C109</f>
        <v>3.6171745951880867</v>
      </c>
      <c r="F104" s="36">
        <v>3</v>
      </c>
      <c r="G104" s="36">
        <f t="shared" si="12"/>
        <v>0.61717459518808671</v>
      </c>
      <c r="H104" s="36"/>
      <c r="I104" s="36">
        <f>C109*F104</f>
        <v>61532.28</v>
      </c>
      <c r="J104" s="36"/>
      <c r="K104" s="6">
        <f t="shared" si="13"/>
        <v>12658.720000000001</v>
      </c>
      <c r="L104" s="36"/>
      <c r="M104" s="36"/>
      <c r="N104" s="36"/>
      <c r="O104" s="36"/>
    </row>
    <row r="105" spans="2:15" x14ac:dyDescent="0.25">
      <c r="B105" s="28" t="s">
        <v>55</v>
      </c>
      <c r="C105" s="6">
        <v>28164</v>
      </c>
      <c r="D105" s="36"/>
      <c r="E105" s="36">
        <f>C105/C109</f>
        <v>1.3731329312029394</v>
      </c>
      <c r="F105" s="36">
        <v>1</v>
      </c>
      <c r="G105" s="36">
        <f t="shared" si="12"/>
        <v>0.37313293120293944</v>
      </c>
      <c r="H105" s="36"/>
      <c r="I105" s="36">
        <f>C109*F105</f>
        <v>20510.759999999998</v>
      </c>
      <c r="J105" s="36"/>
      <c r="K105" s="6">
        <f t="shared" si="13"/>
        <v>7653.2400000000016</v>
      </c>
      <c r="L105" s="36"/>
      <c r="M105" s="36"/>
      <c r="N105" s="36"/>
      <c r="O105" s="36"/>
    </row>
    <row r="106" spans="2:15" x14ac:dyDescent="0.25">
      <c r="B106" s="29" t="s">
        <v>56</v>
      </c>
      <c r="C106" s="6">
        <v>31369</v>
      </c>
      <c r="D106" s="36"/>
      <c r="E106" s="36">
        <f>C106/C109</f>
        <v>1.5293923774643163</v>
      </c>
      <c r="F106" s="36">
        <v>1</v>
      </c>
      <c r="G106" s="36">
        <f t="shared" si="12"/>
        <v>0.52939237746431633</v>
      </c>
      <c r="H106" s="36"/>
      <c r="I106" s="36">
        <f>C109*F106</f>
        <v>20510.759999999998</v>
      </c>
      <c r="J106" s="36"/>
      <c r="K106" s="6">
        <f t="shared" si="13"/>
        <v>10858.240000000002</v>
      </c>
      <c r="L106" s="36"/>
      <c r="M106" s="36"/>
      <c r="N106" s="36"/>
      <c r="O106" s="36"/>
    </row>
    <row r="107" spans="2:15" x14ac:dyDescent="0.25"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</row>
    <row r="108" spans="2:15" x14ac:dyDescent="0.25">
      <c r="B108" s="3" t="s">
        <v>9</v>
      </c>
      <c r="C108" s="6">
        <f>SUM(C101:C106)</f>
        <v>512769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</row>
    <row r="109" spans="2:15" x14ac:dyDescent="0.25">
      <c r="B109" s="3" t="s">
        <v>58</v>
      </c>
      <c r="C109" s="36">
        <f>C108/25</f>
        <v>20510.759999999998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</row>
    <row r="110" spans="2:15" x14ac:dyDescent="0.25"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</row>
    <row r="111" spans="2:15" x14ac:dyDescent="0.25"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</row>
    <row r="112" spans="2:15" x14ac:dyDescent="0.25"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</row>
    <row r="113" spans="2:15" x14ac:dyDescent="0.25">
      <c r="B113" s="36" t="s">
        <v>19</v>
      </c>
      <c r="C113" s="36" t="s">
        <v>29</v>
      </c>
      <c r="D113" s="36"/>
      <c r="E113" s="36"/>
      <c r="F113" s="36"/>
      <c r="G113" s="36"/>
      <c r="H113" s="36"/>
      <c r="I113" s="36"/>
      <c r="J113" s="36"/>
      <c r="K113" s="36" t="s">
        <v>39</v>
      </c>
      <c r="L113" s="70" t="s">
        <v>38</v>
      </c>
      <c r="M113" s="70"/>
      <c r="N113" s="70"/>
      <c r="O113" s="36">
        <v>1</v>
      </c>
    </row>
    <row r="114" spans="2:15" x14ac:dyDescent="0.2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</row>
    <row r="115" spans="2:15" x14ac:dyDescent="0.25">
      <c r="B115" s="1" t="s">
        <v>0</v>
      </c>
      <c r="C115" s="6">
        <v>87019</v>
      </c>
      <c r="D115" s="36"/>
      <c r="E115" s="36">
        <f>C115/C123</f>
        <v>4.6962833705116216</v>
      </c>
      <c r="F115" s="36">
        <v>4</v>
      </c>
      <c r="G115" s="36">
        <f>E115-F115</f>
        <v>0.69628337051162159</v>
      </c>
      <c r="H115" s="36"/>
      <c r="I115" s="36">
        <f>C123*F115</f>
        <v>74117.333333333328</v>
      </c>
      <c r="J115" s="36"/>
      <c r="K115" s="6">
        <f>C115-I115</f>
        <v>12901.666666666672</v>
      </c>
      <c r="L115" s="36"/>
      <c r="M115" s="36"/>
      <c r="N115" s="36"/>
      <c r="O115" s="36"/>
    </row>
    <row r="116" spans="2:15" x14ac:dyDescent="0.25">
      <c r="B116" s="1" t="s">
        <v>1</v>
      </c>
      <c r="C116" s="6">
        <v>84534</v>
      </c>
      <c r="D116" s="36"/>
      <c r="E116" s="36">
        <f>C116/C123</f>
        <v>4.5621716917320292</v>
      </c>
      <c r="F116" s="36">
        <v>4</v>
      </c>
      <c r="G116" s="36">
        <f t="shared" ref="G116:G120" si="14">E116-F116</f>
        <v>0.56217169173202919</v>
      </c>
      <c r="H116" s="36"/>
      <c r="I116" s="36">
        <f>C123*F116</f>
        <v>74117.333333333328</v>
      </c>
      <c r="J116" s="36"/>
      <c r="K116" s="6">
        <f t="shared" ref="K116:K120" si="15">C116-I116</f>
        <v>10416.666666666672</v>
      </c>
      <c r="L116" s="36"/>
      <c r="M116" s="36"/>
      <c r="N116" s="36"/>
      <c r="O116" s="36"/>
    </row>
    <row r="117" spans="2:15" x14ac:dyDescent="0.25">
      <c r="B117" s="1" t="s">
        <v>2</v>
      </c>
      <c r="C117" s="6">
        <v>42117</v>
      </c>
      <c r="D117" s="36"/>
      <c r="E117" s="36">
        <f>C117/C123</f>
        <v>2.2729905735050733</v>
      </c>
      <c r="F117" s="36">
        <v>2</v>
      </c>
      <c r="G117" s="36">
        <f t="shared" si="14"/>
        <v>0.27299057350507328</v>
      </c>
      <c r="H117" s="36"/>
      <c r="I117" s="36">
        <f>C123*F117</f>
        <v>37058.666666666664</v>
      </c>
      <c r="J117" s="36"/>
      <c r="K117" s="6">
        <f t="shared" si="15"/>
        <v>5058.3333333333358</v>
      </c>
      <c r="L117" s="36"/>
      <c r="M117" s="36"/>
      <c r="N117" s="36"/>
      <c r="O117" s="36"/>
    </row>
    <row r="118" spans="2:15" x14ac:dyDescent="0.25">
      <c r="B118" s="1" t="s">
        <v>3</v>
      </c>
      <c r="C118" s="6">
        <v>35662</v>
      </c>
      <c r="D118" s="36"/>
      <c r="E118" s="36">
        <f>C118/C123</f>
        <v>1.9246240195725697</v>
      </c>
      <c r="F118" s="36">
        <v>1</v>
      </c>
      <c r="G118" s="36">
        <f t="shared" si="14"/>
        <v>0.92462401957256968</v>
      </c>
      <c r="H118" s="36"/>
      <c r="I118" s="36">
        <f>C123*F118</f>
        <v>18529.333333333332</v>
      </c>
      <c r="J118" s="36"/>
      <c r="K118" s="6">
        <f t="shared" si="15"/>
        <v>17132.666666666668</v>
      </c>
      <c r="L118" s="36"/>
      <c r="M118" s="36"/>
      <c r="N118" s="36"/>
      <c r="O118" s="36"/>
    </row>
    <row r="119" spans="2:15" x14ac:dyDescent="0.25">
      <c r="B119" s="28" t="s">
        <v>55</v>
      </c>
      <c r="C119" s="6">
        <v>13270</v>
      </c>
      <c r="D119" s="36"/>
      <c r="E119" s="36">
        <f>C119/C123</f>
        <v>0.71616176153126576</v>
      </c>
      <c r="F119" s="36">
        <v>0</v>
      </c>
      <c r="G119" s="36">
        <f t="shared" si="14"/>
        <v>0.71616176153126576</v>
      </c>
      <c r="H119" s="36"/>
      <c r="I119" s="36">
        <f>C123*F119</f>
        <v>0</v>
      </c>
      <c r="J119" s="36"/>
      <c r="K119" s="6">
        <f t="shared" si="15"/>
        <v>13270</v>
      </c>
      <c r="L119" s="36"/>
      <c r="M119" s="36"/>
      <c r="N119" s="36"/>
      <c r="O119" s="36"/>
    </row>
    <row r="120" spans="2:15" x14ac:dyDescent="0.25">
      <c r="B120" s="29" t="s">
        <v>56</v>
      </c>
      <c r="C120" s="6">
        <v>15338</v>
      </c>
      <c r="D120" s="36"/>
      <c r="E120" s="36">
        <f>C120/C123</f>
        <v>0.82776858314744195</v>
      </c>
      <c r="F120" s="36">
        <v>0</v>
      </c>
      <c r="G120" s="36">
        <f t="shared" si="14"/>
        <v>0.82776858314744195</v>
      </c>
      <c r="H120" s="36"/>
      <c r="I120" s="36">
        <f>C123*F120</f>
        <v>0</v>
      </c>
      <c r="J120" s="36"/>
      <c r="K120" s="6">
        <f t="shared" si="15"/>
        <v>15338</v>
      </c>
      <c r="L120" s="36"/>
      <c r="M120" s="36"/>
      <c r="N120" s="36"/>
      <c r="O120" s="36"/>
    </row>
    <row r="121" spans="2:15" x14ac:dyDescent="0.25"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</row>
    <row r="122" spans="2:15" x14ac:dyDescent="0.25">
      <c r="B122" s="3" t="s">
        <v>9</v>
      </c>
      <c r="C122" s="6">
        <f>SUM(C115:C120)</f>
        <v>277940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</row>
    <row r="123" spans="2:15" x14ac:dyDescent="0.25">
      <c r="B123" s="3" t="s">
        <v>58</v>
      </c>
      <c r="C123" s="36">
        <f>C122/15</f>
        <v>18529.333333333332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</row>
    <row r="124" spans="2:15" x14ac:dyDescent="0.25"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</row>
    <row r="125" spans="2:15" x14ac:dyDescent="0.25"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</row>
    <row r="126" spans="2:15" x14ac:dyDescent="0.25"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</row>
    <row r="127" spans="2:15" x14ac:dyDescent="0.25">
      <c r="B127" s="36" t="s">
        <v>20</v>
      </c>
      <c r="C127" s="36" t="s">
        <v>31</v>
      </c>
      <c r="D127" s="36"/>
      <c r="E127" s="36"/>
      <c r="F127" s="36"/>
      <c r="G127" s="36"/>
      <c r="H127" s="36"/>
      <c r="I127" s="36"/>
      <c r="J127" s="36"/>
      <c r="K127" s="36" t="s">
        <v>39</v>
      </c>
      <c r="L127" s="70" t="s">
        <v>38</v>
      </c>
      <c r="M127" s="70"/>
      <c r="N127" s="70"/>
      <c r="O127" s="36">
        <v>0</v>
      </c>
    </row>
    <row r="128" spans="2:15" x14ac:dyDescent="0.25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</row>
    <row r="129" spans="2:15" x14ac:dyDescent="0.25">
      <c r="B129" s="1" t="s">
        <v>0</v>
      </c>
      <c r="C129" s="6">
        <v>187497</v>
      </c>
      <c r="D129" s="36"/>
      <c r="E129" s="36">
        <f>C129/C137</f>
        <v>8.733570770823853</v>
      </c>
      <c r="F129" s="36">
        <v>8</v>
      </c>
      <c r="G129" s="36">
        <f>E129-F129</f>
        <v>0.73357077082385302</v>
      </c>
      <c r="H129" s="36"/>
      <c r="I129" s="36">
        <f>C137*F129</f>
        <v>171748.30769230769</v>
      </c>
      <c r="J129" s="36"/>
      <c r="K129" s="6">
        <f>C129-I129</f>
        <v>15748.692307692312</v>
      </c>
      <c r="L129" s="36"/>
      <c r="M129" s="36"/>
      <c r="N129" s="36"/>
      <c r="O129" s="36"/>
    </row>
    <row r="130" spans="2:15" x14ac:dyDescent="0.25">
      <c r="B130" s="1" t="s">
        <v>1</v>
      </c>
      <c r="C130" s="6">
        <v>158362</v>
      </c>
      <c r="D130" s="36"/>
      <c r="E130" s="36">
        <f>C130/C137</f>
        <v>7.3764686070134831</v>
      </c>
      <c r="F130" s="36">
        <v>7</v>
      </c>
      <c r="G130" s="36">
        <f t="shared" ref="G130:G134" si="16">E130-F130</f>
        <v>0.37646860701348306</v>
      </c>
      <c r="H130" s="36"/>
      <c r="I130" s="36">
        <f>C137*F130</f>
        <v>150279.76923076922</v>
      </c>
      <c r="J130" s="36"/>
      <c r="K130" s="6">
        <f t="shared" ref="K130:K134" si="17">C130-I130</f>
        <v>8082.2307692307804</v>
      </c>
      <c r="L130" s="36"/>
      <c r="M130" s="36"/>
      <c r="N130" s="36"/>
      <c r="O130" s="36"/>
    </row>
    <row r="131" spans="2:15" x14ac:dyDescent="0.25">
      <c r="B131" s="1" t="s">
        <v>2</v>
      </c>
      <c r="C131" s="6">
        <v>88601</v>
      </c>
      <c r="D131" s="36"/>
      <c r="E131" s="36">
        <f>C131/C137</f>
        <v>4.1270159195387883</v>
      </c>
      <c r="F131" s="36">
        <v>4</v>
      </c>
      <c r="G131" s="36">
        <f t="shared" si="16"/>
        <v>0.12701591953878832</v>
      </c>
      <c r="H131" s="36"/>
      <c r="I131" s="36">
        <f>C137*F131</f>
        <v>85874.153846153844</v>
      </c>
      <c r="J131" s="36"/>
      <c r="K131" s="6">
        <f t="shared" si="17"/>
        <v>2726.8461538461561</v>
      </c>
      <c r="L131" s="36"/>
      <c r="M131" s="36"/>
      <c r="N131" s="36"/>
      <c r="O131" s="36"/>
    </row>
    <row r="132" spans="2:15" x14ac:dyDescent="0.25">
      <c r="B132" s="1" t="s">
        <v>3</v>
      </c>
      <c r="C132" s="6">
        <v>58427</v>
      </c>
      <c r="D132" s="36"/>
      <c r="E132" s="36">
        <f>C132/C137</f>
        <v>2.7215173545546079</v>
      </c>
      <c r="F132" s="36">
        <v>2</v>
      </c>
      <c r="G132" s="36">
        <f t="shared" si="16"/>
        <v>0.72151735455460786</v>
      </c>
      <c r="H132" s="36"/>
      <c r="I132" s="36">
        <f>C137*F132</f>
        <v>42937.076923076922</v>
      </c>
      <c r="J132" s="36"/>
      <c r="K132" s="6">
        <f t="shared" si="17"/>
        <v>15489.923076923078</v>
      </c>
      <c r="L132" s="36"/>
      <c r="M132" s="36"/>
      <c r="N132" s="36"/>
      <c r="O132" s="36"/>
    </row>
    <row r="133" spans="2:15" x14ac:dyDescent="0.25">
      <c r="B133" s="28" t="s">
        <v>55</v>
      </c>
      <c r="C133" s="6">
        <v>37740</v>
      </c>
      <c r="D133" s="36"/>
      <c r="E133" s="36">
        <f>C133/C137</f>
        <v>1.7579212514914491</v>
      </c>
      <c r="F133" s="36">
        <v>1</v>
      </c>
      <c r="G133" s="36">
        <f t="shared" si="16"/>
        <v>0.75792125149144907</v>
      </c>
      <c r="H133" s="36"/>
      <c r="I133" s="36">
        <f>C137*F133</f>
        <v>21468.538461538461</v>
      </c>
      <c r="J133" s="36"/>
      <c r="K133" s="6">
        <f t="shared" si="17"/>
        <v>16271.461538461539</v>
      </c>
      <c r="L133" s="36"/>
      <c r="M133" s="36"/>
      <c r="N133" s="36"/>
      <c r="O133" s="36"/>
    </row>
    <row r="134" spans="2:15" x14ac:dyDescent="0.25">
      <c r="B134" s="29" t="s">
        <v>56</v>
      </c>
      <c r="C134" s="6">
        <v>27555</v>
      </c>
      <c r="D134" s="36"/>
      <c r="E134" s="36">
        <f>C134/C137</f>
        <v>1.2835060965778187</v>
      </c>
      <c r="F134" s="36">
        <v>1</v>
      </c>
      <c r="G134" s="36">
        <f t="shared" si="16"/>
        <v>0.28350609657781867</v>
      </c>
      <c r="H134" s="36"/>
      <c r="I134" s="36">
        <f>C137*F134</f>
        <v>21468.538461538461</v>
      </c>
      <c r="J134" s="36"/>
      <c r="K134" s="6">
        <f t="shared" si="17"/>
        <v>6086.461538461539</v>
      </c>
      <c r="L134" s="36"/>
      <c r="M134" s="36"/>
      <c r="N134" s="36"/>
      <c r="O134" s="36"/>
    </row>
    <row r="135" spans="2:15" x14ac:dyDescent="0.25"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</row>
    <row r="136" spans="2:15" x14ac:dyDescent="0.25">
      <c r="B136" s="3" t="s">
        <v>9</v>
      </c>
      <c r="C136" s="6">
        <f>SUM(C129:C134)</f>
        <v>558182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</row>
    <row r="137" spans="2:15" x14ac:dyDescent="0.25">
      <c r="B137" s="3" t="s">
        <v>58</v>
      </c>
      <c r="C137" s="36">
        <f>C136/26</f>
        <v>21468.538461538461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</row>
    <row r="138" spans="2:15" x14ac:dyDescent="0.25"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</row>
    <row r="139" spans="2:15" x14ac:dyDescent="0.25"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</row>
    <row r="140" spans="2:15" x14ac:dyDescent="0.25"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</row>
    <row r="141" spans="2:15" x14ac:dyDescent="0.25">
      <c r="B141" s="36" t="s">
        <v>21</v>
      </c>
      <c r="C141" s="36" t="s">
        <v>28</v>
      </c>
      <c r="D141" s="36"/>
      <c r="E141" s="36"/>
      <c r="F141" s="36"/>
      <c r="G141" s="36"/>
      <c r="H141" s="36"/>
      <c r="I141" s="36"/>
      <c r="J141" s="36"/>
      <c r="K141" s="36" t="s">
        <v>39</v>
      </c>
      <c r="L141" s="70" t="s">
        <v>38</v>
      </c>
      <c r="M141" s="70"/>
      <c r="N141" s="70"/>
      <c r="O141" s="36">
        <v>1</v>
      </c>
    </row>
    <row r="142" spans="2:15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</row>
    <row r="143" spans="2:15" x14ac:dyDescent="0.25">
      <c r="B143" s="1" t="s">
        <v>0</v>
      </c>
      <c r="C143" s="6">
        <v>77631</v>
      </c>
      <c r="D143" s="36"/>
      <c r="E143" s="36">
        <f>C143/C151</f>
        <v>4.0925359697643104</v>
      </c>
      <c r="F143" s="36">
        <v>4</v>
      </c>
      <c r="G143" s="36">
        <f>E143-F143</f>
        <v>9.2535969764310444E-2</v>
      </c>
      <c r="H143" s="36"/>
      <c r="I143" s="36">
        <f>C151*F143</f>
        <v>75875.692307692312</v>
      </c>
      <c r="J143" s="36"/>
      <c r="K143" s="6">
        <f>C143-I143</f>
        <v>1755.3076923076878</v>
      </c>
      <c r="L143" s="36"/>
      <c r="M143" s="36"/>
      <c r="N143" s="36"/>
      <c r="O143" s="36"/>
    </row>
    <row r="144" spans="2:15" x14ac:dyDescent="0.25">
      <c r="B144" s="1" t="s">
        <v>1</v>
      </c>
      <c r="C144" s="6">
        <v>74113</v>
      </c>
      <c r="D144" s="36"/>
      <c r="E144" s="36">
        <f>C144/C151</f>
        <v>3.9070747295171047</v>
      </c>
      <c r="F144" s="36">
        <v>3</v>
      </c>
      <c r="G144" s="36">
        <f t="shared" ref="G144:G148" si="18">E144-F144</f>
        <v>0.90707472951710466</v>
      </c>
      <c r="H144" s="36"/>
      <c r="I144" s="36">
        <f>C151*F144</f>
        <v>56906.769230769234</v>
      </c>
      <c r="J144" s="36"/>
      <c r="K144" s="6">
        <f t="shared" ref="K144:K148" si="19">C144-I144</f>
        <v>17206.230769230766</v>
      </c>
      <c r="L144" s="36"/>
      <c r="M144" s="36"/>
      <c r="N144" s="36"/>
      <c r="O144" s="36"/>
    </row>
    <row r="145" spans="2:15" x14ac:dyDescent="0.25">
      <c r="B145" s="1" t="s">
        <v>2</v>
      </c>
      <c r="C145" s="6">
        <v>37451</v>
      </c>
      <c r="D145" s="36"/>
      <c r="E145" s="36">
        <f>C145/C151</f>
        <v>1.97433453908417</v>
      </c>
      <c r="F145" s="36">
        <v>1</v>
      </c>
      <c r="G145" s="36">
        <f t="shared" si="18"/>
        <v>0.97433453908417</v>
      </c>
      <c r="H145" s="36"/>
      <c r="I145" s="36">
        <f>C151*F145</f>
        <v>18968.923076923078</v>
      </c>
      <c r="J145" s="36"/>
      <c r="K145" s="6">
        <f t="shared" si="19"/>
        <v>18482.076923076922</v>
      </c>
      <c r="L145" s="36"/>
      <c r="M145" s="36"/>
      <c r="N145" s="36"/>
      <c r="O145" s="36"/>
    </row>
    <row r="146" spans="2:15" x14ac:dyDescent="0.25">
      <c r="B146" s="1" t="s">
        <v>3</v>
      </c>
      <c r="C146" s="6">
        <v>24729</v>
      </c>
      <c r="D146" s="36"/>
      <c r="E146" s="36">
        <f>C146/C151</f>
        <v>1.3036586157115282</v>
      </c>
      <c r="F146" s="36">
        <v>1</v>
      </c>
      <c r="G146" s="36">
        <f t="shared" si="18"/>
        <v>0.30365861571152819</v>
      </c>
      <c r="H146" s="36"/>
      <c r="I146" s="36">
        <f>C151*F146</f>
        <v>18968.923076923078</v>
      </c>
      <c r="J146" s="36"/>
      <c r="K146" s="6">
        <f t="shared" si="19"/>
        <v>5760.076923076922</v>
      </c>
      <c r="L146" s="36"/>
      <c r="M146" s="36"/>
      <c r="N146" s="36"/>
      <c r="O146" s="36"/>
    </row>
    <row r="147" spans="2:15" x14ac:dyDescent="0.25">
      <c r="B147" s="28" t="s">
        <v>55</v>
      </c>
      <c r="C147" s="6">
        <v>14504</v>
      </c>
      <c r="D147" s="36"/>
      <c r="E147" s="36">
        <f>C147/C151</f>
        <v>0.76461905302600197</v>
      </c>
      <c r="F147" s="36">
        <v>0</v>
      </c>
      <c r="G147" s="36">
        <f t="shared" si="18"/>
        <v>0.76461905302600197</v>
      </c>
      <c r="H147" s="36"/>
      <c r="I147" s="36">
        <f>C151*F147</f>
        <v>0</v>
      </c>
      <c r="J147" s="36"/>
      <c r="K147" s="6">
        <f t="shared" si="19"/>
        <v>14504</v>
      </c>
      <c r="L147" s="36"/>
      <c r="M147" s="36"/>
      <c r="N147" s="36"/>
      <c r="O147" s="36"/>
    </row>
    <row r="148" spans="2:15" x14ac:dyDescent="0.25">
      <c r="B148" s="29" t="s">
        <v>56</v>
      </c>
      <c r="C148" s="6">
        <v>18168</v>
      </c>
      <c r="D148" s="36"/>
      <c r="E148" s="36">
        <f>C148/C151</f>
        <v>0.95777709289688395</v>
      </c>
      <c r="F148" s="36">
        <v>0</v>
      </c>
      <c r="G148" s="36">
        <f t="shared" si="18"/>
        <v>0.95777709289688395</v>
      </c>
      <c r="H148" s="36"/>
      <c r="I148" s="36">
        <f>C151*F148</f>
        <v>0</v>
      </c>
      <c r="J148" s="36"/>
      <c r="K148" s="6">
        <f t="shared" si="19"/>
        <v>18168</v>
      </c>
      <c r="L148" s="36"/>
      <c r="M148" s="36"/>
      <c r="N148" s="36"/>
      <c r="O148" s="36"/>
    </row>
    <row r="149" spans="2:15" x14ac:dyDescent="0.25"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</row>
    <row r="150" spans="2:15" x14ac:dyDescent="0.25">
      <c r="B150" s="3" t="s">
        <v>9</v>
      </c>
      <c r="C150" s="6">
        <f>SUM(C143:C148)</f>
        <v>246596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</row>
    <row r="151" spans="2:15" x14ac:dyDescent="0.25">
      <c r="B151" s="3" t="s">
        <v>58</v>
      </c>
      <c r="C151" s="36">
        <f>C150/13</f>
        <v>18968.923076923078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</row>
    <row r="152" spans="2:15" x14ac:dyDescent="0.25"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</row>
    <row r="153" spans="2:15" x14ac:dyDescent="0.25"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</row>
    <row r="154" spans="2:15" x14ac:dyDescent="0.25"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</row>
    <row r="155" spans="2:15" x14ac:dyDescent="0.25">
      <c r="B155" s="36" t="s">
        <v>22</v>
      </c>
      <c r="C155" s="36" t="s">
        <v>32</v>
      </c>
      <c r="D155" s="36"/>
      <c r="E155" s="36"/>
      <c r="F155" s="36"/>
      <c r="G155" s="36"/>
      <c r="H155" s="36"/>
      <c r="I155" s="36"/>
      <c r="J155" s="36"/>
      <c r="K155" s="36" t="s">
        <v>39</v>
      </c>
      <c r="L155" s="70" t="s">
        <v>38</v>
      </c>
      <c r="M155" s="70"/>
      <c r="N155" s="70"/>
      <c r="O155" s="36">
        <v>1</v>
      </c>
    </row>
    <row r="156" spans="2:15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</row>
    <row r="157" spans="2:15" x14ac:dyDescent="0.25">
      <c r="B157" s="1" t="s">
        <v>0</v>
      </c>
      <c r="C157" s="6">
        <v>97698</v>
      </c>
      <c r="D157" s="36"/>
      <c r="E157" s="36">
        <f>C157/C165</f>
        <v>5.277122100089124</v>
      </c>
      <c r="F157" s="36">
        <v>5</v>
      </c>
      <c r="G157" s="36">
        <f>E157-F157</f>
        <v>0.27712210008912397</v>
      </c>
      <c r="H157" s="36"/>
      <c r="I157" s="36">
        <f>C165*F157</f>
        <v>92567.5</v>
      </c>
      <c r="J157" s="36"/>
      <c r="K157" s="6">
        <f>C157-I157</f>
        <v>5130.5</v>
      </c>
      <c r="L157" s="36"/>
      <c r="M157" s="36"/>
      <c r="N157" s="36"/>
      <c r="O157" s="36"/>
    </row>
    <row r="158" spans="2:15" x14ac:dyDescent="0.25">
      <c r="B158" s="1" t="s">
        <v>1</v>
      </c>
      <c r="C158" s="6">
        <v>89509</v>
      </c>
      <c r="D158" s="36"/>
      <c r="E158" s="36">
        <f>C158/C165</f>
        <v>4.8347962297782701</v>
      </c>
      <c r="F158" s="36">
        <v>4</v>
      </c>
      <c r="G158" s="36">
        <f t="shared" ref="G158:G162" si="20">E158-F158</f>
        <v>0.83479622977827006</v>
      </c>
      <c r="H158" s="36"/>
      <c r="I158" s="36">
        <f>C165*F158</f>
        <v>74054</v>
      </c>
      <c r="J158" s="36"/>
      <c r="K158" s="6">
        <f t="shared" ref="K158:K162" si="21">C158-I158</f>
        <v>15455</v>
      </c>
      <c r="L158" s="36"/>
      <c r="M158" s="36"/>
      <c r="N158" s="36"/>
      <c r="O158" s="36"/>
    </row>
    <row r="159" spans="2:15" x14ac:dyDescent="0.25">
      <c r="B159" s="1" t="s">
        <v>2</v>
      </c>
      <c r="C159" s="6">
        <v>45357</v>
      </c>
      <c r="D159" s="36"/>
      <c r="E159" s="36">
        <f>C159/C165</f>
        <v>2.4499419342641855</v>
      </c>
      <c r="F159" s="36">
        <v>2</v>
      </c>
      <c r="G159" s="36">
        <f t="shared" si="20"/>
        <v>0.44994193426418549</v>
      </c>
      <c r="H159" s="36"/>
      <c r="I159" s="36">
        <f>C165*F159</f>
        <v>37027</v>
      </c>
      <c r="J159" s="36"/>
      <c r="K159" s="6">
        <f t="shared" si="21"/>
        <v>8330</v>
      </c>
      <c r="L159" s="36"/>
      <c r="M159" s="36"/>
      <c r="N159" s="36"/>
      <c r="O159" s="36"/>
    </row>
    <row r="160" spans="2:15" x14ac:dyDescent="0.25">
      <c r="B160" s="1" t="s">
        <v>3</v>
      </c>
      <c r="C160" s="6">
        <v>30183</v>
      </c>
      <c r="D160" s="36"/>
      <c r="E160" s="36">
        <f>C160/C165</f>
        <v>1.6303238177546115</v>
      </c>
      <c r="F160" s="36">
        <v>1</v>
      </c>
      <c r="G160" s="36">
        <f t="shared" si="20"/>
        <v>0.63032381775461155</v>
      </c>
      <c r="H160" s="36"/>
      <c r="I160" s="36">
        <f>C165*F160</f>
        <v>18513.5</v>
      </c>
      <c r="J160" s="36"/>
      <c r="K160" s="6">
        <f t="shared" si="21"/>
        <v>11669.5</v>
      </c>
      <c r="L160" s="36"/>
      <c r="M160" s="36"/>
      <c r="N160" s="36"/>
      <c r="O160" s="36"/>
    </row>
    <row r="161" spans="2:15" x14ac:dyDescent="0.25">
      <c r="B161" s="28" t="s">
        <v>55</v>
      </c>
      <c r="C161" s="6">
        <v>15165</v>
      </c>
      <c r="D161" s="36"/>
      <c r="E161" s="36">
        <f>C161/C165</f>
        <v>0.81913198476787208</v>
      </c>
      <c r="F161" s="36">
        <v>0</v>
      </c>
      <c r="G161" s="36">
        <f t="shared" si="20"/>
        <v>0.81913198476787208</v>
      </c>
      <c r="H161" s="36"/>
      <c r="I161" s="36">
        <f>C165*F161</f>
        <v>0</v>
      </c>
      <c r="J161" s="36"/>
      <c r="K161" s="6">
        <f t="shared" si="21"/>
        <v>15165</v>
      </c>
      <c r="L161" s="36"/>
      <c r="M161" s="36"/>
      <c r="N161" s="36"/>
      <c r="O161" s="36"/>
    </row>
    <row r="162" spans="2:15" x14ac:dyDescent="0.25">
      <c r="B162" s="29" t="s">
        <v>56</v>
      </c>
      <c r="C162" s="6">
        <v>18304</v>
      </c>
      <c r="D162" s="36"/>
      <c r="E162" s="36">
        <f>C162/C165</f>
        <v>0.98868393334593674</v>
      </c>
      <c r="F162" s="36">
        <v>0</v>
      </c>
      <c r="G162" s="36">
        <f t="shared" si="20"/>
        <v>0.98868393334593674</v>
      </c>
      <c r="H162" s="36"/>
      <c r="I162" s="36">
        <f>C165*F162</f>
        <v>0</v>
      </c>
      <c r="J162" s="36"/>
      <c r="K162" s="6">
        <f t="shared" si="21"/>
        <v>18304</v>
      </c>
      <c r="L162" s="36"/>
      <c r="M162" s="36"/>
      <c r="N162" s="36"/>
      <c r="O162" s="36"/>
    </row>
    <row r="163" spans="2:15" x14ac:dyDescent="0.25"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</row>
    <row r="164" spans="2:15" x14ac:dyDescent="0.25">
      <c r="B164" s="3" t="s">
        <v>9</v>
      </c>
      <c r="C164" s="6">
        <f>SUM(C157:C162)</f>
        <v>296216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</row>
    <row r="165" spans="2:15" x14ac:dyDescent="0.25">
      <c r="B165" s="3" t="s">
        <v>58</v>
      </c>
      <c r="C165" s="36">
        <f>C164/16</f>
        <v>18513.5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</row>
    <row r="166" spans="2:15" x14ac:dyDescent="0.25"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</row>
    <row r="167" spans="2:15" x14ac:dyDescent="0.25"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</row>
    <row r="168" spans="2:15" x14ac:dyDescent="0.25"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</row>
    <row r="169" spans="2:15" x14ac:dyDescent="0.25">
      <c r="B169" s="36" t="s">
        <v>23</v>
      </c>
      <c r="C169" s="36" t="s">
        <v>26</v>
      </c>
      <c r="D169" s="36"/>
      <c r="E169" s="36"/>
      <c r="F169" s="36"/>
      <c r="G169" s="36"/>
      <c r="H169" s="36"/>
      <c r="I169" s="36"/>
      <c r="J169" s="36"/>
      <c r="K169" s="36" t="s">
        <v>39</v>
      </c>
      <c r="L169" s="70" t="s">
        <v>38</v>
      </c>
      <c r="M169" s="70"/>
      <c r="N169" s="70"/>
      <c r="O169" s="36">
        <v>0</v>
      </c>
    </row>
    <row r="170" spans="2:15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</row>
    <row r="171" spans="2:15" x14ac:dyDescent="0.25">
      <c r="B171" s="1" t="s">
        <v>0</v>
      </c>
      <c r="C171" s="6">
        <v>76994</v>
      </c>
      <c r="D171" s="36"/>
      <c r="E171" s="36">
        <f>C171/C179</f>
        <v>4.1723734836227386</v>
      </c>
      <c r="F171" s="36">
        <v>4</v>
      </c>
      <c r="G171" s="36">
        <f>E171-F171</f>
        <v>0.17237348362273863</v>
      </c>
      <c r="H171" s="36"/>
      <c r="I171" s="36">
        <f>C179*F171</f>
        <v>73813.142857142855</v>
      </c>
      <c r="J171" s="36"/>
      <c r="K171" s="6">
        <f>C171-I171</f>
        <v>3180.8571428571449</v>
      </c>
      <c r="L171" s="36"/>
      <c r="M171" s="36"/>
      <c r="N171" s="36"/>
      <c r="O171" s="36"/>
    </row>
    <row r="172" spans="2:15" x14ac:dyDescent="0.25">
      <c r="B172" s="1" t="s">
        <v>1</v>
      </c>
      <c r="C172" s="6">
        <v>84107</v>
      </c>
      <c r="D172" s="36"/>
      <c r="E172" s="36">
        <f>C172/C179</f>
        <v>4.5578332933352943</v>
      </c>
      <c r="F172" s="36">
        <v>4</v>
      </c>
      <c r="G172" s="36">
        <f t="shared" ref="G172:G176" si="22">E172-F172</f>
        <v>0.5578332933352943</v>
      </c>
      <c r="H172" s="36"/>
      <c r="I172" s="36">
        <f>C179*F172</f>
        <v>73813.142857142855</v>
      </c>
      <c r="J172" s="36"/>
      <c r="K172" s="6">
        <f t="shared" ref="K172:K176" si="23">C172-I172</f>
        <v>10293.857142857145</v>
      </c>
      <c r="L172" s="36"/>
      <c r="M172" s="36"/>
      <c r="N172" s="36"/>
      <c r="O172" s="36"/>
    </row>
    <row r="173" spans="2:15" x14ac:dyDescent="0.25">
      <c r="B173" s="1" t="s">
        <v>2</v>
      </c>
      <c r="C173" s="6">
        <v>40210</v>
      </c>
      <c r="D173" s="36"/>
      <c r="E173" s="36">
        <f>C173/C179</f>
        <v>2.1790157385831406</v>
      </c>
      <c r="F173" s="36">
        <v>2</v>
      </c>
      <c r="G173" s="36">
        <f t="shared" si="22"/>
        <v>0.17901573858314057</v>
      </c>
      <c r="H173" s="36"/>
      <c r="I173" s="36">
        <f>C179*F173</f>
        <v>36906.571428571428</v>
      </c>
      <c r="J173" s="36"/>
      <c r="K173" s="6">
        <f t="shared" si="23"/>
        <v>3303.4285714285725</v>
      </c>
      <c r="L173" s="36"/>
      <c r="M173" s="36"/>
      <c r="N173" s="36"/>
      <c r="O173" s="36"/>
    </row>
    <row r="174" spans="2:15" x14ac:dyDescent="0.25">
      <c r="B174" s="1" t="s">
        <v>3</v>
      </c>
      <c r="C174" s="6">
        <v>28874</v>
      </c>
      <c r="D174" s="36"/>
      <c r="E174" s="36">
        <f>C174/C179</f>
        <v>1.5647077949726336</v>
      </c>
      <c r="F174" s="36">
        <v>1</v>
      </c>
      <c r="G174" s="36">
        <f t="shared" si="22"/>
        <v>0.56470779497263357</v>
      </c>
      <c r="H174" s="36"/>
      <c r="I174" s="36">
        <f>C179*F174</f>
        <v>18453.285714285714</v>
      </c>
      <c r="J174" s="36"/>
      <c r="K174" s="6">
        <f t="shared" si="23"/>
        <v>10420.714285714286</v>
      </c>
      <c r="L174" s="36"/>
      <c r="M174" s="36"/>
      <c r="N174" s="36"/>
      <c r="O174" s="36"/>
    </row>
    <row r="175" spans="2:15" x14ac:dyDescent="0.25">
      <c r="B175" s="28" t="s">
        <v>55</v>
      </c>
      <c r="C175" s="6">
        <v>13695</v>
      </c>
      <c r="D175" s="36"/>
      <c r="E175" s="36">
        <f>C175/C179</f>
        <v>0.7421442561526016</v>
      </c>
      <c r="F175" s="36">
        <v>0</v>
      </c>
      <c r="G175" s="36">
        <f t="shared" si="22"/>
        <v>0.7421442561526016</v>
      </c>
      <c r="H175" s="36"/>
      <c r="I175" s="36">
        <f>C179*F175</f>
        <v>0</v>
      </c>
      <c r="J175" s="36"/>
      <c r="K175" s="6">
        <f t="shared" si="23"/>
        <v>13695</v>
      </c>
      <c r="L175" s="36"/>
      <c r="M175" s="36"/>
      <c r="N175" s="36"/>
      <c r="O175" s="36"/>
    </row>
    <row r="176" spans="2:15" x14ac:dyDescent="0.25">
      <c r="B176" s="29" t="s">
        <v>56</v>
      </c>
      <c r="C176" s="6">
        <v>14466</v>
      </c>
      <c r="D176" s="36"/>
      <c r="E176" s="36">
        <f>C176/C179</f>
        <v>0.78392543333359144</v>
      </c>
      <c r="F176" s="36">
        <v>0</v>
      </c>
      <c r="G176" s="36">
        <f t="shared" si="22"/>
        <v>0.78392543333359144</v>
      </c>
      <c r="H176" s="36"/>
      <c r="I176" s="36">
        <f>C179*F176</f>
        <v>0</v>
      </c>
      <c r="J176" s="36"/>
      <c r="K176" s="6">
        <f t="shared" si="23"/>
        <v>14466</v>
      </c>
      <c r="L176" s="36"/>
      <c r="M176" s="36"/>
      <c r="N176" s="36"/>
      <c r="O176" s="36"/>
    </row>
    <row r="177" spans="2:15" x14ac:dyDescent="0.25"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</row>
    <row r="178" spans="2:15" x14ac:dyDescent="0.25">
      <c r="B178" s="3" t="s">
        <v>9</v>
      </c>
      <c r="C178" s="6">
        <f>SUM(C171:C176)</f>
        <v>258346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</row>
    <row r="179" spans="2:15" x14ac:dyDescent="0.25">
      <c r="B179" s="3" t="s">
        <v>58</v>
      </c>
      <c r="C179" s="36">
        <f>C178/14</f>
        <v>18453.285714285714</v>
      </c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</row>
    <row r="180" spans="2:15" x14ac:dyDescent="0.25"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</row>
    <row r="181" spans="2:15" x14ac:dyDescent="0.25"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</row>
    <row r="182" spans="2:15" x14ac:dyDescent="0.25"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</row>
    <row r="183" spans="2:15" x14ac:dyDescent="0.25">
      <c r="B183" s="36" t="s">
        <v>24</v>
      </c>
      <c r="C183" s="36" t="s">
        <v>27</v>
      </c>
      <c r="D183" s="36"/>
      <c r="E183" s="36"/>
      <c r="F183" s="36"/>
      <c r="G183" s="36"/>
      <c r="H183" s="36"/>
      <c r="I183" s="36"/>
      <c r="J183" s="36"/>
      <c r="K183" s="36" t="s">
        <v>39</v>
      </c>
      <c r="L183" s="70" t="s">
        <v>38</v>
      </c>
      <c r="M183" s="70"/>
      <c r="N183" s="70"/>
      <c r="O183" s="36">
        <v>0</v>
      </c>
    </row>
    <row r="184" spans="2:15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</row>
    <row r="185" spans="2:15" x14ac:dyDescent="0.25">
      <c r="B185" s="1" t="s">
        <v>0</v>
      </c>
      <c r="C185" s="6">
        <v>203091</v>
      </c>
      <c r="D185" s="36"/>
      <c r="E185" s="36">
        <f>C185/C193</f>
        <v>9.2531641791044787</v>
      </c>
      <c r="F185" s="36">
        <v>9</v>
      </c>
      <c r="G185" s="36">
        <f>E185-F185</f>
        <v>0.25316417910447875</v>
      </c>
      <c r="H185" s="36"/>
      <c r="I185" s="36">
        <f>C193*F185</f>
        <v>197534.48275862067</v>
      </c>
      <c r="J185" s="36"/>
      <c r="K185" s="6">
        <f>C185-I185</f>
        <v>5556.5172413793334</v>
      </c>
      <c r="L185" s="36"/>
      <c r="M185" s="36"/>
      <c r="N185" s="36"/>
      <c r="O185" s="36"/>
    </row>
    <row r="186" spans="2:15" x14ac:dyDescent="0.25">
      <c r="B186" s="1" t="s">
        <v>1</v>
      </c>
      <c r="C186" s="6">
        <v>176100</v>
      </c>
      <c r="D186" s="36"/>
      <c r="E186" s="36">
        <f>C186/C193</f>
        <v>8.0234092694422632</v>
      </c>
      <c r="F186" s="36">
        <v>7</v>
      </c>
      <c r="G186" s="36">
        <f t="shared" ref="G186:G190" si="24">E186-F186</f>
        <v>1.0234092694422632</v>
      </c>
      <c r="H186" s="36"/>
      <c r="I186" s="36">
        <f>C193*F186</f>
        <v>153637.93103448275</v>
      </c>
      <c r="J186" s="36"/>
      <c r="K186" s="6">
        <f t="shared" ref="K186:K190" si="25">C186-I186</f>
        <v>22462.068965517246</v>
      </c>
      <c r="L186" s="36"/>
      <c r="M186" s="36"/>
      <c r="N186" s="36"/>
      <c r="O186" s="36"/>
    </row>
    <row r="187" spans="2:15" x14ac:dyDescent="0.25">
      <c r="B187" s="1" t="s">
        <v>2</v>
      </c>
      <c r="C187" s="6">
        <v>137532</v>
      </c>
      <c r="D187" s="36"/>
      <c r="E187" s="36">
        <f>C187/C193</f>
        <v>6.2661869599371567</v>
      </c>
      <c r="F187" s="36">
        <v>6</v>
      </c>
      <c r="G187" s="36">
        <f t="shared" si="24"/>
        <v>0.26618695993715669</v>
      </c>
      <c r="H187" s="36"/>
      <c r="I187" s="36">
        <f>C193*F187</f>
        <v>131689.6551724138</v>
      </c>
      <c r="J187" s="36"/>
      <c r="K187" s="6">
        <f t="shared" si="25"/>
        <v>5842.3448275862029</v>
      </c>
      <c r="L187" s="36"/>
      <c r="M187" s="36"/>
      <c r="N187" s="36"/>
      <c r="O187" s="36"/>
    </row>
    <row r="188" spans="2:15" x14ac:dyDescent="0.25">
      <c r="B188" s="1" t="s">
        <v>3</v>
      </c>
      <c r="C188" s="6">
        <v>55105</v>
      </c>
      <c r="D188" s="36"/>
      <c r="E188" s="36">
        <f>C188/C193</f>
        <v>2.5106755695208172</v>
      </c>
      <c r="F188" s="36">
        <v>2</v>
      </c>
      <c r="G188" s="36">
        <f t="shared" si="24"/>
        <v>0.51067556952081716</v>
      </c>
      <c r="H188" s="36"/>
      <c r="I188" s="36">
        <f>C193*F188</f>
        <v>43896.551724137928</v>
      </c>
      <c r="J188" s="36"/>
      <c r="K188" s="6">
        <f t="shared" si="25"/>
        <v>11208.448275862072</v>
      </c>
      <c r="L188" s="36"/>
      <c r="M188" s="36"/>
      <c r="N188" s="36"/>
      <c r="O188" s="36"/>
    </row>
    <row r="189" spans="2:15" x14ac:dyDescent="0.25">
      <c r="B189" s="28" t="s">
        <v>55</v>
      </c>
      <c r="C189" s="6">
        <v>32427</v>
      </c>
      <c r="D189" s="36"/>
      <c r="E189" s="36">
        <f>C189/C193</f>
        <v>1.4774281225451691</v>
      </c>
      <c r="F189" s="36">
        <v>1</v>
      </c>
      <c r="G189" s="36">
        <f t="shared" si="24"/>
        <v>0.47742812254516909</v>
      </c>
      <c r="H189" s="36"/>
      <c r="I189" s="36">
        <f>C193*F189</f>
        <v>21948.275862068964</v>
      </c>
      <c r="J189" s="36"/>
      <c r="K189" s="6">
        <f t="shared" si="25"/>
        <v>10478.724137931036</v>
      </c>
      <c r="L189" s="36"/>
      <c r="M189" s="36"/>
      <c r="N189" s="36"/>
      <c r="O189" s="36"/>
    </row>
    <row r="190" spans="2:15" x14ac:dyDescent="0.25">
      <c r="B190" s="29" t="s">
        <v>56</v>
      </c>
      <c r="C190" s="6">
        <v>32245</v>
      </c>
      <c r="D190" s="36"/>
      <c r="E190" s="36">
        <f>C190/C193</f>
        <v>1.469135899450118</v>
      </c>
      <c r="F190" s="36">
        <v>1</v>
      </c>
      <c r="G190" s="36">
        <f t="shared" si="24"/>
        <v>0.46913589945011802</v>
      </c>
      <c r="H190" s="36"/>
      <c r="I190" s="36">
        <f>C193*F190</f>
        <v>21948.275862068964</v>
      </c>
      <c r="J190" s="36"/>
      <c r="K190" s="6">
        <f t="shared" si="25"/>
        <v>10296.724137931036</v>
      </c>
      <c r="L190" s="36"/>
      <c r="M190" s="36"/>
      <c r="N190" s="36"/>
      <c r="O190" s="36"/>
    </row>
    <row r="191" spans="2:15" x14ac:dyDescent="0.25"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</row>
    <row r="192" spans="2:15" x14ac:dyDescent="0.25">
      <c r="B192" s="3" t="s">
        <v>9</v>
      </c>
      <c r="C192" s="6">
        <f>SUM(C185:C190)</f>
        <v>636500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</row>
    <row r="193" spans="2:15" x14ac:dyDescent="0.25">
      <c r="B193" s="3" t="s">
        <v>58</v>
      </c>
      <c r="C193" s="36">
        <f>C192/29</f>
        <v>21948.275862068964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</row>
    <row r="194" spans="2:15" x14ac:dyDescent="0.25"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</row>
    <row r="195" spans="2:15" x14ac:dyDescent="0.25"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</row>
    <row r="196" spans="2:15" x14ac:dyDescent="0.25"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</row>
    <row r="197" spans="2:15" x14ac:dyDescent="0.25">
      <c r="B197" s="36" t="s">
        <v>25</v>
      </c>
      <c r="C197" s="36" t="s">
        <v>31</v>
      </c>
      <c r="D197" s="36"/>
      <c r="E197" s="36"/>
      <c r="F197" s="36"/>
      <c r="G197" s="36"/>
      <c r="H197" s="36"/>
      <c r="I197" s="36"/>
      <c r="J197" s="36"/>
      <c r="K197" s="36" t="s">
        <v>39</v>
      </c>
      <c r="L197" s="70" t="s">
        <v>38</v>
      </c>
      <c r="M197" s="70"/>
      <c r="N197" s="70"/>
      <c r="O197" s="36">
        <v>0</v>
      </c>
    </row>
    <row r="198" spans="2:15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</row>
    <row r="199" spans="2:15" x14ac:dyDescent="0.25">
      <c r="B199" s="1" t="s">
        <v>0</v>
      </c>
      <c r="C199" s="6">
        <v>251090</v>
      </c>
      <c r="D199" s="36"/>
      <c r="E199" s="36">
        <f>C199/C207</f>
        <v>11.291365357307788</v>
      </c>
      <c r="F199" s="36">
        <v>11</v>
      </c>
      <c r="G199" s="36">
        <f>E199-F199</f>
        <v>0.29136535730778768</v>
      </c>
      <c r="H199" s="36"/>
      <c r="I199" s="36">
        <f>C207*F199</f>
        <v>244610.80769230769</v>
      </c>
      <c r="J199" s="36"/>
      <c r="K199" s="6">
        <f>C199-I199</f>
        <v>6479.1923076923122</v>
      </c>
      <c r="L199" s="36"/>
      <c r="M199" s="36"/>
      <c r="N199" s="36"/>
      <c r="O199" s="36"/>
    </row>
    <row r="200" spans="2:15" x14ac:dyDescent="0.25">
      <c r="B200" s="1" t="s">
        <v>1</v>
      </c>
      <c r="C200" s="6">
        <v>109588</v>
      </c>
      <c r="D200" s="36"/>
      <c r="E200" s="36">
        <f>C200/C207</f>
        <v>4.9281060447514662</v>
      </c>
      <c r="F200" s="36">
        <v>4</v>
      </c>
      <c r="G200" s="36">
        <f t="shared" ref="G200:G204" si="26">E200-F200</f>
        <v>0.92810604475146619</v>
      </c>
      <c r="H200" s="36"/>
      <c r="I200" s="36">
        <f>C207*F200</f>
        <v>88949.38461538461</v>
      </c>
      <c r="J200" s="36"/>
      <c r="K200" s="6">
        <f t="shared" ref="K200:K204" si="27">C200-I200</f>
        <v>20638.61538461539</v>
      </c>
      <c r="L200" s="36"/>
      <c r="M200" s="36"/>
      <c r="N200" s="36"/>
      <c r="O200" s="36"/>
    </row>
    <row r="201" spans="2:15" x14ac:dyDescent="0.25">
      <c r="B201" s="1" t="s">
        <v>2</v>
      </c>
      <c r="C201" s="6">
        <v>142100</v>
      </c>
      <c r="D201" s="36"/>
      <c r="E201" s="36">
        <f>C201/C207</f>
        <v>6.3901510106871502</v>
      </c>
      <c r="F201" s="36">
        <v>6</v>
      </c>
      <c r="G201" s="36">
        <f t="shared" si="26"/>
        <v>0.39015101068715019</v>
      </c>
      <c r="H201" s="36"/>
      <c r="I201" s="36">
        <f>C207*F201</f>
        <v>133424.07692307691</v>
      </c>
      <c r="J201" s="36"/>
      <c r="K201" s="6">
        <f t="shared" si="27"/>
        <v>8675.9230769230926</v>
      </c>
      <c r="L201" s="36"/>
      <c r="M201" s="36"/>
      <c r="N201" s="36"/>
      <c r="O201" s="36"/>
    </row>
    <row r="202" spans="2:15" x14ac:dyDescent="0.25">
      <c r="B202" s="1" t="s">
        <v>3</v>
      </c>
      <c r="C202" s="6">
        <v>28859</v>
      </c>
      <c r="D202" s="36"/>
      <c r="E202" s="36">
        <f>C202/C207</f>
        <v>1.29777176648431</v>
      </c>
      <c r="F202" s="36">
        <v>1</v>
      </c>
      <c r="G202" s="36">
        <f t="shared" si="26"/>
        <v>0.29777176648431003</v>
      </c>
      <c r="H202" s="36"/>
      <c r="I202" s="36">
        <f>C207*F202</f>
        <v>22237.346153846152</v>
      </c>
      <c r="J202" s="36"/>
      <c r="K202" s="6">
        <f t="shared" si="27"/>
        <v>6621.6538461538476</v>
      </c>
      <c r="L202" s="36"/>
      <c r="M202" s="36"/>
      <c r="N202" s="36"/>
      <c r="O202" s="36"/>
    </row>
    <row r="203" spans="2:15" x14ac:dyDescent="0.25">
      <c r="B203" s="28" t="s">
        <v>55</v>
      </c>
      <c r="C203" s="6">
        <v>21418</v>
      </c>
      <c r="D203" s="36"/>
      <c r="E203" s="36">
        <f>C203/C207</f>
        <v>0.96315449927443619</v>
      </c>
      <c r="F203" s="36">
        <v>0</v>
      </c>
      <c r="G203" s="36">
        <f t="shared" si="26"/>
        <v>0.96315449927443619</v>
      </c>
      <c r="H203" s="36"/>
      <c r="I203" s="36">
        <f>C207*F203</f>
        <v>0</v>
      </c>
      <c r="J203" s="36"/>
      <c r="K203" s="6">
        <f t="shared" si="27"/>
        <v>21418</v>
      </c>
      <c r="L203" s="36"/>
      <c r="M203" s="36"/>
      <c r="N203" s="36"/>
      <c r="O203" s="36"/>
    </row>
    <row r="204" spans="2:15" x14ac:dyDescent="0.25">
      <c r="B204" s="29" t="s">
        <v>56</v>
      </c>
      <c r="C204" s="6">
        <v>25116</v>
      </c>
      <c r="D204" s="36"/>
      <c r="E204" s="36">
        <f>C204/C207</f>
        <v>1.1294513214948518</v>
      </c>
      <c r="F204" s="36">
        <v>1</v>
      </c>
      <c r="G204" s="36">
        <f t="shared" si="26"/>
        <v>0.12945132149485183</v>
      </c>
      <c r="H204" s="36"/>
      <c r="I204" s="36">
        <f>C207*F204</f>
        <v>22237.346153846152</v>
      </c>
      <c r="J204" s="36"/>
      <c r="K204" s="6">
        <f t="shared" si="27"/>
        <v>2878.6538461538476</v>
      </c>
      <c r="L204" s="36"/>
      <c r="M204" s="36"/>
      <c r="N204" s="36"/>
      <c r="O204" s="36"/>
    </row>
    <row r="205" spans="2:15" x14ac:dyDescent="0.25"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</row>
    <row r="206" spans="2:15" x14ac:dyDescent="0.25">
      <c r="B206" s="3" t="s">
        <v>9</v>
      </c>
      <c r="C206" s="6">
        <f>SUM(C199:C204)</f>
        <v>578171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</row>
    <row r="207" spans="2:15" x14ac:dyDescent="0.25">
      <c r="B207" s="3" t="s">
        <v>58</v>
      </c>
      <c r="C207" s="36">
        <f>C206/26</f>
        <v>22237.346153846152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</row>
    <row r="208" spans="2:15" x14ac:dyDescent="0.25"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</row>
    <row r="209" spans="2:15" x14ac:dyDescent="0.25"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</row>
    <row r="210" spans="2:15" x14ac:dyDescent="0.25"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</row>
    <row r="211" spans="2:15" x14ac:dyDescent="0.25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</row>
    <row r="212" spans="2:15" x14ac:dyDescent="0.25">
      <c r="B212" s="36" t="s">
        <v>41</v>
      </c>
      <c r="C212" s="36" t="s">
        <v>60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</row>
    <row r="213" spans="2:15" x14ac:dyDescent="0.25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</row>
    <row r="214" spans="2:15" x14ac:dyDescent="0.25">
      <c r="B214" s="1" t="s">
        <v>0</v>
      </c>
      <c r="C214" s="6">
        <f>K199+K185+K171+K157+K143+K129+K115+K101+K87+K73+K59+K45+K31+K17</f>
        <v>124816.0645391796</v>
      </c>
      <c r="D214" s="36"/>
      <c r="E214" s="36">
        <f>C214/C222</f>
        <v>0.98798500633241582</v>
      </c>
      <c r="F214" s="36">
        <v>0</v>
      </c>
      <c r="G214" s="36">
        <v>1</v>
      </c>
      <c r="H214" s="36"/>
      <c r="I214" s="36"/>
      <c r="J214" s="36"/>
      <c r="K214" s="36"/>
      <c r="L214" s="36"/>
      <c r="M214" s="36"/>
      <c r="N214" s="36"/>
      <c r="O214" s="36"/>
    </row>
    <row r="215" spans="2:15" x14ac:dyDescent="0.25">
      <c r="B215" s="1" t="s">
        <v>1</v>
      </c>
      <c r="C215" s="6">
        <f t="shared" ref="C215:C219" si="28">K200+K186+K172+K158+K144+K130+K116+K102+K88+K74+K60+K46+K32+K18</f>
        <v>192543.8389124331</v>
      </c>
      <c r="D215" s="36"/>
      <c r="E215" s="36">
        <f>C215/C222</f>
        <v>1.5240860750537026</v>
      </c>
      <c r="F215" s="36">
        <v>1</v>
      </c>
      <c r="G215" s="36">
        <v>1</v>
      </c>
      <c r="H215" s="36"/>
      <c r="I215" s="36"/>
      <c r="J215" s="36"/>
      <c r="K215" s="36"/>
      <c r="L215" s="36"/>
      <c r="M215" s="36"/>
      <c r="N215" s="36"/>
      <c r="O215" s="36"/>
    </row>
    <row r="216" spans="2:15" x14ac:dyDescent="0.25">
      <c r="B216" s="1" t="s">
        <v>2</v>
      </c>
      <c r="C216" s="6">
        <f t="shared" si="28"/>
        <v>93971.916283972969</v>
      </c>
      <c r="D216" s="36"/>
      <c r="E216" s="36">
        <f>C216/C222</f>
        <v>0.74383729888989603</v>
      </c>
      <c r="F216" s="36">
        <v>0</v>
      </c>
      <c r="G216" s="36">
        <v>0</v>
      </c>
      <c r="H216" s="36"/>
      <c r="I216" s="36"/>
      <c r="J216" s="36"/>
      <c r="K216" s="36"/>
      <c r="L216" s="36"/>
      <c r="M216" s="36"/>
      <c r="N216" s="36"/>
      <c r="O216" s="36"/>
    </row>
    <row r="217" spans="2:15" x14ac:dyDescent="0.25">
      <c r="B217" s="1" t="s">
        <v>3</v>
      </c>
      <c r="C217" s="6">
        <f t="shared" si="28"/>
        <v>121139.43947916859</v>
      </c>
      <c r="D217" s="36"/>
      <c r="E217" s="36">
        <f>C217/C222</f>
        <v>0.95888257911995811</v>
      </c>
      <c r="F217" s="36">
        <v>0</v>
      </c>
      <c r="G217" s="36">
        <v>0</v>
      </c>
      <c r="H217" s="36"/>
      <c r="I217" s="36"/>
      <c r="J217" s="36"/>
      <c r="K217" s="36"/>
      <c r="L217" s="36"/>
      <c r="M217" s="36"/>
      <c r="N217" s="36"/>
      <c r="O217" s="36"/>
    </row>
    <row r="218" spans="2:15" x14ac:dyDescent="0.25">
      <c r="B218" s="28" t="s">
        <v>55</v>
      </c>
      <c r="C218" s="6">
        <f t="shared" si="28"/>
        <v>187634.42567639257</v>
      </c>
      <c r="D218" s="36"/>
      <c r="E218" s="36">
        <f>C218/C222</f>
        <v>1.485225478983752</v>
      </c>
      <c r="F218" s="36">
        <v>1</v>
      </c>
      <c r="G218" s="36">
        <v>1</v>
      </c>
      <c r="H218" s="36"/>
      <c r="I218" s="36"/>
      <c r="J218" s="36"/>
      <c r="K218" s="36"/>
      <c r="L218" s="36"/>
      <c r="M218" s="36"/>
      <c r="N218" s="36"/>
      <c r="O218" s="36"/>
    </row>
    <row r="219" spans="2:15" x14ac:dyDescent="0.25">
      <c r="B219" s="29" t="s">
        <v>56</v>
      </c>
      <c r="C219" s="6">
        <f t="shared" si="28"/>
        <v>164232.07952254644</v>
      </c>
      <c r="D219" s="36"/>
      <c r="E219" s="36">
        <f>C219/C222</f>
        <v>1.2999835616202755</v>
      </c>
      <c r="F219" s="36">
        <v>1</v>
      </c>
      <c r="G219" s="36">
        <v>1</v>
      </c>
      <c r="H219" s="36"/>
      <c r="I219" s="36"/>
      <c r="J219" s="36"/>
      <c r="K219" s="36"/>
      <c r="L219" s="36"/>
      <c r="M219" s="36"/>
      <c r="N219" s="36"/>
      <c r="O219" s="36"/>
    </row>
    <row r="220" spans="2:15" x14ac:dyDescent="0.25">
      <c r="B220" s="3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</row>
    <row r="221" spans="2:15" x14ac:dyDescent="0.25">
      <c r="B221" s="3" t="s">
        <v>9</v>
      </c>
      <c r="C221" s="6">
        <f>SUM(C214:C219)</f>
        <v>884337.76441369322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</row>
    <row r="222" spans="2:15" x14ac:dyDescent="0.25">
      <c r="B222" s="3" t="s">
        <v>58</v>
      </c>
      <c r="C222" s="36">
        <f>C221/7</f>
        <v>126333.96634481332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</row>
    <row r="223" spans="2:15" x14ac:dyDescent="0.25"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</row>
    <row r="224" spans="2:15" x14ac:dyDescent="0.25"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</row>
    <row r="225" spans="2:15" x14ac:dyDescent="0.25">
      <c r="B225" s="48" t="s">
        <v>45</v>
      </c>
      <c r="C225" s="48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</row>
    <row r="226" spans="2:15" x14ac:dyDescent="0.25">
      <c r="B226" s="48"/>
      <c r="C226" s="48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</row>
    <row r="227" spans="2:15" x14ac:dyDescent="0.25">
      <c r="B227" s="33" t="s">
        <v>0</v>
      </c>
      <c r="C227" s="41">
        <f>G214+F199+F185+F171+F157+F143+F129+F115+F101+F87+F73+F59+F45+F31+F17</f>
        <v>69</v>
      </c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</row>
    <row r="228" spans="2:15" x14ac:dyDescent="0.25">
      <c r="B228" s="33" t="s">
        <v>1</v>
      </c>
      <c r="C228" s="41">
        <f t="shared" ref="C228:C232" si="29">G215+F200+F186+F172+F158+F144+F130+F116+F102+F88+F74+F60+F46+F32+F18</f>
        <v>65</v>
      </c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</row>
    <row r="229" spans="2:15" x14ac:dyDescent="0.25">
      <c r="B229" s="33" t="s">
        <v>2</v>
      </c>
      <c r="C229" s="41">
        <f t="shared" si="29"/>
        <v>37</v>
      </c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</row>
    <row r="230" spans="2:15" x14ac:dyDescent="0.25">
      <c r="B230" s="33" t="s">
        <v>3</v>
      </c>
      <c r="C230" s="41">
        <f t="shared" si="29"/>
        <v>20</v>
      </c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</row>
    <row r="231" spans="2:15" x14ac:dyDescent="0.25">
      <c r="B231" s="42" t="s">
        <v>55</v>
      </c>
      <c r="C231" s="41">
        <f t="shared" si="29"/>
        <v>4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</row>
    <row r="232" spans="2:15" x14ac:dyDescent="0.25">
      <c r="B232" s="43" t="s">
        <v>56</v>
      </c>
      <c r="C232" s="41">
        <f t="shared" si="29"/>
        <v>5</v>
      </c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</row>
    <row r="233" spans="2:15" x14ac:dyDescent="0.25">
      <c r="B233" s="34"/>
      <c r="C233" s="38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</row>
    <row r="234" spans="2:15" x14ac:dyDescent="0.25">
      <c r="B234" s="33" t="s">
        <v>79</v>
      </c>
      <c r="C234" s="41">
        <f>SUM(C227:C232)</f>
        <v>200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</row>
  </sheetData>
  <mergeCells count="14">
    <mergeCell ref="L183:N183"/>
    <mergeCell ref="L197:N197"/>
    <mergeCell ref="L99:N99"/>
    <mergeCell ref="L113:N113"/>
    <mergeCell ref="L127:N127"/>
    <mergeCell ref="L141:N141"/>
    <mergeCell ref="L155:N155"/>
    <mergeCell ref="L169:N169"/>
    <mergeCell ref="L85:N85"/>
    <mergeCell ref="L15:N15"/>
    <mergeCell ref="L29:N29"/>
    <mergeCell ref="L43:N43"/>
    <mergeCell ref="L57:N57"/>
    <mergeCell ref="L71:N7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8C3D-0F95-4A17-8127-513A2E27D899}">
  <dimension ref="B12:O576"/>
  <sheetViews>
    <sheetView topLeftCell="A551" workbookViewId="0">
      <selection activeCell="B564" sqref="B564"/>
    </sheetView>
  </sheetViews>
  <sheetFormatPr defaultRowHeight="15" x14ac:dyDescent="0.25"/>
  <cols>
    <col min="2" max="2" width="32.7109375" customWidth="1"/>
    <col min="3" max="3" width="15.140625" customWidth="1"/>
    <col min="9" max="9" width="14.5703125" style="8" customWidth="1"/>
    <col min="11" max="11" width="12.28515625" style="24" customWidth="1"/>
    <col min="13" max="13" width="9.140625" style="8"/>
  </cols>
  <sheetData>
    <row r="12" spans="2:13" x14ac:dyDescent="0.25">
      <c r="B12" s="8" t="s">
        <v>7</v>
      </c>
      <c r="C12" s="8" t="s">
        <v>11</v>
      </c>
      <c r="D12" s="4"/>
      <c r="E12" s="8"/>
      <c r="F12" s="8"/>
      <c r="I12" s="8" t="s">
        <v>39</v>
      </c>
      <c r="J12" s="70" t="s">
        <v>38</v>
      </c>
      <c r="K12" s="70"/>
      <c r="L12" s="70"/>
      <c r="M12" s="8">
        <v>2</v>
      </c>
    </row>
    <row r="13" spans="2:13" x14ac:dyDescent="0.25">
      <c r="B13" s="8"/>
      <c r="C13" s="8"/>
      <c r="D13" s="4"/>
      <c r="E13" s="8"/>
      <c r="F13" s="8"/>
    </row>
    <row r="14" spans="2:13" x14ac:dyDescent="0.25">
      <c r="B14" s="1" t="s">
        <v>0</v>
      </c>
      <c r="C14" s="6">
        <v>26355</v>
      </c>
      <c r="D14" s="4"/>
      <c r="E14" s="8">
        <f>C14/$C$20</f>
        <v>1.2596667654453164</v>
      </c>
      <c r="F14" s="8">
        <v>1</v>
      </c>
      <c r="G14">
        <f>F14*$C$20</f>
        <v>20922.2</v>
      </c>
      <c r="I14" s="6">
        <f>C14-G14</f>
        <v>5432.7999999999993</v>
      </c>
    </row>
    <row r="15" spans="2:13" x14ac:dyDescent="0.25">
      <c r="B15" s="1" t="s">
        <v>1</v>
      </c>
      <c r="C15" s="6">
        <v>43081</v>
      </c>
      <c r="D15" s="4"/>
      <c r="E15" s="8">
        <f t="shared" ref="E15:E17" si="0">C15/$C$20</f>
        <v>2.0591046830639224</v>
      </c>
      <c r="F15" s="8">
        <v>2</v>
      </c>
      <c r="G15">
        <f t="shared" ref="G15:G17" si="1">F15*$C$20</f>
        <v>41844.400000000001</v>
      </c>
      <c r="I15" s="6">
        <f t="shared" ref="I15:I17" si="2">C15-G15</f>
        <v>1236.5999999999985</v>
      </c>
    </row>
    <row r="16" spans="2:13" x14ac:dyDescent="0.25">
      <c r="B16" s="1" t="s">
        <v>2</v>
      </c>
      <c r="C16" s="6">
        <v>18546</v>
      </c>
      <c r="D16" s="4"/>
      <c r="E16" s="8">
        <f t="shared" si="0"/>
        <v>0.88642685759623741</v>
      </c>
      <c r="F16" s="8">
        <v>0</v>
      </c>
      <c r="G16">
        <f t="shared" si="1"/>
        <v>0</v>
      </c>
      <c r="I16" s="6">
        <f t="shared" si="2"/>
        <v>18546</v>
      </c>
    </row>
    <row r="17" spans="2:13" x14ac:dyDescent="0.25">
      <c r="B17" s="1" t="s">
        <v>3</v>
      </c>
      <c r="C17" s="6">
        <v>16629</v>
      </c>
      <c r="D17" s="4"/>
      <c r="E17" s="8">
        <f t="shared" si="0"/>
        <v>0.79480169389452349</v>
      </c>
      <c r="F17" s="8">
        <v>0</v>
      </c>
      <c r="G17">
        <f t="shared" si="1"/>
        <v>0</v>
      </c>
      <c r="I17" s="6">
        <f t="shared" si="2"/>
        <v>16629</v>
      </c>
    </row>
    <row r="18" spans="2:13" x14ac:dyDescent="0.25">
      <c r="B18" s="1"/>
      <c r="C18" s="6"/>
      <c r="D18" s="4"/>
      <c r="E18" s="8"/>
      <c r="F18" s="8"/>
    </row>
    <row r="19" spans="2:13" x14ac:dyDescent="0.25">
      <c r="B19" s="3" t="s">
        <v>9</v>
      </c>
      <c r="C19" s="6">
        <f>SUM(C14:C17)</f>
        <v>104611</v>
      </c>
      <c r="D19" s="4"/>
      <c r="E19" s="8"/>
      <c r="F19" s="8"/>
    </row>
    <row r="20" spans="2:13" x14ac:dyDescent="0.25">
      <c r="B20" s="3" t="s">
        <v>48</v>
      </c>
      <c r="C20" s="8">
        <f>C19/5</f>
        <v>20922.2</v>
      </c>
      <c r="D20" s="4"/>
      <c r="E20" s="8"/>
      <c r="F20" s="8"/>
    </row>
    <row r="21" spans="2:13" x14ac:dyDescent="0.25">
      <c r="B21" s="8"/>
      <c r="C21" s="8"/>
      <c r="D21" s="4"/>
      <c r="E21" s="8"/>
      <c r="F21" s="8"/>
    </row>
    <row r="22" spans="2:13" x14ac:dyDescent="0.25">
      <c r="B22" s="8"/>
      <c r="C22" s="6"/>
      <c r="D22" s="4"/>
      <c r="E22" s="8"/>
      <c r="F22" s="8"/>
    </row>
    <row r="23" spans="2:13" x14ac:dyDescent="0.25">
      <c r="B23" s="8"/>
      <c r="C23" s="8"/>
      <c r="D23" s="4"/>
      <c r="E23" s="8"/>
      <c r="F23" s="8"/>
    </row>
    <row r="24" spans="2:13" x14ac:dyDescent="0.25">
      <c r="B24" s="8" t="s">
        <v>10</v>
      </c>
      <c r="C24" s="8" t="s">
        <v>12</v>
      </c>
      <c r="D24" s="4"/>
      <c r="E24" s="8"/>
      <c r="F24" s="8"/>
      <c r="I24" s="8" t="s">
        <v>39</v>
      </c>
      <c r="J24" s="70" t="s">
        <v>38</v>
      </c>
      <c r="K24" s="70"/>
      <c r="L24" s="70"/>
      <c r="M24" s="8">
        <v>1</v>
      </c>
    </row>
    <row r="25" spans="2:13" x14ac:dyDescent="0.25">
      <c r="B25" s="8"/>
      <c r="C25" s="8"/>
      <c r="D25" s="4"/>
      <c r="E25" s="8"/>
      <c r="F25" s="8"/>
    </row>
    <row r="26" spans="2:13" x14ac:dyDescent="0.25">
      <c r="B26" s="1" t="s">
        <v>0</v>
      </c>
      <c r="C26" s="6">
        <v>74565</v>
      </c>
      <c r="D26" s="4"/>
      <c r="E26" s="8">
        <f>C26/$C$32</f>
        <v>3.4063721619275729</v>
      </c>
      <c r="F26" s="8">
        <v>3</v>
      </c>
      <c r="G26">
        <f>F26*$C$32</f>
        <v>65669.57142857142</v>
      </c>
      <c r="I26" s="6">
        <f>C26-G26</f>
        <v>8895.4285714285797</v>
      </c>
    </row>
    <row r="27" spans="2:13" x14ac:dyDescent="0.25">
      <c r="B27" s="1" t="s">
        <v>1</v>
      </c>
      <c r="C27" s="6">
        <v>134322</v>
      </c>
      <c r="D27" s="4"/>
      <c r="E27" s="8">
        <f t="shared" ref="E27:E29" si="3">C27/$C$32</f>
        <v>6.1362666336006892</v>
      </c>
      <c r="F27" s="8">
        <v>6</v>
      </c>
      <c r="G27">
        <f t="shared" ref="G27:G29" si="4">F27*$C$32</f>
        <v>131339.14285714284</v>
      </c>
      <c r="I27" s="6">
        <f t="shared" ref="I27:I29" si="5">C27-G27</f>
        <v>2982.8571428571595</v>
      </c>
    </row>
    <row r="28" spans="2:13" x14ac:dyDescent="0.25">
      <c r="B28" s="1" t="s">
        <v>2</v>
      </c>
      <c r="C28" s="6">
        <v>52797</v>
      </c>
      <c r="D28" s="4"/>
      <c r="E28" s="8">
        <f t="shared" si="3"/>
        <v>2.4119389932715087</v>
      </c>
      <c r="F28" s="8">
        <v>2</v>
      </c>
      <c r="G28">
        <f t="shared" si="4"/>
        <v>43779.714285714283</v>
      </c>
      <c r="I28" s="6">
        <f t="shared" si="5"/>
        <v>9017.2857142857174</v>
      </c>
    </row>
    <row r="29" spans="2:13" x14ac:dyDescent="0.25">
      <c r="B29" s="1" t="s">
        <v>3</v>
      </c>
      <c r="C29" s="6">
        <v>44774</v>
      </c>
      <c r="D29" s="4"/>
      <c r="E29" s="8">
        <f t="shared" si="3"/>
        <v>2.04542221120023</v>
      </c>
      <c r="F29" s="8">
        <v>2</v>
      </c>
      <c r="G29">
        <f t="shared" si="4"/>
        <v>43779.714285714283</v>
      </c>
      <c r="I29" s="6">
        <f t="shared" si="5"/>
        <v>994.2857142857174</v>
      </c>
    </row>
    <row r="30" spans="2:13" x14ac:dyDescent="0.25">
      <c r="B30" s="1"/>
      <c r="C30" s="8"/>
      <c r="D30" s="4"/>
      <c r="E30" s="8"/>
      <c r="F30" s="8"/>
    </row>
    <row r="31" spans="2:13" x14ac:dyDescent="0.25">
      <c r="B31" s="3" t="s">
        <v>9</v>
      </c>
      <c r="C31" s="6">
        <f>SUM(C26:C29)</f>
        <v>306458</v>
      </c>
      <c r="D31" s="4"/>
      <c r="E31" s="8"/>
      <c r="F31" s="8"/>
    </row>
    <row r="32" spans="2:13" x14ac:dyDescent="0.25">
      <c r="B32" s="3" t="s">
        <v>48</v>
      </c>
      <c r="C32" s="8">
        <f>C31/14</f>
        <v>21889.857142857141</v>
      </c>
      <c r="D32" s="4"/>
      <c r="E32" s="8"/>
      <c r="F32" s="8"/>
    </row>
    <row r="33" spans="2:13" x14ac:dyDescent="0.25">
      <c r="B33" s="8"/>
      <c r="C33" s="8"/>
      <c r="D33" s="4"/>
      <c r="E33" s="8"/>
      <c r="F33" s="8"/>
    </row>
    <row r="34" spans="2:13" x14ac:dyDescent="0.25">
      <c r="B34" s="8"/>
      <c r="C34" s="8"/>
      <c r="D34" s="4"/>
      <c r="E34" s="8"/>
      <c r="F34" s="8"/>
    </row>
    <row r="35" spans="2:13" x14ac:dyDescent="0.25">
      <c r="B35" s="8"/>
      <c r="C35" s="8"/>
      <c r="D35" s="4"/>
      <c r="E35" s="8"/>
      <c r="F35" s="8"/>
    </row>
    <row r="36" spans="2:13" x14ac:dyDescent="0.25">
      <c r="B36" s="8" t="s">
        <v>13</v>
      </c>
      <c r="C36" s="8" t="s">
        <v>14</v>
      </c>
      <c r="D36" s="4"/>
      <c r="E36" s="8"/>
      <c r="F36" s="8"/>
      <c r="I36" s="8" t="s">
        <v>39</v>
      </c>
      <c r="J36" s="70" t="s">
        <v>38</v>
      </c>
      <c r="K36" s="70"/>
      <c r="L36" s="70"/>
      <c r="M36" s="8">
        <v>1</v>
      </c>
    </row>
    <row r="37" spans="2:13" x14ac:dyDescent="0.25">
      <c r="B37" s="8"/>
      <c r="C37" s="8"/>
      <c r="D37" s="4"/>
      <c r="E37" s="8"/>
      <c r="F37" s="8"/>
    </row>
    <row r="38" spans="2:13" x14ac:dyDescent="0.25">
      <c r="B38" s="1" t="s">
        <v>0</v>
      </c>
      <c r="C38" s="6">
        <v>50464</v>
      </c>
      <c r="D38" s="4"/>
      <c r="E38" s="8">
        <f>C38/$C$44</f>
        <v>2.2217012541755405</v>
      </c>
      <c r="F38" s="8">
        <v>2</v>
      </c>
      <c r="G38">
        <f>F38*$C$44</f>
        <v>45428.25</v>
      </c>
      <c r="I38" s="6">
        <f>C38-G38</f>
        <v>5035.75</v>
      </c>
    </row>
    <row r="39" spans="2:13" x14ac:dyDescent="0.25">
      <c r="B39" s="1" t="s">
        <v>1</v>
      </c>
      <c r="C39" s="6">
        <v>59515</v>
      </c>
      <c r="D39" s="4"/>
      <c r="E39" s="8">
        <f t="shared" ref="E39:E41" si="6">C39/$C$44</f>
        <v>2.6201757716839191</v>
      </c>
      <c r="F39" s="8">
        <v>2</v>
      </c>
      <c r="G39">
        <f t="shared" ref="G39:G41" si="7">F39*$C$44</f>
        <v>45428.25</v>
      </c>
      <c r="I39" s="6">
        <f t="shared" ref="I39:I41" si="8">C39-G39</f>
        <v>14086.75</v>
      </c>
    </row>
    <row r="40" spans="2:13" x14ac:dyDescent="0.25">
      <c r="B40" s="1" t="s">
        <v>2</v>
      </c>
      <c r="C40" s="6">
        <v>47350</v>
      </c>
      <c r="D40" s="4"/>
      <c r="E40" s="8">
        <f t="shared" si="6"/>
        <v>2.0846059445389158</v>
      </c>
      <c r="F40" s="8">
        <v>2</v>
      </c>
      <c r="G40">
        <f t="shared" si="7"/>
        <v>45428.25</v>
      </c>
      <c r="I40" s="6">
        <f t="shared" si="8"/>
        <v>1921.75</v>
      </c>
    </row>
    <row r="41" spans="2:13" x14ac:dyDescent="0.25">
      <c r="B41" s="1" t="s">
        <v>3</v>
      </c>
      <c r="C41" s="6">
        <v>24384</v>
      </c>
      <c r="D41" s="4"/>
      <c r="E41" s="8">
        <f t="shared" si="6"/>
        <v>1.0735170296016245</v>
      </c>
      <c r="F41" s="8">
        <v>1</v>
      </c>
      <c r="G41">
        <f t="shared" si="7"/>
        <v>22714.125</v>
      </c>
      <c r="I41" s="6">
        <f t="shared" si="8"/>
        <v>1669.875</v>
      </c>
    </row>
    <row r="42" spans="2:13" x14ac:dyDescent="0.25">
      <c r="B42" s="1"/>
      <c r="C42" s="8"/>
      <c r="D42" s="4"/>
      <c r="E42" s="8"/>
      <c r="F42" s="8"/>
    </row>
    <row r="43" spans="2:13" x14ac:dyDescent="0.25">
      <c r="B43" s="3" t="s">
        <v>9</v>
      </c>
      <c r="C43" s="6">
        <f>SUM(C38:C41)</f>
        <v>181713</v>
      </c>
      <c r="D43" s="4"/>
      <c r="E43" s="8"/>
      <c r="F43" s="8"/>
    </row>
    <row r="44" spans="2:13" x14ac:dyDescent="0.25">
      <c r="B44" s="3" t="s">
        <v>48</v>
      </c>
      <c r="C44" s="8">
        <f>C43/8</f>
        <v>22714.125</v>
      </c>
      <c r="D44" s="4"/>
      <c r="E44" s="8"/>
      <c r="F44" s="8"/>
    </row>
    <row r="45" spans="2:13" x14ac:dyDescent="0.25">
      <c r="B45" s="8"/>
      <c r="C45" s="8"/>
      <c r="D45" s="4"/>
      <c r="E45" s="8"/>
      <c r="F45" s="8"/>
    </row>
    <row r="46" spans="2:13" x14ac:dyDescent="0.25">
      <c r="B46" s="8"/>
      <c r="C46" s="8"/>
      <c r="D46" s="4"/>
      <c r="E46" s="8"/>
      <c r="F46" s="8"/>
    </row>
    <row r="47" spans="2:13" x14ac:dyDescent="0.25">
      <c r="B47" s="8"/>
      <c r="C47" s="8"/>
      <c r="D47" s="4"/>
      <c r="E47" s="8"/>
      <c r="F47" s="8"/>
    </row>
    <row r="48" spans="2:13" x14ac:dyDescent="0.25">
      <c r="B48" s="8" t="s">
        <v>15</v>
      </c>
      <c r="C48" s="8" t="s">
        <v>26</v>
      </c>
      <c r="D48" s="4"/>
      <c r="E48" s="8"/>
      <c r="F48" s="8"/>
      <c r="I48" s="8" t="s">
        <v>39</v>
      </c>
      <c r="J48" s="70" t="s">
        <v>38</v>
      </c>
      <c r="K48" s="70"/>
      <c r="L48" s="70"/>
      <c r="M48" s="8">
        <v>2</v>
      </c>
    </row>
    <row r="49" spans="2:13" x14ac:dyDescent="0.25">
      <c r="B49" s="8"/>
      <c r="C49" s="8"/>
      <c r="D49" s="4"/>
      <c r="E49" s="8"/>
      <c r="F49" s="8"/>
    </row>
    <row r="50" spans="2:13" x14ac:dyDescent="0.25">
      <c r="B50" s="1" t="s">
        <v>0</v>
      </c>
      <c r="C50" s="6">
        <v>84166</v>
      </c>
      <c r="D50" s="4"/>
      <c r="E50" s="8">
        <f>C50/$C$56</f>
        <v>3.9423524852985632</v>
      </c>
      <c r="F50" s="8">
        <v>3</v>
      </c>
      <c r="G50">
        <f>F50*$C$56</f>
        <v>64047.545454545456</v>
      </c>
      <c r="I50" s="6">
        <f>C50-G50</f>
        <v>20118.454545454544</v>
      </c>
    </row>
    <row r="51" spans="2:13" x14ac:dyDescent="0.25">
      <c r="B51" s="1" t="s">
        <v>1</v>
      </c>
      <c r="C51" s="6">
        <v>79463</v>
      </c>
      <c r="D51" s="4"/>
      <c r="E51" s="8">
        <f t="shared" ref="E51:E53" si="9">C51/$C$56</f>
        <v>3.7220630128469896</v>
      </c>
      <c r="F51" s="8">
        <v>3</v>
      </c>
      <c r="G51">
        <f t="shared" ref="G51:G53" si="10">F51*$C$56</f>
        <v>64047.545454545456</v>
      </c>
      <c r="I51" s="6">
        <f t="shared" ref="I51:I53" si="11">C51-G51</f>
        <v>15415.454545454544</v>
      </c>
    </row>
    <row r="52" spans="2:13" x14ac:dyDescent="0.25">
      <c r="B52" s="1" t="s">
        <v>2</v>
      </c>
      <c r="C52" s="6">
        <v>44551</v>
      </c>
      <c r="D52" s="4"/>
      <c r="E52" s="8">
        <f t="shared" si="9"/>
        <v>2.086777862468649</v>
      </c>
      <c r="F52" s="8">
        <v>2</v>
      </c>
      <c r="G52">
        <f t="shared" si="10"/>
        <v>42698.36363636364</v>
      </c>
      <c r="I52" s="6">
        <f t="shared" si="11"/>
        <v>1852.6363636363603</v>
      </c>
    </row>
    <row r="53" spans="2:13" x14ac:dyDescent="0.25">
      <c r="B53" s="1" t="s">
        <v>3</v>
      </c>
      <c r="C53" s="6">
        <v>26661</v>
      </c>
      <c r="D53" s="4"/>
      <c r="E53" s="8">
        <f t="shared" si="9"/>
        <v>1.2488066393857971</v>
      </c>
      <c r="F53" s="8">
        <v>1</v>
      </c>
      <c r="G53">
        <f t="shared" si="10"/>
        <v>21349.18181818182</v>
      </c>
      <c r="I53" s="6">
        <f t="shared" si="11"/>
        <v>5311.8181818181802</v>
      </c>
    </row>
    <row r="54" spans="2:13" x14ac:dyDescent="0.25">
      <c r="B54" s="1"/>
      <c r="C54" s="8"/>
      <c r="D54" s="4"/>
      <c r="E54" s="8"/>
      <c r="F54" s="8"/>
    </row>
    <row r="55" spans="2:13" x14ac:dyDescent="0.25">
      <c r="B55" s="3" t="s">
        <v>9</v>
      </c>
      <c r="C55" s="6">
        <f>SUM(C50:C53)</f>
        <v>234841</v>
      </c>
      <c r="D55" s="4"/>
      <c r="E55" s="8"/>
      <c r="F55" s="8"/>
    </row>
    <row r="56" spans="2:13" x14ac:dyDescent="0.25">
      <c r="B56" s="3" t="s">
        <v>48</v>
      </c>
      <c r="C56" s="8">
        <f>C55/11</f>
        <v>21349.18181818182</v>
      </c>
      <c r="D56" s="4"/>
      <c r="E56" s="8"/>
      <c r="F56" s="8"/>
    </row>
    <row r="57" spans="2:13" x14ac:dyDescent="0.25">
      <c r="B57" s="8"/>
      <c r="C57" s="8"/>
      <c r="D57" s="4"/>
      <c r="E57" s="8"/>
      <c r="F57" s="8"/>
    </row>
    <row r="58" spans="2:13" x14ac:dyDescent="0.25">
      <c r="B58" s="8"/>
      <c r="C58" s="8"/>
      <c r="D58" s="4"/>
      <c r="E58" s="8"/>
      <c r="F58" s="8"/>
    </row>
    <row r="59" spans="2:13" x14ac:dyDescent="0.25">
      <c r="B59" s="8"/>
      <c r="C59" s="8"/>
      <c r="D59" s="4"/>
      <c r="E59" s="8"/>
      <c r="F59" s="8"/>
    </row>
    <row r="60" spans="2:13" x14ac:dyDescent="0.25">
      <c r="B60" s="8" t="s">
        <v>16</v>
      </c>
      <c r="C60" s="8" t="s">
        <v>28</v>
      </c>
      <c r="D60" s="4"/>
      <c r="E60" s="8"/>
      <c r="F60" s="8"/>
      <c r="I60" s="8" t="s">
        <v>39</v>
      </c>
      <c r="J60" s="70" t="s">
        <v>38</v>
      </c>
      <c r="K60" s="70"/>
      <c r="L60" s="70"/>
      <c r="M60" s="8">
        <v>2</v>
      </c>
    </row>
    <row r="61" spans="2:13" x14ac:dyDescent="0.25">
      <c r="B61" s="8"/>
      <c r="C61" s="8"/>
      <c r="D61" s="4"/>
      <c r="E61" s="8"/>
      <c r="F61" s="8"/>
    </row>
    <row r="62" spans="2:13" x14ac:dyDescent="0.25">
      <c r="B62" s="1" t="s">
        <v>0</v>
      </c>
      <c r="C62" s="6">
        <v>78163</v>
      </c>
      <c r="D62" s="4"/>
      <c r="E62" s="8">
        <f>C62/$C$68</f>
        <v>3.6183223775576336</v>
      </c>
      <c r="F62" s="8">
        <v>3</v>
      </c>
      <c r="G62">
        <f>F62*$C$68</f>
        <v>64806</v>
      </c>
      <c r="I62" s="6">
        <f>C62-G62</f>
        <v>13357</v>
      </c>
    </row>
    <row r="63" spans="2:13" x14ac:dyDescent="0.25">
      <c r="B63" s="1" t="s">
        <v>1</v>
      </c>
      <c r="C63" s="6">
        <v>73556</v>
      </c>
      <c r="D63" s="4"/>
      <c r="E63" s="8">
        <f t="shared" ref="E63:E65" si="12">C63/$C$68</f>
        <v>3.405055087491899</v>
      </c>
      <c r="F63" s="8">
        <v>3</v>
      </c>
      <c r="G63">
        <f t="shared" ref="G63:G65" si="13">F63*$C$68</f>
        <v>64806</v>
      </c>
      <c r="I63" s="6">
        <f t="shared" ref="I63:I65" si="14">C63-G63</f>
        <v>8750</v>
      </c>
    </row>
    <row r="64" spans="2:13" x14ac:dyDescent="0.25">
      <c r="B64" s="1" t="s">
        <v>2</v>
      </c>
      <c r="C64" s="6">
        <v>38628</v>
      </c>
      <c r="D64" s="4"/>
      <c r="E64" s="8">
        <f t="shared" si="12"/>
        <v>1.7881677622442367</v>
      </c>
      <c r="F64" s="8">
        <v>1</v>
      </c>
      <c r="G64">
        <f t="shared" si="13"/>
        <v>21602</v>
      </c>
      <c r="I64" s="6">
        <f t="shared" si="14"/>
        <v>17026</v>
      </c>
    </row>
    <row r="65" spans="2:13" x14ac:dyDescent="0.25">
      <c r="B65" s="1" t="s">
        <v>3</v>
      </c>
      <c r="C65" s="6">
        <v>25673</v>
      </c>
      <c r="D65" s="4"/>
      <c r="E65" s="8">
        <f t="shared" si="12"/>
        <v>1.1884547727062309</v>
      </c>
      <c r="F65" s="8">
        <v>1</v>
      </c>
      <c r="G65">
        <f t="shared" si="13"/>
        <v>21602</v>
      </c>
      <c r="I65" s="6">
        <f t="shared" si="14"/>
        <v>4071</v>
      </c>
    </row>
    <row r="66" spans="2:13" x14ac:dyDescent="0.25">
      <c r="B66" s="1"/>
      <c r="C66" s="8"/>
      <c r="D66" s="4"/>
      <c r="E66" s="8"/>
      <c r="F66" s="8"/>
    </row>
    <row r="67" spans="2:13" x14ac:dyDescent="0.25">
      <c r="B67" s="3" t="s">
        <v>9</v>
      </c>
      <c r="C67" s="6">
        <f>SUM(C62:C65)</f>
        <v>216020</v>
      </c>
      <c r="D67" s="4"/>
      <c r="E67" s="8"/>
      <c r="F67" s="8"/>
    </row>
    <row r="68" spans="2:13" x14ac:dyDescent="0.25">
      <c r="B68" s="3" t="s">
        <v>48</v>
      </c>
      <c r="C68" s="8">
        <f>C67/10</f>
        <v>21602</v>
      </c>
      <c r="D68" s="4"/>
      <c r="E68" s="8"/>
      <c r="F68" s="8"/>
    </row>
    <row r="69" spans="2:13" x14ac:dyDescent="0.25">
      <c r="B69" s="8"/>
      <c r="C69" s="8"/>
      <c r="D69" s="4"/>
      <c r="E69" s="8"/>
      <c r="F69" s="8"/>
    </row>
    <row r="70" spans="2:13" x14ac:dyDescent="0.25">
      <c r="B70" s="8"/>
      <c r="C70" s="8"/>
      <c r="D70" s="4"/>
      <c r="E70" s="8"/>
      <c r="F70" s="8"/>
    </row>
    <row r="71" spans="2:13" x14ac:dyDescent="0.25">
      <c r="B71" s="8"/>
      <c r="C71" s="8"/>
      <c r="D71" s="4"/>
      <c r="E71" s="8"/>
      <c r="F71" s="8"/>
    </row>
    <row r="72" spans="2:13" x14ac:dyDescent="0.25">
      <c r="B72" s="8" t="s">
        <v>17</v>
      </c>
      <c r="C72" s="8" t="s">
        <v>29</v>
      </c>
      <c r="D72" s="4"/>
      <c r="E72" s="8"/>
      <c r="F72" s="8"/>
      <c r="I72" s="8" t="s">
        <v>39</v>
      </c>
      <c r="J72" s="70" t="s">
        <v>38</v>
      </c>
      <c r="K72" s="70"/>
      <c r="L72" s="70"/>
      <c r="M72" s="8">
        <v>3</v>
      </c>
    </row>
    <row r="73" spans="2:13" x14ac:dyDescent="0.25">
      <c r="B73" s="8"/>
      <c r="C73" s="8"/>
      <c r="D73" s="4"/>
      <c r="E73" s="8"/>
      <c r="F73" s="8"/>
    </row>
    <row r="74" spans="2:13" x14ac:dyDescent="0.25">
      <c r="B74" s="1" t="s">
        <v>0</v>
      </c>
      <c r="C74" s="6">
        <v>79715</v>
      </c>
      <c r="D74" s="4"/>
      <c r="E74" s="8">
        <f>C74/$C$80</f>
        <v>3.7320921377071694</v>
      </c>
      <c r="F74" s="8">
        <v>3</v>
      </c>
      <c r="G74">
        <f>F74*$C$80</f>
        <v>64078</v>
      </c>
      <c r="I74" s="6">
        <f>C74-G74</f>
        <v>15637</v>
      </c>
    </row>
    <row r="75" spans="2:13" x14ac:dyDescent="0.25">
      <c r="B75" s="1" t="s">
        <v>1</v>
      </c>
      <c r="C75" s="6">
        <v>96714</v>
      </c>
      <c r="D75" s="4"/>
      <c r="E75" s="8">
        <f t="shared" ref="E75:E77" si="15">C75/$C$80</f>
        <v>4.5279503105590067</v>
      </c>
      <c r="F75" s="8">
        <v>4</v>
      </c>
      <c r="G75">
        <f t="shared" ref="G75:G77" si="16">F75*$C$80</f>
        <v>85437.333333333328</v>
      </c>
      <c r="I75" s="6">
        <f t="shared" ref="I75:I77" si="17">C75-G75</f>
        <v>11276.666666666672</v>
      </c>
    </row>
    <row r="76" spans="2:13" x14ac:dyDescent="0.25">
      <c r="B76" s="1" t="s">
        <v>2</v>
      </c>
      <c r="C76" s="6">
        <v>40124</v>
      </c>
      <c r="D76" s="4"/>
      <c r="E76" s="8">
        <f t="shared" si="15"/>
        <v>1.8785230500327728</v>
      </c>
      <c r="F76" s="8">
        <v>1</v>
      </c>
      <c r="G76">
        <f t="shared" si="16"/>
        <v>21359.333333333332</v>
      </c>
      <c r="I76" s="6">
        <f t="shared" si="17"/>
        <v>18764.666666666668</v>
      </c>
    </row>
    <row r="77" spans="2:13" x14ac:dyDescent="0.25">
      <c r="B77" s="1" t="s">
        <v>3</v>
      </c>
      <c r="C77" s="6">
        <v>39759</v>
      </c>
      <c r="D77" s="4"/>
      <c r="E77" s="8">
        <f t="shared" si="15"/>
        <v>1.8614345017010518</v>
      </c>
      <c r="F77" s="8">
        <v>1</v>
      </c>
      <c r="G77">
        <f t="shared" si="16"/>
        <v>21359.333333333332</v>
      </c>
      <c r="I77" s="6">
        <f t="shared" si="17"/>
        <v>18399.666666666668</v>
      </c>
    </row>
    <row r="78" spans="2:13" x14ac:dyDescent="0.25">
      <c r="B78" s="1"/>
      <c r="C78" s="8"/>
      <c r="D78" s="4"/>
      <c r="E78" s="8"/>
      <c r="F78" s="8"/>
    </row>
    <row r="79" spans="2:13" x14ac:dyDescent="0.25">
      <c r="B79" s="3" t="s">
        <v>9</v>
      </c>
      <c r="C79" s="6">
        <f>SUM(C74:C77)</f>
        <v>256312</v>
      </c>
      <c r="D79" s="4"/>
      <c r="E79" s="8"/>
      <c r="F79" s="8"/>
    </row>
    <row r="80" spans="2:13" x14ac:dyDescent="0.25">
      <c r="B80" s="3" t="s">
        <v>48</v>
      </c>
      <c r="C80" s="8">
        <f>C79/12</f>
        <v>21359.333333333332</v>
      </c>
      <c r="D80" s="4"/>
      <c r="E80" s="8"/>
      <c r="F80" s="8"/>
    </row>
    <row r="81" spans="2:13" x14ac:dyDescent="0.25">
      <c r="B81" s="8"/>
      <c r="C81" s="8"/>
      <c r="D81" s="4"/>
      <c r="E81" s="8"/>
      <c r="F81" s="8"/>
    </row>
    <row r="82" spans="2:13" x14ac:dyDescent="0.25">
      <c r="B82" s="8"/>
      <c r="C82" s="8"/>
      <c r="D82" s="4"/>
      <c r="E82" s="8"/>
      <c r="F82" s="8"/>
    </row>
    <row r="83" spans="2:13" x14ac:dyDescent="0.25">
      <c r="B83" s="8"/>
      <c r="C83" s="8"/>
      <c r="D83" s="4"/>
      <c r="E83" s="8"/>
      <c r="F83" s="8"/>
    </row>
    <row r="84" spans="2:13" x14ac:dyDescent="0.25">
      <c r="B84" s="8" t="s">
        <v>18</v>
      </c>
      <c r="C84" s="8" t="s">
        <v>30</v>
      </c>
      <c r="D84" s="4"/>
      <c r="E84" s="8"/>
      <c r="F84" s="8"/>
      <c r="I84" s="8" t="s">
        <v>39</v>
      </c>
      <c r="J84" s="70" t="s">
        <v>38</v>
      </c>
      <c r="K84" s="70"/>
      <c r="L84" s="70"/>
      <c r="M84" s="8">
        <v>2</v>
      </c>
    </row>
    <row r="85" spans="2:13" x14ac:dyDescent="0.25">
      <c r="B85" s="8"/>
      <c r="C85" s="8"/>
      <c r="D85" s="4"/>
      <c r="E85" s="8"/>
      <c r="F85" s="8"/>
    </row>
    <row r="86" spans="2:13" x14ac:dyDescent="0.25">
      <c r="B86" s="1" t="s">
        <v>0</v>
      </c>
      <c r="C86" s="6">
        <v>119457</v>
      </c>
      <c r="D86" s="4"/>
      <c r="E86" s="8">
        <f>C86/$C$92</f>
        <v>5.7984228966807576</v>
      </c>
      <c r="F86" s="8">
        <v>5</v>
      </c>
      <c r="G86">
        <f>F86*$C$92</f>
        <v>103008.18181818182</v>
      </c>
      <c r="I86" s="6">
        <f>C86-G86</f>
        <v>16448.818181818177</v>
      </c>
    </row>
    <row r="87" spans="2:13" x14ac:dyDescent="0.25">
      <c r="B87" s="1" t="s">
        <v>1</v>
      </c>
      <c r="C87" s="6">
        <v>195176</v>
      </c>
      <c r="D87" s="4"/>
      <c r="E87" s="8">
        <f t="shared" ref="E87:E89" si="18">C87/$C$92</f>
        <v>9.4738105534423571</v>
      </c>
      <c r="F87" s="8">
        <v>9</v>
      </c>
      <c r="G87">
        <f t="shared" ref="G87:G89" si="19">F87*$C$92</f>
        <v>185414.72727272726</v>
      </c>
      <c r="I87" s="6">
        <f t="shared" ref="I87:I89" si="20">C87-G87</f>
        <v>9761.2727272727352</v>
      </c>
    </row>
    <row r="88" spans="2:13" x14ac:dyDescent="0.25">
      <c r="B88" s="1" t="s">
        <v>2</v>
      </c>
      <c r="C88" s="6">
        <v>64412</v>
      </c>
      <c r="D88" s="4"/>
      <c r="E88" s="8">
        <f t="shared" si="18"/>
        <v>3.1265477587835036</v>
      </c>
      <c r="F88" s="8">
        <v>3</v>
      </c>
      <c r="G88">
        <f t="shared" si="19"/>
        <v>61804.909090909088</v>
      </c>
      <c r="I88" s="6">
        <f t="shared" si="20"/>
        <v>2607.0909090909117</v>
      </c>
    </row>
    <row r="89" spans="2:13" x14ac:dyDescent="0.25">
      <c r="B89" s="1" t="s">
        <v>3</v>
      </c>
      <c r="C89" s="6">
        <v>74191</v>
      </c>
      <c r="D89" s="4"/>
      <c r="E89" s="8">
        <f t="shared" si="18"/>
        <v>3.6012187910933817</v>
      </c>
      <c r="F89" s="8">
        <v>3</v>
      </c>
      <c r="G89">
        <f t="shared" si="19"/>
        <v>61804.909090909088</v>
      </c>
      <c r="I89" s="6">
        <f t="shared" si="20"/>
        <v>12386.090909090912</v>
      </c>
    </row>
    <row r="90" spans="2:13" x14ac:dyDescent="0.25">
      <c r="B90" s="1"/>
      <c r="C90" s="8"/>
      <c r="D90" s="4"/>
      <c r="E90" s="8"/>
      <c r="F90" s="8"/>
    </row>
    <row r="91" spans="2:13" x14ac:dyDescent="0.25">
      <c r="B91" s="3" t="s">
        <v>9</v>
      </c>
      <c r="C91" s="6">
        <f>SUM(C86:C89)</f>
        <v>453236</v>
      </c>
      <c r="D91" s="4"/>
      <c r="E91" s="8"/>
      <c r="F91" s="8"/>
    </row>
    <row r="92" spans="2:13" x14ac:dyDescent="0.25">
      <c r="B92" s="3" t="s">
        <v>48</v>
      </c>
      <c r="C92" s="8">
        <f>C91/22</f>
        <v>20601.636363636364</v>
      </c>
      <c r="D92" s="4"/>
      <c r="E92" s="8"/>
      <c r="F92" s="8"/>
    </row>
    <row r="93" spans="2:13" x14ac:dyDescent="0.25">
      <c r="B93" s="8"/>
      <c r="C93" s="8"/>
      <c r="D93" s="4"/>
      <c r="E93" s="8"/>
      <c r="F93" s="8"/>
    </row>
    <row r="94" spans="2:13" x14ac:dyDescent="0.25">
      <c r="B94" s="8"/>
      <c r="C94" s="8"/>
      <c r="D94" s="4"/>
      <c r="E94" s="8"/>
      <c r="F94" s="8"/>
    </row>
    <row r="95" spans="2:13" x14ac:dyDescent="0.25">
      <c r="B95" s="8"/>
      <c r="C95" s="8"/>
      <c r="D95" s="4"/>
      <c r="E95" s="8"/>
      <c r="F95" s="8"/>
    </row>
    <row r="96" spans="2:13" x14ac:dyDescent="0.25">
      <c r="B96" s="8" t="s">
        <v>19</v>
      </c>
      <c r="C96" s="8" t="s">
        <v>29</v>
      </c>
      <c r="D96" s="4"/>
      <c r="E96" s="8"/>
      <c r="F96" s="8"/>
      <c r="I96" s="8" t="s">
        <v>39</v>
      </c>
      <c r="J96" s="70" t="s">
        <v>38</v>
      </c>
      <c r="K96" s="70"/>
      <c r="L96" s="70"/>
      <c r="M96" s="8">
        <v>1</v>
      </c>
    </row>
    <row r="97" spans="2:13" x14ac:dyDescent="0.25">
      <c r="B97" s="8"/>
      <c r="C97" s="8"/>
      <c r="D97" s="4"/>
      <c r="E97" s="8"/>
      <c r="F97" s="8"/>
    </row>
    <row r="98" spans="2:13" x14ac:dyDescent="0.25">
      <c r="B98" s="1" t="s">
        <v>0</v>
      </c>
      <c r="C98" s="6">
        <v>87019</v>
      </c>
      <c r="D98" s="4"/>
      <c r="E98" s="8">
        <f>C98/$C$104</f>
        <v>4.1881026101743855</v>
      </c>
      <c r="F98" s="8">
        <v>4</v>
      </c>
      <c r="G98">
        <f>F98*$C$104</f>
        <v>83110.666666666672</v>
      </c>
      <c r="I98" s="6">
        <f>C98-G98</f>
        <v>3908.3333333333285</v>
      </c>
    </row>
    <row r="99" spans="2:13" x14ac:dyDescent="0.25">
      <c r="B99" s="1" t="s">
        <v>1</v>
      </c>
      <c r="C99" s="6">
        <v>84534</v>
      </c>
      <c r="D99" s="4"/>
      <c r="E99" s="8">
        <f t="shared" ref="E99:E101" si="21">C99/$C$104</f>
        <v>4.0685030401232094</v>
      </c>
      <c r="F99" s="8">
        <v>4</v>
      </c>
      <c r="G99">
        <f t="shared" ref="G99:G101" si="22">F99*$C$104</f>
        <v>83110.666666666672</v>
      </c>
      <c r="I99" s="6">
        <f t="shared" ref="I99:I101" si="23">C99-G99</f>
        <v>1423.3333333333285</v>
      </c>
    </row>
    <row r="100" spans="2:13" x14ac:dyDescent="0.25">
      <c r="B100" s="1" t="s">
        <v>2</v>
      </c>
      <c r="C100" s="6">
        <v>42117</v>
      </c>
      <c r="D100" s="4"/>
      <c r="E100" s="8">
        <f t="shared" si="21"/>
        <v>2.0270322301188775</v>
      </c>
      <c r="F100" s="8">
        <v>2</v>
      </c>
      <c r="G100">
        <f t="shared" si="22"/>
        <v>41555.333333333336</v>
      </c>
      <c r="I100" s="6">
        <f t="shared" si="23"/>
        <v>561.66666666666424</v>
      </c>
    </row>
    <row r="101" spans="2:13" x14ac:dyDescent="0.25">
      <c r="B101" s="1" t="s">
        <v>3</v>
      </c>
      <c r="C101" s="6">
        <v>35662</v>
      </c>
      <c r="D101" s="4"/>
      <c r="E101" s="8">
        <f t="shared" si="21"/>
        <v>1.716362119583527</v>
      </c>
      <c r="F101" s="8">
        <v>1</v>
      </c>
      <c r="G101">
        <f t="shared" si="22"/>
        <v>20777.666666666668</v>
      </c>
      <c r="I101" s="6">
        <f t="shared" si="23"/>
        <v>14884.333333333332</v>
      </c>
    </row>
    <row r="102" spans="2:13" x14ac:dyDescent="0.25">
      <c r="B102" s="1"/>
      <c r="C102" s="8"/>
      <c r="D102" s="4"/>
      <c r="E102" s="8"/>
      <c r="F102" s="8"/>
    </row>
    <row r="103" spans="2:13" x14ac:dyDescent="0.25">
      <c r="B103" s="3" t="s">
        <v>9</v>
      </c>
      <c r="C103" s="6">
        <f>SUM(C98:C101)</f>
        <v>249332</v>
      </c>
      <c r="D103" s="4"/>
      <c r="E103" s="8"/>
      <c r="F103" s="8"/>
    </row>
    <row r="104" spans="2:13" x14ac:dyDescent="0.25">
      <c r="B104" s="3" t="s">
        <v>48</v>
      </c>
      <c r="C104" s="8">
        <f>C103/12</f>
        <v>20777.666666666668</v>
      </c>
      <c r="D104" s="4"/>
      <c r="E104" s="8"/>
      <c r="F104" s="8"/>
    </row>
    <row r="105" spans="2:13" x14ac:dyDescent="0.25">
      <c r="B105" s="8"/>
      <c r="C105" s="8"/>
      <c r="D105" s="4"/>
      <c r="E105" s="8"/>
      <c r="F105" s="8"/>
    </row>
    <row r="106" spans="2:13" x14ac:dyDescent="0.25">
      <c r="B106" s="8"/>
      <c r="C106" s="8"/>
      <c r="D106" s="4"/>
      <c r="E106" s="8"/>
      <c r="F106" s="8"/>
    </row>
    <row r="107" spans="2:13" x14ac:dyDescent="0.25">
      <c r="B107" s="8"/>
      <c r="C107" s="8"/>
      <c r="D107" s="4"/>
      <c r="E107" s="8"/>
      <c r="F107" s="8"/>
    </row>
    <row r="108" spans="2:13" x14ac:dyDescent="0.25">
      <c r="B108" s="8" t="s">
        <v>20</v>
      </c>
      <c r="C108" s="8" t="s">
        <v>31</v>
      </c>
      <c r="D108" s="4"/>
      <c r="E108" s="8"/>
      <c r="F108" s="8"/>
      <c r="I108" s="8" t="s">
        <v>39</v>
      </c>
      <c r="J108" s="70" t="s">
        <v>38</v>
      </c>
      <c r="K108" s="70"/>
      <c r="L108" s="70"/>
      <c r="M108" s="8">
        <v>2</v>
      </c>
    </row>
    <row r="109" spans="2:13" x14ac:dyDescent="0.25">
      <c r="B109" s="8"/>
      <c r="C109" s="8"/>
      <c r="D109" s="4"/>
      <c r="E109" s="8"/>
      <c r="F109" s="8"/>
    </row>
    <row r="110" spans="2:13" x14ac:dyDescent="0.25">
      <c r="B110" s="1" t="s">
        <v>0</v>
      </c>
      <c r="C110" s="6">
        <v>187497</v>
      </c>
      <c r="D110" s="4"/>
      <c r="E110" s="8">
        <f>C110/$C$116</f>
        <v>8.7493299681265686</v>
      </c>
      <c r="F110" s="8">
        <v>8</v>
      </c>
      <c r="G110">
        <f>F110*$C$116</f>
        <v>171438.95652173914</v>
      </c>
      <c r="I110" s="6">
        <f>C110-G110</f>
        <v>16058.043478260865</v>
      </c>
    </row>
    <row r="111" spans="2:13" x14ac:dyDescent="0.25">
      <c r="B111" s="1" t="s">
        <v>1</v>
      </c>
      <c r="C111" s="6">
        <v>158362</v>
      </c>
      <c r="D111" s="4"/>
      <c r="E111" s="8">
        <f t="shared" ref="E111:E113" si="24">C111/$C$116</f>
        <v>7.3897789959970535</v>
      </c>
      <c r="F111" s="8">
        <v>7</v>
      </c>
      <c r="G111">
        <f t="shared" ref="G111:G113" si="25">F111*$C$116</f>
        <v>150009.08695652173</v>
      </c>
      <c r="I111" s="6">
        <f t="shared" ref="I111:I113" si="26">C111-G111</f>
        <v>8352.913043478271</v>
      </c>
    </row>
    <row r="112" spans="2:13" x14ac:dyDescent="0.25">
      <c r="B112" s="1" t="s">
        <v>2</v>
      </c>
      <c r="C112" s="6">
        <v>88601</v>
      </c>
      <c r="D112" s="4"/>
      <c r="E112" s="8">
        <f t="shared" si="24"/>
        <v>4.1344628687711378</v>
      </c>
      <c r="F112" s="8">
        <v>4</v>
      </c>
      <c r="G112">
        <f t="shared" si="25"/>
        <v>85719.478260869568</v>
      </c>
      <c r="I112" s="6">
        <f t="shared" si="26"/>
        <v>2881.5217391304323</v>
      </c>
    </row>
    <row r="113" spans="2:13" x14ac:dyDescent="0.25">
      <c r="B113" s="1" t="s">
        <v>3</v>
      </c>
      <c r="C113" s="6">
        <v>58427</v>
      </c>
      <c r="D113" s="4"/>
      <c r="E113" s="8">
        <f t="shared" si="24"/>
        <v>2.7264281671052388</v>
      </c>
      <c r="F113" s="8">
        <v>2</v>
      </c>
      <c r="G113">
        <f t="shared" si="25"/>
        <v>42859.739130434784</v>
      </c>
      <c r="I113" s="6">
        <f t="shared" si="26"/>
        <v>15567.260869565216</v>
      </c>
    </row>
    <row r="114" spans="2:13" x14ac:dyDescent="0.25">
      <c r="B114" s="1"/>
      <c r="C114" s="8"/>
      <c r="D114" s="4"/>
      <c r="E114" s="8"/>
      <c r="F114" s="8"/>
    </row>
    <row r="115" spans="2:13" x14ac:dyDescent="0.25">
      <c r="B115" s="3" t="s">
        <v>9</v>
      </c>
      <c r="C115" s="6">
        <f>SUM(C110:C113)</f>
        <v>492887</v>
      </c>
      <c r="D115" s="4"/>
      <c r="E115" s="8"/>
      <c r="F115" s="8"/>
    </row>
    <row r="116" spans="2:13" x14ac:dyDescent="0.25">
      <c r="B116" s="3" t="s">
        <v>48</v>
      </c>
      <c r="C116" s="8">
        <f>C115/23</f>
        <v>21429.869565217392</v>
      </c>
      <c r="D116" s="4"/>
      <c r="E116" s="8"/>
      <c r="F116" s="8"/>
    </row>
    <row r="117" spans="2:13" x14ac:dyDescent="0.25">
      <c r="B117" s="8"/>
      <c r="C117" s="8"/>
      <c r="D117" s="4"/>
      <c r="E117" s="8"/>
      <c r="F117" s="8"/>
    </row>
    <row r="118" spans="2:13" x14ac:dyDescent="0.25">
      <c r="B118" s="8"/>
      <c r="C118" s="8"/>
      <c r="D118" s="4"/>
      <c r="E118" s="8"/>
      <c r="F118" s="8"/>
    </row>
    <row r="119" spans="2:13" x14ac:dyDescent="0.25">
      <c r="B119" s="8"/>
      <c r="C119" s="8"/>
      <c r="D119" s="4"/>
      <c r="E119" s="8"/>
      <c r="F119" s="8"/>
    </row>
    <row r="120" spans="2:13" x14ac:dyDescent="0.25">
      <c r="B120" s="8" t="s">
        <v>21</v>
      </c>
      <c r="C120" s="8" t="s">
        <v>28</v>
      </c>
      <c r="D120" s="4"/>
      <c r="E120" s="8"/>
      <c r="F120" s="8"/>
      <c r="I120" s="8" t="s">
        <v>39</v>
      </c>
      <c r="J120" s="70" t="s">
        <v>38</v>
      </c>
      <c r="K120" s="70"/>
      <c r="L120" s="70"/>
      <c r="M120" s="8">
        <v>2</v>
      </c>
    </row>
    <row r="121" spans="2:13" x14ac:dyDescent="0.25">
      <c r="B121" s="8"/>
      <c r="C121" s="8"/>
      <c r="D121" s="4"/>
      <c r="E121" s="8"/>
      <c r="F121" s="8"/>
    </row>
    <row r="122" spans="2:13" x14ac:dyDescent="0.25">
      <c r="B122" s="1" t="s">
        <v>0</v>
      </c>
      <c r="C122" s="6">
        <v>77631</v>
      </c>
      <c r="D122" s="4"/>
      <c r="E122" s="8">
        <f>C122/$C$128</f>
        <v>3.6289055926403768</v>
      </c>
      <c r="F122" s="8">
        <v>3</v>
      </c>
      <c r="G122">
        <f>F122*$C$128</f>
        <v>64177.200000000004</v>
      </c>
      <c r="I122" s="6">
        <f>C122-G122</f>
        <v>13453.799999999996</v>
      </c>
    </row>
    <row r="123" spans="2:13" x14ac:dyDescent="0.25">
      <c r="B123" s="1" t="s">
        <v>1</v>
      </c>
      <c r="C123" s="6">
        <v>74113</v>
      </c>
      <c r="D123" s="4"/>
      <c r="E123" s="8">
        <f t="shared" ref="E123:E125" si="27">C123/$C$128</f>
        <v>3.4644546661431161</v>
      </c>
      <c r="F123" s="8">
        <v>3</v>
      </c>
      <c r="G123">
        <f t="shared" ref="G123:G125" si="28">F123*$C$128</f>
        <v>64177.200000000004</v>
      </c>
      <c r="I123" s="6">
        <f t="shared" ref="I123:I125" si="29">C123-G123</f>
        <v>9935.7999999999956</v>
      </c>
    </row>
    <row r="124" spans="2:13" x14ac:dyDescent="0.25">
      <c r="B124" s="1" t="s">
        <v>2</v>
      </c>
      <c r="C124" s="6">
        <v>37451</v>
      </c>
      <c r="D124" s="4"/>
      <c r="E124" s="8">
        <f t="shared" si="27"/>
        <v>1.7506684616966772</v>
      </c>
      <c r="F124" s="8">
        <v>1</v>
      </c>
      <c r="G124">
        <f t="shared" si="28"/>
        <v>21392.400000000001</v>
      </c>
      <c r="I124" s="6">
        <f t="shared" si="29"/>
        <v>16058.599999999999</v>
      </c>
    </row>
    <row r="125" spans="2:13" x14ac:dyDescent="0.25">
      <c r="B125" s="1" t="s">
        <v>3</v>
      </c>
      <c r="C125" s="6">
        <v>24729</v>
      </c>
      <c r="D125" s="4"/>
      <c r="E125" s="8">
        <f t="shared" si="27"/>
        <v>1.1559712795198294</v>
      </c>
      <c r="F125" s="8">
        <v>1</v>
      </c>
      <c r="G125">
        <f t="shared" si="28"/>
        <v>21392.400000000001</v>
      </c>
      <c r="I125" s="6">
        <f t="shared" si="29"/>
        <v>3336.5999999999985</v>
      </c>
    </row>
    <row r="126" spans="2:13" x14ac:dyDescent="0.25">
      <c r="B126" s="1"/>
      <c r="C126" s="8"/>
      <c r="D126" s="4"/>
      <c r="E126" s="8"/>
      <c r="F126" s="8"/>
    </row>
    <row r="127" spans="2:13" x14ac:dyDescent="0.25">
      <c r="B127" s="3" t="s">
        <v>9</v>
      </c>
      <c r="C127" s="6">
        <f>SUM(C122:C125)</f>
        <v>213924</v>
      </c>
      <c r="D127" s="4"/>
      <c r="E127" s="8"/>
      <c r="F127" s="8"/>
    </row>
    <row r="128" spans="2:13" x14ac:dyDescent="0.25">
      <c r="B128" s="3" t="s">
        <v>48</v>
      </c>
      <c r="C128" s="8">
        <f>C127/10</f>
        <v>21392.400000000001</v>
      </c>
      <c r="D128" s="4"/>
      <c r="E128" s="8"/>
      <c r="F128" s="8"/>
    </row>
    <row r="129" spans="2:13" x14ac:dyDescent="0.25">
      <c r="B129" s="8"/>
      <c r="C129" s="8"/>
      <c r="D129" s="4"/>
      <c r="E129" s="8"/>
      <c r="F129" s="8"/>
    </row>
    <row r="130" spans="2:13" x14ac:dyDescent="0.25">
      <c r="B130" s="8"/>
      <c r="C130" s="8"/>
      <c r="D130" s="4"/>
      <c r="E130" s="8"/>
      <c r="F130" s="8"/>
    </row>
    <row r="131" spans="2:13" x14ac:dyDescent="0.25">
      <c r="B131" s="8"/>
      <c r="C131" s="8"/>
      <c r="D131" s="4"/>
      <c r="E131" s="8"/>
      <c r="F131" s="8"/>
    </row>
    <row r="132" spans="2:13" x14ac:dyDescent="0.25">
      <c r="B132" s="8" t="s">
        <v>22</v>
      </c>
      <c r="C132" s="8" t="s">
        <v>32</v>
      </c>
      <c r="D132" s="4"/>
      <c r="E132" s="8"/>
      <c r="F132" s="8"/>
      <c r="I132" s="8" t="s">
        <v>39</v>
      </c>
      <c r="J132" s="70" t="s">
        <v>38</v>
      </c>
      <c r="K132" s="70"/>
      <c r="L132" s="70"/>
      <c r="M132" s="8">
        <v>2</v>
      </c>
    </row>
    <row r="133" spans="2:13" x14ac:dyDescent="0.25">
      <c r="B133" s="8"/>
      <c r="C133" s="8"/>
      <c r="D133" s="4"/>
      <c r="E133" s="8"/>
      <c r="F133" s="8"/>
    </row>
    <row r="134" spans="2:13" x14ac:dyDescent="0.25">
      <c r="B134" s="1" t="s">
        <v>0</v>
      </c>
      <c r="C134" s="6">
        <v>97698</v>
      </c>
      <c r="D134" s="4"/>
      <c r="E134" s="8">
        <f>C134/$C$140</f>
        <v>4.8338287401949405</v>
      </c>
      <c r="F134" s="8">
        <v>4</v>
      </c>
      <c r="G134">
        <f>F134*$C$140</f>
        <v>80845.230769230766</v>
      </c>
      <c r="I134" s="6">
        <f>C134-G134</f>
        <v>16852.769230769234</v>
      </c>
    </row>
    <row r="135" spans="2:13" x14ac:dyDescent="0.25">
      <c r="B135" s="1" t="s">
        <v>1</v>
      </c>
      <c r="C135" s="6">
        <v>89509</v>
      </c>
      <c r="D135" s="4"/>
      <c r="E135" s="8">
        <f t="shared" ref="E135:E137" si="30">C135/$C$140</f>
        <v>4.4286595089572858</v>
      </c>
      <c r="F135" s="8">
        <v>4</v>
      </c>
      <c r="G135">
        <f t="shared" ref="G135:G137" si="31">F135*$C$140</f>
        <v>80845.230769230766</v>
      </c>
      <c r="I135" s="6">
        <f t="shared" ref="I135:I137" si="32">C135-G135</f>
        <v>8663.7692307692341</v>
      </c>
    </row>
    <row r="136" spans="2:13" x14ac:dyDescent="0.25">
      <c r="B136" s="1" t="s">
        <v>2</v>
      </c>
      <c r="C136" s="6">
        <v>45357</v>
      </c>
      <c r="D136" s="4"/>
      <c r="E136" s="8">
        <f t="shared" si="30"/>
        <v>2.2441397998835382</v>
      </c>
      <c r="F136" s="8">
        <v>2</v>
      </c>
      <c r="G136">
        <f t="shared" si="31"/>
        <v>40422.615384615383</v>
      </c>
      <c r="I136" s="6">
        <f t="shared" si="32"/>
        <v>4934.3846153846171</v>
      </c>
    </row>
    <row r="137" spans="2:13" x14ac:dyDescent="0.25">
      <c r="B137" s="1" t="s">
        <v>3</v>
      </c>
      <c r="C137" s="6">
        <v>30183</v>
      </c>
      <c r="D137" s="4"/>
      <c r="E137" s="8">
        <f t="shared" si="30"/>
        <v>1.4933719509642356</v>
      </c>
      <c r="F137" s="8">
        <v>1</v>
      </c>
      <c r="G137">
        <f t="shared" si="31"/>
        <v>20211.307692307691</v>
      </c>
      <c r="I137" s="6">
        <f t="shared" si="32"/>
        <v>9971.6923076923085</v>
      </c>
    </row>
    <row r="138" spans="2:13" x14ac:dyDescent="0.25">
      <c r="B138" s="1"/>
      <c r="C138" s="8"/>
      <c r="D138" s="4"/>
      <c r="E138" s="8"/>
      <c r="F138" s="8"/>
    </row>
    <row r="139" spans="2:13" x14ac:dyDescent="0.25">
      <c r="B139" s="3" t="s">
        <v>9</v>
      </c>
      <c r="C139" s="6">
        <f>SUM(C134:C137)</f>
        <v>262747</v>
      </c>
      <c r="D139" s="4"/>
      <c r="E139" s="8"/>
      <c r="F139" s="8"/>
    </row>
    <row r="140" spans="2:13" x14ac:dyDescent="0.25">
      <c r="B140" s="3" t="s">
        <v>48</v>
      </c>
      <c r="C140" s="8">
        <f>C139/13</f>
        <v>20211.307692307691</v>
      </c>
      <c r="D140" s="4"/>
      <c r="E140" s="8"/>
      <c r="F140" s="8"/>
    </row>
    <row r="141" spans="2:13" x14ac:dyDescent="0.25">
      <c r="B141" s="8"/>
      <c r="C141" s="8"/>
      <c r="D141" s="4"/>
      <c r="E141" s="8"/>
      <c r="F141" s="8"/>
    </row>
    <row r="142" spans="2:13" x14ac:dyDescent="0.25">
      <c r="B142" s="8"/>
      <c r="C142" s="8"/>
      <c r="D142" s="4"/>
      <c r="E142" s="8"/>
      <c r="F142" s="8"/>
    </row>
    <row r="143" spans="2:13" x14ac:dyDescent="0.25">
      <c r="B143" s="8"/>
      <c r="C143" s="8"/>
      <c r="D143" s="4"/>
      <c r="E143" s="8"/>
      <c r="F143" s="8"/>
    </row>
    <row r="144" spans="2:13" x14ac:dyDescent="0.25">
      <c r="B144" s="8" t="s">
        <v>23</v>
      </c>
      <c r="C144" s="8" t="s">
        <v>26</v>
      </c>
      <c r="D144" s="4"/>
      <c r="E144" s="8"/>
      <c r="F144" s="8"/>
      <c r="I144" s="8" t="s">
        <v>39</v>
      </c>
      <c r="J144" s="70" t="s">
        <v>38</v>
      </c>
      <c r="K144" s="70"/>
      <c r="L144" s="70"/>
      <c r="M144" s="8">
        <v>2</v>
      </c>
    </row>
    <row r="145" spans="2:13" x14ac:dyDescent="0.25">
      <c r="B145" s="8"/>
      <c r="C145" s="8"/>
      <c r="D145" s="4"/>
      <c r="E145" s="8"/>
      <c r="F145" s="8"/>
    </row>
    <row r="146" spans="2:13" x14ac:dyDescent="0.25">
      <c r="B146" s="1" t="s">
        <v>0</v>
      </c>
      <c r="C146" s="6">
        <v>76994</v>
      </c>
      <c r="D146" s="4"/>
      <c r="E146" s="8">
        <f>C146/$C$152</f>
        <v>3.6793622521015701</v>
      </c>
      <c r="F146" s="8">
        <v>3</v>
      </c>
      <c r="G146">
        <f>F146*$C$152</f>
        <v>62777.727272727279</v>
      </c>
      <c r="I146" s="6">
        <f>C146-G146</f>
        <v>14216.272727272721</v>
      </c>
    </row>
    <row r="147" spans="2:13" x14ac:dyDescent="0.25">
      <c r="B147" s="1" t="s">
        <v>1</v>
      </c>
      <c r="C147" s="6">
        <v>84107</v>
      </c>
      <c r="D147" s="4"/>
      <c r="E147" s="8">
        <f t="shared" ref="E147:E149" si="33">C147/$C$152</f>
        <v>4.0192757999000799</v>
      </c>
      <c r="F147" s="8">
        <v>4</v>
      </c>
      <c r="G147">
        <f t="shared" ref="G147:G149" si="34">F147*$C$152</f>
        <v>83703.636363636368</v>
      </c>
      <c r="I147" s="6">
        <f t="shared" ref="I147:I149" si="35">C147-G147</f>
        <v>403.36363636363239</v>
      </c>
    </row>
    <row r="148" spans="2:13" x14ac:dyDescent="0.25">
      <c r="B148" s="1" t="s">
        <v>2</v>
      </c>
      <c r="C148" s="6">
        <v>40210</v>
      </c>
      <c r="D148" s="4"/>
      <c r="E148" s="8">
        <f t="shared" si="33"/>
        <v>1.9215413688989291</v>
      </c>
      <c r="F148" s="8">
        <v>1</v>
      </c>
      <c r="G148">
        <f t="shared" si="34"/>
        <v>20925.909090909092</v>
      </c>
      <c r="I148" s="6">
        <f t="shared" si="35"/>
        <v>19284.090909090908</v>
      </c>
    </row>
    <row r="149" spans="2:13" x14ac:dyDescent="0.25">
      <c r="B149" s="1" t="s">
        <v>3</v>
      </c>
      <c r="C149" s="6">
        <v>28874</v>
      </c>
      <c r="D149" s="4"/>
      <c r="E149" s="8">
        <f t="shared" si="33"/>
        <v>1.37982057909942</v>
      </c>
      <c r="F149" s="8">
        <v>1</v>
      </c>
      <c r="G149">
        <f t="shared" si="34"/>
        <v>20925.909090909092</v>
      </c>
      <c r="I149" s="6">
        <f t="shared" si="35"/>
        <v>7948.0909090909081</v>
      </c>
    </row>
    <row r="150" spans="2:13" x14ac:dyDescent="0.25">
      <c r="B150" s="1"/>
      <c r="C150" s="8"/>
      <c r="D150" s="4"/>
      <c r="E150" s="8"/>
      <c r="F150" s="8"/>
    </row>
    <row r="151" spans="2:13" x14ac:dyDescent="0.25">
      <c r="B151" s="3" t="s">
        <v>9</v>
      </c>
      <c r="C151" s="6">
        <f>SUM(C146:C149)</f>
        <v>230185</v>
      </c>
      <c r="D151" s="4"/>
      <c r="E151" s="8"/>
      <c r="F151" s="8"/>
    </row>
    <row r="152" spans="2:13" x14ac:dyDescent="0.25">
      <c r="B152" s="3" t="s">
        <v>48</v>
      </c>
      <c r="C152" s="8">
        <f>C151/11</f>
        <v>20925.909090909092</v>
      </c>
      <c r="D152" s="4"/>
      <c r="E152" s="8"/>
      <c r="F152" s="8"/>
    </row>
    <row r="153" spans="2:13" x14ac:dyDescent="0.25">
      <c r="B153" s="8"/>
      <c r="C153" s="8"/>
      <c r="D153" s="4"/>
      <c r="E153" s="8"/>
      <c r="F153" s="8"/>
    </row>
    <row r="154" spans="2:13" x14ac:dyDescent="0.25">
      <c r="B154" s="8"/>
      <c r="C154" s="8"/>
      <c r="D154" s="4"/>
      <c r="E154" s="8"/>
      <c r="F154" s="8"/>
    </row>
    <row r="155" spans="2:13" x14ac:dyDescent="0.25">
      <c r="B155" s="8"/>
      <c r="C155" s="8"/>
      <c r="D155" s="4"/>
      <c r="E155" s="8"/>
      <c r="F155" s="8"/>
    </row>
    <row r="156" spans="2:13" x14ac:dyDescent="0.25">
      <c r="B156" s="8" t="s">
        <v>24</v>
      </c>
      <c r="C156" s="8" t="s">
        <v>27</v>
      </c>
      <c r="D156" s="4"/>
      <c r="E156" s="8"/>
      <c r="F156" s="8"/>
      <c r="I156" s="8" t="s">
        <v>39</v>
      </c>
      <c r="J156" s="70" t="s">
        <v>38</v>
      </c>
      <c r="K156" s="70"/>
      <c r="L156" s="70"/>
      <c r="M156" s="8">
        <v>1</v>
      </c>
    </row>
    <row r="157" spans="2:13" x14ac:dyDescent="0.25">
      <c r="B157" s="8"/>
      <c r="C157" s="8"/>
      <c r="D157" s="4"/>
      <c r="E157" s="8"/>
      <c r="F157" s="8"/>
    </row>
    <row r="158" spans="2:13" x14ac:dyDescent="0.25">
      <c r="B158" s="1" t="s">
        <v>0</v>
      </c>
      <c r="C158" s="6">
        <v>203091</v>
      </c>
      <c r="D158" s="4"/>
      <c r="E158" s="8">
        <f>C158/$C$164</f>
        <v>9.2341858041229177</v>
      </c>
      <c r="F158" s="8">
        <v>9</v>
      </c>
      <c r="G158" s="7">
        <f>F158*$C$164</f>
        <v>197940.46153846156</v>
      </c>
      <c r="I158" s="6">
        <f>C158-G158</f>
        <v>5150.5384615384392</v>
      </c>
    </row>
    <row r="159" spans="2:13" x14ac:dyDescent="0.25">
      <c r="B159" s="1" t="s">
        <v>1</v>
      </c>
      <c r="C159" s="6">
        <v>176100</v>
      </c>
      <c r="D159" s="4"/>
      <c r="E159" s="8">
        <f t="shared" ref="E159:E161" si="36">C159/$C$164</f>
        <v>8.0069531397553106</v>
      </c>
      <c r="F159" s="8">
        <v>8</v>
      </c>
      <c r="G159" s="7">
        <f t="shared" ref="G159:G161" si="37">F159*$C$164</f>
        <v>175947.07692307694</v>
      </c>
      <c r="I159" s="6">
        <f t="shared" ref="I159:I161" si="38">C159-G159</f>
        <v>152.92307692306349</v>
      </c>
    </row>
    <row r="160" spans="2:13" x14ac:dyDescent="0.25">
      <c r="B160" s="1" t="s">
        <v>2</v>
      </c>
      <c r="C160" s="6">
        <v>137532</v>
      </c>
      <c r="D160" s="4"/>
      <c r="E160" s="8">
        <f t="shared" si="36"/>
        <v>6.253334918891694</v>
      </c>
      <c r="F160" s="8">
        <v>6</v>
      </c>
      <c r="G160" s="7">
        <f t="shared" si="37"/>
        <v>131960.30769230769</v>
      </c>
      <c r="I160" s="6">
        <f t="shared" si="38"/>
        <v>5571.6923076923122</v>
      </c>
    </row>
    <row r="161" spans="2:13" x14ac:dyDescent="0.25">
      <c r="B161" s="1" t="s">
        <v>3</v>
      </c>
      <c r="C161" s="6">
        <v>55105</v>
      </c>
      <c r="D161" s="4"/>
      <c r="E161" s="8">
        <f t="shared" si="36"/>
        <v>2.5055261372300759</v>
      </c>
      <c r="F161" s="8">
        <v>2</v>
      </c>
      <c r="G161" s="7">
        <f t="shared" si="37"/>
        <v>43986.769230769234</v>
      </c>
      <c r="I161" s="6">
        <f t="shared" si="38"/>
        <v>11118.230769230766</v>
      </c>
    </row>
    <row r="162" spans="2:13" x14ac:dyDescent="0.25">
      <c r="B162" s="1"/>
      <c r="C162" s="8"/>
      <c r="D162" s="4"/>
      <c r="E162" s="8"/>
      <c r="F162" s="8"/>
    </row>
    <row r="163" spans="2:13" x14ac:dyDescent="0.25">
      <c r="B163" s="3" t="s">
        <v>9</v>
      </c>
      <c r="C163" s="6">
        <f>SUM(C158:C161)</f>
        <v>571828</v>
      </c>
      <c r="D163" s="4"/>
      <c r="E163" s="8"/>
      <c r="F163" s="8"/>
    </row>
    <row r="164" spans="2:13" x14ac:dyDescent="0.25">
      <c r="B164" s="3" t="s">
        <v>48</v>
      </c>
      <c r="C164" s="8">
        <f>C163/26</f>
        <v>21993.384615384617</v>
      </c>
      <c r="D164" s="4"/>
      <c r="E164" s="8"/>
      <c r="F164" s="8"/>
    </row>
    <row r="165" spans="2:13" x14ac:dyDescent="0.25">
      <c r="B165" s="8"/>
      <c r="C165" s="8"/>
      <c r="D165" s="4"/>
      <c r="E165" s="8"/>
      <c r="F165" s="8"/>
    </row>
    <row r="166" spans="2:13" x14ac:dyDescent="0.25">
      <c r="B166" s="8"/>
      <c r="C166" s="8"/>
      <c r="D166" s="4"/>
      <c r="E166" s="8"/>
      <c r="F166" s="8"/>
    </row>
    <row r="167" spans="2:13" x14ac:dyDescent="0.25">
      <c r="B167" s="8"/>
      <c r="C167" s="8"/>
      <c r="D167" s="4"/>
      <c r="E167" s="8"/>
      <c r="F167" s="8"/>
    </row>
    <row r="168" spans="2:13" x14ac:dyDescent="0.25">
      <c r="B168" s="8" t="s">
        <v>25</v>
      </c>
      <c r="C168" s="8" t="s">
        <v>31</v>
      </c>
      <c r="D168" s="4"/>
      <c r="E168" s="8"/>
      <c r="F168" s="8"/>
      <c r="I168" s="8" t="s">
        <v>39</v>
      </c>
      <c r="J168" s="70" t="s">
        <v>38</v>
      </c>
      <c r="K168" s="70"/>
      <c r="L168" s="70"/>
      <c r="M168" s="8">
        <v>2</v>
      </c>
    </row>
    <row r="169" spans="2:13" x14ac:dyDescent="0.25">
      <c r="B169" s="8"/>
      <c r="C169" s="8"/>
      <c r="D169" s="4"/>
      <c r="E169" s="8"/>
      <c r="F169" s="8"/>
    </row>
    <row r="170" spans="2:13" x14ac:dyDescent="0.25">
      <c r="B170" s="1" t="s">
        <v>0</v>
      </c>
      <c r="C170" s="6">
        <v>251090</v>
      </c>
      <c r="D170" s="4"/>
      <c r="E170" s="8">
        <f>C170/$C$176</f>
        <v>10.862806764766184</v>
      </c>
      <c r="F170" s="8">
        <v>10</v>
      </c>
      <c r="G170">
        <f>F170*$C$176</f>
        <v>231146.52173913043</v>
      </c>
      <c r="I170" s="6">
        <f>C170-G170</f>
        <v>19943.478260869568</v>
      </c>
    </row>
    <row r="171" spans="2:13" x14ac:dyDescent="0.25">
      <c r="B171" s="1" t="s">
        <v>1</v>
      </c>
      <c r="C171" s="6">
        <v>109588</v>
      </c>
      <c r="D171" s="4"/>
      <c r="E171" s="8">
        <f t="shared" ref="E171:E173" si="39">C171/$C$176</f>
        <v>4.7410620404524142</v>
      </c>
      <c r="F171" s="8">
        <v>4</v>
      </c>
      <c r="G171">
        <f t="shared" ref="G171:G173" si="40">F171*$C$176</f>
        <v>92458.608695652176</v>
      </c>
      <c r="I171" s="6">
        <f t="shared" ref="I171:I173" si="41">C171-G171</f>
        <v>17129.391304347824</v>
      </c>
    </row>
    <row r="172" spans="2:13" x14ac:dyDescent="0.25">
      <c r="B172" s="1" t="s">
        <v>2</v>
      </c>
      <c r="C172" s="6">
        <v>142100</v>
      </c>
      <c r="D172" s="4"/>
      <c r="E172" s="8">
        <f t="shared" si="39"/>
        <v>6.1476157603778514</v>
      </c>
      <c r="F172" s="8">
        <v>6</v>
      </c>
      <c r="G172">
        <f t="shared" si="40"/>
        <v>138687.91304347827</v>
      </c>
      <c r="I172" s="6">
        <f t="shared" si="41"/>
        <v>3412.086956521729</v>
      </c>
    </row>
    <row r="173" spans="2:13" x14ac:dyDescent="0.25">
      <c r="B173" s="1" t="s">
        <v>3</v>
      </c>
      <c r="C173" s="6">
        <v>28859</v>
      </c>
      <c r="D173" s="4"/>
      <c r="E173" s="8">
        <f t="shared" si="39"/>
        <v>1.2485154344035498</v>
      </c>
      <c r="F173" s="8">
        <v>1</v>
      </c>
      <c r="G173">
        <f t="shared" si="40"/>
        <v>23114.652173913044</v>
      </c>
      <c r="I173" s="6">
        <f t="shared" si="41"/>
        <v>5744.347826086956</v>
      </c>
    </row>
    <row r="174" spans="2:13" x14ac:dyDescent="0.25">
      <c r="B174" s="1"/>
      <c r="C174" s="8"/>
      <c r="D174" s="4"/>
      <c r="E174" s="8"/>
      <c r="F174" s="8"/>
    </row>
    <row r="175" spans="2:13" x14ac:dyDescent="0.25">
      <c r="B175" s="3" t="s">
        <v>9</v>
      </c>
      <c r="C175" s="6">
        <f>SUM(C170:C173)</f>
        <v>531637</v>
      </c>
      <c r="D175" s="4"/>
      <c r="E175" s="8"/>
      <c r="F175" s="8"/>
    </row>
    <row r="176" spans="2:13" x14ac:dyDescent="0.25">
      <c r="B176" s="3" t="s">
        <v>48</v>
      </c>
      <c r="C176" s="8">
        <f>C175/23</f>
        <v>23114.652173913044</v>
      </c>
      <c r="D176" s="4"/>
      <c r="E176" s="8"/>
      <c r="F176" s="8"/>
    </row>
    <row r="183" spans="2:12" x14ac:dyDescent="0.25">
      <c r="B183" s="8"/>
      <c r="C183" s="8"/>
      <c r="D183" s="8"/>
      <c r="E183" s="8"/>
      <c r="F183" s="8"/>
      <c r="G183" s="8"/>
      <c r="H183" s="8"/>
      <c r="J183" s="8"/>
      <c r="L183" s="8"/>
    </row>
    <row r="184" spans="2:12" x14ac:dyDescent="0.25">
      <c r="B184" s="8"/>
      <c r="C184" s="8"/>
      <c r="D184" s="8"/>
      <c r="E184" s="8"/>
      <c r="F184" s="8"/>
      <c r="G184" s="8"/>
      <c r="H184" s="8"/>
      <c r="J184" s="8"/>
      <c r="L184" s="8"/>
    </row>
    <row r="185" spans="2:12" x14ac:dyDescent="0.25">
      <c r="B185" s="8" t="s">
        <v>41</v>
      </c>
      <c r="C185" s="8" t="s">
        <v>44</v>
      </c>
      <c r="D185" s="8"/>
      <c r="E185" s="8"/>
      <c r="F185" s="8"/>
      <c r="G185" s="8"/>
      <c r="H185" s="8"/>
      <c r="J185" s="8"/>
      <c r="L185" s="8"/>
    </row>
    <row r="186" spans="2:12" x14ac:dyDescent="0.25">
      <c r="B186" s="8"/>
      <c r="C186" s="8"/>
      <c r="D186" s="8"/>
      <c r="E186" s="8"/>
      <c r="F186" s="8"/>
      <c r="G186" s="8"/>
      <c r="H186" s="8"/>
      <c r="J186" s="8"/>
      <c r="L186" s="8"/>
    </row>
    <row r="187" spans="2:12" x14ac:dyDescent="0.25">
      <c r="B187" s="1" t="s">
        <v>0</v>
      </c>
      <c r="C187" s="6">
        <f>I170+I158+I146+I134+I122+I110+I98+I86+I74+I62+I50+I38+I26+I14</f>
        <v>174508.4867907454</v>
      </c>
      <c r="D187" s="8"/>
      <c r="E187" s="8">
        <f>C187/$C$193</f>
        <v>8.1614464084956193</v>
      </c>
      <c r="F187" s="8">
        <v>8</v>
      </c>
      <c r="G187" s="8">
        <v>8</v>
      </c>
      <c r="H187" s="8"/>
      <c r="J187" s="8"/>
      <c r="L187" s="8"/>
    </row>
    <row r="188" spans="2:12" x14ac:dyDescent="0.25">
      <c r="B188" s="1" t="s">
        <v>1</v>
      </c>
      <c r="C188" s="6">
        <f t="shared" ref="C188:C190" si="42">I171+I159+I147+I135+I123+I111+I99+I87+I75+I63+I51+I39+I27+I15</f>
        <v>109571.09470746646</v>
      </c>
      <c r="D188" s="8"/>
      <c r="E188" s="8">
        <f t="shared" ref="E188:E190" si="43">C188/$C$193</f>
        <v>5.1244419903055975</v>
      </c>
      <c r="F188" s="8">
        <v>5</v>
      </c>
      <c r="G188" s="8">
        <v>5</v>
      </c>
      <c r="H188" s="8"/>
      <c r="J188" s="8"/>
      <c r="L188" s="8"/>
    </row>
    <row r="189" spans="2:12" x14ac:dyDescent="0.25">
      <c r="B189" s="1" t="s">
        <v>2</v>
      </c>
      <c r="C189" s="6">
        <f t="shared" si="42"/>
        <v>122439.4728481663</v>
      </c>
      <c r="D189" s="8"/>
      <c r="E189" s="8">
        <f t="shared" si="43"/>
        <v>5.7262727693754671</v>
      </c>
      <c r="F189" s="8">
        <v>5</v>
      </c>
      <c r="G189" s="8">
        <v>6</v>
      </c>
      <c r="H189" s="8"/>
      <c r="J189" s="8"/>
      <c r="L189" s="8"/>
    </row>
    <row r="190" spans="2:12" x14ac:dyDescent="0.25">
      <c r="B190" s="1" t="s">
        <v>3</v>
      </c>
      <c r="C190" s="6">
        <f t="shared" si="42"/>
        <v>128032.29248686097</v>
      </c>
      <c r="D190" s="8"/>
      <c r="E190" s="8">
        <f t="shared" si="43"/>
        <v>5.9878388318233196</v>
      </c>
      <c r="F190" s="8">
        <v>5</v>
      </c>
      <c r="G190" s="8">
        <v>6</v>
      </c>
      <c r="H190" s="8"/>
      <c r="J190" s="8"/>
      <c r="L190" s="8"/>
    </row>
    <row r="191" spans="2:12" x14ac:dyDescent="0.25">
      <c r="B191" s="1"/>
      <c r="C191" s="8"/>
      <c r="D191" s="8"/>
      <c r="E191" s="8"/>
      <c r="F191" s="8"/>
      <c r="G191" s="8"/>
      <c r="H191" s="8"/>
      <c r="J191" s="8"/>
      <c r="L191" s="8"/>
    </row>
    <row r="192" spans="2:12" x14ac:dyDescent="0.25">
      <c r="B192" s="3" t="s">
        <v>9</v>
      </c>
      <c r="C192" s="6">
        <f>SUM(C187:C190)</f>
        <v>534551.34683323908</v>
      </c>
      <c r="D192" s="8"/>
      <c r="E192" s="8"/>
      <c r="F192" s="8"/>
      <c r="G192" s="8"/>
      <c r="H192" s="8"/>
      <c r="J192" s="8"/>
      <c r="L192" s="8"/>
    </row>
    <row r="193" spans="2:12" x14ac:dyDescent="0.25">
      <c r="B193" s="3" t="s">
        <v>48</v>
      </c>
      <c r="C193" s="8">
        <f>C192/25</f>
        <v>21382.053873329562</v>
      </c>
      <c r="D193" s="8"/>
      <c r="E193" s="8"/>
      <c r="F193" s="8"/>
      <c r="G193" s="8"/>
      <c r="H193" s="8"/>
      <c r="J193" s="8"/>
      <c r="L193" s="8"/>
    </row>
    <row r="194" spans="2:12" x14ac:dyDescent="0.25">
      <c r="B194" s="8"/>
      <c r="C194" s="8"/>
      <c r="D194" s="8"/>
      <c r="E194" s="8"/>
      <c r="F194" s="8"/>
      <c r="G194" s="8"/>
      <c r="H194" s="8"/>
      <c r="J194" s="8"/>
      <c r="L194" s="8"/>
    </row>
    <row r="195" spans="2:12" x14ac:dyDescent="0.25">
      <c r="B195" s="8"/>
      <c r="C195" s="8"/>
      <c r="D195" s="8"/>
      <c r="E195" s="8"/>
      <c r="F195" s="8"/>
      <c r="G195" s="8"/>
      <c r="H195" s="8"/>
      <c r="J195" s="8"/>
      <c r="L195" s="8"/>
    </row>
    <row r="196" spans="2:12" x14ac:dyDescent="0.25">
      <c r="B196" s="52" t="s">
        <v>45</v>
      </c>
      <c r="C196" s="52"/>
      <c r="D196" s="8"/>
      <c r="E196" s="8"/>
      <c r="F196" s="8"/>
      <c r="G196" s="8"/>
      <c r="H196" s="8"/>
      <c r="J196" s="8"/>
      <c r="L196" s="8"/>
    </row>
    <row r="197" spans="2:12" x14ac:dyDescent="0.25">
      <c r="B197" s="52"/>
      <c r="C197" s="52"/>
      <c r="D197" s="8"/>
      <c r="E197" s="8"/>
      <c r="F197" s="8"/>
      <c r="G197" s="8"/>
      <c r="H197" s="8"/>
      <c r="J197" s="8"/>
      <c r="L197" s="8"/>
    </row>
    <row r="198" spans="2:12" x14ac:dyDescent="0.25">
      <c r="B198" s="33" t="s">
        <v>0</v>
      </c>
      <c r="C198" s="52">
        <f>G187+F170+F158+F146+F134+F122+F110+F98+F86+F74+F62+F50+F38+F26+F14</f>
        <v>69</v>
      </c>
      <c r="D198" s="8"/>
      <c r="E198" s="8"/>
      <c r="F198" s="8"/>
      <c r="G198" s="8"/>
      <c r="H198" s="8"/>
      <c r="J198" s="8"/>
      <c r="L198" s="8"/>
    </row>
    <row r="199" spans="2:12" x14ac:dyDescent="0.25">
      <c r="B199" s="33" t="s">
        <v>1</v>
      </c>
      <c r="C199" s="52">
        <f t="shared" ref="C199:C201" si="44">G188+F171+F159+F147+F135+F123+F111+F99+F87+F75+F63+F51+F39+F27+F15</f>
        <v>68</v>
      </c>
      <c r="D199" s="8"/>
      <c r="E199" s="8"/>
      <c r="F199" s="8"/>
      <c r="G199" s="8"/>
      <c r="H199" s="8"/>
      <c r="J199" s="8"/>
      <c r="L199" s="8"/>
    </row>
    <row r="200" spans="2:12" x14ac:dyDescent="0.25">
      <c r="B200" s="33" t="s">
        <v>2</v>
      </c>
      <c r="C200" s="52">
        <f t="shared" si="44"/>
        <v>39</v>
      </c>
      <c r="D200" s="8"/>
      <c r="E200" s="8"/>
      <c r="F200" s="8"/>
      <c r="G200" s="8"/>
      <c r="H200" s="8"/>
      <c r="J200" s="8"/>
      <c r="L200" s="8"/>
    </row>
    <row r="201" spans="2:12" x14ac:dyDescent="0.25">
      <c r="B201" s="33" t="s">
        <v>3</v>
      </c>
      <c r="C201" s="52">
        <f t="shared" si="44"/>
        <v>24</v>
      </c>
      <c r="D201" s="8"/>
      <c r="E201" s="8"/>
      <c r="F201" s="8"/>
      <c r="G201" s="8"/>
      <c r="H201" s="8"/>
      <c r="J201" s="8"/>
      <c r="L201" s="8"/>
    </row>
    <row r="202" spans="2:12" x14ac:dyDescent="0.25">
      <c r="B202" s="34"/>
      <c r="C202" s="34"/>
    </row>
    <row r="203" spans="2:12" x14ac:dyDescent="0.25">
      <c r="B203" s="52" t="s">
        <v>79</v>
      </c>
      <c r="C203" s="52">
        <f>SUM(C198:C201)</f>
        <v>200</v>
      </c>
    </row>
    <row r="211" spans="2:15" x14ac:dyDescent="0.25">
      <c r="B211" s="24" t="s">
        <v>7</v>
      </c>
      <c r="C211" s="24" t="s">
        <v>11</v>
      </c>
      <c r="D211" s="4"/>
      <c r="E211" s="24"/>
      <c r="F211" s="24"/>
      <c r="I211"/>
      <c r="K211" s="24" t="s">
        <v>39</v>
      </c>
      <c r="L211" s="70" t="s">
        <v>38</v>
      </c>
      <c r="M211" s="70"/>
      <c r="N211" s="70"/>
      <c r="O211" s="24">
        <v>2</v>
      </c>
    </row>
    <row r="212" spans="2:15" x14ac:dyDescent="0.25">
      <c r="B212" s="24"/>
      <c r="C212" s="24"/>
      <c r="D212" s="4"/>
      <c r="E212" s="24"/>
      <c r="F212" s="24"/>
      <c r="I212"/>
    </row>
    <row r="213" spans="2:15" x14ac:dyDescent="0.25">
      <c r="B213" s="1" t="s">
        <v>0</v>
      </c>
      <c r="C213" s="6">
        <v>26355</v>
      </c>
      <c r="D213" s="4"/>
      <c r="E213" s="24">
        <f>C213/C218</f>
        <v>1.2596667654453164</v>
      </c>
      <c r="F213" s="24">
        <v>1</v>
      </c>
      <c r="G213">
        <f>E213-F213</f>
        <v>0.25966676544531642</v>
      </c>
      <c r="I213">
        <f>C218*F213</f>
        <v>20922.2</v>
      </c>
      <c r="K213" s="6">
        <f>C213-I213</f>
        <v>5432.7999999999993</v>
      </c>
    </row>
    <row r="214" spans="2:15" x14ac:dyDescent="0.25">
      <c r="B214" s="1" t="s">
        <v>51</v>
      </c>
      <c r="C214" s="6">
        <v>59710</v>
      </c>
      <c r="D214" s="4"/>
      <c r="E214" s="24">
        <f>C214/C218</f>
        <v>2.8539063769584461</v>
      </c>
      <c r="F214" s="24">
        <v>2</v>
      </c>
      <c r="G214">
        <f t="shared" ref="G214:G270" si="45">E214-F214</f>
        <v>0.85390637695844607</v>
      </c>
      <c r="I214">
        <f>C218*F214</f>
        <v>41844.400000000001</v>
      </c>
      <c r="K214" s="6">
        <f t="shared" ref="K214:K215" si="46">C214-I214</f>
        <v>17865.599999999999</v>
      </c>
    </row>
    <row r="215" spans="2:15" x14ac:dyDescent="0.25">
      <c r="B215" s="1" t="s">
        <v>2</v>
      </c>
      <c r="C215" s="6">
        <v>18546</v>
      </c>
      <c r="D215" s="4"/>
      <c r="E215" s="24">
        <f>C215/C218</f>
        <v>0.88642685759623741</v>
      </c>
      <c r="F215" s="24">
        <v>0</v>
      </c>
      <c r="G215">
        <f t="shared" si="45"/>
        <v>0.88642685759623741</v>
      </c>
      <c r="I215">
        <f>C218*F215</f>
        <v>0</v>
      </c>
      <c r="K215" s="6">
        <f t="shared" si="46"/>
        <v>18546</v>
      </c>
    </row>
    <row r="216" spans="2:15" x14ac:dyDescent="0.25">
      <c r="B216" s="1"/>
      <c r="C216" s="6"/>
      <c r="D216" s="4"/>
      <c r="E216" s="24"/>
      <c r="F216" s="24"/>
      <c r="I216"/>
      <c r="K216" s="6"/>
    </row>
    <row r="217" spans="2:15" x14ac:dyDescent="0.25">
      <c r="B217" s="3" t="s">
        <v>9</v>
      </c>
      <c r="C217" s="6">
        <f>SUM(C213:C215)</f>
        <v>104611</v>
      </c>
      <c r="D217" s="4"/>
      <c r="E217" s="24"/>
      <c r="F217" s="24"/>
      <c r="I217"/>
    </row>
    <row r="218" spans="2:15" x14ac:dyDescent="0.25">
      <c r="B218" s="3" t="s">
        <v>48</v>
      </c>
      <c r="C218" s="9">
        <f>C217/5</f>
        <v>20922.2</v>
      </c>
      <c r="D218" s="4"/>
      <c r="E218" s="24"/>
      <c r="F218" s="24"/>
      <c r="I218"/>
    </row>
    <row r="219" spans="2:15" x14ac:dyDescent="0.25">
      <c r="B219" s="3"/>
      <c r="C219" s="24"/>
      <c r="D219" s="4"/>
      <c r="E219" s="24"/>
      <c r="F219" s="24"/>
      <c r="I219"/>
    </row>
    <row r="220" spans="2:15" x14ac:dyDescent="0.25">
      <c r="B220" s="24"/>
      <c r="C220" s="24"/>
      <c r="D220" s="4"/>
      <c r="E220" s="24"/>
      <c r="F220" s="24"/>
      <c r="I220"/>
    </row>
    <row r="221" spans="2:15" x14ac:dyDescent="0.25">
      <c r="B221" s="24"/>
      <c r="C221" s="24"/>
      <c r="D221" s="4"/>
      <c r="E221" s="24"/>
      <c r="F221" s="24"/>
      <c r="I221"/>
    </row>
    <row r="222" spans="2:15" x14ac:dyDescent="0.25">
      <c r="B222" s="24" t="s">
        <v>10</v>
      </c>
      <c r="C222" s="24" t="s">
        <v>12</v>
      </c>
      <c r="D222" s="4"/>
      <c r="E222" s="24"/>
      <c r="F222" s="24"/>
      <c r="I222"/>
      <c r="K222" s="24" t="s">
        <v>39</v>
      </c>
      <c r="L222" s="70" t="s">
        <v>38</v>
      </c>
      <c r="M222" s="70"/>
      <c r="N222" s="70"/>
      <c r="O222" s="24">
        <v>1</v>
      </c>
    </row>
    <row r="223" spans="2:15" x14ac:dyDescent="0.25">
      <c r="B223" s="24"/>
      <c r="C223" s="24"/>
      <c r="D223" s="4"/>
      <c r="E223" s="24"/>
      <c r="F223" s="24"/>
      <c r="I223"/>
    </row>
    <row r="224" spans="2:15" x14ac:dyDescent="0.25">
      <c r="B224" s="1" t="s">
        <v>0</v>
      </c>
      <c r="C224" s="6">
        <v>74565</v>
      </c>
      <c r="D224" s="4"/>
      <c r="E224" s="24">
        <f>C224/C229</f>
        <v>3.4063721619275729</v>
      </c>
      <c r="F224" s="24">
        <v>3</v>
      </c>
      <c r="G224">
        <f t="shared" si="45"/>
        <v>0.40637216192757286</v>
      </c>
      <c r="I224">
        <f>C229*F224</f>
        <v>65669.57142857142</v>
      </c>
      <c r="K224" s="6">
        <f>C224-I224</f>
        <v>8895.4285714285797</v>
      </c>
    </row>
    <row r="225" spans="2:15" x14ac:dyDescent="0.25">
      <c r="B225" s="1" t="s">
        <v>51</v>
      </c>
      <c r="C225" s="6">
        <v>179096</v>
      </c>
      <c r="D225" s="4"/>
      <c r="E225" s="24">
        <f>C225/C229</f>
        <v>8.1816888448009202</v>
      </c>
      <c r="F225" s="24">
        <v>8</v>
      </c>
      <c r="G225">
        <f t="shared" si="45"/>
        <v>0.18168884480092018</v>
      </c>
      <c r="I225">
        <f>C229*F225</f>
        <v>175118.85714285713</v>
      </c>
      <c r="K225" s="6">
        <f t="shared" ref="K225:K226" si="47">C225-I225</f>
        <v>3977.1428571428696</v>
      </c>
    </row>
    <row r="226" spans="2:15" x14ac:dyDescent="0.25">
      <c r="B226" s="1" t="s">
        <v>2</v>
      </c>
      <c r="C226" s="6">
        <v>52797</v>
      </c>
      <c r="D226" s="4"/>
      <c r="E226" s="24">
        <f>C226/C229</f>
        <v>2.4119389932715087</v>
      </c>
      <c r="F226" s="24">
        <v>2</v>
      </c>
      <c r="G226">
        <f t="shared" si="45"/>
        <v>0.41193899327150874</v>
      </c>
      <c r="I226">
        <f>C229*F226</f>
        <v>43779.714285714283</v>
      </c>
      <c r="K226" s="6">
        <f t="shared" si="47"/>
        <v>9017.2857142857174</v>
      </c>
    </row>
    <row r="227" spans="2:15" x14ac:dyDescent="0.25">
      <c r="B227" s="1"/>
      <c r="C227" s="6"/>
      <c r="D227" s="4"/>
      <c r="E227" s="24"/>
      <c r="F227" s="24"/>
      <c r="I227"/>
      <c r="K227" s="6"/>
    </row>
    <row r="228" spans="2:15" x14ac:dyDescent="0.25">
      <c r="B228" s="3" t="s">
        <v>9</v>
      </c>
      <c r="C228" s="6">
        <f>SUM(C224:C226)</f>
        <v>306458</v>
      </c>
      <c r="D228" s="4"/>
      <c r="E228" s="24"/>
      <c r="F228" s="24"/>
      <c r="I228"/>
    </row>
    <row r="229" spans="2:15" x14ac:dyDescent="0.25">
      <c r="B229" s="3" t="s">
        <v>48</v>
      </c>
      <c r="C229" s="9">
        <f>C228/14</f>
        <v>21889.857142857141</v>
      </c>
      <c r="D229" s="4"/>
      <c r="E229" s="24"/>
      <c r="F229" s="24"/>
      <c r="I229"/>
    </row>
    <row r="230" spans="2:15" x14ac:dyDescent="0.25">
      <c r="B230" s="24"/>
      <c r="C230" s="24"/>
      <c r="D230" s="4"/>
      <c r="E230" s="24"/>
      <c r="F230" s="24"/>
      <c r="I230"/>
    </row>
    <row r="231" spans="2:15" x14ac:dyDescent="0.25">
      <c r="B231" s="24"/>
      <c r="C231" s="24"/>
      <c r="D231" s="4"/>
      <c r="E231" s="24"/>
      <c r="F231" s="24"/>
      <c r="I231"/>
    </row>
    <row r="232" spans="2:15" x14ac:dyDescent="0.25">
      <c r="B232" s="24"/>
      <c r="C232" s="24"/>
      <c r="D232" s="4"/>
      <c r="E232" s="24"/>
      <c r="F232" s="24"/>
      <c r="I232"/>
    </row>
    <row r="233" spans="2:15" x14ac:dyDescent="0.25">
      <c r="B233" s="15" t="s">
        <v>13</v>
      </c>
      <c r="C233" s="24" t="s">
        <v>14</v>
      </c>
      <c r="D233" s="4"/>
      <c r="E233" s="24"/>
      <c r="F233" s="24"/>
      <c r="I233"/>
      <c r="K233" s="24" t="s">
        <v>39</v>
      </c>
      <c r="L233" s="70" t="s">
        <v>38</v>
      </c>
      <c r="M233" s="70"/>
      <c r="N233" s="70"/>
      <c r="O233" s="24">
        <v>1</v>
      </c>
    </row>
    <row r="234" spans="2:15" x14ac:dyDescent="0.25">
      <c r="B234" s="24"/>
      <c r="C234" s="24"/>
      <c r="D234" s="4"/>
      <c r="E234" s="24"/>
      <c r="F234" s="24"/>
      <c r="I234"/>
    </row>
    <row r="235" spans="2:15" x14ac:dyDescent="0.25">
      <c r="B235" s="1" t="s">
        <v>0</v>
      </c>
      <c r="C235" s="6">
        <v>50464</v>
      </c>
      <c r="D235" s="4"/>
      <c r="E235" s="24">
        <f>C235/C240</f>
        <v>2.2217012541755405</v>
      </c>
      <c r="F235" s="24">
        <v>2</v>
      </c>
      <c r="G235">
        <f t="shared" si="45"/>
        <v>0.22170125417554054</v>
      </c>
      <c r="I235">
        <f>C240*F235</f>
        <v>45428.25</v>
      </c>
      <c r="K235" s="6">
        <f>C235-I235</f>
        <v>5035.75</v>
      </c>
    </row>
    <row r="236" spans="2:15" x14ac:dyDescent="0.25">
      <c r="B236" s="1" t="s">
        <v>51</v>
      </c>
      <c r="C236" s="6">
        <v>83899</v>
      </c>
      <c r="D236" s="4"/>
      <c r="E236" s="24">
        <f>C236/C240</f>
        <v>3.6936928012855437</v>
      </c>
      <c r="F236" s="24">
        <v>3</v>
      </c>
      <c r="G236">
        <f t="shared" si="45"/>
        <v>0.69369280128554367</v>
      </c>
      <c r="I236">
        <f>C240*F236</f>
        <v>68142.375</v>
      </c>
      <c r="K236" s="6">
        <f t="shared" ref="K236:K237" si="48">C236-I236</f>
        <v>15756.625</v>
      </c>
    </row>
    <row r="237" spans="2:15" x14ac:dyDescent="0.25">
      <c r="B237" s="1" t="s">
        <v>2</v>
      </c>
      <c r="C237" s="6">
        <v>47350</v>
      </c>
      <c r="D237" s="4"/>
      <c r="E237" s="24">
        <f>C237/C240</f>
        <v>2.0846059445389158</v>
      </c>
      <c r="F237" s="24">
        <v>2</v>
      </c>
      <c r="G237">
        <f t="shared" si="45"/>
        <v>8.4605944538915789E-2</v>
      </c>
      <c r="I237">
        <f>C240*F237</f>
        <v>45428.25</v>
      </c>
      <c r="K237" s="6">
        <f t="shared" si="48"/>
        <v>1921.75</v>
      </c>
    </row>
    <row r="238" spans="2:15" x14ac:dyDescent="0.25">
      <c r="B238" s="1"/>
      <c r="C238" s="6"/>
      <c r="D238" s="4"/>
      <c r="E238" s="24"/>
      <c r="F238" s="24"/>
      <c r="I238"/>
      <c r="K238" s="6"/>
    </row>
    <row r="239" spans="2:15" x14ac:dyDescent="0.25">
      <c r="B239" s="3" t="s">
        <v>9</v>
      </c>
      <c r="C239" s="6">
        <f>SUM(C235:C237)</f>
        <v>181713</v>
      </c>
      <c r="D239" s="4"/>
      <c r="E239" s="24"/>
      <c r="F239" s="24"/>
      <c r="I239"/>
    </row>
    <row r="240" spans="2:15" x14ac:dyDescent="0.25">
      <c r="B240" s="3" t="s">
        <v>48</v>
      </c>
      <c r="C240" s="9">
        <f>C239/8</f>
        <v>22714.125</v>
      </c>
      <c r="D240" s="4"/>
      <c r="E240" s="24"/>
      <c r="F240" s="24"/>
      <c r="I240"/>
    </row>
    <row r="241" spans="2:15" x14ac:dyDescent="0.25">
      <c r="B241" s="24"/>
      <c r="C241" s="24"/>
      <c r="D241" s="4"/>
      <c r="E241" s="24"/>
      <c r="F241" s="24"/>
      <c r="I241"/>
    </row>
    <row r="242" spans="2:15" x14ac:dyDescent="0.25">
      <c r="B242" s="24"/>
      <c r="C242" s="24"/>
      <c r="D242" s="4"/>
      <c r="E242" s="24"/>
      <c r="F242" s="24"/>
      <c r="I242"/>
    </row>
    <row r="243" spans="2:15" x14ac:dyDescent="0.25">
      <c r="B243" s="24"/>
      <c r="C243" s="24"/>
      <c r="D243" s="4"/>
      <c r="E243" s="24"/>
      <c r="F243" s="24"/>
      <c r="I243"/>
    </row>
    <row r="244" spans="2:15" x14ac:dyDescent="0.25">
      <c r="B244" s="53" t="s">
        <v>15</v>
      </c>
      <c r="C244" s="24" t="s">
        <v>26</v>
      </c>
      <c r="D244" s="4"/>
      <c r="E244" s="24"/>
      <c r="F244" s="24"/>
      <c r="I244"/>
      <c r="K244" s="24" t="s">
        <v>39</v>
      </c>
      <c r="L244" s="70" t="s">
        <v>38</v>
      </c>
      <c r="M244" s="70"/>
      <c r="N244" s="70"/>
      <c r="O244" s="24">
        <v>2</v>
      </c>
    </row>
    <row r="245" spans="2:15" x14ac:dyDescent="0.25">
      <c r="B245" s="24"/>
      <c r="C245" s="24"/>
      <c r="D245" s="4"/>
      <c r="E245" s="24"/>
      <c r="F245" s="24"/>
      <c r="I245"/>
    </row>
    <row r="246" spans="2:15" x14ac:dyDescent="0.25">
      <c r="B246" s="1" t="s">
        <v>0</v>
      </c>
      <c r="C246" s="6">
        <v>84166</v>
      </c>
      <c r="D246" s="4"/>
      <c r="E246" s="24">
        <f>C246/C251</f>
        <v>3.9423524852985632</v>
      </c>
      <c r="F246" s="24">
        <v>3</v>
      </c>
      <c r="G246">
        <f t="shared" si="45"/>
        <v>0.94235248529856319</v>
      </c>
      <c r="I246">
        <f>C251*F246</f>
        <v>64047.545454545456</v>
      </c>
      <c r="K246" s="6">
        <f>C246-I246</f>
        <v>20118.454545454544</v>
      </c>
    </row>
    <row r="247" spans="2:15" x14ac:dyDescent="0.25">
      <c r="B247" s="1" t="s">
        <v>51</v>
      </c>
      <c r="C247" s="6">
        <v>106124</v>
      </c>
      <c r="D247" s="4"/>
      <c r="E247" s="24">
        <f>C247/C251</f>
        <v>4.9708696522327873</v>
      </c>
      <c r="F247" s="24">
        <v>4</v>
      </c>
      <c r="G247">
        <f t="shared" si="45"/>
        <v>0.97086965223278732</v>
      </c>
      <c r="I247">
        <f>C251*F247</f>
        <v>85396.727272727279</v>
      </c>
      <c r="K247" s="6">
        <f t="shared" ref="K247:K248" si="49">C247-I247</f>
        <v>20727.272727272721</v>
      </c>
    </row>
    <row r="248" spans="2:15" x14ac:dyDescent="0.25">
      <c r="B248" s="1" t="s">
        <v>2</v>
      </c>
      <c r="C248" s="6">
        <v>44551</v>
      </c>
      <c r="D248" s="4"/>
      <c r="E248" s="24">
        <f>C248/C251</f>
        <v>2.086777862468649</v>
      </c>
      <c r="F248" s="24">
        <v>2</v>
      </c>
      <c r="G248">
        <f t="shared" si="45"/>
        <v>8.6777862468649047E-2</v>
      </c>
      <c r="I248">
        <f>C251*F248</f>
        <v>42698.36363636364</v>
      </c>
      <c r="K248" s="6">
        <f t="shared" si="49"/>
        <v>1852.6363636363603</v>
      </c>
    </row>
    <row r="249" spans="2:15" x14ac:dyDescent="0.25">
      <c r="B249" s="1"/>
      <c r="C249" s="6"/>
      <c r="D249" s="4"/>
      <c r="E249" s="24"/>
      <c r="F249" s="24"/>
      <c r="I249"/>
      <c r="K249" s="6"/>
    </row>
    <row r="250" spans="2:15" x14ac:dyDescent="0.25">
      <c r="B250" s="3" t="s">
        <v>9</v>
      </c>
      <c r="C250" s="6">
        <f>SUM(C246:C248)</f>
        <v>234841</v>
      </c>
      <c r="D250" s="4"/>
      <c r="E250" s="24"/>
      <c r="F250" s="24"/>
      <c r="I250"/>
    </row>
    <row r="251" spans="2:15" x14ac:dyDescent="0.25">
      <c r="B251" s="3" t="s">
        <v>48</v>
      </c>
      <c r="C251" s="9">
        <f>C250/11</f>
        <v>21349.18181818182</v>
      </c>
      <c r="D251" s="4"/>
      <c r="E251" s="24"/>
      <c r="F251" s="24"/>
      <c r="I251"/>
    </row>
    <row r="252" spans="2:15" x14ac:dyDescent="0.25">
      <c r="B252" s="24"/>
      <c r="C252" s="24"/>
      <c r="D252" s="4"/>
      <c r="E252" s="24"/>
      <c r="F252" s="24"/>
      <c r="I252"/>
    </row>
    <row r="253" spans="2:15" x14ac:dyDescent="0.25">
      <c r="B253" s="24"/>
      <c r="C253" s="24"/>
      <c r="D253" s="4"/>
      <c r="E253" s="24"/>
      <c r="F253" s="24"/>
      <c r="I253"/>
    </row>
    <row r="254" spans="2:15" x14ac:dyDescent="0.25">
      <c r="B254" s="24"/>
      <c r="C254" s="24"/>
      <c r="D254" s="4"/>
      <c r="E254" s="24"/>
      <c r="F254" s="24"/>
      <c r="I254"/>
    </row>
    <row r="255" spans="2:15" x14ac:dyDescent="0.25">
      <c r="B255" s="24" t="s">
        <v>16</v>
      </c>
      <c r="C255" s="24" t="s">
        <v>28</v>
      </c>
      <c r="D255" s="4"/>
      <c r="E255" s="24"/>
      <c r="F255" s="24"/>
      <c r="I255"/>
      <c r="K255" s="24" t="s">
        <v>39</v>
      </c>
      <c r="L255" s="70" t="s">
        <v>38</v>
      </c>
      <c r="M255" s="70"/>
      <c r="N255" s="70"/>
      <c r="O255" s="24">
        <v>2</v>
      </c>
    </row>
    <row r="256" spans="2:15" x14ac:dyDescent="0.25">
      <c r="B256" s="24"/>
      <c r="C256" s="24"/>
      <c r="D256" s="4"/>
      <c r="E256" s="24"/>
      <c r="F256" s="24"/>
      <c r="I256"/>
    </row>
    <row r="257" spans="2:15" x14ac:dyDescent="0.25">
      <c r="B257" s="1" t="s">
        <v>0</v>
      </c>
      <c r="C257" s="6">
        <v>78163</v>
      </c>
      <c r="D257" s="4"/>
      <c r="E257" s="24">
        <f>C257/C262</f>
        <v>3.6183223775576336</v>
      </c>
      <c r="F257" s="24">
        <v>3</v>
      </c>
      <c r="G257">
        <f t="shared" si="45"/>
        <v>0.61832237755763364</v>
      </c>
      <c r="I257">
        <f>C262*F257</f>
        <v>64806</v>
      </c>
      <c r="K257" s="6">
        <f>C257-I257</f>
        <v>13357</v>
      </c>
    </row>
    <row r="258" spans="2:15" x14ac:dyDescent="0.25">
      <c r="B258" s="1" t="s">
        <v>51</v>
      </c>
      <c r="C258" s="6">
        <v>99229</v>
      </c>
      <c r="D258" s="4"/>
      <c r="E258" s="24">
        <f>C258/C262</f>
        <v>4.5935098601981297</v>
      </c>
      <c r="F258" s="24">
        <v>4</v>
      </c>
      <c r="G258">
        <f t="shared" si="45"/>
        <v>0.59350986019812968</v>
      </c>
      <c r="I258">
        <f>C262*F258</f>
        <v>86408</v>
      </c>
      <c r="K258" s="6">
        <f t="shared" ref="K258:K259" si="50">C258-I258</f>
        <v>12821</v>
      </c>
    </row>
    <row r="259" spans="2:15" x14ac:dyDescent="0.25">
      <c r="B259" s="1" t="s">
        <v>2</v>
      </c>
      <c r="C259" s="6">
        <v>38628</v>
      </c>
      <c r="D259" s="4"/>
      <c r="E259" s="24">
        <f>C259/C262</f>
        <v>1.7881677622442367</v>
      </c>
      <c r="F259" s="24">
        <v>1</v>
      </c>
      <c r="G259">
        <f t="shared" si="45"/>
        <v>0.78816776224423668</v>
      </c>
      <c r="I259">
        <f>C262*F259</f>
        <v>21602</v>
      </c>
      <c r="K259" s="6">
        <f t="shared" si="50"/>
        <v>17026</v>
      </c>
    </row>
    <row r="260" spans="2:15" x14ac:dyDescent="0.25">
      <c r="B260" s="1"/>
      <c r="C260" s="6"/>
      <c r="D260" s="4"/>
      <c r="E260" s="24"/>
      <c r="F260" s="24"/>
      <c r="I260"/>
      <c r="K260" s="6"/>
    </row>
    <row r="261" spans="2:15" x14ac:dyDescent="0.25">
      <c r="B261" s="3" t="s">
        <v>9</v>
      </c>
      <c r="C261" s="6">
        <f>SUM(C257:C259)</f>
        <v>216020</v>
      </c>
      <c r="D261" s="4"/>
      <c r="E261" s="24"/>
      <c r="F261" s="24"/>
      <c r="I261"/>
    </row>
    <row r="262" spans="2:15" x14ac:dyDescent="0.25">
      <c r="B262" s="3" t="s">
        <v>48</v>
      </c>
      <c r="C262" s="9">
        <f>C261/10</f>
        <v>21602</v>
      </c>
      <c r="D262" s="4"/>
      <c r="E262" s="24"/>
      <c r="F262" s="24"/>
      <c r="I262"/>
    </row>
    <row r="263" spans="2:15" x14ac:dyDescent="0.25">
      <c r="B263" s="24"/>
      <c r="C263" s="24"/>
      <c r="D263" s="4"/>
      <c r="E263" s="24"/>
      <c r="F263" s="24"/>
      <c r="I263"/>
    </row>
    <row r="264" spans="2:15" x14ac:dyDescent="0.25">
      <c r="B264" s="24"/>
      <c r="C264" s="24"/>
      <c r="D264" s="4"/>
      <c r="E264" s="24"/>
      <c r="F264" s="24"/>
      <c r="I264"/>
    </row>
    <row r="265" spans="2:15" x14ac:dyDescent="0.25">
      <c r="B265" s="24"/>
      <c r="C265" s="24"/>
      <c r="D265" s="4"/>
      <c r="E265" s="24"/>
      <c r="F265" s="24"/>
      <c r="I265"/>
    </row>
    <row r="266" spans="2:15" x14ac:dyDescent="0.25">
      <c r="B266" s="15" t="s">
        <v>17</v>
      </c>
      <c r="C266" s="24" t="s">
        <v>29</v>
      </c>
      <c r="D266" s="4"/>
      <c r="E266" s="24"/>
      <c r="F266" s="24"/>
      <c r="I266"/>
      <c r="K266" s="24" t="s">
        <v>39</v>
      </c>
      <c r="L266" s="70" t="s">
        <v>38</v>
      </c>
      <c r="M266" s="70"/>
      <c r="N266" s="70"/>
      <c r="O266" s="24">
        <v>2</v>
      </c>
    </row>
    <row r="267" spans="2:15" x14ac:dyDescent="0.25">
      <c r="B267" s="24"/>
      <c r="C267" s="24"/>
      <c r="D267" s="4"/>
      <c r="E267" s="24"/>
      <c r="F267" s="24"/>
      <c r="I267"/>
    </row>
    <row r="268" spans="2:15" x14ac:dyDescent="0.25">
      <c r="B268" s="1" t="s">
        <v>0</v>
      </c>
      <c r="C268" s="6">
        <v>79715</v>
      </c>
      <c r="D268" s="4"/>
      <c r="E268" s="24">
        <f>C268/C273</f>
        <v>3.7320921377071694</v>
      </c>
      <c r="F268" s="24">
        <v>3</v>
      </c>
      <c r="G268">
        <f t="shared" si="45"/>
        <v>0.73209213770716941</v>
      </c>
      <c r="I268">
        <f>C273*F268</f>
        <v>64078</v>
      </c>
      <c r="K268" s="6">
        <f>C268-I268</f>
        <v>15637</v>
      </c>
    </row>
    <row r="269" spans="2:15" x14ac:dyDescent="0.25">
      <c r="B269" s="1" t="s">
        <v>51</v>
      </c>
      <c r="C269" s="6">
        <v>136473</v>
      </c>
      <c r="D269" s="4"/>
      <c r="E269" s="24">
        <f>C269/C273</f>
        <v>6.3893848122600581</v>
      </c>
      <c r="F269" s="24">
        <v>6</v>
      </c>
      <c r="G269">
        <f t="shared" si="45"/>
        <v>0.38938481226005806</v>
      </c>
      <c r="I269">
        <f>C273*F269</f>
        <v>128156</v>
      </c>
      <c r="K269" s="6">
        <f t="shared" ref="K269:K270" si="51">C269-I269</f>
        <v>8317</v>
      </c>
    </row>
    <row r="270" spans="2:15" x14ac:dyDescent="0.25">
      <c r="B270" s="1" t="s">
        <v>2</v>
      </c>
      <c r="C270" s="6">
        <v>40124</v>
      </c>
      <c r="D270" s="4"/>
      <c r="E270" s="24">
        <f>C270/C273</f>
        <v>1.8785230500327728</v>
      </c>
      <c r="F270" s="24">
        <v>1</v>
      </c>
      <c r="G270">
        <f t="shared" si="45"/>
        <v>0.87852305003277276</v>
      </c>
      <c r="I270">
        <f>C273*F270</f>
        <v>21359.333333333332</v>
      </c>
      <c r="K270" s="6">
        <f t="shared" si="51"/>
        <v>18764.666666666668</v>
      </c>
    </row>
    <row r="271" spans="2:15" x14ac:dyDescent="0.25">
      <c r="B271" s="1"/>
      <c r="C271" s="6"/>
      <c r="D271" s="4"/>
      <c r="E271" s="24"/>
      <c r="F271" s="24"/>
      <c r="I271"/>
      <c r="K271" s="6"/>
    </row>
    <row r="272" spans="2:15" x14ac:dyDescent="0.25">
      <c r="B272" s="3" t="s">
        <v>9</v>
      </c>
      <c r="C272" s="6">
        <f>SUM(C268:C270)</f>
        <v>256312</v>
      </c>
      <c r="D272" s="4"/>
      <c r="E272" s="24"/>
      <c r="F272" s="24"/>
      <c r="I272"/>
    </row>
    <row r="273" spans="2:15" x14ac:dyDescent="0.25">
      <c r="B273" s="3" t="s">
        <v>48</v>
      </c>
      <c r="C273" s="9">
        <f>C272/12</f>
        <v>21359.333333333332</v>
      </c>
      <c r="D273" s="4"/>
      <c r="E273" s="24"/>
      <c r="F273" s="24"/>
      <c r="I273"/>
    </row>
    <row r="274" spans="2:15" x14ac:dyDescent="0.25">
      <c r="B274" s="24"/>
      <c r="C274" s="24"/>
      <c r="D274" s="4"/>
      <c r="E274" s="24"/>
      <c r="F274" s="24"/>
      <c r="I274"/>
    </row>
    <row r="275" spans="2:15" x14ac:dyDescent="0.25">
      <c r="B275" s="24"/>
      <c r="C275" s="24"/>
      <c r="D275" s="4"/>
      <c r="E275" s="24"/>
      <c r="F275" s="24"/>
      <c r="I275"/>
    </row>
    <row r="276" spans="2:15" x14ac:dyDescent="0.25">
      <c r="B276" s="24"/>
      <c r="C276" s="24"/>
      <c r="D276" s="4"/>
      <c r="E276" s="24"/>
      <c r="F276" s="24"/>
      <c r="I276"/>
    </row>
    <row r="277" spans="2:15" x14ac:dyDescent="0.25">
      <c r="B277" s="24" t="s">
        <v>18</v>
      </c>
      <c r="C277" s="24" t="s">
        <v>30</v>
      </c>
      <c r="D277" s="4"/>
      <c r="E277" s="24"/>
      <c r="F277" s="24"/>
      <c r="I277"/>
      <c r="K277" s="24" t="s">
        <v>39</v>
      </c>
      <c r="L277" s="70" t="s">
        <v>38</v>
      </c>
      <c r="M277" s="70"/>
      <c r="N277" s="70"/>
      <c r="O277" s="24">
        <v>1</v>
      </c>
    </row>
    <row r="278" spans="2:15" x14ac:dyDescent="0.25">
      <c r="B278" s="24"/>
      <c r="C278" s="24"/>
      <c r="D278" s="4"/>
      <c r="E278" s="24"/>
      <c r="F278" s="24"/>
      <c r="I278"/>
    </row>
    <row r="279" spans="2:15" x14ac:dyDescent="0.25">
      <c r="B279" s="1" t="s">
        <v>0</v>
      </c>
      <c r="C279" s="6">
        <v>119457</v>
      </c>
      <c r="D279" s="4"/>
      <c r="E279" s="24">
        <f>C279/C284</f>
        <v>5.7984228966807576</v>
      </c>
      <c r="F279" s="24">
        <v>5</v>
      </c>
      <c r="G279">
        <f t="shared" ref="G279:G336" si="52">E279-F279</f>
        <v>0.79842289668075761</v>
      </c>
      <c r="I279">
        <f>C284*F279</f>
        <v>103008.18181818182</v>
      </c>
      <c r="K279" s="6">
        <f>C279-I279</f>
        <v>16448.818181818177</v>
      </c>
    </row>
    <row r="280" spans="2:15" x14ac:dyDescent="0.25">
      <c r="B280" s="1" t="s">
        <v>51</v>
      </c>
      <c r="C280" s="6">
        <v>269367</v>
      </c>
      <c r="D280" s="4"/>
      <c r="E280" s="24">
        <f>C280/C284</f>
        <v>13.075029344535738</v>
      </c>
      <c r="F280" s="24">
        <v>13</v>
      </c>
      <c r="G280">
        <f t="shared" si="52"/>
        <v>7.5029344535737508E-2</v>
      </c>
      <c r="I280">
        <f>C284*F280</f>
        <v>267821.27272727271</v>
      </c>
      <c r="K280" s="6">
        <f t="shared" ref="K280:K281" si="53">C280-I280</f>
        <v>1545.7272727272939</v>
      </c>
    </row>
    <row r="281" spans="2:15" x14ac:dyDescent="0.25">
      <c r="B281" s="1" t="s">
        <v>2</v>
      </c>
      <c r="C281" s="6">
        <v>64412</v>
      </c>
      <c r="D281" s="4"/>
      <c r="E281" s="24">
        <f>C281/C284</f>
        <v>3.1265477587835036</v>
      </c>
      <c r="F281" s="24">
        <v>3</v>
      </c>
      <c r="G281">
        <f t="shared" si="52"/>
        <v>0.12654775878350355</v>
      </c>
      <c r="I281">
        <f>C284*F281</f>
        <v>61804.909090909088</v>
      </c>
      <c r="K281" s="6">
        <f t="shared" si="53"/>
        <v>2607.0909090909117</v>
      </c>
    </row>
    <row r="282" spans="2:15" x14ac:dyDescent="0.25">
      <c r="B282" s="1"/>
      <c r="C282" s="6"/>
      <c r="D282" s="4"/>
      <c r="E282" s="24"/>
      <c r="F282" s="24"/>
      <c r="I282"/>
      <c r="K282" s="6"/>
    </row>
    <row r="283" spans="2:15" x14ac:dyDescent="0.25">
      <c r="B283" s="3" t="s">
        <v>9</v>
      </c>
      <c r="C283" s="6">
        <f>SUM(C279:C281)</f>
        <v>453236</v>
      </c>
      <c r="D283" s="4"/>
      <c r="E283" s="24"/>
      <c r="F283" s="24"/>
      <c r="I283"/>
    </row>
    <row r="284" spans="2:15" x14ac:dyDescent="0.25">
      <c r="B284" s="3" t="s">
        <v>48</v>
      </c>
      <c r="C284" s="9">
        <f>C283/22</f>
        <v>20601.636363636364</v>
      </c>
      <c r="D284" s="4"/>
      <c r="E284" s="24"/>
      <c r="F284" s="24"/>
      <c r="I284"/>
    </row>
    <row r="285" spans="2:15" x14ac:dyDescent="0.25">
      <c r="B285" s="24"/>
      <c r="C285" s="24"/>
      <c r="D285" s="4"/>
      <c r="E285" s="24"/>
      <c r="F285" s="24"/>
      <c r="I285"/>
    </row>
    <row r="286" spans="2:15" x14ac:dyDescent="0.25">
      <c r="B286" s="24"/>
      <c r="C286" s="24"/>
      <c r="D286" s="4"/>
      <c r="E286" s="24"/>
      <c r="F286" s="24"/>
      <c r="I286"/>
    </row>
    <row r="287" spans="2:15" x14ac:dyDescent="0.25">
      <c r="B287" s="24"/>
      <c r="C287" s="24"/>
      <c r="D287" s="4"/>
      <c r="E287" s="24"/>
      <c r="F287" s="24"/>
      <c r="I287"/>
    </row>
    <row r="288" spans="2:15" x14ac:dyDescent="0.25">
      <c r="B288" s="24" t="s">
        <v>19</v>
      </c>
      <c r="C288" s="24" t="s">
        <v>29</v>
      </c>
      <c r="D288" s="4"/>
      <c r="E288" s="24"/>
      <c r="F288" s="24"/>
      <c r="I288"/>
      <c r="K288" s="24" t="s">
        <v>39</v>
      </c>
      <c r="L288" s="70" t="s">
        <v>38</v>
      </c>
      <c r="M288" s="70"/>
      <c r="N288" s="70"/>
      <c r="O288" s="24">
        <v>1</v>
      </c>
    </row>
    <row r="289" spans="2:15" x14ac:dyDescent="0.25">
      <c r="B289" s="24"/>
      <c r="C289" s="24"/>
      <c r="D289" s="4"/>
      <c r="E289" s="24"/>
      <c r="F289" s="24"/>
      <c r="I289"/>
    </row>
    <row r="290" spans="2:15" x14ac:dyDescent="0.25">
      <c r="B290" s="1" t="s">
        <v>0</v>
      </c>
      <c r="C290" s="6">
        <v>87019</v>
      </c>
      <c r="D290" s="4"/>
      <c r="E290" s="24">
        <f>C290/C295</f>
        <v>4.1881026101743855</v>
      </c>
      <c r="F290" s="24">
        <v>4</v>
      </c>
      <c r="G290">
        <f t="shared" si="52"/>
        <v>0.18810261017438545</v>
      </c>
      <c r="I290">
        <f>C295*F290</f>
        <v>83110.666666666672</v>
      </c>
      <c r="K290" s="6">
        <f>C290-I290</f>
        <v>3908.3333333333285</v>
      </c>
    </row>
    <row r="291" spans="2:15" x14ac:dyDescent="0.25">
      <c r="B291" s="1" t="s">
        <v>51</v>
      </c>
      <c r="C291" s="6">
        <v>120196</v>
      </c>
      <c r="D291" s="4"/>
      <c r="E291" s="24">
        <f>C291/C295</f>
        <v>5.7848651597067358</v>
      </c>
      <c r="F291" s="24">
        <v>5</v>
      </c>
      <c r="G291">
        <f t="shared" si="52"/>
        <v>0.78486515970673576</v>
      </c>
      <c r="I291">
        <f>C295*F291</f>
        <v>103888.33333333334</v>
      </c>
      <c r="K291" s="6">
        <f t="shared" ref="K291:K292" si="54">C291-I291</f>
        <v>16307.666666666657</v>
      </c>
    </row>
    <row r="292" spans="2:15" x14ac:dyDescent="0.25">
      <c r="B292" s="1" t="s">
        <v>2</v>
      </c>
      <c r="C292" s="6">
        <v>42117</v>
      </c>
      <c r="D292" s="4"/>
      <c r="E292" s="24">
        <f>C292/C295</f>
        <v>2.0270322301188775</v>
      </c>
      <c r="F292" s="24">
        <v>2</v>
      </c>
      <c r="G292">
        <f t="shared" si="52"/>
        <v>2.7032230118877454E-2</v>
      </c>
      <c r="I292">
        <f>C295*F292</f>
        <v>41555.333333333336</v>
      </c>
      <c r="K292" s="6">
        <f t="shared" si="54"/>
        <v>561.66666666666424</v>
      </c>
    </row>
    <row r="293" spans="2:15" x14ac:dyDescent="0.25">
      <c r="B293" s="1"/>
      <c r="C293" s="6"/>
      <c r="D293" s="4"/>
      <c r="E293" s="24"/>
      <c r="F293" s="24"/>
      <c r="I293"/>
      <c r="K293" s="6"/>
    </row>
    <row r="294" spans="2:15" x14ac:dyDescent="0.25">
      <c r="B294" s="3" t="s">
        <v>9</v>
      </c>
      <c r="C294" s="6">
        <f>SUM(C290:C292)</f>
        <v>249332</v>
      </c>
      <c r="D294" s="4"/>
      <c r="E294" s="24"/>
      <c r="F294" s="24"/>
      <c r="I294"/>
    </row>
    <row r="295" spans="2:15" x14ac:dyDescent="0.25">
      <c r="B295" s="3" t="s">
        <v>48</v>
      </c>
      <c r="C295" s="9">
        <f>C294/12</f>
        <v>20777.666666666668</v>
      </c>
      <c r="D295" s="4"/>
      <c r="E295" s="24"/>
      <c r="F295" s="24"/>
      <c r="I295"/>
    </row>
    <row r="296" spans="2:15" x14ac:dyDescent="0.25">
      <c r="B296" s="24"/>
      <c r="C296" s="24"/>
      <c r="D296" s="4"/>
      <c r="E296" s="24"/>
      <c r="F296" s="24"/>
      <c r="I296"/>
    </row>
    <row r="297" spans="2:15" x14ac:dyDescent="0.25">
      <c r="B297" s="24"/>
      <c r="C297" s="24"/>
      <c r="D297" s="4"/>
      <c r="E297" s="24"/>
      <c r="F297" s="24"/>
      <c r="I297"/>
    </row>
    <row r="298" spans="2:15" x14ac:dyDescent="0.25">
      <c r="B298" s="24"/>
      <c r="C298" s="24"/>
      <c r="D298" s="4"/>
      <c r="E298" s="24"/>
      <c r="F298" s="24"/>
      <c r="I298"/>
    </row>
    <row r="299" spans="2:15" x14ac:dyDescent="0.25">
      <c r="B299" s="24" t="s">
        <v>20</v>
      </c>
      <c r="C299" s="15" t="s">
        <v>31</v>
      </c>
      <c r="D299" s="4"/>
      <c r="E299" s="24"/>
      <c r="F299" s="24"/>
      <c r="I299"/>
      <c r="K299" s="24" t="s">
        <v>39</v>
      </c>
      <c r="L299" s="70" t="s">
        <v>38</v>
      </c>
      <c r="M299" s="70"/>
      <c r="N299" s="70"/>
      <c r="O299" s="24">
        <v>1</v>
      </c>
    </row>
    <row r="300" spans="2:15" x14ac:dyDescent="0.25">
      <c r="B300" s="24"/>
      <c r="C300" s="24"/>
      <c r="D300" s="4"/>
      <c r="E300" s="24"/>
      <c r="F300" s="24"/>
      <c r="I300"/>
    </row>
    <row r="301" spans="2:15" x14ac:dyDescent="0.25">
      <c r="B301" s="1" t="s">
        <v>0</v>
      </c>
      <c r="C301" s="6">
        <v>187497</v>
      </c>
      <c r="D301" s="4"/>
      <c r="E301" s="24">
        <f>C301/C306</f>
        <v>8.7493299681265686</v>
      </c>
      <c r="F301" s="24">
        <v>8</v>
      </c>
      <c r="G301">
        <f t="shared" si="52"/>
        <v>0.7493299681265686</v>
      </c>
      <c r="I301">
        <f>C306*F301</f>
        <v>171438.95652173914</v>
      </c>
      <c r="K301" s="6">
        <f>C301-I301</f>
        <v>16058.043478260865</v>
      </c>
    </row>
    <row r="302" spans="2:15" x14ac:dyDescent="0.25">
      <c r="B302" s="1" t="s">
        <v>51</v>
      </c>
      <c r="C302" s="6">
        <v>216789</v>
      </c>
      <c r="D302" s="4"/>
      <c r="E302" s="24">
        <f>C302/C306</f>
        <v>10.116207163102294</v>
      </c>
      <c r="F302" s="24">
        <v>10</v>
      </c>
      <c r="G302">
        <f t="shared" si="52"/>
        <v>0.11620716310229362</v>
      </c>
      <c r="I302">
        <f>C306*F302</f>
        <v>214298.69565217392</v>
      </c>
      <c r="K302" s="6">
        <f t="shared" ref="K302:K303" si="55">C302-I302</f>
        <v>2490.3043478260806</v>
      </c>
    </row>
    <row r="303" spans="2:15" x14ac:dyDescent="0.25">
      <c r="B303" s="1" t="s">
        <v>2</v>
      </c>
      <c r="C303" s="6">
        <v>88601</v>
      </c>
      <c r="D303" s="4"/>
      <c r="E303" s="24">
        <f>C303/C306</f>
        <v>4.1344628687711378</v>
      </c>
      <c r="F303" s="24">
        <v>4</v>
      </c>
      <c r="G303">
        <f t="shared" si="52"/>
        <v>0.13446286877113778</v>
      </c>
      <c r="I303">
        <f>C306*F303</f>
        <v>85719.478260869568</v>
      </c>
      <c r="K303" s="6">
        <f t="shared" si="55"/>
        <v>2881.5217391304323</v>
      </c>
    </row>
    <row r="304" spans="2:15" x14ac:dyDescent="0.25">
      <c r="B304" s="1"/>
      <c r="C304" s="6"/>
      <c r="D304" s="4"/>
      <c r="E304" s="24"/>
      <c r="F304" s="24"/>
      <c r="I304"/>
      <c r="K304" s="6"/>
    </row>
    <row r="305" spans="2:15" x14ac:dyDescent="0.25">
      <c r="B305" s="3" t="s">
        <v>9</v>
      </c>
      <c r="C305" s="6">
        <f>SUM(C301:C303)</f>
        <v>492887</v>
      </c>
      <c r="D305" s="4"/>
      <c r="E305" s="24"/>
      <c r="F305" s="24"/>
      <c r="I305"/>
    </row>
    <row r="306" spans="2:15" x14ac:dyDescent="0.25">
      <c r="B306" s="3" t="s">
        <v>48</v>
      </c>
      <c r="C306" s="9">
        <f>C305/23</f>
        <v>21429.869565217392</v>
      </c>
      <c r="D306" s="4"/>
      <c r="E306" s="24"/>
      <c r="F306" s="24"/>
      <c r="I306"/>
    </row>
    <row r="307" spans="2:15" x14ac:dyDescent="0.25">
      <c r="B307" s="24"/>
      <c r="C307" s="24"/>
      <c r="D307" s="4"/>
      <c r="E307" s="24"/>
      <c r="F307" s="24"/>
      <c r="I307"/>
    </row>
    <row r="308" spans="2:15" x14ac:dyDescent="0.25">
      <c r="B308" s="24"/>
      <c r="C308" s="24"/>
      <c r="D308" s="4"/>
      <c r="E308" s="24"/>
      <c r="F308" s="24"/>
      <c r="I308"/>
    </row>
    <row r="309" spans="2:15" x14ac:dyDescent="0.25">
      <c r="B309" s="24"/>
      <c r="C309" s="24"/>
      <c r="D309" s="4"/>
      <c r="E309" s="24"/>
      <c r="F309" s="24"/>
      <c r="I309"/>
    </row>
    <row r="310" spans="2:15" x14ac:dyDescent="0.25">
      <c r="B310" s="24" t="s">
        <v>21</v>
      </c>
      <c r="C310" s="24" t="s">
        <v>28</v>
      </c>
      <c r="D310" s="4"/>
      <c r="E310" s="24"/>
      <c r="F310" s="24"/>
      <c r="I310"/>
      <c r="K310" s="24" t="s">
        <v>39</v>
      </c>
      <c r="L310" s="70" t="s">
        <v>38</v>
      </c>
      <c r="M310" s="70"/>
      <c r="N310" s="70"/>
      <c r="O310" s="24">
        <v>2</v>
      </c>
    </row>
    <row r="311" spans="2:15" x14ac:dyDescent="0.25">
      <c r="B311" s="24"/>
      <c r="C311" s="24"/>
      <c r="D311" s="4"/>
      <c r="E311" s="24"/>
      <c r="F311" s="24"/>
      <c r="I311"/>
    </row>
    <row r="312" spans="2:15" x14ac:dyDescent="0.25">
      <c r="B312" s="1" t="s">
        <v>0</v>
      </c>
      <c r="C312" s="6">
        <v>77631</v>
      </c>
      <c r="D312" s="4"/>
      <c r="E312" s="24">
        <f>C312/C317</f>
        <v>3.6289055926403768</v>
      </c>
      <c r="F312" s="24">
        <v>3</v>
      </c>
      <c r="G312">
        <f t="shared" si="52"/>
        <v>0.62890559264037682</v>
      </c>
      <c r="I312">
        <f>C317*F312</f>
        <v>64177.200000000004</v>
      </c>
      <c r="K312" s="6">
        <f>C312-I312</f>
        <v>13453.799999999996</v>
      </c>
    </row>
    <row r="313" spans="2:15" x14ac:dyDescent="0.25">
      <c r="B313" s="1" t="s">
        <v>51</v>
      </c>
      <c r="C313" s="6">
        <v>98842</v>
      </c>
      <c r="D313" s="4"/>
      <c r="E313" s="24">
        <f>C313/C317</f>
        <v>4.6204259456629453</v>
      </c>
      <c r="F313" s="24">
        <v>4</v>
      </c>
      <c r="G313">
        <f t="shared" si="52"/>
        <v>0.62042594566294529</v>
      </c>
      <c r="I313">
        <f>C317*F313</f>
        <v>85569.600000000006</v>
      </c>
      <c r="K313" s="6">
        <f t="shared" ref="K313:K314" si="56">C313-I313</f>
        <v>13272.399999999994</v>
      </c>
    </row>
    <row r="314" spans="2:15" x14ac:dyDescent="0.25">
      <c r="B314" s="1" t="s">
        <v>2</v>
      </c>
      <c r="C314" s="6">
        <v>37451</v>
      </c>
      <c r="D314" s="4"/>
      <c r="E314" s="24">
        <f>C314/C317</f>
        <v>1.7506684616966772</v>
      </c>
      <c r="F314" s="24">
        <v>1</v>
      </c>
      <c r="G314">
        <f t="shared" si="52"/>
        <v>0.75066846169667722</v>
      </c>
      <c r="I314">
        <f>C317*F314</f>
        <v>21392.400000000001</v>
      </c>
      <c r="K314" s="6">
        <f t="shared" si="56"/>
        <v>16058.599999999999</v>
      </c>
    </row>
    <row r="315" spans="2:15" x14ac:dyDescent="0.25">
      <c r="B315" s="1"/>
      <c r="C315" s="6"/>
      <c r="D315" s="4"/>
      <c r="E315" s="24"/>
      <c r="F315" s="24"/>
      <c r="I315"/>
      <c r="K315" s="6"/>
    </row>
    <row r="316" spans="2:15" x14ac:dyDescent="0.25">
      <c r="B316" s="3" t="s">
        <v>9</v>
      </c>
      <c r="C316" s="6">
        <f>SUM(C312:C314)</f>
        <v>213924</v>
      </c>
      <c r="D316" s="4"/>
      <c r="E316" s="24"/>
      <c r="F316" s="24"/>
      <c r="I316"/>
    </row>
    <row r="317" spans="2:15" x14ac:dyDescent="0.25">
      <c r="B317" s="3" t="s">
        <v>48</v>
      </c>
      <c r="C317" s="9">
        <f>C316/10</f>
        <v>21392.400000000001</v>
      </c>
      <c r="D317" s="4"/>
      <c r="E317" s="24"/>
      <c r="F317" s="24"/>
      <c r="I317"/>
    </row>
    <row r="318" spans="2:15" x14ac:dyDescent="0.25">
      <c r="B318" s="24"/>
      <c r="C318" s="24"/>
      <c r="D318" s="4"/>
      <c r="E318" s="24"/>
      <c r="F318" s="24"/>
      <c r="I318"/>
    </row>
    <row r="319" spans="2:15" x14ac:dyDescent="0.25">
      <c r="B319" s="24"/>
      <c r="C319" s="24"/>
      <c r="D319" s="4"/>
      <c r="E319" s="24"/>
      <c r="F319" s="24"/>
      <c r="I319"/>
    </row>
    <row r="320" spans="2:15" x14ac:dyDescent="0.25">
      <c r="B320" s="24"/>
      <c r="C320" s="24"/>
      <c r="D320" s="4"/>
      <c r="E320" s="24"/>
      <c r="F320" s="24"/>
      <c r="I320"/>
    </row>
    <row r="321" spans="2:15" x14ac:dyDescent="0.25">
      <c r="B321" s="24" t="s">
        <v>22</v>
      </c>
      <c r="C321" s="24" t="s">
        <v>32</v>
      </c>
      <c r="D321" s="4"/>
      <c r="E321" s="24"/>
      <c r="F321" s="24"/>
      <c r="I321"/>
      <c r="K321" s="24" t="s">
        <v>39</v>
      </c>
      <c r="L321" s="70" t="s">
        <v>38</v>
      </c>
      <c r="M321" s="70"/>
      <c r="N321" s="70"/>
      <c r="O321" s="24">
        <v>2</v>
      </c>
    </row>
    <row r="322" spans="2:15" x14ac:dyDescent="0.25">
      <c r="B322" s="24"/>
      <c r="C322" s="24"/>
      <c r="D322" s="4"/>
      <c r="E322" s="24"/>
      <c r="F322" s="24"/>
      <c r="I322"/>
    </row>
    <row r="323" spans="2:15" x14ac:dyDescent="0.25">
      <c r="B323" s="1" t="s">
        <v>0</v>
      </c>
      <c r="C323" s="6">
        <v>97698</v>
      </c>
      <c r="D323" s="4"/>
      <c r="E323" s="24">
        <f>C323/C328</f>
        <v>4.8338287401949405</v>
      </c>
      <c r="F323" s="24">
        <v>4</v>
      </c>
      <c r="G323">
        <f t="shared" si="52"/>
        <v>0.83382874019494047</v>
      </c>
      <c r="I323">
        <f>C328*F323</f>
        <v>80845.230769230766</v>
      </c>
      <c r="K323" s="6">
        <f>C323-I323</f>
        <v>16852.769230769234</v>
      </c>
    </row>
    <row r="324" spans="2:15" x14ac:dyDescent="0.25">
      <c r="B324" s="1" t="s">
        <v>51</v>
      </c>
      <c r="C324" s="6">
        <v>119692</v>
      </c>
      <c r="D324" s="4"/>
      <c r="E324" s="24">
        <f>C324/C328</f>
        <v>5.9220314599215218</v>
      </c>
      <c r="F324" s="24">
        <v>5</v>
      </c>
      <c r="G324">
        <f t="shared" si="52"/>
        <v>0.9220314599215218</v>
      </c>
      <c r="I324">
        <f>C328*F324</f>
        <v>101056.53846153845</v>
      </c>
      <c r="K324" s="6">
        <f t="shared" ref="K324:K325" si="57">C324-I324</f>
        <v>18635.461538461546</v>
      </c>
    </row>
    <row r="325" spans="2:15" x14ac:dyDescent="0.25">
      <c r="B325" s="1" t="s">
        <v>2</v>
      </c>
      <c r="C325" s="6">
        <v>45357</v>
      </c>
      <c r="D325" s="4"/>
      <c r="E325" s="24">
        <f>C325/C328</f>
        <v>2.2441397998835382</v>
      </c>
      <c r="F325" s="24">
        <v>2</v>
      </c>
      <c r="G325">
        <f t="shared" si="52"/>
        <v>0.24413979988353818</v>
      </c>
      <c r="I325">
        <f>C328*F325</f>
        <v>40422.615384615383</v>
      </c>
      <c r="K325" s="6">
        <f t="shared" si="57"/>
        <v>4934.3846153846171</v>
      </c>
    </row>
    <row r="326" spans="2:15" x14ac:dyDescent="0.25">
      <c r="B326" s="1"/>
      <c r="C326" s="6"/>
      <c r="D326" s="4"/>
      <c r="E326" s="24"/>
      <c r="F326" s="24"/>
      <c r="I326"/>
      <c r="K326" s="6"/>
    </row>
    <row r="327" spans="2:15" x14ac:dyDescent="0.25">
      <c r="B327" s="3" t="s">
        <v>9</v>
      </c>
      <c r="C327" s="6">
        <f>SUM(C323:C325)</f>
        <v>262747</v>
      </c>
      <c r="D327" s="4"/>
      <c r="E327" s="24"/>
      <c r="F327" s="24"/>
      <c r="I327"/>
    </row>
    <row r="328" spans="2:15" x14ac:dyDescent="0.25">
      <c r="B328" s="3" t="s">
        <v>48</v>
      </c>
      <c r="C328" s="9">
        <f>C327/13</f>
        <v>20211.307692307691</v>
      </c>
      <c r="D328" s="4"/>
      <c r="E328" s="24"/>
      <c r="F328" s="24"/>
      <c r="I328"/>
    </row>
    <row r="329" spans="2:15" x14ac:dyDescent="0.25">
      <c r="B329" s="24"/>
      <c r="C329" s="24"/>
      <c r="D329" s="4"/>
      <c r="E329" s="24"/>
      <c r="F329" s="24"/>
      <c r="I329"/>
    </row>
    <row r="330" spans="2:15" x14ac:dyDescent="0.25">
      <c r="B330" s="24"/>
      <c r="C330" s="24"/>
      <c r="D330" s="4"/>
      <c r="E330" s="24"/>
      <c r="F330" s="24"/>
      <c r="I330"/>
    </row>
    <row r="331" spans="2:15" x14ac:dyDescent="0.25">
      <c r="B331" s="24"/>
      <c r="C331" s="24"/>
      <c r="D331" s="4"/>
      <c r="E331" s="24"/>
      <c r="F331" s="24"/>
      <c r="I331"/>
    </row>
    <row r="332" spans="2:15" x14ac:dyDescent="0.25">
      <c r="B332" s="24" t="s">
        <v>23</v>
      </c>
      <c r="C332" s="24" t="s">
        <v>26</v>
      </c>
      <c r="D332" s="4"/>
      <c r="E332" s="24"/>
      <c r="F332" s="24"/>
      <c r="I332"/>
      <c r="K332" s="24" t="s">
        <v>39</v>
      </c>
      <c r="L332" s="70" t="s">
        <v>38</v>
      </c>
      <c r="M332" s="70"/>
      <c r="N332" s="70"/>
      <c r="O332" s="24">
        <v>2</v>
      </c>
    </row>
    <row r="333" spans="2:15" x14ac:dyDescent="0.25">
      <c r="B333" s="24"/>
      <c r="C333" s="24"/>
      <c r="D333" s="4"/>
      <c r="E333" s="24"/>
      <c r="F333" s="24"/>
      <c r="I333"/>
    </row>
    <row r="334" spans="2:15" x14ac:dyDescent="0.25">
      <c r="B334" s="1" t="s">
        <v>0</v>
      </c>
      <c r="C334" s="6">
        <v>76994</v>
      </c>
      <c r="D334" s="4"/>
      <c r="E334" s="24">
        <f>C334/C339</f>
        <v>3.6793622521015701</v>
      </c>
      <c r="F334" s="24">
        <v>3</v>
      </c>
      <c r="G334">
        <f t="shared" si="52"/>
        <v>0.67936225210157009</v>
      </c>
      <c r="I334">
        <f>C339*F334</f>
        <v>62777.727272727279</v>
      </c>
      <c r="K334" s="6">
        <f>C334-I334</f>
        <v>14216.272727272721</v>
      </c>
    </row>
    <row r="335" spans="2:15" x14ac:dyDescent="0.25">
      <c r="B335" s="1" t="s">
        <v>51</v>
      </c>
      <c r="C335" s="6">
        <v>112981</v>
      </c>
      <c r="D335" s="4"/>
      <c r="E335" s="24">
        <f>C335/C339</f>
        <v>5.3990963789995003</v>
      </c>
      <c r="F335" s="24">
        <v>5</v>
      </c>
      <c r="G335">
        <f t="shared" si="52"/>
        <v>0.39909637899950035</v>
      </c>
      <c r="I335">
        <f>C339*F335</f>
        <v>104629.54545454546</v>
      </c>
      <c r="K335" s="6">
        <f t="shared" ref="K335:K336" si="58">C335-I335</f>
        <v>8351.4545454545441</v>
      </c>
    </row>
    <row r="336" spans="2:15" x14ac:dyDescent="0.25">
      <c r="B336" s="1" t="s">
        <v>2</v>
      </c>
      <c r="C336" s="6">
        <v>40210</v>
      </c>
      <c r="D336" s="4"/>
      <c r="E336" s="24">
        <f>C336/C339</f>
        <v>1.9215413688989291</v>
      </c>
      <c r="F336" s="24">
        <v>1</v>
      </c>
      <c r="G336">
        <f t="shared" si="52"/>
        <v>0.92154136889892913</v>
      </c>
      <c r="I336">
        <f>C339*F336</f>
        <v>20925.909090909092</v>
      </c>
      <c r="K336" s="6">
        <f t="shared" si="58"/>
        <v>19284.090909090908</v>
      </c>
    </row>
    <row r="337" spans="2:15" x14ac:dyDescent="0.25">
      <c r="B337" s="1"/>
      <c r="C337" s="6"/>
      <c r="D337" s="4"/>
      <c r="E337" s="24"/>
      <c r="F337" s="24"/>
      <c r="I337"/>
      <c r="K337" s="6"/>
    </row>
    <row r="338" spans="2:15" x14ac:dyDescent="0.25">
      <c r="B338" s="3" t="s">
        <v>9</v>
      </c>
      <c r="C338" s="6">
        <f>SUM(C334:C336)</f>
        <v>230185</v>
      </c>
      <c r="D338" s="4"/>
      <c r="E338" s="24"/>
      <c r="F338" s="24"/>
      <c r="I338"/>
    </row>
    <row r="339" spans="2:15" x14ac:dyDescent="0.25">
      <c r="B339" s="3" t="s">
        <v>48</v>
      </c>
      <c r="C339" s="9">
        <f>C338/11</f>
        <v>20925.909090909092</v>
      </c>
      <c r="D339" s="4"/>
      <c r="E339" s="24"/>
      <c r="F339" s="24"/>
      <c r="I339"/>
    </row>
    <row r="340" spans="2:15" x14ac:dyDescent="0.25">
      <c r="B340" s="24"/>
      <c r="C340" s="24"/>
      <c r="D340" s="4"/>
      <c r="E340" s="24"/>
      <c r="F340" s="24"/>
      <c r="I340"/>
    </row>
    <row r="341" spans="2:15" x14ac:dyDescent="0.25">
      <c r="B341" s="24"/>
      <c r="C341" s="24"/>
      <c r="D341" s="4"/>
      <c r="E341" s="24"/>
      <c r="F341" s="24"/>
      <c r="I341"/>
    </row>
    <row r="342" spans="2:15" x14ac:dyDescent="0.25">
      <c r="B342" s="24"/>
      <c r="C342" s="24"/>
      <c r="D342" s="4"/>
      <c r="E342" s="24"/>
      <c r="F342" s="24"/>
      <c r="I342"/>
    </row>
    <row r="343" spans="2:15" x14ac:dyDescent="0.25">
      <c r="B343" s="24" t="s">
        <v>24</v>
      </c>
      <c r="C343" s="24" t="s">
        <v>27</v>
      </c>
      <c r="D343" s="4"/>
      <c r="E343" s="24"/>
      <c r="F343" s="24"/>
      <c r="I343"/>
      <c r="K343" s="24" t="s">
        <v>39</v>
      </c>
      <c r="L343" s="70" t="s">
        <v>38</v>
      </c>
      <c r="M343" s="70"/>
      <c r="N343" s="70"/>
      <c r="O343" s="24">
        <v>1</v>
      </c>
    </row>
    <row r="344" spans="2:15" x14ac:dyDescent="0.25">
      <c r="B344" s="24"/>
      <c r="C344" s="24"/>
      <c r="D344" s="4"/>
      <c r="E344" s="24"/>
      <c r="F344" s="24"/>
      <c r="I344"/>
    </row>
    <row r="345" spans="2:15" x14ac:dyDescent="0.25">
      <c r="B345" s="1" t="s">
        <v>0</v>
      </c>
      <c r="C345" s="6">
        <v>203091</v>
      </c>
      <c r="D345" s="4"/>
      <c r="E345" s="24">
        <f>C345/C350</f>
        <v>9.2341858041229177</v>
      </c>
      <c r="F345" s="24">
        <v>9</v>
      </c>
      <c r="G345">
        <f t="shared" ref="G345:G358" si="59">E345-F345</f>
        <v>0.23418580412291767</v>
      </c>
      <c r="I345">
        <f>C350*F345</f>
        <v>197940.46153846156</v>
      </c>
      <c r="K345" s="6">
        <f>C345-I345</f>
        <v>5150.5384615384392</v>
      </c>
    </row>
    <row r="346" spans="2:15" x14ac:dyDescent="0.25">
      <c r="B346" s="1" t="s">
        <v>51</v>
      </c>
      <c r="C346" s="6">
        <v>231205</v>
      </c>
      <c r="D346" s="4"/>
      <c r="E346" s="24">
        <f>C346/C350</f>
        <v>10.512479276985387</v>
      </c>
      <c r="F346" s="24">
        <v>10</v>
      </c>
      <c r="G346">
        <f t="shared" si="59"/>
        <v>0.51247927698538653</v>
      </c>
      <c r="I346">
        <f>C350*F346</f>
        <v>219933.84615384619</v>
      </c>
      <c r="K346" s="6">
        <f t="shared" ref="K346:K347" si="60">C346-I346</f>
        <v>11271.153846153815</v>
      </c>
    </row>
    <row r="347" spans="2:15" x14ac:dyDescent="0.25">
      <c r="B347" s="1" t="s">
        <v>2</v>
      </c>
      <c r="C347" s="6">
        <v>137532</v>
      </c>
      <c r="D347" s="4"/>
      <c r="E347" s="24">
        <f>C347/C350</f>
        <v>6.253334918891694</v>
      </c>
      <c r="F347" s="24">
        <v>6</v>
      </c>
      <c r="G347">
        <f t="shared" si="59"/>
        <v>0.25333491889169402</v>
      </c>
      <c r="I347">
        <f>C350*F347</f>
        <v>131960.30769230769</v>
      </c>
      <c r="K347" s="6">
        <f t="shared" si="60"/>
        <v>5571.6923076923122</v>
      </c>
    </row>
    <row r="348" spans="2:15" x14ac:dyDescent="0.25">
      <c r="B348" s="1"/>
      <c r="C348" s="6"/>
      <c r="D348" s="4"/>
      <c r="E348" s="24"/>
      <c r="F348" s="24"/>
      <c r="I348"/>
      <c r="K348" s="6"/>
    </row>
    <row r="349" spans="2:15" x14ac:dyDescent="0.25">
      <c r="B349" s="3" t="s">
        <v>9</v>
      </c>
      <c r="C349" s="6">
        <f>SUM(C345:C347)</f>
        <v>571828</v>
      </c>
      <c r="D349" s="4"/>
      <c r="E349" s="24"/>
      <c r="F349" s="24"/>
      <c r="I349"/>
    </row>
    <row r="350" spans="2:15" x14ac:dyDescent="0.25">
      <c r="B350" s="3" t="s">
        <v>48</v>
      </c>
      <c r="C350" s="9">
        <f>C349/26</f>
        <v>21993.384615384617</v>
      </c>
      <c r="D350" s="4"/>
      <c r="E350" s="24"/>
      <c r="F350" s="24"/>
      <c r="I350"/>
    </row>
    <row r="351" spans="2:15" x14ac:dyDescent="0.25">
      <c r="B351" s="24"/>
      <c r="C351" s="24"/>
      <c r="D351" s="4"/>
      <c r="E351" s="24"/>
      <c r="F351" s="24"/>
      <c r="I351"/>
    </row>
    <row r="352" spans="2:15" x14ac:dyDescent="0.25">
      <c r="B352" s="24"/>
      <c r="C352" s="24"/>
      <c r="D352" s="4"/>
      <c r="E352" s="24"/>
      <c r="F352" s="24"/>
      <c r="I352"/>
    </row>
    <row r="353" spans="2:15" x14ac:dyDescent="0.25">
      <c r="B353" s="24"/>
      <c r="C353" s="24"/>
      <c r="D353" s="4"/>
      <c r="E353" s="24"/>
      <c r="F353" s="24"/>
      <c r="I353"/>
    </row>
    <row r="354" spans="2:15" x14ac:dyDescent="0.25">
      <c r="B354" s="24" t="s">
        <v>25</v>
      </c>
      <c r="C354" s="24" t="s">
        <v>31</v>
      </c>
      <c r="D354" s="4"/>
      <c r="E354" s="24"/>
      <c r="F354" s="24"/>
      <c r="I354"/>
      <c r="K354" s="24" t="s">
        <v>39</v>
      </c>
      <c r="L354" s="70" t="s">
        <v>38</v>
      </c>
      <c r="M354" s="70"/>
      <c r="N354" s="70"/>
      <c r="O354" s="24">
        <v>2</v>
      </c>
    </row>
    <row r="355" spans="2:15" x14ac:dyDescent="0.25">
      <c r="B355" s="24"/>
      <c r="C355" s="24"/>
      <c r="D355" s="4"/>
      <c r="E355" s="24"/>
      <c r="F355" s="24"/>
      <c r="I355"/>
    </row>
    <row r="356" spans="2:15" x14ac:dyDescent="0.25">
      <c r="B356" s="1" t="s">
        <v>0</v>
      </c>
      <c r="C356" s="6">
        <v>251090</v>
      </c>
      <c r="D356" s="4"/>
      <c r="E356" s="24">
        <f>C356/C361</f>
        <v>10.862806764766184</v>
      </c>
      <c r="F356" s="24">
        <v>10</v>
      </c>
      <c r="G356">
        <f t="shared" si="59"/>
        <v>0.86280676476618368</v>
      </c>
      <c r="I356">
        <f>C361*F356</f>
        <v>231146.52173913043</v>
      </c>
      <c r="K356" s="6">
        <f>C356-I356</f>
        <v>19943.478260869568</v>
      </c>
    </row>
    <row r="357" spans="2:15" x14ac:dyDescent="0.25">
      <c r="B357" s="1" t="s">
        <v>51</v>
      </c>
      <c r="C357" s="6">
        <v>138447</v>
      </c>
      <c r="D357" s="4"/>
      <c r="E357" s="24">
        <f>C357/C361</f>
        <v>5.989577474855964</v>
      </c>
      <c r="F357" s="24">
        <v>5</v>
      </c>
      <c r="G357">
        <f t="shared" si="59"/>
        <v>0.98957747485596403</v>
      </c>
      <c r="I357">
        <f>C361*F357</f>
        <v>115573.26086956522</v>
      </c>
      <c r="K357" s="6">
        <f t="shared" ref="K357:K358" si="61">C357-I357</f>
        <v>22873.739130434784</v>
      </c>
    </row>
    <row r="358" spans="2:15" x14ac:dyDescent="0.25">
      <c r="B358" s="1" t="s">
        <v>2</v>
      </c>
      <c r="C358" s="6">
        <v>142100</v>
      </c>
      <c r="D358" s="4"/>
      <c r="E358" s="24">
        <f>C358/C361</f>
        <v>6.1476157603778514</v>
      </c>
      <c r="F358" s="24">
        <v>6</v>
      </c>
      <c r="G358">
        <f t="shared" si="59"/>
        <v>0.1476157603778514</v>
      </c>
      <c r="I358">
        <f>C361*F358</f>
        <v>138687.91304347827</v>
      </c>
      <c r="K358" s="6">
        <f t="shared" si="61"/>
        <v>3412.086956521729</v>
      </c>
    </row>
    <row r="359" spans="2:15" x14ac:dyDescent="0.25">
      <c r="B359" s="1"/>
      <c r="C359" s="6"/>
      <c r="D359" s="4"/>
      <c r="E359" s="24"/>
      <c r="F359" s="24"/>
      <c r="I359"/>
      <c r="K359" s="6"/>
    </row>
    <row r="360" spans="2:15" x14ac:dyDescent="0.25">
      <c r="B360" s="3" t="s">
        <v>9</v>
      </c>
      <c r="C360" s="6">
        <f>SUM(C356:C358)</f>
        <v>531637</v>
      </c>
      <c r="D360" s="4"/>
      <c r="E360" s="24"/>
      <c r="F360" s="24"/>
      <c r="I360"/>
    </row>
    <row r="361" spans="2:15" x14ac:dyDescent="0.25">
      <c r="B361" s="3" t="s">
        <v>48</v>
      </c>
      <c r="C361" s="9">
        <f>C360/23</f>
        <v>23114.652173913044</v>
      </c>
      <c r="D361" s="4"/>
      <c r="E361" s="24"/>
      <c r="F361" s="24"/>
      <c r="I361"/>
    </row>
    <row r="362" spans="2:15" x14ac:dyDescent="0.25">
      <c r="B362" s="24"/>
      <c r="C362" s="24"/>
      <c r="D362" s="4"/>
      <c r="E362" s="24"/>
      <c r="F362" s="24"/>
      <c r="I362"/>
    </row>
    <row r="363" spans="2:15" x14ac:dyDescent="0.25">
      <c r="B363" s="24"/>
      <c r="C363" s="24"/>
      <c r="D363" s="4"/>
      <c r="E363" s="24"/>
      <c r="F363" s="24"/>
      <c r="I363"/>
    </row>
    <row r="364" spans="2:15" x14ac:dyDescent="0.25">
      <c r="B364" s="24"/>
      <c r="C364" s="24"/>
      <c r="D364" s="4"/>
      <c r="E364" s="24"/>
      <c r="F364" s="24"/>
      <c r="I364"/>
    </row>
    <row r="365" spans="2:15" x14ac:dyDescent="0.25">
      <c r="B365" s="24"/>
      <c r="C365" s="24"/>
      <c r="D365" s="4"/>
      <c r="E365" s="24"/>
      <c r="F365" s="24"/>
      <c r="I365"/>
    </row>
    <row r="366" spans="2:15" x14ac:dyDescent="0.25">
      <c r="B366" s="24"/>
      <c r="C366" s="24"/>
      <c r="D366" s="4"/>
      <c r="E366" s="24"/>
      <c r="F366" s="24"/>
      <c r="I366"/>
    </row>
    <row r="367" spans="2:15" x14ac:dyDescent="0.25">
      <c r="B367" s="24" t="s">
        <v>41</v>
      </c>
      <c r="C367" s="24" t="s">
        <v>30</v>
      </c>
      <c r="D367" s="24"/>
      <c r="E367" s="24"/>
      <c r="F367" s="24"/>
      <c r="G367" s="24"/>
      <c r="I367"/>
    </row>
    <row r="368" spans="2:15" x14ac:dyDescent="0.25">
      <c r="B368" s="24"/>
      <c r="C368" s="24"/>
      <c r="D368" s="24"/>
      <c r="E368" s="24"/>
      <c r="F368" s="24"/>
      <c r="G368" s="24"/>
      <c r="I368"/>
    </row>
    <row r="369" spans="2:10" x14ac:dyDescent="0.25">
      <c r="B369" s="1" t="s">
        <v>0</v>
      </c>
      <c r="C369" s="6">
        <f>K213+K224+K235+K246+K257+K268+K279+K290+K301+K312+K323+K334+K345+K356</f>
        <v>174508.48679074546</v>
      </c>
      <c r="D369" s="24"/>
      <c r="E369" s="24">
        <f>C369/C374</f>
        <v>8.1483627080468786</v>
      </c>
      <c r="F369" s="24">
        <v>8</v>
      </c>
      <c r="G369" s="24">
        <v>8</v>
      </c>
      <c r="I369"/>
    </row>
    <row r="370" spans="2:10" x14ac:dyDescent="0.25">
      <c r="B370" s="1" t="s">
        <v>51</v>
      </c>
      <c r="C370" s="6">
        <f t="shared" ref="C370:C371" si="62">K214+K225+K236+K247+K258+K269+K280+K291+K302+K313+K324+K335+K346+K357</f>
        <v>174212.54793214027</v>
      </c>
      <c r="D370" s="24"/>
      <c r="E370" s="24">
        <f>C370/C374</f>
        <v>8.134544370591394</v>
      </c>
      <c r="F370" s="24">
        <v>8</v>
      </c>
      <c r="G370" s="24">
        <v>8</v>
      </c>
      <c r="I370"/>
    </row>
    <row r="371" spans="2:10" x14ac:dyDescent="0.25">
      <c r="B371" s="1" t="s">
        <v>2</v>
      </c>
      <c r="C371" s="6">
        <f t="shared" si="62"/>
        <v>122439.47284816633</v>
      </c>
      <c r="D371" s="24"/>
      <c r="E371" s="24">
        <f>C371/C374</f>
        <v>5.7170929213617248</v>
      </c>
      <c r="F371" s="24">
        <v>5</v>
      </c>
      <c r="G371" s="24">
        <v>6</v>
      </c>
      <c r="I371"/>
    </row>
    <row r="372" spans="2:10" x14ac:dyDescent="0.25">
      <c r="B372" s="1"/>
      <c r="C372" s="6"/>
      <c r="D372" s="24"/>
      <c r="E372" s="24"/>
      <c r="F372" s="24"/>
      <c r="G372" s="24"/>
      <c r="I372"/>
      <c r="J372" s="24"/>
    </row>
    <row r="373" spans="2:10" x14ac:dyDescent="0.25">
      <c r="B373" s="3" t="s">
        <v>9</v>
      </c>
      <c r="C373" s="6">
        <f>SUM(C369:C371)</f>
        <v>471160.50757105206</v>
      </c>
      <c r="D373" s="24"/>
      <c r="E373" s="24"/>
      <c r="F373" s="24"/>
      <c r="G373" s="24"/>
    </row>
    <row r="374" spans="2:10" x14ac:dyDescent="0.25">
      <c r="B374" s="3" t="s">
        <v>48</v>
      </c>
      <c r="C374" s="6">
        <f>C373/22</f>
        <v>21416.386707775095</v>
      </c>
      <c r="D374" s="24"/>
      <c r="E374" s="24"/>
      <c r="F374" s="24"/>
      <c r="G374" s="24"/>
    </row>
    <row r="375" spans="2:10" x14ac:dyDescent="0.25">
      <c r="B375" s="3"/>
      <c r="C375" s="24"/>
      <c r="D375" s="24"/>
      <c r="E375" s="24"/>
      <c r="F375" s="24"/>
      <c r="G375" s="24"/>
    </row>
    <row r="380" spans="2:10" x14ac:dyDescent="0.25">
      <c r="B380" s="11" t="s">
        <v>45</v>
      </c>
      <c r="C380" s="11"/>
    </row>
    <row r="381" spans="2:10" x14ac:dyDescent="0.25">
      <c r="B381" s="11"/>
      <c r="C381" s="11"/>
    </row>
    <row r="382" spans="2:10" x14ac:dyDescent="0.25">
      <c r="B382" s="33" t="s">
        <v>0</v>
      </c>
      <c r="C382" s="11">
        <f>G369+F356+F345+F334+F323+F312+F301+F290+F279+F268+F257+F246+F235+F224+F213</f>
        <v>69</v>
      </c>
    </row>
    <row r="383" spans="2:10" x14ac:dyDescent="0.25">
      <c r="B383" s="33" t="s">
        <v>51</v>
      </c>
      <c r="C383" s="11">
        <f t="shared" ref="C383:C384" si="63">G370+F357+F346+F335+F324+F313+F302+F291+F280+F269+F258+F247+F236+F225+F214</f>
        <v>92</v>
      </c>
    </row>
    <row r="384" spans="2:10" x14ac:dyDescent="0.25">
      <c r="B384" s="33" t="s">
        <v>2</v>
      </c>
      <c r="C384" s="11">
        <f t="shared" si="63"/>
        <v>39</v>
      </c>
    </row>
    <row r="385" spans="2:3" x14ac:dyDescent="0.25">
      <c r="B385" s="34"/>
      <c r="C385" s="34"/>
    </row>
    <row r="386" spans="2:3" x14ac:dyDescent="0.25">
      <c r="B386" s="52" t="s">
        <v>79</v>
      </c>
      <c r="C386" s="52">
        <f>SUM(C382:C384)</f>
        <v>200</v>
      </c>
    </row>
    <row r="401" spans="2:15" x14ac:dyDescent="0.25">
      <c r="B401" s="24" t="s">
        <v>7</v>
      </c>
      <c r="C401" s="24" t="s">
        <v>11</v>
      </c>
      <c r="D401" s="4"/>
      <c r="E401" s="24"/>
      <c r="F401" s="24"/>
      <c r="I401"/>
      <c r="K401" s="24" t="s">
        <v>39</v>
      </c>
      <c r="L401" s="70" t="s">
        <v>38</v>
      </c>
      <c r="M401" s="70"/>
      <c r="N401" s="70"/>
      <c r="O401" s="24">
        <v>1</v>
      </c>
    </row>
    <row r="402" spans="2:15" x14ac:dyDescent="0.25">
      <c r="B402" s="24"/>
      <c r="C402" s="24"/>
      <c r="D402" s="4"/>
      <c r="E402" s="24"/>
      <c r="F402" s="24"/>
      <c r="I402"/>
    </row>
    <row r="403" spans="2:15" x14ac:dyDescent="0.25">
      <c r="B403" s="1" t="s">
        <v>54</v>
      </c>
      <c r="C403" s="6">
        <v>44901</v>
      </c>
      <c r="D403" s="4"/>
      <c r="E403" s="24">
        <f>C403/C408</f>
        <v>2.1460936230415539</v>
      </c>
      <c r="F403" s="24">
        <v>2</v>
      </c>
      <c r="G403">
        <f>E403-F403</f>
        <v>0.14609362304155393</v>
      </c>
      <c r="I403">
        <f>C408*F403</f>
        <v>41844.400000000001</v>
      </c>
      <c r="K403" s="6">
        <f>C403-I403</f>
        <v>3056.5999999999985</v>
      </c>
    </row>
    <row r="404" spans="2:15" x14ac:dyDescent="0.25">
      <c r="B404" s="1" t="s">
        <v>1</v>
      </c>
      <c r="C404" s="6">
        <v>43081</v>
      </c>
      <c r="D404" s="4"/>
      <c r="E404" s="24">
        <f>C404/C408</f>
        <v>2.0591046830639224</v>
      </c>
      <c r="F404" s="24">
        <v>2</v>
      </c>
      <c r="G404">
        <f t="shared" ref="G404:G405" si="64">E404-F404</f>
        <v>5.9104683063922359E-2</v>
      </c>
      <c r="I404">
        <f>C408*F404</f>
        <v>41844.400000000001</v>
      </c>
      <c r="K404" s="6">
        <f t="shared" ref="K404:K405" si="65">C404-I404</f>
        <v>1236.5999999999985</v>
      </c>
    </row>
    <row r="405" spans="2:15" x14ac:dyDescent="0.25">
      <c r="B405" s="1" t="s">
        <v>53</v>
      </c>
      <c r="C405" s="6">
        <v>16629</v>
      </c>
      <c r="D405" s="4"/>
      <c r="E405" s="24">
        <f>C405/C408</f>
        <v>0.79480169389452349</v>
      </c>
      <c r="F405" s="24">
        <v>0</v>
      </c>
      <c r="G405">
        <f t="shared" si="64"/>
        <v>0.79480169389452349</v>
      </c>
      <c r="I405">
        <f>C408*F405</f>
        <v>0</v>
      </c>
      <c r="K405" s="6">
        <f t="shared" si="65"/>
        <v>16629</v>
      </c>
    </row>
    <row r="406" spans="2:15" x14ac:dyDescent="0.25">
      <c r="B406" s="1"/>
      <c r="C406" s="6"/>
      <c r="D406" s="4"/>
      <c r="E406" s="24"/>
      <c r="F406" s="24"/>
      <c r="I406"/>
      <c r="K406" s="6"/>
    </row>
    <row r="407" spans="2:15" x14ac:dyDescent="0.25">
      <c r="B407" s="3" t="s">
        <v>9</v>
      </c>
      <c r="C407" s="6">
        <f>SUM(C403:C405)</f>
        <v>104611</v>
      </c>
      <c r="D407" s="4"/>
      <c r="E407" s="24"/>
      <c r="F407" s="24"/>
      <c r="I407"/>
    </row>
    <row r="408" spans="2:15" x14ac:dyDescent="0.25">
      <c r="B408" s="3" t="s">
        <v>48</v>
      </c>
      <c r="C408" s="9">
        <f>C407/5</f>
        <v>20922.2</v>
      </c>
      <c r="D408" s="4"/>
      <c r="E408" s="24"/>
      <c r="F408" s="24"/>
      <c r="I408"/>
    </row>
    <row r="409" spans="2:15" x14ac:dyDescent="0.25">
      <c r="B409" s="3"/>
      <c r="C409" s="24"/>
      <c r="D409" s="4"/>
      <c r="E409" s="24"/>
      <c r="F409" s="24"/>
      <c r="I409"/>
    </row>
    <row r="410" spans="2:15" x14ac:dyDescent="0.25">
      <c r="B410" s="24"/>
      <c r="C410" s="24"/>
      <c r="D410" s="4"/>
      <c r="E410" s="24"/>
      <c r="F410" s="24"/>
      <c r="I410"/>
    </row>
    <row r="411" spans="2:15" x14ac:dyDescent="0.25">
      <c r="B411" s="24"/>
      <c r="C411" s="24"/>
      <c r="D411" s="4"/>
      <c r="E411" s="24"/>
      <c r="F411" s="24"/>
      <c r="I411"/>
    </row>
    <row r="412" spans="2:15" x14ac:dyDescent="0.25">
      <c r="B412" s="24" t="s">
        <v>10</v>
      </c>
      <c r="C412" s="24" t="s">
        <v>12</v>
      </c>
      <c r="D412" s="4"/>
      <c r="E412" s="24"/>
      <c r="F412" s="24"/>
      <c r="I412"/>
      <c r="K412" s="24" t="s">
        <v>39</v>
      </c>
      <c r="L412" s="70" t="s">
        <v>38</v>
      </c>
      <c r="M412" s="70"/>
      <c r="N412" s="70"/>
      <c r="O412" s="24">
        <v>1</v>
      </c>
    </row>
    <row r="413" spans="2:15" x14ac:dyDescent="0.25">
      <c r="B413" s="24"/>
      <c r="C413" s="24"/>
      <c r="D413" s="4"/>
      <c r="E413" s="24"/>
      <c r="F413" s="24"/>
      <c r="I413"/>
    </row>
    <row r="414" spans="2:15" x14ac:dyDescent="0.25">
      <c r="B414" s="1" t="s">
        <v>54</v>
      </c>
      <c r="C414" s="6">
        <v>127362</v>
      </c>
      <c r="D414" s="4"/>
      <c r="E414" s="24">
        <f>C414/C419</f>
        <v>5.8183111551990816</v>
      </c>
      <c r="F414" s="24">
        <v>5</v>
      </c>
      <c r="G414">
        <f t="shared" ref="G414:G416" si="66">E414-F414</f>
        <v>0.8183111551990816</v>
      </c>
      <c r="I414">
        <f>C419*F414</f>
        <v>109449.28571428571</v>
      </c>
      <c r="K414" s="6">
        <f>C414-I414</f>
        <v>17912.71428571429</v>
      </c>
    </row>
    <row r="415" spans="2:15" x14ac:dyDescent="0.25">
      <c r="B415" s="1" t="s">
        <v>1</v>
      </c>
      <c r="C415" s="6">
        <v>134322</v>
      </c>
      <c r="D415" s="4"/>
      <c r="E415" s="24">
        <f>C415/C419</f>
        <v>6.1362666336006892</v>
      </c>
      <c r="F415" s="24">
        <v>6</v>
      </c>
      <c r="G415">
        <f t="shared" si="66"/>
        <v>0.13626663360068925</v>
      </c>
      <c r="I415">
        <f>C419*F415</f>
        <v>131339.14285714284</v>
      </c>
      <c r="K415" s="6">
        <f t="shared" ref="K415:K416" si="67">C415-I415</f>
        <v>2982.8571428571595</v>
      </c>
    </row>
    <row r="416" spans="2:15" x14ac:dyDescent="0.25">
      <c r="B416" s="1" t="s">
        <v>53</v>
      </c>
      <c r="C416" s="6">
        <v>44774</v>
      </c>
      <c r="D416" s="4"/>
      <c r="E416" s="24">
        <f>C416/C419</f>
        <v>2.04542221120023</v>
      </c>
      <c r="F416" s="24">
        <v>2</v>
      </c>
      <c r="G416">
        <f t="shared" si="66"/>
        <v>4.5422211200230045E-2</v>
      </c>
      <c r="I416">
        <f>C419*F416</f>
        <v>43779.714285714283</v>
      </c>
      <c r="K416" s="6">
        <f t="shared" si="67"/>
        <v>994.2857142857174</v>
      </c>
    </row>
    <row r="417" spans="2:15" x14ac:dyDescent="0.25">
      <c r="B417" s="1"/>
      <c r="C417" s="6"/>
      <c r="D417" s="4"/>
      <c r="E417" s="24"/>
      <c r="F417" s="24"/>
      <c r="I417"/>
      <c r="K417" s="6"/>
    </row>
    <row r="418" spans="2:15" x14ac:dyDescent="0.25">
      <c r="B418" s="3" t="s">
        <v>9</v>
      </c>
      <c r="C418" s="6">
        <f>SUM(C414:C416)</f>
        <v>306458</v>
      </c>
      <c r="D418" s="4"/>
      <c r="E418" s="24"/>
      <c r="F418" s="24"/>
      <c r="I418"/>
    </row>
    <row r="419" spans="2:15" x14ac:dyDescent="0.25">
      <c r="B419" s="3" t="s">
        <v>48</v>
      </c>
      <c r="C419" s="9">
        <f>C418/14</f>
        <v>21889.857142857141</v>
      </c>
      <c r="D419" s="4"/>
      <c r="E419" s="24"/>
      <c r="F419" s="24"/>
      <c r="I419"/>
    </row>
    <row r="420" spans="2:15" x14ac:dyDescent="0.25">
      <c r="B420" s="24"/>
      <c r="C420" s="24"/>
      <c r="D420" s="4"/>
      <c r="E420" s="24"/>
      <c r="F420" s="24"/>
      <c r="I420"/>
    </row>
    <row r="421" spans="2:15" x14ac:dyDescent="0.25">
      <c r="B421" s="24"/>
      <c r="C421" s="24"/>
      <c r="D421" s="4"/>
      <c r="E421" s="24"/>
      <c r="F421" s="24"/>
      <c r="I421"/>
    </row>
    <row r="422" spans="2:15" x14ac:dyDescent="0.25">
      <c r="B422" s="24"/>
      <c r="C422" s="24"/>
      <c r="D422" s="4"/>
      <c r="E422" s="24"/>
      <c r="F422" s="24"/>
      <c r="I422"/>
    </row>
    <row r="423" spans="2:15" x14ac:dyDescent="0.25">
      <c r="B423" s="15" t="s">
        <v>13</v>
      </c>
      <c r="C423" s="24" t="s">
        <v>14</v>
      </c>
      <c r="D423" s="4"/>
      <c r="E423" s="24"/>
      <c r="F423" s="24"/>
      <c r="I423"/>
      <c r="K423" s="24" t="s">
        <v>39</v>
      </c>
      <c r="L423" s="70" t="s">
        <v>38</v>
      </c>
      <c r="M423" s="70"/>
      <c r="N423" s="70"/>
      <c r="O423" s="24">
        <v>1</v>
      </c>
    </row>
    <row r="424" spans="2:15" x14ac:dyDescent="0.25">
      <c r="B424" s="24"/>
      <c r="C424" s="24"/>
      <c r="D424" s="4"/>
      <c r="E424" s="24"/>
      <c r="F424" s="24"/>
      <c r="I424"/>
    </row>
    <row r="425" spans="2:15" x14ac:dyDescent="0.25">
      <c r="B425" s="1" t="s">
        <v>54</v>
      </c>
      <c r="C425" s="6">
        <v>97814</v>
      </c>
      <c r="D425" s="4"/>
      <c r="E425" s="24">
        <f>C425/C430</f>
        <v>4.3063071987144559</v>
      </c>
      <c r="F425" s="24">
        <v>4</v>
      </c>
      <c r="G425">
        <f t="shared" ref="G425:G427" si="68">E425-F425</f>
        <v>0.30630719871445589</v>
      </c>
      <c r="I425">
        <f>C430*F425</f>
        <v>90856.5</v>
      </c>
      <c r="K425" s="6">
        <f>C425-I425</f>
        <v>6957.5</v>
      </c>
    </row>
    <row r="426" spans="2:15" x14ac:dyDescent="0.25">
      <c r="B426" s="1" t="s">
        <v>1</v>
      </c>
      <c r="C426" s="6">
        <v>59515</v>
      </c>
      <c r="D426" s="4"/>
      <c r="E426" s="24">
        <f>C426/C430</f>
        <v>2.6201757716839191</v>
      </c>
      <c r="F426" s="24">
        <v>2</v>
      </c>
      <c r="G426">
        <f t="shared" si="68"/>
        <v>0.62017577168391913</v>
      </c>
      <c r="I426">
        <f>C430*F426</f>
        <v>45428.25</v>
      </c>
      <c r="K426" s="6">
        <f t="shared" ref="K426:K427" si="69">C426-I426</f>
        <v>14086.75</v>
      </c>
    </row>
    <row r="427" spans="2:15" x14ac:dyDescent="0.25">
      <c r="B427" s="1" t="s">
        <v>53</v>
      </c>
      <c r="C427" s="6">
        <v>24384</v>
      </c>
      <c r="D427" s="4"/>
      <c r="E427" s="24">
        <f>C427/C430</f>
        <v>1.0735170296016245</v>
      </c>
      <c r="F427" s="24">
        <v>1</v>
      </c>
      <c r="G427">
        <f t="shared" si="68"/>
        <v>7.3517029601624539E-2</v>
      </c>
      <c r="I427">
        <f>C430*F427</f>
        <v>22714.125</v>
      </c>
      <c r="K427" s="6">
        <f t="shared" si="69"/>
        <v>1669.875</v>
      </c>
    </row>
    <row r="428" spans="2:15" x14ac:dyDescent="0.25">
      <c r="B428" s="1"/>
      <c r="C428" s="6"/>
      <c r="D428" s="4"/>
      <c r="E428" s="24"/>
      <c r="F428" s="24"/>
      <c r="I428"/>
      <c r="K428" s="6"/>
    </row>
    <row r="429" spans="2:15" x14ac:dyDescent="0.25">
      <c r="B429" s="3" t="s">
        <v>9</v>
      </c>
      <c r="C429" s="6">
        <f>SUM(C425:C427)</f>
        <v>181713</v>
      </c>
      <c r="D429" s="4"/>
      <c r="E429" s="24"/>
      <c r="F429" s="24"/>
      <c r="I429"/>
    </row>
    <row r="430" spans="2:15" x14ac:dyDescent="0.25">
      <c r="B430" s="3" t="s">
        <v>48</v>
      </c>
      <c r="C430" s="9">
        <f>C429/8</f>
        <v>22714.125</v>
      </c>
      <c r="D430" s="4"/>
      <c r="E430" s="24"/>
      <c r="F430" s="24"/>
      <c r="I430"/>
    </row>
    <row r="431" spans="2:15" x14ac:dyDescent="0.25">
      <c r="B431" s="24"/>
      <c r="C431" s="24"/>
      <c r="D431" s="4"/>
      <c r="E431" s="24"/>
      <c r="F431" s="24"/>
      <c r="I431"/>
    </row>
    <row r="432" spans="2:15" x14ac:dyDescent="0.25">
      <c r="B432" s="24"/>
      <c r="C432" s="24"/>
      <c r="D432" s="4"/>
      <c r="E432" s="24"/>
      <c r="F432" s="24"/>
      <c r="I432"/>
    </row>
    <row r="433" spans="2:15" x14ac:dyDescent="0.25">
      <c r="B433" s="24"/>
      <c r="C433" s="24"/>
      <c r="D433" s="4"/>
      <c r="E433" s="24"/>
      <c r="F433" s="24"/>
      <c r="I433"/>
    </row>
    <row r="434" spans="2:15" x14ac:dyDescent="0.25">
      <c r="B434" s="49" t="s">
        <v>15</v>
      </c>
      <c r="C434" s="24" t="s">
        <v>26</v>
      </c>
      <c r="D434" s="4"/>
      <c r="E434" s="24"/>
      <c r="F434" s="24"/>
      <c r="I434"/>
      <c r="K434" s="24" t="s">
        <v>39</v>
      </c>
      <c r="L434" s="70" t="s">
        <v>38</v>
      </c>
      <c r="M434" s="70"/>
      <c r="N434" s="70"/>
      <c r="O434" s="24">
        <v>1</v>
      </c>
    </row>
    <row r="435" spans="2:15" x14ac:dyDescent="0.25">
      <c r="B435" s="24"/>
      <c r="C435" s="24"/>
      <c r="D435" s="4"/>
      <c r="E435" s="24"/>
      <c r="F435" s="24"/>
      <c r="I435"/>
    </row>
    <row r="436" spans="2:15" x14ac:dyDescent="0.25">
      <c r="B436" s="1" t="s">
        <v>54</v>
      </c>
      <c r="C436" s="6">
        <v>128717</v>
      </c>
      <c r="D436" s="4"/>
      <c r="E436" s="24">
        <f>C436/C441</f>
        <v>6.0291303477672127</v>
      </c>
      <c r="F436" s="24">
        <v>6</v>
      </c>
      <c r="G436">
        <f t="shared" ref="G436:G438" si="70">E436-F436</f>
        <v>2.9130347767212683E-2</v>
      </c>
      <c r="I436">
        <f>C441*F436</f>
        <v>128095.09090909091</v>
      </c>
      <c r="K436" s="6">
        <f>C436-I436</f>
        <v>621.90909090908826</v>
      </c>
    </row>
    <row r="437" spans="2:15" x14ac:dyDescent="0.25">
      <c r="B437" s="1" t="s">
        <v>1</v>
      </c>
      <c r="C437" s="6">
        <v>79463</v>
      </c>
      <c r="D437" s="4"/>
      <c r="E437" s="24">
        <f>C437/C441</f>
        <v>3.7220630128469896</v>
      </c>
      <c r="F437" s="24">
        <v>3</v>
      </c>
      <c r="G437">
        <f t="shared" si="70"/>
        <v>0.72206301284698959</v>
      </c>
      <c r="I437">
        <f>C441*F437</f>
        <v>64047.545454545456</v>
      </c>
      <c r="K437" s="6">
        <f t="shared" ref="K437:K438" si="71">C437-I437</f>
        <v>15415.454545454544</v>
      </c>
    </row>
    <row r="438" spans="2:15" x14ac:dyDescent="0.25">
      <c r="B438" s="1" t="s">
        <v>53</v>
      </c>
      <c r="C438" s="6">
        <v>26661</v>
      </c>
      <c r="D438" s="4"/>
      <c r="E438" s="24">
        <f>C438/C441</f>
        <v>1.2488066393857971</v>
      </c>
      <c r="F438" s="24">
        <v>1</v>
      </c>
      <c r="G438">
        <f t="shared" si="70"/>
        <v>0.24880663938579706</v>
      </c>
      <c r="I438">
        <f>C441*F438</f>
        <v>21349.18181818182</v>
      </c>
      <c r="K438" s="6">
        <f t="shared" si="71"/>
        <v>5311.8181818181802</v>
      </c>
    </row>
    <row r="439" spans="2:15" x14ac:dyDescent="0.25">
      <c r="B439" s="1"/>
      <c r="C439" s="6"/>
      <c r="D439" s="4"/>
      <c r="E439" s="24"/>
      <c r="F439" s="24"/>
      <c r="I439"/>
      <c r="K439" s="6"/>
    </row>
    <row r="440" spans="2:15" x14ac:dyDescent="0.25">
      <c r="B440" s="3" t="s">
        <v>9</v>
      </c>
      <c r="C440" s="6">
        <f>SUM(C436:C438)</f>
        <v>234841</v>
      </c>
      <c r="D440" s="4"/>
      <c r="E440" s="24"/>
      <c r="F440" s="24"/>
      <c r="I440"/>
    </row>
    <row r="441" spans="2:15" x14ac:dyDescent="0.25">
      <c r="B441" s="3" t="s">
        <v>48</v>
      </c>
      <c r="C441" s="9">
        <f>C440/11</f>
        <v>21349.18181818182</v>
      </c>
      <c r="D441" s="4"/>
      <c r="E441" s="24"/>
      <c r="F441" s="24"/>
      <c r="I441"/>
    </row>
    <row r="442" spans="2:15" x14ac:dyDescent="0.25">
      <c r="B442" s="24"/>
      <c r="C442" s="24"/>
      <c r="D442" s="4"/>
      <c r="E442" s="24"/>
      <c r="F442" s="24"/>
      <c r="I442"/>
    </row>
    <row r="443" spans="2:15" x14ac:dyDescent="0.25">
      <c r="B443" s="24"/>
      <c r="C443" s="24"/>
      <c r="D443" s="4"/>
      <c r="E443" s="24"/>
      <c r="F443" s="24"/>
      <c r="I443"/>
    </row>
    <row r="444" spans="2:15" x14ac:dyDescent="0.25">
      <c r="B444" s="24"/>
      <c r="C444" s="24"/>
      <c r="D444" s="4"/>
      <c r="E444" s="24"/>
      <c r="F444" s="24"/>
      <c r="I444"/>
    </row>
    <row r="445" spans="2:15" x14ac:dyDescent="0.25">
      <c r="B445" s="24" t="s">
        <v>16</v>
      </c>
      <c r="C445" s="24" t="s">
        <v>28</v>
      </c>
      <c r="D445" s="4"/>
      <c r="E445" s="24"/>
      <c r="F445" s="24"/>
      <c r="I445"/>
      <c r="K445" s="24" t="s">
        <v>39</v>
      </c>
      <c r="L445" s="70" t="s">
        <v>38</v>
      </c>
      <c r="M445" s="70"/>
      <c r="N445" s="70"/>
      <c r="O445" s="24">
        <v>1</v>
      </c>
    </row>
    <row r="446" spans="2:15" x14ac:dyDescent="0.25">
      <c r="B446" s="24"/>
      <c r="C446" s="24"/>
      <c r="D446" s="4"/>
      <c r="E446" s="24"/>
      <c r="F446" s="24"/>
      <c r="I446"/>
    </row>
    <row r="447" spans="2:15" x14ac:dyDescent="0.25">
      <c r="B447" s="1" t="s">
        <v>54</v>
      </c>
      <c r="C447" s="6">
        <v>116791</v>
      </c>
      <c r="D447" s="4"/>
      <c r="E447" s="24">
        <f>C447/C452</f>
        <v>5.4064901398018703</v>
      </c>
      <c r="F447" s="24">
        <v>5</v>
      </c>
      <c r="G447">
        <f t="shared" ref="G447:G449" si="72">E447-F447</f>
        <v>0.40649013980187032</v>
      </c>
      <c r="I447">
        <f>C452*F447</f>
        <v>108010</v>
      </c>
      <c r="K447" s="6">
        <f>C447-I447</f>
        <v>8781</v>
      </c>
    </row>
    <row r="448" spans="2:15" x14ac:dyDescent="0.25">
      <c r="B448" s="1" t="s">
        <v>1</v>
      </c>
      <c r="C448" s="6">
        <v>73556</v>
      </c>
      <c r="D448" s="4"/>
      <c r="E448" s="24">
        <f>C448/C452</f>
        <v>3.405055087491899</v>
      </c>
      <c r="F448" s="24">
        <v>3</v>
      </c>
      <c r="G448">
        <f t="shared" si="72"/>
        <v>0.405055087491899</v>
      </c>
      <c r="I448">
        <f>C452*F448</f>
        <v>64806</v>
      </c>
      <c r="K448" s="6">
        <f t="shared" ref="K448:K449" si="73">C448-I448</f>
        <v>8750</v>
      </c>
    </row>
    <row r="449" spans="2:15" x14ac:dyDescent="0.25">
      <c r="B449" s="1" t="s">
        <v>53</v>
      </c>
      <c r="C449" s="6">
        <v>25673</v>
      </c>
      <c r="D449" s="4"/>
      <c r="E449" s="24">
        <f>C449/C452</f>
        <v>1.1884547727062309</v>
      </c>
      <c r="F449" s="24">
        <v>1</v>
      </c>
      <c r="G449">
        <f t="shared" si="72"/>
        <v>0.1884547727062309</v>
      </c>
      <c r="I449">
        <f>C452*F449</f>
        <v>21602</v>
      </c>
      <c r="K449" s="6">
        <f t="shared" si="73"/>
        <v>4071</v>
      </c>
    </row>
    <row r="450" spans="2:15" x14ac:dyDescent="0.25">
      <c r="B450" s="1"/>
      <c r="C450" s="6"/>
      <c r="D450" s="4"/>
      <c r="E450" s="24"/>
      <c r="F450" s="24"/>
      <c r="I450"/>
      <c r="K450" s="6"/>
    </row>
    <row r="451" spans="2:15" x14ac:dyDescent="0.25">
      <c r="B451" s="3" t="s">
        <v>9</v>
      </c>
      <c r="C451" s="6">
        <f>SUM(C447:C449)</f>
        <v>216020</v>
      </c>
      <c r="D451" s="4"/>
      <c r="E451" s="24"/>
      <c r="F451" s="24"/>
      <c r="I451"/>
    </row>
    <row r="452" spans="2:15" x14ac:dyDescent="0.25">
      <c r="B452" s="3" t="s">
        <v>48</v>
      </c>
      <c r="C452" s="9">
        <f>C451/10</f>
        <v>21602</v>
      </c>
      <c r="D452" s="4"/>
      <c r="E452" s="24"/>
      <c r="F452" s="24"/>
      <c r="I452"/>
    </row>
    <row r="453" spans="2:15" x14ac:dyDescent="0.25">
      <c r="B453" s="24"/>
      <c r="C453" s="24"/>
      <c r="D453" s="4"/>
      <c r="E453" s="24"/>
      <c r="F453" s="24"/>
      <c r="I453"/>
    </row>
    <row r="454" spans="2:15" x14ac:dyDescent="0.25">
      <c r="B454" s="24"/>
      <c r="C454" s="24"/>
      <c r="D454" s="4"/>
      <c r="E454" s="24"/>
      <c r="F454" s="24"/>
      <c r="I454"/>
    </row>
    <row r="455" spans="2:15" x14ac:dyDescent="0.25">
      <c r="B455" s="24"/>
      <c r="C455" s="24"/>
      <c r="D455" s="4"/>
      <c r="E455" s="24"/>
      <c r="F455" s="24"/>
      <c r="I455"/>
    </row>
    <row r="456" spans="2:15" x14ac:dyDescent="0.25">
      <c r="B456" s="15" t="s">
        <v>17</v>
      </c>
      <c r="C456" s="24" t="s">
        <v>29</v>
      </c>
      <c r="D456" s="4"/>
      <c r="E456" s="24"/>
      <c r="F456" s="24"/>
      <c r="I456"/>
      <c r="K456" s="24" t="s">
        <v>39</v>
      </c>
      <c r="L456" s="70" t="s">
        <v>38</v>
      </c>
      <c r="M456" s="70"/>
      <c r="N456" s="70"/>
      <c r="O456" s="24">
        <v>2</v>
      </c>
    </row>
    <row r="457" spans="2:15" x14ac:dyDescent="0.25">
      <c r="B457" s="24"/>
      <c r="C457" s="24"/>
      <c r="D457" s="4"/>
      <c r="E457" s="24"/>
      <c r="F457" s="24"/>
      <c r="I457"/>
    </row>
    <row r="458" spans="2:15" x14ac:dyDescent="0.25">
      <c r="B458" s="1" t="s">
        <v>54</v>
      </c>
      <c r="C458" s="6">
        <v>119839</v>
      </c>
      <c r="D458" s="4"/>
      <c r="E458" s="24">
        <f>C458/C463</f>
        <v>6.0091511952965364</v>
      </c>
      <c r="F458" s="24">
        <v>6</v>
      </c>
      <c r="G458">
        <f t="shared" ref="G458:G460" si="74">E458-F458</f>
        <v>9.1511952965364074E-3</v>
      </c>
      <c r="I458">
        <f>C463*F458</f>
        <v>119656.5</v>
      </c>
      <c r="K458" s="6">
        <f>C458-I458</f>
        <v>182.5</v>
      </c>
    </row>
    <row r="459" spans="2:15" x14ac:dyDescent="0.25">
      <c r="B459" s="1" t="s">
        <v>1</v>
      </c>
      <c r="C459" s="6">
        <v>79715</v>
      </c>
      <c r="D459" s="4"/>
      <c r="E459" s="24">
        <f>C459/C463</f>
        <v>3.9971919619912</v>
      </c>
      <c r="F459" s="24">
        <v>3</v>
      </c>
      <c r="G459">
        <f t="shared" si="74"/>
        <v>0.99719196199119997</v>
      </c>
      <c r="I459">
        <f>C463*F459</f>
        <v>59828.25</v>
      </c>
      <c r="K459" s="6">
        <f t="shared" ref="K459:K460" si="75">C459-I459</f>
        <v>19886.75</v>
      </c>
    </row>
    <row r="460" spans="2:15" x14ac:dyDescent="0.25">
      <c r="B460" s="1" t="s">
        <v>53</v>
      </c>
      <c r="C460" s="6">
        <v>39759</v>
      </c>
      <c r="D460" s="4"/>
      <c r="E460" s="24">
        <f>C460/C463</f>
        <v>1.9936568427122638</v>
      </c>
      <c r="F460" s="24">
        <v>1</v>
      </c>
      <c r="G460">
        <f t="shared" si="74"/>
        <v>0.99365684271226384</v>
      </c>
      <c r="I460">
        <f>C463*F460</f>
        <v>19942.75</v>
      </c>
      <c r="K460" s="6">
        <f t="shared" si="75"/>
        <v>19816.25</v>
      </c>
    </row>
    <row r="461" spans="2:15" x14ac:dyDescent="0.25">
      <c r="B461" s="1"/>
      <c r="C461" s="6"/>
      <c r="D461" s="4"/>
      <c r="E461" s="24"/>
      <c r="F461" s="24"/>
      <c r="I461"/>
      <c r="K461" s="6"/>
    </row>
    <row r="462" spans="2:15" x14ac:dyDescent="0.25">
      <c r="B462" s="3" t="s">
        <v>9</v>
      </c>
      <c r="C462" s="6">
        <f>SUM(C458:C460)</f>
        <v>239313</v>
      </c>
      <c r="D462" s="4"/>
      <c r="E462" s="24"/>
      <c r="F462" s="24"/>
      <c r="I462"/>
    </row>
    <row r="463" spans="2:15" x14ac:dyDescent="0.25">
      <c r="B463" s="3" t="s">
        <v>48</v>
      </c>
      <c r="C463" s="9">
        <f>C462/12</f>
        <v>19942.75</v>
      </c>
      <c r="D463" s="4"/>
      <c r="E463" s="24"/>
      <c r="F463" s="24"/>
      <c r="I463"/>
    </row>
    <row r="464" spans="2:15" x14ac:dyDescent="0.25">
      <c r="B464" s="24"/>
      <c r="C464" s="24"/>
      <c r="D464" s="4"/>
      <c r="E464" s="24"/>
      <c r="F464" s="24"/>
      <c r="I464"/>
    </row>
    <row r="465" spans="2:15" x14ac:dyDescent="0.25">
      <c r="B465" s="24"/>
      <c r="C465" s="24"/>
      <c r="D465" s="4"/>
      <c r="E465" s="24"/>
      <c r="F465" s="24"/>
      <c r="I465"/>
    </row>
    <row r="466" spans="2:15" x14ac:dyDescent="0.25">
      <c r="B466" s="24"/>
      <c r="C466" s="24"/>
      <c r="D466" s="4"/>
      <c r="E466" s="24"/>
      <c r="F466" s="24"/>
      <c r="I466"/>
    </row>
    <row r="467" spans="2:15" x14ac:dyDescent="0.25">
      <c r="B467" s="24" t="s">
        <v>18</v>
      </c>
      <c r="C467" s="24" t="s">
        <v>30</v>
      </c>
      <c r="D467" s="4"/>
      <c r="E467" s="24"/>
      <c r="F467" s="24"/>
      <c r="I467"/>
      <c r="K467" s="24" t="s">
        <v>39</v>
      </c>
      <c r="L467" s="70" t="s">
        <v>38</v>
      </c>
      <c r="M467" s="70"/>
      <c r="N467" s="70"/>
      <c r="O467" s="24">
        <v>2</v>
      </c>
    </row>
    <row r="468" spans="2:15" x14ac:dyDescent="0.25">
      <c r="B468" s="24"/>
      <c r="C468" s="24"/>
      <c r="D468" s="4"/>
      <c r="E468" s="24"/>
      <c r="F468" s="24"/>
      <c r="I468"/>
    </row>
    <row r="469" spans="2:15" x14ac:dyDescent="0.25">
      <c r="B469" s="1" t="s">
        <v>54</v>
      </c>
      <c r="C469" s="6">
        <v>183869</v>
      </c>
      <c r="D469" s="4"/>
      <c r="E469" s="24">
        <f>C469/C474</f>
        <v>8.9249706554642607</v>
      </c>
      <c r="F469" s="24">
        <v>8</v>
      </c>
      <c r="G469">
        <f t="shared" ref="G469:G471" si="76">E469-F469</f>
        <v>0.92497065546426072</v>
      </c>
      <c r="I469">
        <f>C474*F469</f>
        <v>164813.09090909091</v>
      </c>
      <c r="K469" s="6">
        <f>C469-I469</f>
        <v>19055.909090909088</v>
      </c>
    </row>
    <row r="470" spans="2:15" x14ac:dyDescent="0.25">
      <c r="B470" s="1" t="s">
        <v>1</v>
      </c>
      <c r="C470" s="6">
        <v>195176</v>
      </c>
      <c r="D470" s="4"/>
      <c r="E470" s="24">
        <f>C470/C474</f>
        <v>9.4738105534423571</v>
      </c>
      <c r="F470" s="24">
        <v>9</v>
      </c>
      <c r="G470">
        <f t="shared" si="76"/>
        <v>0.47381055344235712</v>
      </c>
      <c r="I470">
        <f>C474*F470</f>
        <v>185414.72727272726</v>
      </c>
      <c r="K470" s="6">
        <f t="shared" ref="K470:K471" si="77">C470-I470</f>
        <v>9761.2727272727352</v>
      </c>
    </row>
    <row r="471" spans="2:15" x14ac:dyDescent="0.25">
      <c r="B471" s="1" t="s">
        <v>53</v>
      </c>
      <c r="C471" s="6">
        <v>74191</v>
      </c>
      <c r="D471" s="4"/>
      <c r="E471" s="24">
        <f>C471/C474</f>
        <v>3.6012187910933817</v>
      </c>
      <c r="F471" s="24">
        <v>3</v>
      </c>
      <c r="G471">
        <f t="shared" si="76"/>
        <v>0.60121879109338172</v>
      </c>
      <c r="I471">
        <f>C474*F471</f>
        <v>61804.909090909088</v>
      </c>
      <c r="K471" s="6">
        <f t="shared" si="77"/>
        <v>12386.090909090912</v>
      </c>
    </row>
    <row r="472" spans="2:15" x14ac:dyDescent="0.25">
      <c r="B472" s="1"/>
      <c r="C472" s="6"/>
      <c r="D472" s="4"/>
      <c r="E472" s="24"/>
      <c r="F472" s="24"/>
      <c r="I472"/>
      <c r="K472" s="6"/>
    </row>
    <row r="473" spans="2:15" x14ac:dyDescent="0.25">
      <c r="B473" s="3" t="s">
        <v>9</v>
      </c>
      <c r="C473" s="6">
        <f>SUM(C469:C471)</f>
        <v>453236</v>
      </c>
      <c r="D473" s="4"/>
      <c r="E473" s="24"/>
      <c r="F473" s="24"/>
      <c r="I473"/>
    </row>
    <row r="474" spans="2:15" x14ac:dyDescent="0.25">
      <c r="B474" s="3" t="s">
        <v>48</v>
      </c>
      <c r="C474" s="9">
        <f>C473/22</f>
        <v>20601.636363636364</v>
      </c>
      <c r="D474" s="4"/>
      <c r="E474" s="24"/>
      <c r="F474" s="24"/>
      <c r="I474"/>
    </row>
    <row r="475" spans="2:15" x14ac:dyDescent="0.25">
      <c r="B475" s="24"/>
      <c r="C475" s="24"/>
      <c r="D475" s="4"/>
      <c r="E475" s="24"/>
      <c r="F475" s="24"/>
      <c r="I475"/>
    </row>
    <row r="476" spans="2:15" x14ac:dyDescent="0.25">
      <c r="B476" s="24"/>
      <c r="C476" s="24"/>
      <c r="D476" s="4"/>
      <c r="E476" s="24"/>
      <c r="F476" s="24"/>
      <c r="I476"/>
    </row>
    <row r="477" spans="2:15" x14ac:dyDescent="0.25">
      <c r="B477" s="24"/>
      <c r="C477" s="24"/>
      <c r="D477" s="4"/>
      <c r="E477" s="24"/>
      <c r="F477" s="24"/>
      <c r="I477"/>
    </row>
    <row r="478" spans="2:15" x14ac:dyDescent="0.25">
      <c r="B478" s="24" t="s">
        <v>19</v>
      </c>
      <c r="C478" s="24" t="s">
        <v>29</v>
      </c>
      <c r="D478" s="4"/>
      <c r="E478" s="24"/>
      <c r="F478" s="24"/>
      <c r="I478"/>
      <c r="K478" s="24" t="s">
        <v>39</v>
      </c>
      <c r="L478" s="70" t="s">
        <v>38</v>
      </c>
      <c r="M478" s="70"/>
      <c r="N478" s="70"/>
      <c r="O478" s="24">
        <v>1</v>
      </c>
    </row>
    <row r="479" spans="2:15" x14ac:dyDescent="0.25">
      <c r="B479" s="24"/>
      <c r="C479" s="24"/>
      <c r="D479" s="4"/>
      <c r="E479" s="24"/>
      <c r="F479" s="24"/>
      <c r="I479"/>
    </row>
    <row r="480" spans="2:15" x14ac:dyDescent="0.25">
      <c r="B480" s="1" t="s">
        <v>54</v>
      </c>
      <c r="C480" s="6">
        <v>129136</v>
      </c>
      <c r="D480" s="4"/>
      <c r="E480" s="24">
        <f>C480/C485</f>
        <v>6.2151348402932634</v>
      </c>
      <c r="F480" s="24">
        <v>6</v>
      </c>
      <c r="G480">
        <f t="shared" ref="G480:G482" si="78">E480-F480</f>
        <v>0.21513484029326335</v>
      </c>
      <c r="I480">
        <f>C485*F480</f>
        <v>124666</v>
      </c>
      <c r="K480" s="6">
        <f>C480-I480</f>
        <v>4470</v>
      </c>
    </row>
    <row r="481" spans="2:15" x14ac:dyDescent="0.25">
      <c r="B481" s="1" t="s">
        <v>1</v>
      </c>
      <c r="C481" s="6">
        <v>84534</v>
      </c>
      <c r="D481" s="4"/>
      <c r="E481" s="24">
        <f>C481/C485</f>
        <v>4.0685030401232094</v>
      </c>
      <c r="F481" s="24">
        <v>4</v>
      </c>
      <c r="G481">
        <f t="shared" si="78"/>
        <v>6.8503040123209402E-2</v>
      </c>
      <c r="I481">
        <f>C485*F481</f>
        <v>83110.666666666672</v>
      </c>
      <c r="K481" s="6">
        <f t="shared" ref="K481:K482" si="79">C481-I481</f>
        <v>1423.3333333333285</v>
      </c>
    </row>
    <row r="482" spans="2:15" x14ac:dyDescent="0.25">
      <c r="B482" s="1" t="s">
        <v>53</v>
      </c>
      <c r="C482" s="6">
        <v>35662</v>
      </c>
      <c r="D482" s="4"/>
      <c r="E482" s="24">
        <f>C482/C485</f>
        <v>1.716362119583527</v>
      </c>
      <c r="F482" s="24">
        <v>1</v>
      </c>
      <c r="G482">
        <f t="shared" si="78"/>
        <v>0.71636211958352702</v>
      </c>
      <c r="I482">
        <f>C485*F482</f>
        <v>20777.666666666668</v>
      </c>
      <c r="K482" s="6">
        <f t="shared" si="79"/>
        <v>14884.333333333332</v>
      </c>
    </row>
    <row r="483" spans="2:15" x14ac:dyDescent="0.25">
      <c r="B483" s="1"/>
      <c r="C483" s="6"/>
      <c r="D483" s="4"/>
      <c r="E483" s="24"/>
      <c r="F483" s="24"/>
      <c r="I483"/>
      <c r="K483" s="6"/>
    </row>
    <row r="484" spans="2:15" x14ac:dyDescent="0.25">
      <c r="B484" s="3" t="s">
        <v>9</v>
      </c>
      <c r="C484" s="6">
        <f>SUM(C480:C482)</f>
        <v>249332</v>
      </c>
      <c r="D484" s="4"/>
      <c r="E484" s="24"/>
      <c r="F484" s="24"/>
      <c r="I484"/>
    </row>
    <row r="485" spans="2:15" x14ac:dyDescent="0.25">
      <c r="B485" s="3" t="s">
        <v>48</v>
      </c>
      <c r="C485" s="9">
        <f>C484/12</f>
        <v>20777.666666666668</v>
      </c>
      <c r="D485" s="4"/>
      <c r="E485" s="24"/>
      <c r="F485" s="24"/>
      <c r="I485"/>
    </row>
    <row r="486" spans="2:15" x14ac:dyDescent="0.25">
      <c r="B486" s="24"/>
      <c r="C486" s="24"/>
      <c r="D486" s="4"/>
      <c r="E486" s="24"/>
      <c r="F486" s="24"/>
      <c r="I486"/>
    </row>
    <row r="487" spans="2:15" x14ac:dyDescent="0.25">
      <c r="B487" s="24"/>
      <c r="C487" s="24"/>
      <c r="D487" s="4"/>
      <c r="E487" s="24"/>
      <c r="F487" s="24"/>
      <c r="I487"/>
    </row>
    <row r="488" spans="2:15" x14ac:dyDescent="0.25">
      <c r="B488" s="24"/>
      <c r="C488" s="24"/>
      <c r="D488" s="4"/>
      <c r="E488" s="24"/>
      <c r="F488" s="24"/>
      <c r="I488"/>
    </row>
    <row r="489" spans="2:15" x14ac:dyDescent="0.25">
      <c r="B489" s="24" t="s">
        <v>20</v>
      </c>
      <c r="C489" s="15" t="s">
        <v>31</v>
      </c>
      <c r="D489" s="4"/>
      <c r="E489" s="24"/>
      <c r="F489" s="24"/>
      <c r="I489"/>
      <c r="K489" s="24" t="s">
        <v>39</v>
      </c>
      <c r="L489" s="70" t="s">
        <v>38</v>
      </c>
      <c r="M489" s="70"/>
      <c r="N489" s="70"/>
      <c r="O489" s="24">
        <v>2</v>
      </c>
    </row>
    <row r="490" spans="2:15" x14ac:dyDescent="0.25">
      <c r="B490" s="24"/>
      <c r="C490" s="24"/>
      <c r="D490" s="4"/>
      <c r="E490" s="24"/>
      <c r="F490" s="24"/>
      <c r="I490"/>
    </row>
    <row r="491" spans="2:15" x14ac:dyDescent="0.25">
      <c r="B491" s="1" t="s">
        <v>54</v>
      </c>
      <c r="C491" s="6">
        <v>276098</v>
      </c>
      <c r="D491" s="4"/>
      <c r="E491" s="24">
        <f>C491/C496</f>
        <v>12.883792836897706</v>
      </c>
      <c r="F491" s="24">
        <v>12</v>
      </c>
      <c r="G491">
        <f t="shared" ref="G491:G493" si="80">E491-F491</f>
        <v>0.88379283689770638</v>
      </c>
      <c r="I491">
        <f>C496*F491</f>
        <v>257158.4347826087</v>
      </c>
      <c r="K491" s="6">
        <f>C491-I491</f>
        <v>18939.565217391297</v>
      </c>
    </row>
    <row r="492" spans="2:15" x14ac:dyDescent="0.25">
      <c r="B492" s="1" t="s">
        <v>1</v>
      </c>
      <c r="C492" s="6">
        <v>158362</v>
      </c>
      <c r="D492" s="4"/>
      <c r="E492" s="24">
        <f>C492/C496</f>
        <v>7.3897789959970535</v>
      </c>
      <c r="F492" s="24">
        <v>7</v>
      </c>
      <c r="G492">
        <f t="shared" si="80"/>
        <v>0.38977899599705346</v>
      </c>
      <c r="I492">
        <f>C496*F492</f>
        <v>150009.08695652173</v>
      </c>
      <c r="K492" s="6">
        <f t="shared" ref="K492:K493" si="81">C492-I492</f>
        <v>8352.913043478271</v>
      </c>
    </row>
    <row r="493" spans="2:15" x14ac:dyDescent="0.25">
      <c r="B493" s="1" t="s">
        <v>53</v>
      </c>
      <c r="C493" s="6">
        <v>58427</v>
      </c>
      <c r="D493" s="4"/>
      <c r="E493" s="24">
        <f>C493/C496</f>
        <v>2.7264281671052388</v>
      </c>
      <c r="F493" s="24">
        <v>2</v>
      </c>
      <c r="G493">
        <f t="shared" si="80"/>
        <v>0.72642816710523883</v>
      </c>
      <c r="I493">
        <f>C496*F493</f>
        <v>42859.739130434784</v>
      </c>
      <c r="K493" s="6">
        <f t="shared" si="81"/>
        <v>15567.260869565216</v>
      </c>
    </row>
    <row r="494" spans="2:15" x14ac:dyDescent="0.25">
      <c r="B494" s="1"/>
      <c r="C494" s="6"/>
      <c r="D494" s="4"/>
      <c r="E494" s="24"/>
      <c r="F494" s="24"/>
      <c r="I494"/>
      <c r="K494" s="6"/>
    </row>
    <row r="495" spans="2:15" x14ac:dyDescent="0.25">
      <c r="B495" s="3" t="s">
        <v>9</v>
      </c>
      <c r="C495" s="6">
        <f>SUM(C491:C493)</f>
        <v>492887</v>
      </c>
      <c r="D495" s="4"/>
      <c r="E495" s="24"/>
      <c r="F495" s="24"/>
      <c r="I495"/>
    </row>
    <row r="496" spans="2:15" x14ac:dyDescent="0.25">
      <c r="B496" s="3" t="s">
        <v>48</v>
      </c>
      <c r="C496" s="9">
        <f>C495/23</f>
        <v>21429.869565217392</v>
      </c>
      <c r="D496" s="4"/>
      <c r="E496" s="24"/>
      <c r="F496" s="24"/>
      <c r="I496"/>
    </row>
    <row r="497" spans="2:15" x14ac:dyDescent="0.25">
      <c r="B497" s="24"/>
      <c r="C497" s="24"/>
      <c r="D497" s="4"/>
      <c r="E497" s="24"/>
      <c r="F497" s="24"/>
      <c r="I497"/>
    </row>
    <row r="498" spans="2:15" x14ac:dyDescent="0.25">
      <c r="B498" s="24"/>
      <c r="C498" s="24"/>
      <c r="D498" s="4"/>
      <c r="E498" s="24"/>
      <c r="F498" s="24"/>
      <c r="I498"/>
    </row>
    <row r="499" spans="2:15" x14ac:dyDescent="0.25">
      <c r="B499" s="24"/>
      <c r="C499" s="24"/>
      <c r="D499" s="4"/>
      <c r="E499" s="24"/>
      <c r="F499" s="24"/>
      <c r="I499"/>
    </row>
    <row r="500" spans="2:15" x14ac:dyDescent="0.25">
      <c r="B500" s="24" t="s">
        <v>21</v>
      </c>
      <c r="C500" s="24" t="s">
        <v>28</v>
      </c>
      <c r="D500" s="4"/>
      <c r="E500" s="24"/>
      <c r="F500" s="24"/>
      <c r="I500"/>
      <c r="K500" s="24" t="s">
        <v>39</v>
      </c>
      <c r="L500" s="70" t="s">
        <v>38</v>
      </c>
      <c r="M500" s="70"/>
      <c r="N500" s="70"/>
      <c r="O500" s="24">
        <v>1</v>
      </c>
    </row>
    <row r="501" spans="2:15" x14ac:dyDescent="0.25">
      <c r="B501" s="24"/>
      <c r="C501" s="24"/>
      <c r="D501" s="4"/>
      <c r="E501" s="24"/>
      <c r="F501" s="24"/>
      <c r="I501"/>
    </row>
    <row r="502" spans="2:15" x14ac:dyDescent="0.25">
      <c r="B502" s="1" t="s">
        <v>54</v>
      </c>
      <c r="C502" s="6">
        <v>115082</v>
      </c>
      <c r="D502" s="4"/>
      <c r="E502" s="24">
        <f>C502/C507</f>
        <v>5.3795740543370538</v>
      </c>
      <c r="F502" s="24">
        <v>5</v>
      </c>
      <c r="G502">
        <f t="shared" ref="G502:G504" si="82">E502-F502</f>
        <v>0.37957405433705382</v>
      </c>
      <c r="I502">
        <f>C507*F502</f>
        <v>106962</v>
      </c>
      <c r="K502" s="6">
        <f>C502-I502</f>
        <v>8120</v>
      </c>
    </row>
    <row r="503" spans="2:15" x14ac:dyDescent="0.25">
      <c r="B503" s="1" t="s">
        <v>1</v>
      </c>
      <c r="C503" s="6">
        <v>74113</v>
      </c>
      <c r="D503" s="4"/>
      <c r="E503" s="24">
        <f>C503/C507</f>
        <v>3.4644546661431161</v>
      </c>
      <c r="F503" s="24">
        <v>3</v>
      </c>
      <c r="G503">
        <f t="shared" si="82"/>
        <v>0.46445466614311615</v>
      </c>
      <c r="I503">
        <f>C507*F503</f>
        <v>64177.200000000004</v>
      </c>
      <c r="K503" s="6">
        <f t="shared" ref="K503:K504" si="83">C503-I503</f>
        <v>9935.7999999999956</v>
      </c>
    </row>
    <row r="504" spans="2:15" x14ac:dyDescent="0.25">
      <c r="B504" s="1" t="s">
        <v>53</v>
      </c>
      <c r="C504" s="6">
        <v>24729</v>
      </c>
      <c r="D504" s="4"/>
      <c r="E504" s="24">
        <f>C504/C507</f>
        <v>1.1559712795198294</v>
      </c>
      <c r="F504" s="24">
        <v>1</v>
      </c>
      <c r="G504">
        <f t="shared" si="82"/>
        <v>0.15597127951982936</v>
      </c>
      <c r="I504">
        <f>C507*F504</f>
        <v>21392.400000000001</v>
      </c>
      <c r="K504" s="6">
        <f t="shared" si="83"/>
        <v>3336.5999999999985</v>
      </c>
    </row>
    <row r="505" spans="2:15" x14ac:dyDescent="0.25">
      <c r="B505" s="1"/>
      <c r="C505" s="6"/>
      <c r="D505" s="4"/>
      <c r="E505" s="24"/>
      <c r="F505" s="24"/>
      <c r="I505"/>
      <c r="K505" s="6"/>
    </row>
    <row r="506" spans="2:15" x14ac:dyDescent="0.25">
      <c r="B506" s="3" t="s">
        <v>9</v>
      </c>
      <c r="C506" s="6">
        <f>SUM(C502:C504)</f>
        <v>213924</v>
      </c>
      <c r="D506" s="4"/>
      <c r="E506" s="24"/>
      <c r="F506" s="24"/>
      <c r="I506"/>
    </row>
    <row r="507" spans="2:15" x14ac:dyDescent="0.25">
      <c r="B507" s="3" t="s">
        <v>48</v>
      </c>
      <c r="C507" s="9">
        <f>C506/10</f>
        <v>21392.400000000001</v>
      </c>
      <c r="D507" s="4"/>
      <c r="E507" s="24"/>
      <c r="F507" s="24"/>
      <c r="I507"/>
    </row>
    <row r="508" spans="2:15" x14ac:dyDescent="0.25">
      <c r="B508" s="24"/>
      <c r="C508" s="24"/>
      <c r="D508" s="4"/>
      <c r="E508" s="24"/>
      <c r="F508" s="24"/>
      <c r="I508"/>
    </row>
    <row r="509" spans="2:15" x14ac:dyDescent="0.25">
      <c r="B509" s="24"/>
      <c r="C509" s="24"/>
      <c r="D509" s="4"/>
      <c r="E509" s="24"/>
      <c r="F509" s="24"/>
      <c r="I509"/>
    </row>
    <row r="510" spans="2:15" x14ac:dyDescent="0.25">
      <c r="B510" s="24"/>
      <c r="C510" s="24"/>
      <c r="D510" s="4"/>
      <c r="E510" s="24"/>
      <c r="F510" s="24"/>
      <c r="I510"/>
    </row>
    <row r="511" spans="2:15" x14ac:dyDescent="0.25">
      <c r="B511" s="24" t="s">
        <v>22</v>
      </c>
      <c r="C511" s="24" t="s">
        <v>32</v>
      </c>
      <c r="D511" s="4"/>
      <c r="E511" s="24"/>
      <c r="F511" s="24"/>
      <c r="I511"/>
      <c r="K511" s="24" t="s">
        <v>39</v>
      </c>
      <c r="L511" s="70" t="s">
        <v>38</v>
      </c>
      <c r="M511" s="70"/>
      <c r="N511" s="70"/>
      <c r="O511" s="24">
        <v>1</v>
      </c>
    </row>
    <row r="512" spans="2:15" x14ac:dyDescent="0.25">
      <c r="B512" s="24"/>
      <c r="C512" s="24"/>
      <c r="D512" s="4"/>
      <c r="E512" s="24"/>
      <c r="F512" s="24"/>
      <c r="I512"/>
    </row>
    <row r="513" spans="2:15" x14ac:dyDescent="0.25">
      <c r="B513" s="1" t="s">
        <v>54</v>
      </c>
      <c r="C513" s="6">
        <v>143055</v>
      </c>
      <c r="D513" s="4"/>
      <c r="E513" s="24">
        <f>C513/C518</f>
        <v>7.0779685400784791</v>
      </c>
      <c r="F513" s="24">
        <v>7</v>
      </c>
      <c r="G513">
        <f t="shared" ref="G513:G515" si="84">E513-F513</f>
        <v>7.7968540078479087E-2</v>
      </c>
      <c r="I513">
        <f>C518*F513</f>
        <v>141479.15384615384</v>
      </c>
      <c r="K513" s="6">
        <f>C513-I513</f>
        <v>1575.8461538461561</v>
      </c>
    </row>
    <row r="514" spans="2:15" x14ac:dyDescent="0.25">
      <c r="B514" s="1" t="s">
        <v>1</v>
      </c>
      <c r="C514" s="6">
        <v>89509</v>
      </c>
      <c r="D514" s="4"/>
      <c r="E514" s="24">
        <f>C514/C518</f>
        <v>4.4286595089572858</v>
      </c>
      <c r="F514" s="24">
        <v>4</v>
      </c>
      <c r="G514">
        <f t="shared" si="84"/>
        <v>0.42865950895728577</v>
      </c>
      <c r="I514">
        <f>C518*F514</f>
        <v>80845.230769230766</v>
      </c>
      <c r="K514" s="6">
        <f t="shared" ref="K514:K515" si="85">C514-I514</f>
        <v>8663.7692307692341</v>
      </c>
    </row>
    <row r="515" spans="2:15" x14ac:dyDescent="0.25">
      <c r="B515" s="1" t="s">
        <v>53</v>
      </c>
      <c r="C515" s="6">
        <v>30183</v>
      </c>
      <c r="D515" s="4"/>
      <c r="E515" s="24">
        <f>C515/C518</f>
        <v>1.4933719509642356</v>
      </c>
      <c r="F515" s="24">
        <v>1</v>
      </c>
      <c r="G515">
        <f t="shared" si="84"/>
        <v>0.49337195096423558</v>
      </c>
      <c r="I515">
        <f>C518*F515</f>
        <v>20211.307692307691</v>
      </c>
      <c r="K515" s="6">
        <f t="shared" si="85"/>
        <v>9971.6923076923085</v>
      </c>
    </row>
    <row r="516" spans="2:15" x14ac:dyDescent="0.25">
      <c r="B516" s="1"/>
      <c r="C516" s="6"/>
      <c r="D516" s="4"/>
      <c r="E516" s="24"/>
      <c r="F516" s="24"/>
      <c r="I516"/>
      <c r="K516" s="6"/>
    </row>
    <row r="517" spans="2:15" x14ac:dyDescent="0.25">
      <c r="B517" s="3" t="s">
        <v>9</v>
      </c>
      <c r="C517" s="6">
        <f>SUM(C513:C515)</f>
        <v>262747</v>
      </c>
      <c r="D517" s="4"/>
      <c r="E517" s="24"/>
      <c r="F517" s="24"/>
      <c r="I517"/>
    </row>
    <row r="518" spans="2:15" x14ac:dyDescent="0.25">
      <c r="B518" s="3" t="s">
        <v>48</v>
      </c>
      <c r="C518" s="9">
        <f>C517/13</f>
        <v>20211.307692307691</v>
      </c>
      <c r="D518" s="4"/>
      <c r="E518" s="24"/>
      <c r="F518" s="24"/>
      <c r="I518"/>
    </row>
    <row r="519" spans="2:15" x14ac:dyDescent="0.25">
      <c r="B519" s="24"/>
      <c r="C519" s="24"/>
      <c r="D519" s="4"/>
      <c r="E519" s="24"/>
      <c r="F519" s="24"/>
      <c r="I519"/>
    </row>
    <row r="520" spans="2:15" x14ac:dyDescent="0.25">
      <c r="B520" s="24"/>
      <c r="C520" s="24"/>
      <c r="D520" s="4"/>
      <c r="E520" s="24"/>
      <c r="F520" s="24"/>
      <c r="I520"/>
    </row>
    <row r="521" spans="2:15" x14ac:dyDescent="0.25">
      <c r="B521" s="24"/>
      <c r="C521" s="24"/>
      <c r="D521" s="4"/>
      <c r="E521" s="24"/>
      <c r="F521" s="24"/>
      <c r="I521"/>
    </row>
    <row r="522" spans="2:15" x14ac:dyDescent="0.25">
      <c r="B522" s="24" t="s">
        <v>23</v>
      </c>
      <c r="C522" s="24" t="s">
        <v>26</v>
      </c>
      <c r="D522" s="4"/>
      <c r="E522" s="24"/>
      <c r="F522" s="24"/>
      <c r="I522"/>
      <c r="K522" s="24" t="s">
        <v>39</v>
      </c>
      <c r="L522" s="70" t="s">
        <v>38</v>
      </c>
      <c r="M522" s="70"/>
      <c r="N522" s="70"/>
      <c r="O522" s="24">
        <v>1</v>
      </c>
    </row>
    <row r="523" spans="2:15" x14ac:dyDescent="0.25">
      <c r="B523" s="24"/>
      <c r="C523" s="24"/>
      <c r="D523" s="4"/>
      <c r="E523" s="24"/>
      <c r="F523" s="24"/>
      <c r="I523"/>
    </row>
    <row r="524" spans="2:15" x14ac:dyDescent="0.25">
      <c r="B524" s="1" t="s">
        <v>54</v>
      </c>
      <c r="C524" s="6">
        <v>117204</v>
      </c>
      <c r="D524" s="4"/>
      <c r="E524" s="24">
        <f>C524/C529</f>
        <v>5.6009036210004997</v>
      </c>
      <c r="F524" s="24">
        <v>5</v>
      </c>
      <c r="G524">
        <f t="shared" ref="G524:G526" si="86">E524-F524</f>
        <v>0.60090362100049965</v>
      </c>
      <c r="I524">
        <f>C529*F524</f>
        <v>104629.54545454546</v>
      </c>
      <c r="K524" s="6">
        <f>C524-I524</f>
        <v>12574.454545454544</v>
      </c>
    </row>
    <row r="525" spans="2:15" x14ac:dyDescent="0.25">
      <c r="B525" s="1" t="s">
        <v>1</v>
      </c>
      <c r="C525" s="6">
        <v>84107</v>
      </c>
      <c r="D525" s="4"/>
      <c r="E525" s="24">
        <f>C525/C529</f>
        <v>4.0192757999000799</v>
      </c>
      <c r="F525" s="24">
        <v>4</v>
      </c>
      <c r="G525">
        <f t="shared" si="86"/>
        <v>1.9275799900079882E-2</v>
      </c>
      <c r="I525">
        <f>C529*F525</f>
        <v>83703.636363636368</v>
      </c>
      <c r="K525" s="6">
        <f t="shared" ref="K525:K526" si="87">C525-I525</f>
        <v>403.36363636363239</v>
      </c>
    </row>
    <row r="526" spans="2:15" x14ac:dyDescent="0.25">
      <c r="B526" s="1" t="s">
        <v>53</v>
      </c>
      <c r="C526" s="6">
        <v>28874</v>
      </c>
      <c r="D526" s="4"/>
      <c r="E526" s="24">
        <f>C526/C529</f>
        <v>1.37982057909942</v>
      </c>
      <c r="F526" s="24">
        <v>1</v>
      </c>
      <c r="G526">
        <f t="shared" si="86"/>
        <v>0.37982057909942002</v>
      </c>
      <c r="I526">
        <f>C529*F526</f>
        <v>20925.909090909092</v>
      </c>
      <c r="K526" s="6">
        <f t="shared" si="87"/>
        <v>7948.0909090909081</v>
      </c>
    </row>
    <row r="527" spans="2:15" x14ac:dyDescent="0.25">
      <c r="B527" s="1"/>
      <c r="C527" s="6"/>
      <c r="D527" s="4"/>
      <c r="E527" s="24"/>
      <c r="F527" s="24"/>
      <c r="I527"/>
      <c r="K527" s="6"/>
    </row>
    <row r="528" spans="2:15" x14ac:dyDescent="0.25">
      <c r="B528" s="3" t="s">
        <v>9</v>
      </c>
      <c r="C528" s="6">
        <f>SUM(C524:C526)</f>
        <v>230185</v>
      </c>
      <c r="D528" s="4"/>
      <c r="E528" s="24"/>
      <c r="F528" s="24"/>
      <c r="I528"/>
    </row>
    <row r="529" spans="2:15" x14ac:dyDescent="0.25">
      <c r="B529" s="3" t="s">
        <v>48</v>
      </c>
      <c r="C529" s="9">
        <f>C528/11</f>
        <v>20925.909090909092</v>
      </c>
      <c r="D529" s="4"/>
      <c r="E529" s="24"/>
      <c r="F529" s="24"/>
      <c r="I529"/>
    </row>
    <row r="530" spans="2:15" x14ac:dyDescent="0.25">
      <c r="B530" s="24"/>
      <c r="C530" s="24"/>
      <c r="D530" s="4"/>
      <c r="E530" s="24"/>
      <c r="F530" s="24"/>
      <c r="I530"/>
    </row>
    <row r="531" spans="2:15" x14ac:dyDescent="0.25">
      <c r="B531" s="24"/>
      <c r="C531" s="24"/>
      <c r="D531" s="4"/>
      <c r="E531" s="24"/>
      <c r="F531" s="24"/>
      <c r="I531"/>
    </row>
    <row r="532" spans="2:15" x14ac:dyDescent="0.25">
      <c r="B532" s="24"/>
      <c r="C532" s="24"/>
      <c r="D532" s="4"/>
      <c r="E532" s="24"/>
      <c r="F532" s="24"/>
      <c r="I532"/>
    </row>
    <row r="533" spans="2:15" x14ac:dyDescent="0.25">
      <c r="B533" s="24" t="s">
        <v>24</v>
      </c>
      <c r="C533" s="24" t="s">
        <v>27</v>
      </c>
      <c r="D533" s="4"/>
      <c r="E533" s="24"/>
      <c r="F533" s="24"/>
      <c r="I533"/>
      <c r="K533" s="24" t="s">
        <v>39</v>
      </c>
      <c r="L533" s="70" t="s">
        <v>38</v>
      </c>
      <c r="M533" s="70"/>
      <c r="N533" s="70"/>
      <c r="O533" s="24">
        <v>1</v>
      </c>
    </row>
    <row r="534" spans="2:15" x14ac:dyDescent="0.25">
      <c r="B534" s="24"/>
      <c r="C534" s="24"/>
      <c r="D534" s="4"/>
      <c r="E534" s="24"/>
      <c r="F534" s="24"/>
      <c r="I534"/>
    </row>
    <row r="535" spans="2:15" x14ac:dyDescent="0.25">
      <c r="B535" s="1" t="s">
        <v>54</v>
      </c>
      <c r="C535" s="6">
        <v>340623</v>
      </c>
      <c r="D535" s="4"/>
      <c r="E535" s="24">
        <f>C535/C540</f>
        <v>15.487520723014612</v>
      </c>
      <c r="F535" s="24">
        <v>15</v>
      </c>
      <c r="G535">
        <f t="shared" ref="G535:G537" si="88">E535-F535</f>
        <v>0.48752072301461169</v>
      </c>
      <c r="I535">
        <f>C540*F535</f>
        <v>329900.76923076925</v>
      </c>
      <c r="K535" s="6">
        <f>C535-I535</f>
        <v>10722.230769230751</v>
      </c>
    </row>
    <row r="536" spans="2:15" x14ac:dyDescent="0.25">
      <c r="B536" s="1" t="s">
        <v>1</v>
      </c>
      <c r="C536" s="6">
        <v>176100</v>
      </c>
      <c r="D536" s="4"/>
      <c r="E536" s="24">
        <f>C536/C540</f>
        <v>8.0069531397553106</v>
      </c>
      <c r="F536" s="24">
        <v>8</v>
      </c>
      <c r="G536">
        <f t="shared" si="88"/>
        <v>6.9531397553106444E-3</v>
      </c>
      <c r="I536">
        <f>C540*F536</f>
        <v>175947.07692307694</v>
      </c>
      <c r="K536" s="6">
        <f t="shared" ref="K536:K537" si="89">C536-I536</f>
        <v>152.92307692306349</v>
      </c>
    </row>
    <row r="537" spans="2:15" x14ac:dyDescent="0.25">
      <c r="B537" s="1" t="s">
        <v>53</v>
      </c>
      <c r="C537" s="6">
        <v>55105</v>
      </c>
      <c r="D537" s="4"/>
      <c r="E537" s="24">
        <f>C537/C540</f>
        <v>2.5055261372300759</v>
      </c>
      <c r="F537" s="24">
        <v>2</v>
      </c>
      <c r="G537">
        <f t="shared" si="88"/>
        <v>0.50552613723007589</v>
      </c>
      <c r="I537">
        <f>C540*F537</f>
        <v>43986.769230769234</v>
      </c>
      <c r="K537" s="6">
        <f t="shared" si="89"/>
        <v>11118.230769230766</v>
      </c>
    </row>
    <row r="538" spans="2:15" x14ac:dyDescent="0.25">
      <c r="B538" s="1"/>
      <c r="C538" s="6"/>
      <c r="D538" s="4"/>
      <c r="E538" s="24"/>
      <c r="F538" s="24"/>
      <c r="I538"/>
      <c r="K538" s="6"/>
    </row>
    <row r="539" spans="2:15" x14ac:dyDescent="0.25">
      <c r="B539" s="3" t="s">
        <v>9</v>
      </c>
      <c r="C539" s="6">
        <f>SUM(C535:C537)</f>
        <v>571828</v>
      </c>
      <c r="D539" s="4"/>
      <c r="E539" s="24"/>
      <c r="F539" s="24"/>
      <c r="I539"/>
    </row>
    <row r="540" spans="2:15" x14ac:dyDescent="0.25">
      <c r="B540" s="3" t="s">
        <v>48</v>
      </c>
      <c r="C540" s="9">
        <f>C539/26</f>
        <v>21993.384615384617</v>
      </c>
      <c r="D540" s="4"/>
      <c r="E540" s="24"/>
      <c r="F540" s="24"/>
      <c r="I540"/>
    </row>
    <row r="541" spans="2:15" x14ac:dyDescent="0.25">
      <c r="B541" s="24"/>
      <c r="C541" s="24"/>
      <c r="D541" s="4"/>
      <c r="E541" s="24"/>
      <c r="F541" s="24"/>
      <c r="I541"/>
    </row>
    <row r="542" spans="2:15" x14ac:dyDescent="0.25">
      <c r="B542" s="24"/>
      <c r="C542" s="24"/>
      <c r="D542" s="4"/>
      <c r="E542" s="24"/>
      <c r="F542" s="24"/>
      <c r="I542"/>
    </row>
    <row r="543" spans="2:15" x14ac:dyDescent="0.25">
      <c r="B543" s="24"/>
      <c r="C543" s="24"/>
      <c r="D543" s="4"/>
      <c r="E543" s="24"/>
      <c r="F543" s="24"/>
      <c r="I543"/>
    </row>
    <row r="544" spans="2:15" x14ac:dyDescent="0.25">
      <c r="B544" s="24" t="s">
        <v>25</v>
      </c>
      <c r="C544" s="24" t="s">
        <v>31</v>
      </c>
      <c r="D544" s="4"/>
      <c r="E544" s="24"/>
      <c r="F544" s="24"/>
      <c r="I544"/>
      <c r="K544" s="24" t="s">
        <v>39</v>
      </c>
      <c r="L544" s="70" t="s">
        <v>38</v>
      </c>
      <c r="M544" s="70"/>
      <c r="N544" s="70"/>
      <c r="O544" s="24">
        <v>1</v>
      </c>
    </row>
    <row r="545" spans="2:11" x14ac:dyDescent="0.25">
      <c r="B545" s="24"/>
      <c r="C545" s="24"/>
      <c r="D545" s="4"/>
      <c r="E545" s="24"/>
      <c r="F545" s="24"/>
      <c r="I545"/>
    </row>
    <row r="546" spans="2:11" x14ac:dyDescent="0.25">
      <c r="B546" s="1" t="s">
        <v>54</v>
      </c>
      <c r="C546" s="6">
        <v>393190</v>
      </c>
      <c r="D546" s="4"/>
      <c r="E546" s="24">
        <f>C546/C551</f>
        <v>17.010422525144037</v>
      </c>
      <c r="F546" s="24">
        <v>17</v>
      </c>
      <c r="G546">
        <f t="shared" ref="G546:G548" si="90">E546-F546</f>
        <v>1.0422525144036854E-2</v>
      </c>
      <c r="I546">
        <f>C551*F546</f>
        <v>392949.08695652173</v>
      </c>
      <c r="K546" s="6">
        <f>C546-I546</f>
        <v>240.91304347827099</v>
      </c>
    </row>
    <row r="547" spans="2:11" x14ac:dyDescent="0.25">
      <c r="B547" s="1" t="s">
        <v>1</v>
      </c>
      <c r="C547" s="6">
        <v>109588</v>
      </c>
      <c r="D547" s="4"/>
      <c r="E547" s="24">
        <f>C547/C551</f>
        <v>4.7410620404524142</v>
      </c>
      <c r="F547" s="24">
        <v>4</v>
      </c>
      <c r="G547">
        <f t="shared" si="90"/>
        <v>0.74106204045241419</v>
      </c>
      <c r="I547">
        <f>C551*F547</f>
        <v>92458.608695652176</v>
      </c>
      <c r="K547" s="6">
        <f t="shared" ref="K547:K548" si="91">C547-I547</f>
        <v>17129.391304347824</v>
      </c>
    </row>
    <row r="548" spans="2:11" x14ac:dyDescent="0.25">
      <c r="B548" s="1" t="s">
        <v>53</v>
      </c>
      <c r="C548" s="6">
        <v>28859</v>
      </c>
      <c r="D548" s="4"/>
      <c r="E548" s="24">
        <f>C548/C551</f>
        <v>1.2485154344035498</v>
      </c>
      <c r="F548" s="24">
        <v>1</v>
      </c>
      <c r="G548">
        <f t="shared" si="90"/>
        <v>0.24851543440354984</v>
      </c>
      <c r="I548">
        <f>C551*F548</f>
        <v>23114.652173913044</v>
      </c>
      <c r="K548" s="6">
        <f t="shared" si="91"/>
        <v>5744.347826086956</v>
      </c>
    </row>
    <row r="549" spans="2:11" x14ac:dyDescent="0.25">
      <c r="B549" s="1"/>
      <c r="C549" s="6"/>
      <c r="D549" s="4"/>
      <c r="E549" s="24"/>
      <c r="F549" s="24"/>
      <c r="I549"/>
      <c r="K549" s="6"/>
    </row>
    <row r="550" spans="2:11" x14ac:dyDescent="0.25">
      <c r="B550" s="3" t="s">
        <v>9</v>
      </c>
      <c r="C550" s="6">
        <f>SUM(C546:C548)</f>
        <v>531637</v>
      </c>
      <c r="D550" s="4"/>
      <c r="E550" s="24"/>
      <c r="F550" s="24"/>
      <c r="I550"/>
    </row>
    <row r="551" spans="2:11" x14ac:dyDescent="0.25">
      <c r="B551" s="3" t="s">
        <v>48</v>
      </c>
      <c r="C551" s="9">
        <f>C550/23</f>
        <v>23114.652173913044</v>
      </c>
      <c r="D551" s="4"/>
      <c r="E551" s="24"/>
      <c r="F551" s="24"/>
      <c r="I551"/>
    </row>
    <row r="552" spans="2:11" x14ac:dyDescent="0.25">
      <c r="B552" s="24"/>
      <c r="C552" s="24"/>
      <c r="D552" s="4"/>
      <c r="E552" s="24"/>
      <c r="F552" s="24"/>
      <c r="I552"/>
    </row>
    <row r="553" spans="2:11" x14ac:dyDescent="0.25">
      <c r="B553" s="24"/>
      <c r="C553" s="24"/>
      <c r="D553" s="4"/>
      <c r="E553" s="24"/>
      <c r="F553" s="24"/>
      <c r="I553"/>
    </row>
    <row r="554" spans="2:11" x14ac:dyDescent="0.25">
      <c r="B554" s="24"/>
      <c r="C554" s="24"/>
      <c r="D554" s="4"/>
      <c r="E554" s="24"/>
      <c r="F554" s="24"/>
      <c r="I554"/>
    </row>
    <row r="555" spans="2:11" x14ac:dyDescent="0.25">
      <c r="B555" s="24"/>
      <c r="C555" s="24"/>
      <c r="D555" s="4"/>
      <c r="E555" s="24"/>
      <c r="F555" s="24"/>
      <c r="I555"/>
    </row>
    <row r="556" spans="2:11" x14ac:dyDescent="0.25">
      <c r="B556" s="24"/>
      <c r="C556" s="24"/>
      <c r="D556" s="4"/>
      <c r="E556" s="24"/>
      <c r="F556" s="24"/>
      <c r="I556"/>
    </row>
    <row r="557" spans="2:11" x14ac:dyDescent="0.25">
      <c r="B557" s="24" t="s">
        <v>41</v>
      </c>
      <c r="C557" s="24" t="s">
        <v>59</v>
      </c>
      <c r="D557" s="24"/>
      <c r="E557" s="24"/>
      <c r="F557" s="24"/>
      <c r="G557" s="24"/>
      <c r="I557"/>
    </row>
    <row r="558" spans="2:11" x14ac:dyDescent="0.25">
      <c r="B558" s="24"/>
      <c r="C558" s="24"/>
      <c r="D558" s="24"/>
      <c r="E558" s="24"/>
      <c r="F558" s="24"/>
      <c r="G558" s="24"/>
      <c r="I558"/>
    </row>
    <row r="559" spans="2:11" x14ac:dyDescent="0.25">
      <c r="B559" s="1" t="s">
        <v>54</v>
      </c>
      <c r="C559" s="6">
        <f>K403+K414+K425+K436+K447+K458+K469+K480+K491+K502+K513+K524+K535+K546</f>
        <v>113211.14219693349</v>
      </c>
      <c r="D559" s="24"/>
      <c r="E559" s="24">
        <f>C559/C564</f>
        <v>5.3336188838009111</v>
      </c>
      <c r="F559" s="24">
        <v>5</v>
      </c>
      <c r="G559" s="24">
        <v>5</v>
      </c>
      <c r="I559"/>
    </row>
    <row r="560" spans="2:11" x14ac:dyDescent="0.25">
      <c r="B560" s="1" t="s">
        <v>1</v>
      </c>
      <c r="C560" s="6">
        <f t="shared" ref="C560:C561" si="92">K404+K415+K426+K437+K448+K459+K470+K481+K492+K503+K514+K525+K536+K547</f>
        <v>118181.17804079979</v>
      </c>
      <c r="D560" s="24"/>
      <c r="E560" s="24">
        <f>C560/C564</f>
        <v>5.5677678952462761</v>
      </c>
      <c r="F560" s="24">
        <v>5</v>
      </c>
      <c r="G560" s="24">
        <v>6</v>
      </c>
      <c r="I560"/>
    </row>
    <row r="561" spans="2:9" x14ac:dyDescent="0.25">
      <c r="B561" s="1" t="s">
        <v>53</v>
      </c>
      <c r="C561" s="6">
        <f t="shared" si="92"/>
        <v>129448.87582019431</v>
      </c>
      <c r="D561" s="24"/>
      <c r="E561" s="24">
        <f>C561/C564</f>
        <v>6.0986132209528137</v>
      </c>
      <c r="F561" s="24">
        <v>6</v>
      </c>
      <c r="G561" s="24">
        <v>6</v>
      </c>
      <c r="I561"/>
    </row>
    <row r="562" spans="2:9" x14ac:dyDescent="0.25">
      <c r="B562" s="1"/>
      <c r="C562" s="6"/>
      <c r="D562" s="24"/>
      <c r="E562" s="24"/>
      <c r="F562" s="24"/>
      <c r="G562" s="24"/>
    </row>
    <row r="563" spans="2:9" x14ac:dyDescent="0.25">
      <c r="B563" s="3" t="s">
        <v>9</v>
      </c>
      <c r="C563" s="6">
        <f>SUM(C559:C561)</f>
        <v>360841.19605792756</v>
      </c>
      <c r="D563" s="24"/>
      <c r="E563" s="24"/>
      <c r="F563" s="24"/>
      <c r="G563" s="24"/>
    </row>
    <row r="564" spans="2:9" x14ac:dyDescent="0.25">
      <c r="B564" s="3" t="s">
        <v>48</v>
      </c>
      <c r="C564" s="6">
        <f>C563/17</f>
        <v>21225.952709289857</v>
      </c>
      <c r="D564" s="24"/>
      <c r="E564" s="24"/>
      <c r="F564" s="24"/>
      <c r="G564" s="24"/>
    </row>
    <row r="565" spans="2:9" x14ac:dyDescent="0.25">
      <c r="B565" s="3"/>
      <c r="C565" s="24"/>
      <c r="D565" s="24"/>
      <c r="E565" s="24"/>
      <c r="F565" s="24"/>
      <c r="G565" s="24"/>
    </row>
    <row r="570" spans="2:9" x14ac:dyDescent="0.25">
      <c r="B570" s="11" t="s">
        <v>45</v>
      </c>
      <c r="C570" s="11"/>
    </row>
    <row r="571" spans="2:9" x14ac:dyDescent="0.25">
      <c r="B571" s="11"/>
      <c r="C571" s="11"/>
    </row>
    <row r="572" spans="2:9" x14ac:dyDescent="0.25">
      <c r="B572" s="33" t="s">
        <v>54</v>
      </c>
      <c r="C572" s="11">
        <f>G559+F546+F535+F524+F513+F502+F491+F480+F469+F458+F447+F436+F425+F414+F403</f>
        <v>108</v>
      </c>
    </row>
    <row r="573" spans="2:9" x14ac:dyDescent="0.25">
      <c r="B573" s="33" t="s">
        <v>1</v>
      </c>
      <c r="C573" s="11">
        <f t="shared" ref="C573:C574" si="93">G560+F547+F536+F525+F514+F503+F492+F481+F470+F459+F448+F437+F426+F415+F404</f>
        <v>68</v>
      </c>
    </row>
    <row r="574" spans="2:9" x14ac:dyDescent="0.25">
      <c r="B574" s="33" t="s">
        <v>53</v>
      </c>
      <c r="C574" s="11">
        <f t="shared" si="93"/>
        <v>24</v>
      </c>
    </row>
    <row r="575" spans="2:9" x14ac:dyDescent="0.25">
      <c r="B575" s="34"/>
      <c r="C575" s="34"/>
    </row>
    <row r="576" spans="2:9" x14ac:dyDescent="0.25">
      <c r="B576" s="52" t="s">
        <v>79</v>
      </c>
      <c r="C576" s="52">
        <f>SUM(C572:C574)</f>
        <v>200</v>
      </c>
    </row>
  </sheetData>
  <mergeCells count="42">
    <mergeCell ref="L522:N522"/>
    <mergeCell ref="L533:N533"/>
    <mergeCell ref="L544:N544"/>
    <mergeCell ref="L467:N467"/>
    <mergeCell ref="L478:N478"/>
    <mergeCell ref="L489:N489"/>
    <mergeCell ref="L500:N500"/>
    <mergeCell ref="L511:N511"/>
    <mergeCell ref="L412:N412"/>
    <mergeCell ref="L423:N423"/>
    <mergeCell ref="L434:N434"/>
    <mergeCell ref="L445:N445"/>
    <mergeCell ref="L456:N456"/>
    <mergeCell ref="L321:N321"/>
    <mergeCell ref="L332:N332"/>
    <mergeCell ref="L343:N343"/>
    <mergeCell ref="L354:N354"/>
    <mergeCell ref="L401:N401"/>
    <mergeCell ref="L266:N266"/>
    <mergeCell ref="L277:N277"/>
    <mergeCell ref="L288:N288"/>
    <mergeCell ref="L299:N299"/>
    <mergeCell ref="L310:N310"/>
    <mergeCell ref="L211:N211"/>
    <mergeCell ref="L222:N222"/>
    <mergeCell ref="L233:N233"/>
    <mergeCell ref="L244:N244"/>
    <mergeCell ref="L255:N255"/>
    <mergeCell ref="J72:L72"/>
    <mergeCell ref="J12:L12"/>
    <mergeCell ref="J24:L24"/>
    <mergeCell ref="J36:L36"/>
    <mergeCell ref="J48:L48"/>
    <mergeCell ref="J60:L60"/>
    <mergeCell ref="J156:L156"/>
    <mergeCell ref="J168:L168"/>
    <mergeCell ref="J84:L84"/>
    <mergeCell ref="J96:L96"/>
    <mergeCell ref="J108:L108"/>
    <mergeCell ref="J120:L120"/>
    <mergeCell ref="J132:L132"/>
    <mergeCell ref="J144:L14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C125-FFFF-4EB5-B75C-9D251773AB5A}">
  <dimension ref="B14:Q234"/>
  <sheetViews>
    <sheetView topLeftCell="A214" workbookViewId="0">
      <selection activeCell="B25" sqref="B25"/>
    </sheetView>
  </sheetViews>
  <sheetFormatPr defaultRowHeight="15" x14ac:dyDescent="0.25"/>
  <cols>
    <col min="2" max="2" width="27.7109375" customWidth="1"/>
    <col min="3" max="3" width="12.28515625" customWidth="1"/>
    <col min="11" max="11" width="11.85546875" customWidth="1"/>
  </cols>
  <sheetData>
    <row r="14" spans="2:17" x14ac:dyDescent="0.25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2:17" x14ac:dyDescent="0.25">
      <c r="B15" s="36" t="s">
        <v>7</v>
      </c>
      <c r="C15" s="36" t="s">
        <v>11</v>
      </c>
      <c r="D15" s="36"/>
      <c r="E15" s="36"/>
      <c r="F15" s="36"/>
      <c r="G15" s="36"/>
      <c r="H15" s="36"/>
      <c r="I15" s="36"/>
      <c r="J15" s="36"/>
      <c r="K15" s="36" t="s">
        <v>39</v>
      </c>
      <c r="L15" s="70" t="s">
        <v>38</v>
      </c>
      <c r="M15" s="70"/>
      <c r="N15" s="70"/>
      <c r="O15" s="36">
        <v>3</v>
      </c>
      <c r="P15" s="36"/>
      <c r="Q15" s="36"/>
    </row>
    <row r="16" spans="2:17" x14ac:dyDescent="0.25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1" t="s">
        <v>0</v>
      </c>
      <c r="C17" s="6">
        <v>26355</v>
      </c>
      <c r="D17" s="36"/>
      <c r="E17" s="36">
        <f>C17/C25</f>
        <v>1.1361089078180502</v>
      </c>
      <c r="F17" s="36">
        <v>1</v>
      </c>
      <c r="G17" s="36">
        <f>E17-F17</f>
        <v>0.13610890781805018</v>
      </c>
      <c r="H17" s="36"/>
      <c r="I17" s="36">
        <f>C25*F17</f>
        <v>23197.599999999999</v>
      </c>
      <c r="J17" s="36"/>
      <c r="K17" s="6">
        <f>C17-I17</f>
        <v>3157.4000000000015</v>
      </c>
      <c r="L17" s="36"/>
      <c r="M17" s="36"/>
      <c r="N17" s="36"/>
      <c r="O17" s="36"/>
      <c r="P17" s="36"/>
      <c r="Q17" s="36"/>
    </row>
    <row r="18" spans="2:17" x14ac:dyDescent="0.25">
      <c r="B18" s="1" t="s">
        <v>1</v>
      </c>
      <c r="C18" s="6">
        <v>43081</v>
      </c>
      <c r="D18" s="36"/>
      <c r="E18" s="36">
        <f>C18/C25</f>
        <v>1.857131772252302</v>
      </c>
      <c r="F18" s="36">
        <v>1</v>
      </c>
      <c r="G18" s="36">
        <f t="shared" ref="G18:G22" si="0">E18-F18</f>
        <v>0.85713177225230197</v>
      </c>
      <c r="H18" s="36"/>
      <c r="I18" s="36">
        <f>C25*F18</f>
        <v>23197.599999999999</v>
      </c>
      <c r="J18" s="36"/>
      <c r="K18" s="6">
        <f t="shared" ref="K18:K22" si="1">C18-I18</f>
        <v>19883.400000000001</v>
      </c>
      <c r="L18" s="36"/>
      <c r="M18" s="36"/>
      <c r="N18" s="36"/>
      <c r="O18" s="36"/>
      <c r="P18" s="36"/>
      <c r="Q18" s="36"/>
    </row>
    <row r="19" spans="2:17" x14ac:dyDescent="0.25">
      <c r="B19" s="1" t="s">
        <v>2</v>
      </c>
      <c r="C19" s="6">
        <v>18546</v>
      </c>
      <c r="D19" s="36"/>
      <c r="E19" s="36">
        <f>C19/C25</f>
        <v>0.79947925647480778</v>
      </c>
      <c r="F19" s="36">
        <v>0</v>
      </c>
      <c r="G19" s="36">
        <f t="shared" si="0"/>
        <v>0.79947925647480778</v>
      </c>
      <c r="H19" s="36"/>
      <c r="I19" s="36">
        <f>C25*F19</f>
        <v>0</v>
      </c>
      <c r="J19" s="36"/>
      <c r="K19" s="6">
        <f t="shared" si="1"/>
        <v>18546</v>
      </c>
      <c r="L19" s="36"/>
      <c r="M19" s="36"/>
      <c r="N19" s="36"/>
      <c r="O19" s="36"/>
      <c r="P19" s="36"/>
      <c r="Q19" s="36"/>
    </row>
    <row r="20" spans="2:17" x14ac:dyDescent="0.25">
      <c r="B20" s="1" t="s">
        <v>3</v>
      </c>
      <c r="C20" s="6">
        <v>16629</v>
      </c>
      <c r="D20" s="36"/>
      <c r="E20" s="36">
        <f>C20/C25</f>
        <v>0.71684139738593655</v>
      </c>
      <c r="F20" s="36">
        <v>0</v>
      </c>
      <c r="G20" s="36">
        <f t="shared" si="0"/>
        <v>0.71684139738593655</v>
      </c>
      <c r="H20" s="36"/>
      <c r="I20" s="36">
        <f>C25*F20</f>
        <v>0</v>
      </c>
      <c r="J20" s="36"/>
      <c r="K20" s="6">
        <f t="shared" si="1"/>
        <v>16629</v>
      </c>
      <c r="L20" s="36"/>
      <c r="M20" s="36"/>
      <c r="N20" s="36"/>
      <c r="O20" s="36"/>
      <c r="P20" s="36"/>
      <c r="Q20" s="36"/>
    </row>
    <row r="21" spans="2:17" x14ac:dyDescent="0.25">
      <c r="B21" s="28" t="s">
        <v>55</v>
      </c>
      <c r="C21" s="6">
        <v>6447</v>
      </c>
      <c r="D21" s="36"/>
      <c r="E21" s="36">
        <f>C21/C25</f>
        <v>0.27791668103596928</v>
      </c>
      <c r="F21" s="36">
        <v>0</v>
      </c>
      <c r="G21" s="36">
        <f t="shared" si="0"/>
        <v>0.27791668103596928</v>
      </c>
      <c r="H21" s="36"/>
      <c r="I21" s="36">
        <f>C25*F21</f>
        <v>0</v>
      </c>
      <c r="J21" s="36"/>
      <c r="K21" s="6">
        <f t="shared" si="1"/>
        <v>6447</v>
      </c>
      <c r="L21" s="36"/>
      <c r="M21" s="36"/>
      <c r="N21" s="36"/>
      <c r="O21" s="36"/>
      <c r="P21" s="36"/>
      <c r="Q21" s="36"/>
    </row>
    <row r="22" spans="2:17" x14ac:dyDescent="0.25">
      <c r="B22" s="29" t="s">
        <v>56</v>
      </c>
      <c r="C22" s="6">
        <v>4930</v>
      </c>
      <c r="D22" s="36"/>
      <c r="E22" s="36">
        <f>C22/C25</f>
        <v>0.21252198503293446</v>
      </c>
      <c r="F22" s="36">
        <v>0</v>
      </c>
      <c r="G22" s="36">
        <f t="shared" si="0"/>
        <v>0.21252198503293446</v>
      </c>
      <c r="H22" s="36"/>
      <c r="I22" s="36">
        <f>C25*F22</f>
        <v>0</v>
      </c>
      <c r="J22" s="36"/>
      <c r="K22" s="6">
        <f t="shared" si="1"/>
        <v>4930</v>
      </c>
      <c r="L22" s="36"/>
      <c r="M22" s="36"/>
      <c r="N22" s="36"/>
      <c r="O22" s="36"/>
      <c r="P22" s="36"/>
      <c r="Q22" s="36"/>
    </row>
    <row r="23" spans="2:17" x14ac:dyDescent="0.25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" t="s">
        <v>9</v>
      </c>
      <c r="C24" s="6">
        <f>SUM(C17:C22)</f>
        <v>115988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" t="s">
        <v>48</v>
      </c>
      <c r="C25" s="36">
        <f>C24/5</f>
        <v>23197.599999999999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 x14ac:dyDescent="0.25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36" t="s">
        <v>10</v>
      </c>
      <c r="C29" s="36" t="s">
        <v>12</v>
      </c>
      <c r="D29" s="36"/>
      <c r="E29" s="36"/>
      <c r="F29" s="36"/>
      <c r="G29" s="36"/>
      <c r="H29" s="36"/>
      <c r="I29" s="36"/>
      <c r="J29" s="36"/>
      <c r="K29" s="36" t="s">
        <v>39</v>
      </c>
      <c r="L29" s="70" t="s">
        <v>38</v>
      </c>
      <c r="M29" s="70"/>
      <c r="N29" s="70"/>
      <c r="O29" s="36">
        <v>3</v>
      </c>
      <c r="P29" s="36"/>
      <c r="Q29" s="36"/>
    </row>
    <row r="30" spans="2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2:17" x14ac:dyDescent="0.25">
      <c r="B31" s="1" t="s">
        <v>0</v>
      </c>
      <c r="C31" s="6">
        <v>74565</v>
      </c>
      <c r="D31" s="36"/>
      <c r="E31" s="36">
        <f>C31/C39</f>
        <v>3.1164097297684585</v>
      </c>
      <c r="F31" s="36">
        <v>3</v>
      </c>
      <c r="G31" s="36">
        <f>E31-F31</f>
        <v>0.11640972976845854</v>
      </c>
      <c r="H31" s="36"/>
      <c r="I31" s="36">
        <f>C39*F31</f>
        <v>71779.71428571429</v>
      </c>
      <c r="J31" s="36"/>
      <c r="K31" s="6">
        <f>C31-I31</f>
        <v>2785.2857142857101</v>
      </c>
      <c r="L31" s="36"/>
      <c r="M31" s="36"/>
      <c r="N31" s="36"/>
      <c r="O31" s="36"/>
      <c r="P31" s="36"/>
      <c r="Q31" s="36"/>
    </row>
    <row r="32" spans="2:17" x14ac:dyDescent="0.25">
      <c r="B32" s="1" t="s">
        <v>1</v>
      </c>
      <c r="C32" s="6">
        <v>134322</v>
      </c>
      <c r="D32" s="36"/>
      <c r="E32" s="36">
        <f>C32/C39</f>
        <v>5.6139259400785742</v>
      </c>
      <c r="F32" s="36">
        <v>5</v>
      </c>
      <c r="G32" s="36">
        <f t="shared" ref="G32:G36" si="2">E32-F32</f>
        <v>0.61392594007857415</v>
      </c>
      <c r="H32" s="36"/>
      <c r="I32" s="36">
        <f>C39*F32</f>
        <v>119632.85714285713</v>
      </c>
      <c r="J32" s="36"/>
      <c r="K32" s="6">
        <f t="shared" ref="K32:K36" si="3">C32-I32</f>
        <v>14689.14285714287</v>
      </c>
      <c r="L32" s="36"/>
      <c r="M32" s="36"/>
      <c r="N32" s="36"/>
      <c r="O32" s="36"/>
      <c r="P32" s="36"/>
      <c r="Q32" s="36"/>
    </row>
    <row r="33" spans="2:17" x14ac:dyDescent="0.25">
      <c r="B33" s="1" t="s">
        <v>2</v>
      </c>
      <c r="C33" s="6">
        <v>52797</v>
      </c>
      <c r="D33" s="36"/>
      <c r="E33" s="36">
        <f>C33/C39</f>
        <v>2.2066262254755622</v>
      </c>
      <c r="F33" s="36">
        <v>2</v>
      </c>
      <c r="G33" s="36">
        <f t="shared" si="2"/>
        <v>0.2066262254755622</v>
      </c>
      <c r="H33" s="36"/>
      <c r="I33" s="36">
        <f>C39*F33</f>
        <v>47853.142857142855</v>
      </c>
      <c r="J33" s="36"/>
      <c r="K33" s="6">
        <f t="shared" si="3"/>
        <v>4943.8571428571449</v>
      </c>
      <c r="L33" s="36"/>
      <c r="M33" s="36"/>
      <c r="N33" s="36"/>
      <c r="O33" s="36"/>
      <c r="P33" s="36"/>
      <c r="Q33" s="36"/>
    </row>
    <row r="34" spans="2:17" x14ac:dyDescent="0.25">
      <c r="B34" s="1" t="s">
        <v>3</v>
      </c>
      <c r="C34" s="6">
        <v>44774</v>
      </c>
      <c r="D34" s="36"/>
      <c r="E34" s="36">
        <f>C34/C39</f>
        <v>1.8713086466928579</v>
      </c>
      <c r="F34" s="36">
        <v>1</v>
      </c>
      <c r="G34" s="36">
        <f t="shared" si="2"/>
        <v>0.8713086466928579</v>
      </c>
      <c r="H34" s="36"/>
      <c r="I34" s="36">
        <f>C39*F34</f>
        <v>23926.571428571428</v>
      </c>
      <c r="J34" s="36"/>
      <c r="K34" s="6">
        <f t="shared" si="3"/>
        <v>20847.428571428572</v>
      </c>
      <c r="L34" s="36"/>
      <c r="M34" s="36"/>
      <c r="N34" s="36"/>
      <c r="O34" s="36"/>
      <c r="P34" s="36"/>
      <c r="Q34" s="36"/>
    </row>
    <row r="35" spans="2:17" x14ac:dyDescent="0.25">
      <c r="B35" s="28" t="s">
        <v>55</v>
      </c>
      <c r="C35" s="6">
        <v>16452</v>
      </c>
      <c r="D35" s="36"/>
      <c r="E35" s="36">
        <f>C35/C39</f>
        <v>0.68760374001409075</v>
      </c>
      <c r="F35" s="36">
        <v>0</v>
      </c>
      <c r="G35" s="36">
        <f t="shared" si="2"/>
        <v>0.68760374001409075</v>
      </c>
      <c r="H35" s="36"/>
      <c r="I35" s="36">
        <f>C39*F35</f>
        <v>0</v>
      </c>
      <c r="J35" s="36"/>
      <c r="K35" s="6">
        <f t="shared" si="3"/>
        <v>16452</v>
      </c>
      <c r="L35" s="36"/>
      <c r="M35" s="36"/>
      <c r="N35" s="36"/>
      <c r="O35" s="36"/>
      <c r="P35" s="36"/>
      <c r="Q35" s="36"/>
    </row>
    <row r="36" spans="2:17" x14ac:dyDescent="0.25">
      <c r="B36" s="29" t="s">
        <v>56</v>
      </c>
      <c r="C36" s="6">
        <v>12062</v>
      </c>
      <c r="D36" s="36"/>
      <c r="E36" s="36">
        <f>C36/C39</f>
        <v>0.50412571797045724</v>
      </c>
      <c r="F36" s="36">
        <v>0</v>
      </c>
      <c r="G36" s="36">
        <f t="shared" si="2"/>
        <v>0.50412571797045724</v>
      </c>
      <c r="H36" s="36"/>
      <c r="I36" s="36">
        <f>C39*F36</f>
        <v>0</v>
      </c>
      <c r="J36" s="36"/>
      <c r="K36" s="6">
        <f t="shared" si="3"/>
        <v>12062</v>
      </c>
      <c r="L36" s="36"/>
      <c r="M36" s="36"/>
      <c r="N36" s="36"/>
      <c r="O36" s="36"/>
      <c r="P36" s="36"/>
      <c r="Q36" s="36"/>
    </row>
    <row r="37" spans="2:17" x14ac:dyDescent="0.25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" t="s">
        <v>9</v>
      </c>
      <c r="C38" s="6">
        <f>SUM(C31:C36)</f>
        <v>334972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" t="s">
        <v>48</v>
      </c>
      <c r="C39" s="36">
        <f>C38/14</f>
        <v>23926.571428571428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2:17" x14ac:dyDescent="0.25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2:17" x14ac:dyDescent="0.25">
      <c r="B43" s="36" t="s">
        <v>13</v>
      </c>
      <c r="C43" s="36" t="s">
        <v>14</v>
      </c>
      <c r="D43" s="36"/>
      <c r="E43" s="36"/>
      <c r="F43" s="36"/>
      <c r="G43" s="36"/>
      <c r="H43" s="36"/>
      <c r="I43" s="36"/>
      <c r="J43" s="36"/>
      <c r="K43" s="36" t="s">
        <v>39</v>
      </c>
      <c r="L43" s="70" t="s">
        <v>38</v>
      </c>
      <c r="M43" s="70"/>
      <c r="N43" s="70"/>
      <c r="O43" s="36">
        <v>3</v>
      </c>
      <c r="P43" s="36"/>
      <c r="Q43" s="36"/>
    </row>
    <row r="44" spans="2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2:17" x14ac:dyDescent="0.25">
      <c r="B45" s="1" t="s">
        <v>0</v>
      </c>
      <c r="C45" s="6">
        <v>50464</v>
      </c>
      <c r="D45" s="36"/>
      <c r="E45" s="36">
        <f>C45/C53</f>
        <v>2.0290909821976055</v>
      </c>
      <c r="F45" s="36">
        <v>2</v>
      </c>
      <c r="G45" s="36">
        <f>E45-F45</f>
        <v>2.9090982197605531E-2</v>
      </c>
      <c r="H45" s="36"/>
      <c r="I45" s="36">
        <f>C53*F45</f>
        <v>49740.5</v>
      </c>
      <c r="J45" s="36"/>
      <c r="K45" s="6">
        <f>C45-I45</f>
        <v>723.5</v>
      </c>
      <c r="L45" s="36"/>
      <c r="M45" s="36"/>
      <c r="N45" s="36"/>
      <c r="O45" s="36"/>
      <c r="P45" s="36"/>
      <c r="Q45" s="36"/>
    </row>
    <row r="46" spans="2:17" x14ac:dyDescent="0.25">
      <c r="B46" s="1" t="s">
        <v>1</v>
      </c>
      <c r="C46" s="6">
        <v>59515</v>
      </c>
      <c r="D46" s="36"/>
      <c r="E46" s="36">
        <f>C46/C53</f>
        <v>2.3930197726198972</v>
      </c>
      <c r="F46" s="36">
        <v>2</v>
      </c>
      <c r="G46" s="36">
        <f t="shared" ref="G46:G50" si="4">E46-F46</f>
        <v>0.39301977261989718</v>
      </c>
      <c r="H46" s="36"/>
      <c r="I46" s="36">
        <f>C53*F46</f>
        <v>49740.5</v>
      </c>
      <c r="J46" s="36"/>
      <c r="K46" s="6">
        <f t="shared" ref="K46:K50" si="5">C46-I46</f>
        <v>9774.5</v>
      </c>
      <c r="L46" s="36"/>
      <c r="M46" s="36"/>
      <c r="N46" s="36"/>
      <c r="O46" s="36"/>
      <c r="P46" s="36"/>
      <c r="Q46" s="36"/>
    </row>
    <row r="47" spans="2:17" x14ac:dyDescent="0.25">
      <c r="B47" s="1" t="s">
        <v>2</v>
      </c>
      <c r="C47" s="6">
        <v>47350</v>
      </c>
      <c r="D47" s="36"/>
      <c r="E47" s="36">
        <f>C47/C53</f>
        <v>1.9038811431328595</v>
      </c>
      <c r="F47" s="36">
        <v>1</v>
      </c>
      <c r="G47" s="36">
        <f t="shared" si="4"/>
        <v>0.9038811431328595</v>
      </c>
      <c r="H47" s="36"/>
      <c r="I47" s="36">
        <f>C53*F47</f>
        <v>24870.25</v>
      </c>
      <c r="J47" s="36"/>
      <c r="K47" s="6">
        <f t="shared" si="5"/>
        <v>22479.75</v>
      </c>
      <c r="L47" s="36"/>
      <c r="M47" s="36"/>
      <c r="N47" s="36"/>
      <c r="O47" s="36"/>
      <c r="P47" s="36"/>
      <c r="Q47" s="36"/>
    </row>
    <row r="48" spans="2:17" x14ac:dyDescent="0.25">
      <c r="B48" s="1" t="s">
        <v>3</v>
      </c>
      <c r="C48" s="6">
        <v>24384</v>
      </c>
      <c r="D48" s="36"/>
      <c r="E48" s="36">
        <f>C48/C53</f>
        <v>0.98044852785959125</v>
      </c>
      <c r="F48" s="36">
        <v>0</v>
      </c>
      <c r="G48" s="36">
        <f t="shared" si="4"/>
        <v>0.98044852785959125</v>
      </c>
      <c r="H48" s="36"/>
      <c r="I48" s="36">
        <f>C53*F48</f>
        <v>0</v>
      </c>
      <c r="J48" s="36"/>
      <c r="K48" s="6">
        <f t="shared" si="5"/>
        <v>24384</v>
      </c>
      <c r="L48" s="36"/>
      <c r="M48" s="36"/>
      <c r="N48" s="36"/>
      <c r="O48" s="36"/>
      <c r="P48" s="36"/>
      <c r="Q48" s="36"/>
    </row>
    <row r="49" spans="2:17" x14ac:dyDescent="0.25">
      <c r="B49" s="28" t="s">
        <v>55</v>
      </c>
      <c r="C49" s="6">
        <v>9524</v>
      </c>
      <c r="D49" s="36"/>
      <c r="E49" s="36">
        <f>C49/C53</f>
        <v>0.38294749751208773</v>
      </c>
      <c r="F49" s="36">
        <v>0</v>
      </c>
      <c r="G49" s="36">
        <f t="shared" si="4"/>
        <v>0.38294749751208773</v>
      </c>
      <c r="H49" s="36"/>
      <c r="I49" s="36">
        <f>C53*F49</f>
        <v>0</v>
      </c>
      <c r="J49" s="36"/>
      <c r="K49" s="6">
        <f t="shared" si="5"/>
        <v>9524</v>
      </c>
      <c r="L49" s="36"/>
      <c r="M49" s="36"/>
      <c r="N49" s="36"/>
      <c r="O49" s="36"/>
      <c r="P49" s="36"/>
      <c r="Q49" s="36"/>
    </row>
    <row r="50" spans="2:17" x14ac:dyDescent="0.25">
      <c r="B50" s="29" t="s">
        <v>56</v>
      </c>
      <c r="C50" s="6">
        <v>7725</v>
      </c>
      <c r="D50" s="36"/>
      <c r="E50" s="36">
        <f>C50/C53</f>
        <v>0.31061207667795859</v>
      </c>
      <c r="F50" s="36">
        <v>0</v>
      </c>
      <c r="G50" s="36">
        <f t="shared" si="4"/>
        <v>0.31061207667795859</v>
      </c>
      <c r="H50" s="36"/>
      <c r="I50" s="36">
        <f>C53*F50</f>
        <v>0</v>
      </c>
      <c r="J50" s="36"/>
      <c r="K50" s="6">
        <f t="shared" si="5"/>
        <v>7725</v>
      </c>
      <c r="L50" s="36"/>
      <c r="M50" s="36"/>
      <c r="N50" s="36"/>
      <c r="O50" s="36"/>
      <c r="P50" s="36"/>
      <c r="Q50" s="36"/>
    </row>
    <row r="51" spans="2:17" x14ac:dyDescent="0.25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2:17" x14ac:dyDescent="0.25">
      <c r="B52" s="3" t="s">
        <v>9</v>
      </c>
      <c r="C52" s="6">
        <f>SUM(C45:C50)</f>
        <v>198962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2:17" x14ac:dyDescent="0.25">
      <c r="B53" s="3" t="s">
        <v>48</v>
      </c>
      <c r="C53" s="36">
        <f>C52/8</f>
        <v>24870.25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2:17" x14ac:dyDescent="0.25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2:17" x14ac:dyDescent="0.25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2:17" x14ac:dyDescent="0.25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2:17" x14ac:dyDescent="0.25">
      <c r="B57" s="36" t="s">
        <v>15</v>
      </c>
      <c r="C57" s="36" t="s">
        <v>26</v>
      </c>
      <c r="D57" s="36"/>
      <c r="E57" s="36"/>
      <c r="F57" s="36"/>
      <c r="G57" s="36"/>
      <c r="H57" s="36"/>
      <c r="I57" s="36"/>
      <c r="J57" s="36"/>
      <c r="K57" s="36" t="s">
        <v>39</v>
      </c>
      <c r="L57" s="70" t="s">
        <v>38</v>
      </c>
      <c r="M57" s="70"/>
      <c r="N57" s="70"/>
      <c r="O57" s="36">
        <v>3</v>
      </c>
      <c r="P57" s="36"/>
      <c r="Q57" s="36"/>
    </row>
    <row r="58" spans="2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2:17" x14ac:dyDescent="0.25">
      <c r="B59" s="1" t="s">
        <v>0</v>
      </c>
      <c r="C59" s="6">
        <v>84166</v>
      </c>
      <c r="D59" s="36"/>
      <c r="E59" s="36">
        <f>C59/C67</f>
        <v>3.5161732591481365</v>
      </c>
      <c r="F59" s="36">
        <v>3</v>
      </c>
      <c r="G59" s="36">
        <f>E59-F59</f>
        <v>0.5161732591481365</v>
      </c>
      <c r="H59" s="36"/>
      <c r="I59" s="36">
        <f>C67*F59</f>
        <v>71810.454545454544</v>
      </c>
      <c r="J59" s="36"/>
      <c r="K59" s="6">
        <f>C59-I59</f>
        <v>12355.545454545456</v>
      </c>
      <c r="L59" s="36"/>
      <c r="M59" s="36"/>
      <c r="N59" s="36"/>
      <c r="O59" s="36"/>
      <c r="P59" s="36"/>
      <c r="Q59" s="36"/>
    </row>
    <row r="60" spans="2:17" x14ac:dyDescent="0.25">
      <c r="B60" s="1" t="s">
        <v>1</v>
      </c>
      <c r="C60" s="6">
        <v>79463</v>
      </c>
      <c r="D60" s="36"/>
      <c r="E60" s="36">
        <f>C60/C67</f>
        <v>3.3196976889918539</v>
      </c>
      <c r="F60" s="36">
        <v>3</v>
      </c>
      <c r="G60" s="36">
        <f t="shared" ref="G60:G64" si="6">E60-F60</f>
        <v>0.31969768899185391</v>
      </c>
      <c r="H60" s="36"/>
      <c r="I60" s="36">
        <f>C67*F60</f>
        <v>71810.454545454544</v>
      </c>
      <c r="J60" s="36"/>
      <c r="K60" s="6">
        <f t="shared" ref="K60:K64" si="7">C60-I60</f>
        <v>7652.5454545454559</v>
      </c>
      <c r="L60" s="36"/>
      <c r="M60" s="36"/>
      <c r="N60" s="36"/>
      <c r="O60" s="36"/>
      <c r="P60" s="36"/>
      <c r="Q60" s="36"/>
    </row>
    <row r="61" spans="2:17" x14ac:dyDescent="0.25">
      <c r="B61" s="1" t="s">
        <v>2</v>
      </c>
      <c r="C61" s="6">
        <v>44551</v>
      </c>
      <c r="D61" s="36"/>
      <c r="E61" s="36">
        <f>C61/C67</f>
        <v>1.8611913940107481</v>
      </c>
      <c r="F61" s="36">
        <v>1</v>
      </c>
      <c r="G61" s="36">
        <f t="shared" si="6"/>
        <v>0.86119139401074807</v>
      </c>
      <c r="H61" s="36"/>
      <c r="I61" s="36">
        <f>C67*F61</f>
        <v>23936.81818181818</v>
      </c>
      <c r="J61" s="36"/>
      <c r="K61" s="6">
        <f t="shared" si="7"/>
        <v>20614.18181818182</v>
      </c>
      <c r="L61" s="36"/>
      <c r="M61" s="36"/>
      <c r="N61" s="36"/>
      <c r="O61" s="36"/>
      <c r="P61" s="36"/>
      <c r="Q61" s="36"/>
    </row>
    <row r="62" spans="2:17" x14ac:dyDescent="0.25">
      <c r="B62" s="1" t="s">
        <v>3</v>
      </c>
      <c r="C62" s="6">
        <v>26661</v>
      </c>
      <c r="D62" s="36"/>
      <c r="E62" s="36">
        <f>C62/C67</f>
        <v>1.1138071817853821</v>
      </c>
      <c r="F62" s="36">
        <v>1</v>
      </c>
      <c r="G62" s="36">
        <f t="shared" si="6"/>
        <v>0.11380718178538207</v>
      </c>
      <c r="H62" s="36"/>
      <c r="I62" s="36">
        <f>C67*F62</f>
        <v>23936.81818181818</v>
      </c>
      <c r="J62" s="36"/>
      <c r="K62" s="6">
        <f t="shared" si="7"/>
        <v>2724.1818181818198</v>
      </c>
      <c r="L62" s="36"/>
      <c r="M62" s="36"/>
      <c r="N62" s="36"/>
      <c r="O62" s="36"/>
      <c r="P62" s="36"/>
      <c r="Q62" s="36"/>
    </row>
    <row r="63" spans="2:17" x14ac:dyDescent="0.25">
      <c r="B63" s="28" t="s">
        <v>55</v>
      </c>
      <c r="C63" s="6">
        <v>13930</v>
      </c>
      <c r="D63" s="36"/>
      <c r="E63" s="36">
        <f>C63/C67</f>
        <v>0.5819486906819088</v>
      </c>
      <c r="F63" s="36">
        <v>0</v>
      </c>
      <c r="G63" s="36">
        <f t="shared" si="6"/>
        <v>0.5819486906819088</v>
      </c>
      <c r="H63" s="36"/>
      <c r="I63" s="36">
        <f>C67*F63</f>
        <v>0</v>
      </c>
      <c r="J63" s="36"/>
      <c r="K63" s="6">
        <f t="shared" si="7"/>
        <v>13930</v>
      </c>
      <c r="L63" s="36"/>
      <c r="M63" s="36"/>
      <c r="N63" s="36"/>
      <c r="O63" s="36"/>
      <c r="P63" s="36"/>
      <c r="Q63" s="36"/>
    </row>
    <row r="64" spans="2:17" x14ac:dyDescent="0.25">
      <c r="B64" s="29" t="s">
        <v>56</v>
      </c>
      <c r="C64" s="6">
        <v>14534</v>
      </c>
      <c r="D64" s="36"/>
      <c r="E64" s="36">
        <f>C64/C67</f>
        <v>0.60718178538197154</v>
      </c>
      <c r="F64" s="36">
        <v>0</v>
      </c>
      <c r="G64" s="36">
        <f t="shared" si="6"/>
        <v>0.60718178538197154</v>
      </c>
      <c r="H64" s="36"/>
      <c r="I64" s="36">
        <f>C67*F64</f>
        <v>0</v>
      </c>
      <c r="J64" s="36"/>
      <c r="K64" s="6">
        <f t="shared" si="7"/>
        <v>14534</v>
      </c>
      <c r="L64" s="36"/>
      <c r="M64" s="36"/>
      <c r="N64" s="36"/>
      <c r="O64" s="36"/>
      <c r="P64" s="36"/>
      <c r="Q64" s="36"/>
    </row>
    <row r="65" spans="2:17" x14ac:dyDescent="0.25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2:17" x14ac:dyDescent="0.25">
      <c r="B66" s="3" t="s">
        <v>9</v>
      </c>
      <c r="C66" s="6">
        <f>SUM(C59:C64)</f>
        <v>263305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2:17" x14ac:dyDescent="0.25">
      <c r="B67" s="3" t="s">
        <v>48</v>
      </c>
      <c r="C67" s="36">
        <f>C66/11</f>
        <v>23936.81818181818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2:17" x14ac:dyDescent="0.25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2:17" x14ac:dyDescent="0.25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2:17" x14ac:dyDescent="0.25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2:17" x14ac:dyDescent="0.25">
      <c r="B71" s="36" t="s">
        <v>16</v>
      </c>
      <c r="C71" s="36" t="s">
        <v>28</v>
      </c>
      <c r="D71" s="36"/>
      <c r="E71" s="36"/>
      <c r="F71" s="36"/>
      <c r="G71" s="36"/>
      <c r="H71" s="36"/>
      <c r="I71" s="36"/>
      <c r="J71" s="36"/>
      <c r="K71" s="36" t="s">
        <v>39</v>
      </c>
      <c r="L71" s="70" t="s">
        <v>38</v>
      </c>
      <c r="M71" s="70"/>
      <c r="N71" s="70"/>
      <c r="O71" s="36">
        <v>2</v>
      </c>
      <c r="P71" s="36"/>
      <c r="Q71" s="36"/>
    </row>
    <row r="72" spans="2:17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2:17" x14ac:dyDescent="0.25">
      <c r="B73" s="1" t="s">
        <v>0</v>
      </c>
      <c r="C73" s="6">
        <v>78163</v>
      </c>
      <c r="D73" s="36"/>
      <c r="E73" s="36">
        <f>C73/C81</f>
        <v>3.2108761378947714</v>
      </c>
      <c r="F73" s="36">
        <v>3</v>
      </c>
      <c r="G73" s="36">
        <f>E73-F73</f>
        <v>0.21087613789477144</v>
      </c>
      <c r="H73" s="36"/>
      <c r="I73" s="36">
        <f>C81*F73</f>
        <v>73029.600000000006</v>
      </c>
      <c r="J73" s="36"/>
      <c r="K73" s="6">
        <f>C73-I73</f>
        <v>5133.3999999999942</v>
      </c>
      <c r="L73" s="36"/>
      <c r="M73" s="36"/>
      <c r="N73" s="36"/>
      <c r="O73" s="36"/>
      <c r="P73" s="36"/>
      <c r="Q73" s="36"/>
    </row>
    <row r="74" spans="2:17" x14ac:dyDescent="0.25">
      <c r="B74" s="1" t="s">
        <v>1</v>
      </c>
      <c r="C74" s="6">
        <v>73556</v>
      </c>
      <c r="D74" s="36"/>
      <c r="E74" s="36">
        <f>C74/C81</f>
        <v>3.0216241085806304</v>
      </c>
      <c r="F74" s="36">
        <v>3</v>
      </c>
      <c r="G74" s="36">
        <f t="shared" ref="G74:G78" si="8">E74-F74</f>
        <v>2.1624108580630352E-2</v>
      </c>
      <c r="H74" s="36"/>
      <c r="I74" s="36">
        <f>C81*F74</f>
        <v>73029.600000000006</v>
      </c>
      <c r="J74" s="36"/>
      <c r="K74" s="6">
        <f t="shared" ref="K74:K78" si="9">C74-I74</f>
        <v>526.39999999999418</v>
      </c>
      <c r="L74" s="36"/>
      <c r="M74" s="36"/>
      <c r="N74" s="36"/>
      <c r="O74" s="36"/>
      <c r="P74" s="36"/>
      <c r="Q74" s="36"/>
    </row>
    <row r="75" spans="2:17" x14ac:dyDescent="0.25">
      <c r="B75" s="1" t="s">
        <v>2</v>
      </c>
      <c r="C75" s="6">
        <v>38628</v>
      </c>
      <c r="D75" s="36"/>
      <c r="E75" s="36">
        <f>C75/C81</f>
        <v>1.5868086364980774</v>
      </c>
      <c r="F75" s="36">
        <v>1</v>
      </c>
      <c r="G75" s="36">
        <f t="shared" si="8"/>
        <v>0.58680863649807735</v>
      </c>
      <c r="H75" s="36"/>
      <c r="I75" s="36">
        <f>C81*F75</f>
        <v>24343.200000000001</v>
      </c>
      <c r="J75" s="36"/>
      <c r="K75" s="6">
        <f t="shared" si="9"/>
        <v>14284.8</v>
      </c>
      <c r="L75" s="36"/>
      <c r="M75" s="36"/>
      <c r="N75" s="36"/>
      <c r="O75" s="36"/>
      <c r="P75" s="36"/>
      <c r="Q75" s="36"/>
    </row>
    <row r="76" spans="2:17" x14ac:dyDescent="0.25">
      <c r="B76" s="1" t="s">
        <v>3</v>
      </c>
      <c r="C76" s="6">
        <v>25673</v>
      </c>
      <c r="D76" s="36"/>
      <c r="E76" s="36">
        <f>C76/C81</f>
        <v>1.054627164875612</v>
      </c>
      <c r="F76" s="36">
        <v>1</v>
      </c>
      <c r="G76" s="36">
        <f t="shared" si="8"/>
        <v>5.4627164875612033E-2</v>
      </c>
      <c r="H76" s="36"/>
      <c r="I76" s="36">
        <f>C81*F76</f>
        <v>24343.200000000001</v>
      </c>
      <c r="J76" s="36"/>
      <c r="K76" s="6">
        <f t="shared" si="9"/>
        <v>1329.7999999999993</v>
      </c>
      <c r="L76" s="36"/>
      <c r="M76" s="36"/>
      <c r="N76" s="36"/>
      <c r="O76" s="36"/>
      <c r="P76" s="36"/>
      <c r="Q76" s="36"/>
    </row>
    <row r="77" spans="2:17" x14ac:dyDescent="0.25">
      <c r="B77" s="28" t="s">
        <v>55</v>
      </c>
      <c r="C77" s="6">
        <v>13569</v>
      </c>
      <c r="D77" s="36"/>
      <c r="E77" s="36">
        <f>C77/C81</f>
        <v>0.55740412106871728</v>
      </c>
      <c r="F77" s="36">
        <v>0</v>
      </c>
      <c r="G77" s="36">
        <f t="shared" si="8"/>
        <v>0.55740412106871728</v>
      </c>
      <c r="H77" s="36"/>
      <c r="I77" s="36">
        <f>C81*F77</f>
        <v>0</v>
      </c>
      <c r="J77" s="36"/>
      <c r="K77" s="6">
        <f t="shared" si="9"/>
        <v>13569</v>
      </c>
      <c r="L77" s="36"/>
      <c r="M77" s="36"/>
      <c r="N77" s="36"/>
      <c r="O77" s="36"/>
      <c r="P77" s="36"/>
      <c r="Q77" s="36"/>
    </row>
    <row r="78" spans="2:17" x14ac:dyDescent="0.25">
      <c r="B78" s="29" t="s">
        <v>56</v>
      </c>
      <c r="C78" s="6">
        <v>13843</v>
      </c>
      <c r="D78" s="36"/>
      <c r="E78" s="36">
        <f>C78/C81</f>
        <v>0.56865983108219131</v>
      </c>
      <c r="F78" s="36">
        <v>0</v>
      </c>
      <c r="G78" s="36">
        <f t="shared" si="8"/>
        <v>0.56865983108219131</v>
      </c>
      <c r="H78" s="36"/>
      <c r="I78" s="36">
        <f>C81*F78</f>
        <v>0</v>
      </c>
      <c r="J78" s="36"/>
      <c r="K78" s="6">
        <f t="shared" si="9"/>
        <v>13843</v>
      </c>
      <c r="L78" s="36"/>
      <c r="M78" s="36"/>
      <c r="N78" s="36"/>
      <c r="O78" s="36"/>
      <c r="P78" s="36"/>
      <c r="Q78" s="36"/>
    </row>
    <row r="79" spans="2:17" x14ac:dyDescent="0.25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2:17" x14ac:dyDescent="0.25">
      <c r="B80" s="3" t="s">
        <v>9</v>
      </c>
      <c r="C80" s="6">
        <f>SUM(C73:C78)</f>
        <v>243432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2:17" x14ac:dyDescent="0.25">
      <c r="B81" s="3" t="s">
        <v>48</v>
      </c>
      <c r="C81" s="36">
        <f>C80/10</f>
        <v>24343.200000000001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2:17" x14ac:dyDescent="0.25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2:17" x14ac:dyDescent="0.25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2:17" x14ac:dyDescent="0.25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2:17" x14ac:dyDescent="0.25">
      <c r="B85" s="36" t="s">
        <v>17</v>
      </c>
      <c r="C85" s="36" t="s">
        <v>29</v>
      </c>
      <c r="D85" s="36"/>
      <c r="E85" s="36"/>
      <c r="F85" s="36"/>
      <c r="G85" s="36"/>
      <c r="H85" s="36"/>
      <c r="I85" s="36"/>
      <c r="J85" s="36"/>
      <c r="K85" s="36" t="s">
        <v>39</v>
      </c>
      <c r="L85" s="70" t="s">
        <v>38</v>
      </c>
      <c r="M85" s="70"/>
      <c r="N85" s="70"/>
      <c r="O85" s="36">
        <v>3</v>
      </c>
      <c r="P85" s="36"/>
      <c r="Q85" s="36"/>
    </row>
    <row r="86" spans="2:17" x14ac:dyDescent="0.2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2:17" x14ac:dyDescent="0.25">
      <c r="B87" s="1" t="s">
        <v>0</v>
      </c>
      <c r="C87" s="6">
        <v>79715</v>
      </c>
      <c r="D87" s="36"/>
      <c r="E87" s="36">
        <f>C87/C95</f>
        <v>3.3410522124542892</v>
      </c>
      <c r="F87" s="36">
        <v>3</v>
      </c>
      <c r="G87" s="36">
        <f>E87-F87</f>
        <v>0.34105221245428918</v>
      </c>
      <c r="H87" s="36"/>
      <c r="I87" s="36">
        <f>C95*F87</f>
        <v>71577.75</v>
      </c>
      <c r="J87" s="36"/>
      <c r="K87" s="6">
        <f>C87-I87</f>
        <v>8137.25</v>
      </c>
      <c r="L87" s="36"/>
      <c r="M87" s="36"/>
      <c r="N87" s="36"/>
      <c r="O87" s="36"/>
      <c r="P87" s="36"/>
      <c r="Q87" s="36"/>
    </row>
    <row r="88" spans="2:17" x14ac:dyDescent="0.25">
      <c r="B88" s="1" t="s">
        <v>1</v>
      </c>
      <c r="C88" s="6">
        <v>96714</v>
      </c>
      <c r="D88" s="36"/>
      <c r="E88" s="36">
        <f>C88/C95</f>
        <v>4.0535222188459406</v>
      </c>
      <c r="F88" s="36">
        <v>4</v>
      </c>
      <c r="G88" s="36">
        <f t="shared" ref="G88:G92" si="10">E88-F88</f>
        <v>5.352221884594055E-2</v>
      </c>
      <c r="H88" s="36"/>
      <c r="I88" s="36">
        <f>C95*F88</f>
        <v>95437</v>
      </c>
      <c r="J88" s="36"/>
      <c r="K88" s="6">
        <f t="shared" ref="K88:K92" si="11">C88-I88</f>
        <v>1277</v>
      </c>
      <c r="L88" s="36"/>
      <c r="M88" s="36"/>
      <c r="N88" s="36"/>
      <c r="O88" s="36"/>
      <c r="P88" s="36"/>
      <c r="Q88" s="36"/>
    </row>
    <row r="89" spans="2:17" x14ac:dyDescent="0.25">
      <c r="B89" s="1" t="s">
        <v>2</v>
      </c>
      <c r="C89" s="6">
        <v>40124</v>
      </c>
      <c r="D89" s="36"/>
      <c r="E89" s="36">
        <f>C89/C95</f>
        <v>1.6816957783668807</v>
      </c>
      <c r="F89" s="36">
        <v>1</v>
      </c>
      <c r="G89" s="36">
        <f t="shared" si="10"/>
        <v>0.68169577836688067</v>
      </c>
      <c r="H89" s="36"/>
      <c r="I89" s="36">
        <f>C95*F89</f>
        <v>23859.25</v>
      </c>
      <c r="J89" s="36"/>
      <c r="K89" s="6">
        <f t="shared" si="11"/>
        <v>16264.75</v>
      </c>
      <c r="L89" s="36"/>
      <c r="M89" s="36"/>
      <c r="N89" s="36"/>
      <c r="O89" s="36"/>
      <c r="P89" s="36"/>
      <c r="Q89" s="36"/>
    </row>
    <row r="90" spans="2:17" x14ac:dyDescent="0.25">
      <c r="B90" s="1" t="s">
        <v>3</v>
      </c>
      <c r="C90" s="6">
        <v>39759</v>
      </c>
      <c r="D90" s="36"/>
      <c r="E90" s="36">
        <f>C90/C95</f>
        <v>1.6663977283443527</v>
      </c>
      <c r="F90" s="36">
        <v>1</v>
      </c>
      <c r="G90" s="36">
        <f t="shared" si="10"/>
        <v>0.66639772834435274</v>
      </c>
      <c r="H90" s="36"/>
      <c r="I90" s="36">
        <f>C95*F90</f>
        <v>23859.25</v>
      </c>
      <c r="J90" s="36"/>
      <c r="K90" s="6">
        <f t="shared" si="11"/>
        <v>15899.75</v>
      </c>
      <c r="L90" s="36"/>
      <c r="M90" s="36"/>
      <c r="N90" s="36"/>
      <c r="O90" s="36"/>
      <c r="P90" s="36"/>
      <c r="Q90" s="36"/>
    </row>
    <row r="91" spans="2:17" x14ac:dyDescent="0.25">
      <c r="B91" s="28" t="s">
        <v>55</v>
      </c>
      <c r="C91" s="6">
        <v>15257</v>
      </c>
      <c r="D91" s="36"/>
      <c r="E91" s="36">
        <f>C91/C95</f>
        <v>0.63945849094166829</v>
      </c>
      <c r="F91" s="36">
        <v>0</v>
      </c>
      <c r="G91" s="36">
        <f t="shared" si="10"/>
        <v>0.63945849094166829</v>
      </c>
      <c r="H91" s="36"/>
      <c r="I91" s="36">
        <f>C95*F91</f>
        <v>0</v>
      </c>
      <c r="J91" s="36"/>
      <c r="K91" s="6">
        <f t="shared" si="11"/>
        <v>15257</v>
      </c>
      <c r="L91" s="36"/>
      <c r="M91" s="36"/>
      <c r="N91" s="36"/>
      <c r="O91" s="36"/>
      <c r="P91" s="36"/>
      <c r="Q91" s="36"/>
    </row>
    <row r="92" spans="2:17" x14ac:dyDescent="0.25">
      <c r="B92" s="29" t="s">
        <v>56</v>
      </c>
      <c r="C92" s="6">
        <v>14742</v>
      </c>
      <c r="D92" s="36"/>
      <c r="E92" s="36">
        <f>C92/C95</f>
        <v>0.61787357104686857</v>
      </c>
      <c r="F92" s="36">
        <v>0</v>
      </c>
      <c r="G92" s="36">
        <f t="shared" si="10"/>
        <v>0.61787357104686857</v>
      </c>
      <c r="H92" s="36"/>
      <c r="I92" s="36">
        <f>C95*F92</f>
        <v>0</v>
      </c>
      <c r="J92" s="36"/>
      <c r="K92" s="6">
        <f t="shared" si="11"/>
        <v>14742</v>
      </c>
      <c r="L92" s="36"/>
      <c r="M92" s="36"/>
      <c r="N92" s="36"/>
      <c r="O92" s="36"/>
      <c r="P92" s="36"/>
      <c r="Q92" s="36"/>
    </row>
    <row r="93" spans="2:17" x14ac:dyDescent="0.25"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2:17" x14ac:dyDescent="0.25">
      <c r="B94" s="3" t="s">
        <v>9</v>
      </c>
      <c r="C94" s="6">
        <f>SUM(C87:C92)</f>
        <v>286311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2:17" x14ac:dyDescent="0.25">
      <c r="B95" s="3" t="s">
        <v>48</v>
      </c>
      <c r="C95" s="36">
        <f>C94/12</f>
        <v>23859.25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2:17" x14ac:dyDescent="0.25"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2:17" x14ac:dyDescent="0.25"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2:17" x14ac:dyDescent="0.25"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2:17" x14ac:dyDescent="0.25">
      <c r="B99" s="36" t="s">
        <v>18</v>
      </c>
      <c r="C99" s="36" t="s">
        <v>30</v>
      </c>
      <c r="D99" s="36"/>
      <c r="E99" s="36"/>
      <c r="F99" s="36"/>
      <c r="G99" s="36"/>
      <c r="H99" s="36"/>
      <c r="I99" s="36"/>
      <c r="J99" s="36"/>
      <c r="K99" s="36" t="s">
        <v>39</v>
      </c>
      <c r="L99" s="70" t="s">
        <v>38</v>
      </c>
      <c r="M99" s="70"/>
      <c r="N99" s="70"/>
      <c r="O99" s="36">
        <v>2</v>
      </c>
      <c r="P99" s="36"/>
      <c r="Q99" s="36"/>
    </row>
    <row r="100" spans="2:17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2:17" x14ac:dyDescent="0.25">
      <c r="B101" s="1" t="s">
        <v>0</v>
      </c>
      <c r="C101" s="6">
        <v>119457</v>
      </c>
      <c r="D101" s="36"/>
      <c r="E101" s="36">
        <f>C101/C109</f>
        <v>5.1252201283618932</v>
      </c>
      <c r="F101" s="36">
        <v>5</v>
      </c>
      <c r="G101" s="36">
        <f>E101-F101</f>
        <v>0.12522012836189322</v>
      </c>
      <c r="H101" s="36"/>
      <c r="I101" s="36">
        <f>C109*F101</f>
        <v>116538.4090909091</v>
      </c>
      <c r="J101" s="36"/>
      <c r="K101" s="6">
        <f>C101-I101</f>
        <v>2918.5909090908972</v>
      </c>
      <c r="L101" s="36"/>
      <c r="M101" s="36"/>
      <c r="N101" s="36"/>
      <c r="O101" s="36"/>
      <c r="P101" s="36"/>
      <c r="Q101" s="36"/>
    </row>
    <row r="102" spans="2:17" x14ac:dyDescent="0.25">
      <c r="B102" s="1" t="s">
        <v>1</v>
      </c>
      <c r="C102" s="6">
        <v>195176</v>
      </c>
      <c r="D102" s="36"/>
      <c r="E102" s="36">
        <f>C102/C109</f>
        <v>8.3738915574069406</v>
      </c>
      <c r="F102" s="36">
        <v>8</v>
      </c>
      <c r="G102" s="36">
        <f t="shared" ref="G102:G106" si="12">E102-F102</f>
        <v>0.37389155740694058</v>
      </c>
      <c r="H102" s="36"/>
      <c r="I102" s="36">
        <f>C109*F102</f>
        <v>186461.45454545456</v>
      </c>
      <c r="J102" s="36"/>
      <c r="K102" s="6">
        <f t="shared" ref="K102:K106" si="13">C102-I102</f>
        <v>8714.5454545454413</v>
      </c>
      <c r="L102" s="36"/>
      <c r="M102" s="36"/>
      <c r="N102" s="36"/>
      <c r="O102" s="36"/>
      <c r="P102" s="36"/>
      <c r="Q102" s="36"/>
    </row>
    <row r="103" spans="2:17" x14ac:dyDescent="0.25">
      <c r="B103" s="1" t="s">
        <v>2</v>
      </c>
      <c r="C103" s="6">
        <v>64412</v>
      </c>
      <c r="D103" s="36"/>
      <c r="E103" s="36">
        <f>C103/C109</f>
        <v>2.7635523988384629</v>
      </c>
      <c r="F103" s="36">
        <v>2</v>
      </c>
      <c r="G103" s="36">
        <f t="shared" si="12"/>
        <v>0.76355239883846293</v>
      </c>
      <c r="H103" s="36"/>
      <c r="I103" s="36">
        <f>C109*F103</f>
        <v>46615.36363636364</v>
      </c>
      <c r="J103" s="36"/>
      <c r="K103" s="6">
        <f t="shared" si="13"/>
        <v>17796.63636363636</v>
      </c>
      <c r="L103" s="36"/>
      <c r="M103" s="36"/>
      <c r="N103" s="36"/>
      <c r="O103" s="36"/>
      <c r="P103" s="36"/>
      <c r="Q103" s="36"/>
    </row>
    <row r="104" spans="2:17" x14ac:dyDescent="0.25">
      <c r="B104" s="1" t="s">
        <v>3</v>
      </c>
      <c r="C104" s="6">
        <v>74191</v>
      </c>
      <c r="D104" s="36"/>
      <c r="E104" s="36">
        <f>C104/C109</f>
        <v>3.1831136437655161</v>
      </c>
      <c r="F104" s="36">
        <v>3</v>
      </c>
      <c r="G104" s="36">
        <f t="shared" si="12"/>
        <v>0.18311364376551609</v>
      </c>
      <c r="H104" s="36"/>
      <c r="I104" s="36">
        <f>C109*F104</f>
        <v>69923.045454545456</v>
      </c>
      <c r="J104" s="36"/>
      <c r="K104" s="6">
        <f t="shared" si="13"/>
        <v>4267.9545454545441</v>
      </c>
      <c r="L104" s="36"/>
      <c r="M104" s="36"/>
      <c r="N104" s="36"/>
      <c r="O104" s="36"/>
      <c r="P104" s="36"/>
      <c r="Q104" s="36"/>
    </row>
    <row r="105" spans="2:17" x14ac:dyDescent="0.25">
      <c r="B105" s="28" t="s">
        <v>55</v>
      </c>
      <c r="C105" s="6">
        <v>28164</v>
      </c>
      <c r="D105" s="36"/>
      <c r="E105" s="36">
        <f>C105/C109</f>
        <v>1.2083569794585864</v>
      </c>
      <c r="F105" s="36">
        <v>1</v>
      </c>
      <c r="G105" s="36">
        <f t="shared" si="12"/>
        <v>0.20835697945858644</v>
      </c>
      <c r="H105" s="36"/>
      <c r="I105" s="36">
        <f>C109*F105</f>
        <v>23307.68181818182</v>
      </c>
      <c r="J105" s="36"/>
      <c r="K105" s="6">
        <f t="shared" si="13"/>
        <v>4856.3181818181802</v>
      </c>
      <c r="L105" s="36"/>
      <c r="M105" s="36"/>
      <c r="N105" s="36"/>
      <c r="O105" s="36"/>
      <c r="P105" s="36"/>
      <c r="Q105" s="36"/>
    </row>
    <row r="106" spans="2:17" x14ac:dyDescent="0.25">
      <c r="B106" s="29" t="s">
        <v>56</v>
      </c>
      <c r="C106" s="6">
        <v>31369</v>
      </c>
      <c r="D106" s="36"/>
      <c r="E106" s="36">
        <f>C106/C109</f>
        <v>1.3458652921685983</v>
      </c>
      <c r="F106" s="36">
        <v>1</v>
      </c>
      <c r="G106" s="36">
        <f t="shared" si="12"/>
        <v>0.34586529216859829</v>
      </c>
      <c r="H106" s="36"/>
      <c r="I106" s="36">
        <f>C109*F106</f>
        <v>23307.68181818182</v>
      </c>
      <c r="J106" s="36"/>
      <c r="K106" s="6">
        <f t="shared" si="13"/>
        <v>8061.3181818181802</v>
      </c>
      <c r="L106" s="36"/>
      <c r="M106" s="36"/>
      <c r="N106" s="36"/>
      <c r="O106" s="36"/>
      <c r="P106" s="36"/>
      <c r="Q106" s="36"/>
    </row>
    <row r="107" spans="2:17" x14ac:dyDescent="0.25"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2:17" x14ac:dyDescent="0.25">
      <c r="B108" s="3" t="s">
        <v>9</v>
      </c>
      <c r="C108" s="6">
        <f>SUM(C101:C106)</f>
        <v>512769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2:17" x14ac:dyDescent="0.25">
      <c r="B109" s="3" t="s">
        <v>48</v>
      </c>
      <c r="C109" s="36">
        <f>C108/22</f>
        <v>23307.68181818182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2:17" x14ac:dyDescent="0.25"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2:17" x14ac:dyDescent="0.25"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2:17" x14ac:dyDescent="0.25"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2:17" x14ac:dyDescent="0.25">
      <c r="B113" s="36" t="s">
        <v>19</v>
      </c>
      <c r="C113" s="36" t="s">
        <v>29</v>
      </c>
      <c r="D113" s="36"/>
      <c r="E113" s="36"/>
      <c r="F113" s="36"/>
      <c r="G113" s="36"/>
      <c r="H113" s="36"/>
      <c r="I113" s="36"/>
      <c r="J113" s="36"/>
      <c r="K113" s="36" t="s">
        <v>39</v>
      </c>
      <c r="L113" s="70" t="s">
        <v>38</v>
      </c>
      <c r="M113" s="70"/>
      <c r="N113" s="70"/>
      <c r="O113" s="36">
        <v>4</v>
      </c>
      <c r="P113" s="36"/>
      <c r="Q113" s="36"/>
    </row>
    <row r="114" spans="2:17" x14ac:dyDescent="0.2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2:17" x14ac:dyDescent="0.25">
      <c r="B115" s="1" t="s">
        <v>0</v>
      </c>
      <c r="C115" s="6">
        <v>87019</v>
      </c>
      <c r="D115" s="36"/>
      <c r="E115" s="36">
        <f>C115/C123</f>
        <v>3.7570266964092967</v>
      </c>
      <c r="F115" s="36">
        <v>3</v>
      </c>
      <c r="G115" s="36">
        <f>E115-F115</f>
        <v>0.75702669640929665</v>
      </c>
      <c r="H115" s="36"/>
      <c r="I115" s="36">
        <f>C123*F115</f>
        <v>69485</v>
      </c>
      <c r="J115" s="36"/>
      <c r="K115" s="6">
        <f>C115-I115</f>
        <v>17534</v>
      </c>
      <c r="L115" s="36"/>
      <c r="M115" s="36"/>
      <c r="N115" s="36"/>
      <c r="O115" s="36"/>
      <c r="P115" s="36"/>
      <c r="Q115" s="36"/>
    </row>
    <row r="116" spans="2:17" x14ac:dyDescent="0.25">
      <c r="B116" s="1" t="s">
        <v>1</v>
      </c>
      <c r="C116" s="6">
        <v>84534</v>
      </c>
      <c r="D116" s="36"/>
      <c r="E116" s="36">
        <f>C116/C123</f>
        <v>3.6497373533856226</v>
      </c>
      <c r="F116" s="36">
        <v>3</v>
      </c>
      <c r="G116" s="36">
        <f t="shared" ref="G116:G120" si="14">E116-F116</f>
        <v>0.64973735338562255</v>
      </c>
      <c r="H116" s="36"/>
      <c r="I116" s="36">
        <f>C123*F116</f>
        <v>69485</v>
      </c>
      <c r="J116" s="36"/>
      <c r="K116" s="6">
        <f t="shared" ref="K116:K120" si="15">C116-I116</f>
        <v>15049</v>
      </c>
      <c r="L116" s="36"/>
      <c r="M116" s="36"/>
      <c r="N116" s="36"/>
      <c r="O116" s="36"/>
      <c r="P116" s="36"/>
      <c r="Q116" s="36"/>
    </row>
    <row r="117" spans="2:17" x14ac:dyDescent="0.25">
      <c r="B117" s="1" t="s">
        <v>2</v>
      </c>
      <c r="C117" s="6">
        <v>42117</v>
      </c>
      <c r="D117" s="36"/>
      <c r="E117" s="36">
        <f>C117/C123</f>
        <v>1.8183924588040583</v>
      </c>
      <c r="F117" s="36">
        <v>1</v>
      </c>
      <c r="G117" s="36">
        <f t="shared" si="14"/>
        <v>0.81839245880405831</v>
      </c>
      <c r="H117" s="36"/>
      <c r="I117" s="36">
        <f>C123*F117</f>
        <v>23161.666666666668</v>
      </c>
      <c r="J117" s="36"/>
      <c r="K117" s="6">
        <f t="shared" si="15"/>
        <v>18955.333333333332</v>
      </c>
      <c r="L117" s="36"/>
      <c r="M117" s="36"/>
      <c r="N117" s="36"/>
      <c r="O117" s="36"/>
      <c r="P117" s="36"/>
      <c r="Q117" s="36"/>
    </row>
    <row r="118" spans="2:17" x14ac:dyDescent="0.25">
      <c r="B118" s="1" t="s">
        <v>3</v>
      </c>
      <c r="C118" s="6">
        <v>35662</v>
      </c>
      <c r="D118" s="36"/>
      <c r="E118" s="36">
        <f>C118/C123</f>
        <v>1.5396992156580556</v>
      </c>
      <c r="F118" s="36">
        <v>1</v>
      </c>
      <c r="G118" s="36">
        <f t="shared" si="14"/>
        <v>0.53969921565805556</v>
      </c>
      <c r="H118" s="36"/>
      <c r="I118" s="36">
        <f>C123*F118</f>
        <v>23161.666666666668</v>
      </c>
      <c r="J118" s="36"/>
      <c r="K118" s="6">
        <f t="shared" si="15"/>
        <v>12500.333333333332</v>
      </c>
      <c r="L118" s="36"/>
      <c r="M118" s="36"/>
      <c r="N118" s="36"/>
      <c r="O118" s="36"/>
      <c r="P118" s="36"/>
      <c r="Q118" s="36"/>
    </row>
    <row r="119" spans="2:17" x14ac:dyDescent="0.25">
      <c r="B119" s="28" t="s">
        <v>55</v>
      </c>
      <c r="C119" s="6">
        <v>13270</v>
      </c>
      <c r="D119" s="36"/>
      <c r="E119" s="36">
        <f>C119/C123</f>
        <v>0.57292940922501256</v>
      </c>
      <c r="F119" s="36">
        <v>0</v>
      </c>
      <c r="G119" s="36">
        <f t="shared" si="14"/>
        <v>0.57292940922501256</v>
      </c>
      <c r="H119" s="36"/>
      <c r="I119" s="36">
        <f>C123*F119</f>
        <v>0</v>
      </c>
      <c r="J119" s="36"/>
      <c r="K119" s="6">
        <f t="shared" si="15"/>
        <v>13270</v>
      </c>
      <c r="L119" s="36"/>
      <c r="M119" s="36"/>
      <c r="N119" s="36"/>
      <c r="O119" s="36"/>
      <c r="P119" s="36"/>
      <c r="Q119" s="36"/>
    </row>
    <row r="120" spans="2:17" x14ac:dyDescent="0.25">
      <c r="B120" s="29" t="s">
        <v>56</v>
      </c>
      <c r="C120" s="6">
        <v>15338</v>
      </c>
      <c r="D120" s="36"/>
      <c r="E120" s="36">
        <f>C120/C123</f>
        <v>0.66221486651795347</v>
      </c>
      <c r="F120" s="36">
        <v>0</v>
      </c>
      <c r="G120" s="36">
        <f t="shared" si="14"/>
        <v>0.66221486651795347</v>
      </c>
      <c r="H120" s="36"/>
      <c r="I120" s="36">
        <f>C123*F120</f>
        <v>0</v>
      </c>
      <c r="J120" s="36"/>
      <c r="K120" s="6">
        <f t="shared" si="15"/>
        <v>15338</v>
      </c>
      <c r="L120" s="36"/>
      <c r="M120" s="36"/>
      <c r="N120" s="36"/>
      <c r="O120" s="36"/>
      <c r="P120" s="36"/>
      <c r="Q120" s="36"/>
    </row>
    <row r="121" spans="2:17" x14ac:dyDescent="0.25"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2:17" x14ac:dyDescent="0.25">
      <c r="B122" s="3" t="s">
        <v>9</v>
      </c>
      <c r="C122" s="6">
        <f>SUM(C115:C120)</f>
        <v>277940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2:17" x14ac:dyDescent="0.25">
      <c r="B123" s="3" t="s">
        <v>48</v>
      </c>
      <c r="C123" s="36">
        <f>C122/12</f>
        <v>23161.666666666668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2:17" x14ac:dyDescent="0.25"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2:17" x14ac:dyDescent="0.25"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2:17" x14ac:dyDescent="0.25"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2:17" x14ac:dyDescent="0.25">
      <c r="B127" s="36" t="s">
        <v>20</v>
      </c>
      <c r="C127" s="36" t="s">
        <v>31</v>
      </c>
      <c r="D127" s="36"/>
      <c r="E127" s="36"/>
      <c r="F127" s="36"/>
      <c r="G127" s="36"/>
      <c r="H127" s="36"/>
      <c r="I127" s="36"/>
      <c r="J127" s="36"/>
      <c r="K127" s="36" t="s">
        <v>39</v>
      </c>
      <c r="L127" s="70" t="s">
        <v>38</v>
      </c>
      <c r="M127" s="70"/>
      <c r="N127" s="70"/>
      <c r="O127" s="36">
        <v>3</v>
      </c>
      <c r="P127" s="36"/>
      <c r="Q127" s="36"/>
    </row>
    <row r="128" spans="2:17" x14ac:dyDescent="0.25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2:17" x14ac:dyDescent="0.25">
      <c r="B129" s="1" t="s">
        <v>0</v>
      </c>
      <c r="C129" s="6">
        <v>187497</v>
      </c>
      <c r="D129" s="36"/>
      <c r="E129" s="36">
        <f>C129/C137</f>
        <v>7.7258510664980236</v>
      </c>
      <c r="F129" s="36">
        <v>7</v>
      </c>
      <c r="G129" s="36">
        <f>E129-F129</f>
        <v>0.72585106649802356</v>
      </c>
      <c r="H129" s="36"/>
      <c r="I129" s="36">
        <f>C137*F129</f>
        <v>169881.47826086957</v>
      </c>
      <c r="J129" s="36"/>
      <c r="K129" s="6">
        <f>C129-I129</f>
        <v>17615.521739130432</v>
      </c>
      <c r="L129" s="36"/>
      <c r="M129" s="36"/>
      <c r="N129" s="36"/>
      <c r="O129" s="36"/>
      <c r="P129" s="36"/>
      <c r="Q129" s="36"/>
    </row>
    <row r="130" spans="2:17" x14ac:dyDescent="0.25">
      <c r="B130" s="1" t="s">
        <v>1</v>
      </c>
      <c r="C130" s="6">
        <v>158362</v>
      </c>
      <c r="D130" s="36"/>
      <c r="E130" s="36">
        <f>C130/C137</f>
        <v>6.5253376138965429</v>
      </c>
      <c r="F130" s="36">
        <v>6</v>
      </c>
      <c r="G130" s="36">
        <f t="shared" ref="G130:G134" si="16">E130-F130</f>
        <v>0.52533761389654288</v>
      </c>
      <c r="H130" s="36"/>
      <c r="I130" s="36">
        <f>C137*F130</f>
        <v>145612.69565217392</v>
      </c>
      <c r="J130" s="36"/>
      <c r="K130" s="6">
        <f t="shared" ref="K130:K134" si="17">C130-I130</f>
        <v>12749.304347826081</v>
      </c>
      <c r="L130" s="36"/>
      <c r="M130" s="36"/>
      <c r="N130" s="36"/>
      <c r="O130" s="36"/>
      <c r="P130" s="36"/>
      <c r="Q130" s="36"/>
    </row>
    <row r="131" spans="2:17" x14ac:dyDescent="0.25">
      <c r="B131" s="1" t="s">
        <v>2</v>
      </c>
      <c r="C131" s="6">
        <v>88601</v>
      </c>
      <c r="D131" s="36"/>
      <c r="E131" s="36">
        <f>C131/C137</f>
        <v>3.6508217749766207</v>
      </c>
      <c r="F131" s="36">
        <v>3</v>
      </c>
      <c r="G131" s="36">
        <f t="shared" si="16"/>
        <v>0.65082177497662075</v>
      </c>
      <c r="H131" s="36"/>
      <c r="I131" s="36">
        <f>C137*F131</f>
        <v>72806.34782608696</v>
      </c>
      <c r="J131" s="36"/>
      <c r="K131" s="6">
        <f t="shared" si="17"/>
        <v>15794.65217391304</v>
      </c>
      <c r="L131" s="36"/>
      <c r="M131" s="36"/>
      <c r="N131" s="36"/>
      <c r="O131" s="36"/>
      <c r="P131" s="36"/>
      <c r="Q131" s="36"/>
    </row>
    <row r="132" spans="2:17" x14ac:dyDescent="0.25">
      <c r="B132" s="1" t="s">
        <v>3</v>
      </c>
      <c r="C132" s="6">
        <v>58427</v>
      </c>
      <c r="D132" s="36"/>
      <c r="E132" s="36">
        <f>C132/C137</f>
        <v>2.4074961213367683</v>
      </c>
      <c r="F132" s="36">
        <v>2</v>
      </c>
      <c r="G132" s="36">
        <f t="shared" si="16"/>
        <v>0.40749612133676827</v>
      </c>
      <c r="H132" s="36"/>
      <c r="I132" s="36">
        <f>C137*F132</f>
        <v>48537.565217391304</v>
      </c>
      <c r="J132" s="36"/>
      <c r="K132" s="6">
        <f t="shared" si="17"/>
        <v>9889.434782608696</v>
      </c>
      <c r="L132" s="36"/>
      <c r="M132" s="36"/>
      <c r="N132" s="36"/>
      <c r="O132" s="36"/>
      <c r="P132" s="36"/>
      <c r="Q132" s="36"/>
    </row>
    <row r="133" spans="2:17" x14ac:dyDescent="0.25">
      <c r="B133" s="28" t="s">
        <v>55</v>
      </c>
      <c r="C133" s="6">
        <v>37740</v>
      </c>
      <c r="D133" s="36"/>
      <c r="E133" s="36">
        <f>C133/C137</f>
        <v>1.5550841840116665</v>
      </c>
      <c r="F133" s="36">
        <v>1</v>
      </c>
      <c r="G133" s="36">
        <f t="shared" si="16"/>
        <v>0.55508418401166648</v>
      </c>
      <c r="H133" s="36"/>
      <c r="I133" s="36">
        <f>C137*F133</f>
        <v>24268.782608695652</v>
      </c>
      <c r="J133" s="36"/>
      <c r="K133" s="6">
        <f t="shared" si="17"/>
        <v>13471.217391304348</v>
      </c>
      <c r="L133" s="36"/>
      <c r="M133" s="36"/>
      <c r="N133" s="36"/>
      <c r="O133" s="36"/>
      <c r="P133" s="36"/>
      <c r="Q133" s="36"/>
    </row>
    <row r="134" spans="2:17" x14ac:dyDescent="0.25">
      <c r="B134" s="29" t="s">
        <v>56</v>
      </c>
      <c r="C134" s="6">
        <v>27555</v>
      </c>
      <c r="D134" s="36"/>
      <c r="E134" s="36">
        <f>C134/C137</f>
        <v>1.1354092392803781</v>
      </c>
      <c r="F134" s="36">
        <v>1</v>
      </c>
      <c r="G134" s="36">
        <f t="shared" si="16"/>
        <v>0.13540923928037807</v>
      </c>
      <c r="H134" s="36"/>
      <c r="I134" s="36">
        <f>C137*F134</f>
        <v>24268.782608695652</v>
      </c>
      <c r="J134" s="36"/>
      <c r="K134" s="6">
        <f t="shared" si="17"/>
        <v>3286.217391304348</v>
      </c>
      <c r="L134" s="36"/>
      <c r="M134" s="36"/>
      <c r="N134" s="36"/>
      <c r="O134" s="36"/>
      <c r="P134" s="36"/>
      <c r="Q134" s="36"/>
    </row>
    <row r="135" spans="2:17" x14ac:dyDescent="0.25"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2:17" x14ac:dyDescent="0.25">
      <c r="B136" s="3" t="s">
        <v>9</v>
      </c>
      <c r="C136" s="6">
        <f>SUM(C129:C134)</f>
        <v>558182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2:17" x14ac:dyDescent="0.25">
      <c r="B137" s="3" t="s">
        <v>48</v>
      </c>
      <c r="C137" s="36">
        <f>C136/23</f>
        <v>24268.782608695652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2:17" x14ac:dyDescent="0.25"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2:17" x14ac:dyDescent="0.25"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2:17" x14ac:dyDescent="0.25"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2:17" x14ac:dyDescent="0.25">
      <c r="B141" s="36" t="s">
        <v>21</v>
      </c>
      <c r="C141" s="36" t="s">
        <v>28</v>
      </c>
      <c r="D141" s="36"/>
      <c r="E141" s="36"/>
      <c r="F141" s="36"/>
      <c r="G141" s="36"/>
      <c r="H141" s="36"/>
      <c r="I141" s="36"/>
      <c r="J141" s="36"/>
      <c r="K141" s="36" t="s">
        <v>39</v>
      </c>
      <c r="L141" s="70" t="s">
        <v>38</v>
      </c>
      <c r="M141" s="70"/>
      <c r="N141" s="70"/>
      <c r="O141" s="36">
        <v>2</v>
      </c>
      <c r="P141" s="36"/>
      <c r="Q141" s="36"/>
    </row>
    <row r="142" spans="2:17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2:17" x14ac:dyDescent="0.25">
      <c r="B143" s="1" t="s">
        <v>0</v>
      </c>
      <c r="C143" s="6">
        <v>77631</v>
      </c>
      <c r="D143" s="36"/>
      <c r="E143" s="36">
        <f>C143/C151</f>
        <v>3.1481045921263933</v>
      </c>
      <c r="F143" s="36">
        <v>3</v>
      </c>
      <c r="G143" s="36">
        <f>E143-F143</f>
        <v>0.14810459212639326</v>
      </c>
      <c r="H143" s="36"/>
      <c r="I143" s="36">
        <f>C151*F143</f>
        <v>73978.799999999988</v>
      </c>
      <c r="J143" s="36"/>
      <c r="K143" s="6">
        <f>C143-I143</f>
        <v>3652.2000000000116</v>
      </c>
      <c r="L143" s="36"/>
      <c r="M143" s="36"/>
      <c r="N143" s="36"/>
      <c r="O143" s="36"/>
      <c r="P143" s="36"/>
      <c r="Q143" s="36"/>
    </row>
    <row r="144" spans="2:17" x14ac:dyDescent="0.25">
      <c r="B144" s="1" t="s">
        <v>1</v>
      </c>
      <c r="C144" s="6">
        <v>74113</v>
      </c>
      <c r="D144" s="36"/>
      <c r="E144" s="36">
        <f>C144/C151</f>
        <v>3.0054420996285423</v>
      </c>
      <c r="F144" s="36">
        <v>3</v>
      </c>
      <c r="G144" s="36">
        <f t="shared" ref="G144:G148" si="18">E144-F144</f>
        <v>5.4420996285422518E-3</v>
      </c>
      <c r="H144" s="36"/>
      <c r="I144" s="36">
        <f>C151*F144</f>
        <v>73978.799999999988</v>
      </c>
      <c r="J144" s="36"/>
      <c r="K144" s="6">
        <f t="shared" ref="K144:K148" si="19">C144-I144</f>
        <v>134.20000000001164</v>
      </c>
      <c r="L144" s="36"/>
      <c r="M144" s="36"/>
      <c r="N144" s="36"/>
      <c r="O144" s="36"/>
      <c r="P144" s="36"/>
      <c r="Q144" s="36"/>
    </row>
    <row r="145" spans="2:17" x14ac:dyDescent="0.25">
      <c r="B145" s="1" t="s">
        <v>2</v>
      </c>
      <c r="C145" s="6">
        <v>37451</v>
      </c>
      <c r="D145" s="36"/>
      <c r="E145" s="36">
        <f>C145/C151</f>
        <v>1.5187188762185924</v>
      </c>
      <c r="F145" s="36">
        <v>1</v>
      </c>
      <c r="G145" s="36">
        <f t="shared" si="18"/>
        <v>0.51871887621859236</v>
      </c>
      <c r="H145" s="36"/>
      <c r="I145" s="36">
        <f>C151*F145</f>
        <v>24659.599999999999</v>
      </c>
      <c r="J145" s="36"/>
      <c r="K145" s="6">
        <f t="shared" si="19"/>
        <v>12791.400000000001</v>
      </c>
      <c r="L145" s="36"/>
      <c r="M145" s="36"/>
      <c r="N145" s="36"/>
      <c r="O145" s="36"/>
      <c r="P145" s="36"/>
      <c r="Q145" s="36"/>
    </row>
    <row r="146" spans="2:17" x14ac:dyDescent="0.25">
      <c r="B146" s="1" t="s">
        <v>3</v>
      </c>
      <c r="C146" s="6">
        <v>24729</v>
      </c>
      <c r="D146" s="36"/>
      <c r="E146" s="36">
        <f>C146/C151</f>
        <v>1.0028143197780985</v>
      </c>
      <c r="F146" s="36">
        <v>1</v>
      </c>
      <c r="G146" s="36">
        <f t="shared" si="18"/>
        <v>2.8143197780985396E-3</v>
      </c>
      <c r="H146" s="36"/>
      <c r="I146" s="36">
        <f>C151*F146</f>
        <v>24659.599999999999</v>
      </c>
      <c r="J146" s="36"/>
      <c r="K146" s="6">
        <f t="shared" si="19"/>
        <v>69.400000000001455</v>
      </c>
      <c r="L146" s="36"/>
      <c r="M146" s="36"/>
      <c r="N146" s="36"/>
      <c r="O146" s="36"/>
      <c r="P146" s="36"/>
      <c r="Q146" s="36"/>
    </row>
    <row r="147" spans="2:17" x14ac:dyDescent="0.25">
      <c r="B147" s="28" t="s">
        <v>55</v>
      </c>
      <c r="C147" s="6">
        <v>14504</v>
      </c>
      <c r="D147" s="36"/>
      <c r="E147" s="36">
        <f>C147/C151</f>
        <v>0.58816850232769391</v>
      </c>
      <c r="F147" s="36">
        <v>0</v>
      </c>
      <c r="G147" s="36">
        <f t="shared" si="18"/>
        <v>0.58816850232769391</v>
      </c>
      <c r="H147" s="36"/>
      <c r="I147" s="36">
        <f>C151*F147</f>
        <v>0</v>
      </c>
      <c r="J147" s="36"/>
      <c r="K147" s="6">
        <f t="shared" si="19"/>
        <v>14504</v>
      </c>
      <c r="L147" s="36"/>
      <c r="M147" s="36"/>
      <c r="N147" s="36"/>
      <c r="O147" s="36"/>
      <c r="P147" s="36"/>
      <c r="Q147" s="36"/>
    </row>
    <row r="148" spans="2:17" x14ac:dyDescent="0.25">
      <c r="B148" s="29" t="s">
        <v>56</v>
      </c>
      <c r="C148" s="6">
        <v>18168</v>
      </c>
      <c r="D148" s="36"/>
      <c r="E148" s="36">
        <f>C148/C151</f>
        <v>0.73675160992068001</v>
      </c>
      <c r="F148" s="36">
        <v>0</v>
      </c>
      <c r="G148" s="36">
        <f t="shared" si="18"/>
        <v>0.73675160992068001</v>
      </c>
      <c r="H148" s="36"/>
      <c r="I148" s="36">
        <f>C151*F148</f>
        <v>0</v>
      </c>
      <c r="J148" s="36"/>
      <c r="K148" s="6">
        <f t="shared" si="19"/>
        <v>18168</v>
      </c>
      <c r="L148" s="36"/>
      <c r="M148" s="36"/>
      <c r="N148" s="36"/>
      <c r="O148" s="36"/>
      <c r="P148" s="36"/>
      <c r="Q148" s="36"/>
    </row>
    <row r="149" spans="2:17" x14ac:dyDescent="0.25"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2:17" x14ac:dyDescent="0.25">
      <c r="B150" s="3" t="s">
        <v>9</v>
      </c>
      <c r="C150" s="6">
        <f>SUM(C143:C148)</f>
        <v>246596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2:17" x14ac:dyDescent="0.25">
      <c r="B151" s="3" t="s">
        <v>48</v>
      </c>
      <c r="C151" s="36">
        <f>C150/10</f>
        <v>24659.599999999999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2:17" x14ac:dyDescent="0.25"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2:17" x14ac:dyDescent="0.25"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2:17" x14ac:dyDescent="0.25"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2:17" x14ac:dyDescent="0.25">
      <c r="B155" s="36" t="s">
        <v>22</v>
      </c>
      <c r="C155" s="36" t="s">
        <v>32</v>
      </c>
      <c r="D155" s="36"/>
      <c r="E155" s="36"/>
      <c r="F155" s="36"/>
      <c r="G155" s="36"/>
      <c r="H155" s="36"/>
      <c r="I155" s="36"/>
      <c r="J155" s="36"/>
      <c r="K155" s="36" t="s">
        <v>39</v>
      </c>
      <c r="L155" s="70" t="s">
        <v>38</v>
      </c>
      <c r="M155" s="70"/>
      <c r="N155" s="70"/>
      <c r="O155" s="36">
        <v>4</v>
      </c>
      <c r="P155" s="36"/>
      <c r="Q155" s="36"/>
    </row>
    <row r="156" spans="2:17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2:17" x14ac:dyDescent="0.25">
      <c r="B157" s="1" t="s">
        <v>0</v>
      </c>
      <c r="C157" s="6">
        <v>97698</v>
      </c>
      <c r="D157" s="36"/>
      <c r="E157" s="36">
        <f>C157/C165</f>
        <v>4.2876617063224138</v>
      </c>
      <c r="F157" s="36">
        <v>4</v>
      </c>
      <c r="G157" s="36">
        <f>E157-F157</f>
        <v>0.28766170632241383</v>
      </c>
      <c r="H157" s="36"/>
      <c r="I157" s="36">
        <f>C165*F157</f>
        <v>91143.38461538461</v>
      </c>
      <c r="J157" s="36"/>
      <c r="K157" s="6">
        <f>C157-I157</f>
        <v>6554.6153846153902</v>
      </c>
      <c r="L157" s="36"/>
      <c r="M157" s="36"/>
      <c r="N157" s="36"/>
      <c r="O157" s="36"/>
      <c r="P157" s="36"/>
      <c r="Q157" s="36"/>
    </row>
    <row r="158" spans="2:17" x14ac:dyDescent="0.25">
      <c r="B158" s="1" t="s">
        <v>1</v>
      </c>
      <c r="C158" s="6">
        <v>89509</v>
      </c>
      <c r="D158" s="36"/>
      <c r="E158" s="36">
        <f>C158/C165</f>
        <v>3.9282719366948444</v>
      </c>
      <c r="F158" s="36">
        <v>3</v>
      </c>
      <c r="G158" s="36">
        <f t="shared" ref="G158:G162" si="20">E158-F158</f>
        <v>0.92827193669484442</v>
      </c>
      <c r="H158" s="36"/>
      <c r="I158" s="36">
        <f>C165*F158</f>
        <v>68357.538461538454</v>
      </c>
      <c r="J158" s="36"/>
      <c r="K158" s="6">
        <f t="shared" ref="K158:K162" si="21">C158-I158</f>
        <v>21151.461538461546</v>
      </c>
      <c r="L158" s="36"/>
      <c r="M158" s="36"/>
      <c r="N158" s="36"/>
      <c r="O158" s="36"/>
      <c r="P158" s="36"/>
      <c r="Q158" s="36"/>
    </row>
    <row r="159" spans="2:17" x14ac:dyDescent="0.25">
      <c r="B159" s="1" t="s">
        <v>2</v>
      </c>
      <c r="C159" s="6">
        <v>45357</v>
      </c>
      <c r="D159" s="36"/>
      <c r="E159" s="36">
        <f>C159/C165</f>
        <v>1.990577821589651</v>
      </c>
      <c r="F159" s="36">
        <v>1</v>
      </c>
      <c r="G159" s="36">
        <f t="shared" si="20"/>
        <v>0.99057782158965102</v>
      </c>
      <c r="H159" s="36"/>
      <c r="I159" s="36">
        <f>C165*F159</f>
        <v>22785.846153846152</v>
      </c>
      <c r="J159" s="36"/>
      <c r="K159" s="6">
        <f t="shared" si="21"/>
        <v>22571.153846153848</v>
      </c>
      <c r="L159" s="36"/>
      <c r="M159" s="36"/>
      <c r="N159" s="36"/>
      <c r="O159" s="36"/>
      <c r="P159" s="36"/>
      <c r="Q159" s="36"/>
    </row>
    <row r="160" spans="2:17" x14ac:dyDescent="0.25">
      <c r="B160" s="1" t="s">
        <v>3</v>
      </c>
      <c r="C160" s="6">
        <v>30183</v>
      </c>
      <c r="D160" s="36"/>
      <c r="E160" s="36">
        <f>C160/C165</f>
        <v>1.3246381019256219</v>
      </c>
      <c r="F160" s="36">
        <v>1</v>
      </c>
      <c r="G160" s="36">
        <f t="shared" si="20"/>
        <v>0.32463810192562192</v>
      </c>
      <c r="H160" s="36"/>
      <c r="I160" s="36">
        <f>C165*F160</f>
        <v>22785.846153846152</v>
      </c>
      <c r="J160" s="36"/>
      <c r="K160" s="6">
        <f t="shared" si="21"/>
        <v>7397.1538461538476</v>
      </c>
      <c r="L160" s="36"/>
      <c r="M160" s="36"/>
      <c r="N160" s="36"/>
      <c r="O160" s="36"/>
      <c r="P160" s="36"/>
      <c r="Q160" s="36"/>
    </row>
    <row r="161" spans="2:17" x14ac:dyDescent="0.25">
      <c r="B161" s="28" t="s">
        <v>55</v>
      </c>
      <c r="C161" s="6">
        <v>15165</v>
      </c>
      <c r="D161" s="36"/>
      <c r="E161" s="36">
        <f>C161/C165</f>
        <v>0.6655447376238961</v>
      </c>
      <c r="F161" s="36">
        <v>0</v>
      </c>
      <c r="G161" s="36">
        <f t="shared" si="20"/>
        <v>0.6655447376238961</v>
      </c>
      <c r="H161" s="36"/>
      <c r="I161" s="36">
        <f>C165*F161</f>
        <v>0</v>
      </c>
      <c r="J161" s="36"/>
      <c r="K161" s="6">
        <f t="shared" si="21"/>
        <v>15165</v>
      </c>
      <c r="L161" s="36"/>
      <c r="M161" s="36"/>
      <c r="N161" s="36"/>
      <c r="O161" s="36"/>
      <c r="P161" s="36"/>
      <c r="Q161" s="36"/>
    </row>
    <row r="162" spans="2:17" x14ac:dyDescent="0.25">
      <c r="B162" s="29" t="s">
        <v>56</v>
      </c>
      <c r="C162" s="6">
        <v>18304</v>
      </c>
      <c r="D162" s="36"/>
      <c r="E162" s="36">
        <f>C162/C165</f>
        <v>0.8033056958435737</v>
      </c>
      <c r="F162" s="36">
        <v>0</v>
      </c>
      <c r="G162" s="36">
        <f t="shared" si="20"/>
        <v>0.8033056958435737</v>
      </c>
      <c r="H162" s="36"/>
      <c r="I162" s="36">
        <f>C165*F162</f>
        <v>0</v>
      </c>
      <c r="J162" s="36"/>
      <c r="K162" s="6">
        <f t="shared" si="21"/>
        <v>18304</v>
      </c>
      <c r="L162" s="36"/>
      <c r="M162" s="36"/>
      <c r="N162" s="36"/>
      <c r="O162" s="36"/>
      <c r="P162" s="36"/>
      <c r="Q162" s="36"/>
    </row>
    <row r="163" spans="2:17" x14ac:dyDescent="0.25"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2:17" x14ac:dyDescent="0.25">
      <c r="B164" s="3" t="s">
        <v>9</v>
      </c>
      <c r="C164" s="6">
        <f>SUM(C157:C162)</f>
        <v>296216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2:17" x14ac:dyDescent="0.25">
      <c r="B165" s="3" t="s">
        <v>48</v>
      </c>
      <c r="C165" s="36">
        <f>C164/13</f>
        <v>22785.846153846152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2:17" x14ac:dyDescent="0.25"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2:17" x14ac:dyDescent="0.25"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2:17" x14ac:dyDescent="0.25"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2:17" x14ac:dyDescent="0.25">
      <c r="B169" s="36" t="s">
        <v>23</v>
      </c>
      <c r="C169" s="36" t="s">
        <v>26</v>
      </c>
      <c r="D169" s="36"/>
      <c r="E169" s="36"/>
      <c r="F169" s="36"/>
      <c r="G169" s="36"/>
      <c r="H169" s="36"/>
      <c r="I169" s="36"/>
      <c r="J169" s="36"/>
      <c r="K169" s="36" t="s">
        <v>39</v>
      </c>
      <c r="L169" s="70" t="s">
        <v>38</v>
      </c>
      <c r="M169" s="70"/>
      <c r="N169" s="70"/>
      <c r="O169" s="36">
        <v>3</v>
      </c>
      <c r="P169" s="36"/>
      <c r="Q169" s="36"/>
    </row>
    <row r="170" spans="2:17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2:17" x14ac:dyDescent="0.25">
      <c r="B171" s="1" t="s">
        <v>0</v>
      </c>
      <c r="C171" s="6">
        <v>76994</v>
      </c>
      <c r="D171" s="36"/>
      <c r="E171" s="36">
        <f>C171/C179</f>
        <v>3.2782934514178659</v>
      </c>
      <c r="F171" s="36">
        <v>3</v>
      </c>
      <c r="G171" s="36">
        <f>E171-F171</f>
        <v>0.27829345141786588</v>
      </c>
      <c r="H171" s="36"/>
      <c r="I171" s="36">
        <f>C179*F171</f>
        <v>70458</v>
      </c>
      <c r="J171" s="36"/>
      <c r="K171" s="6">
        <f>C171-I171</f>
        <v>6536</v>
      </c>
      <c r="L171" s="36"/>
      <c r="M171" s="36"/>
      <c r="N171" s="36"/>
      <c r="O171" s="36"/>
      <c r="P171" s="36"/>
      <c r="Q171" s="36"/>
    </row>
    <row r="172" spans="2:17" x14ac:dyDescent="0.25">
      <c r="B172" s="1" t="s">
        <v>1</v>
      </c>
      <c r="C172" s="6">
        <v>84107</v>
      </c>
      <c r="D172" s="36"/>
      <c r="E172" s="36">
        <f>C172/C179</f>
        <v>3.5811547304777314</v>
      </c>
      <c r="F172" s="36">
        <v>3</v>
      </c>
      <c r="G172" s="36">
        <f t="shared" ref="G172:G176" si="22">E172-F172</f>
        <v>0.58115473047773136</v>
      </c>
      <c r="H172" s="36"/>
      <c r="I172" s="36">
        <f>C179*F172</f>
        <v>70458</v>
      </c>
      <c r="J172" s="36"/>
      <c r="K172" s="6">
        <f t="shared" ref="K172:K176" si="23">C172-I172</f>
        <v>13649</v>
      </c>
      <c r="L172" s="36"/>
      <c r="M172" s="36"/>
      <c r="N172" s="36"/>
      <c r="O172" s="36"/>
      <c r="P172" s="36"/>
      <c r="Q172" s="36"/>
    </row>
    <row r="173" spans="2:17" x14ac:dyDescent="0.25">
      <c r="B173" s="1" t="s">
        <v>2</v>
      </c>
      <c r="C173" s="6">
        <v>40210</v>
      </c>
      <c r="D173" s="36"/>
      <c r="E173" s="36">
        <f>C173/C179</f>
        <v>1.712083794601039</v>
      </c>
      <c r="F173" s="36">
        <v>1</v>
      </c>
      <c r="G173" s="36">
        <f t="shared" si="22"/>
        <v>0.71208379460103899</v>
      </c>
      <c r="H173" s="36"/>
      <c r="I173" s="36">
        <f>C179*F173</f>
        <v>23486</v>
      </c>
      <c r="J173" s="36"/>
      <c r="K173" s="6">
        <f t="shared" si="23"/>
        <v>16724</v>
      </c>
      <c r="L173" s="36"/>
      <c r="M173" s="36"/>
      <c r="N173" s="36"/>
      <c r="O173" s="36"/>
      <c r="P173" s="36"/>
      <c r="Q173" s="36"/>
    </row>
    <row r="174" spans="2:17" x14ac:dyDescent="0.25">
      <c r="B174" s="1" t="s">
        <v>3</v>
      </c>
      <c r="C174" s="6">
        <v>28874</v>
      </c>
      <c r="D174" s="36"/>
      <c r="E174" s="36">
        <f>C174/C179</f>
        <v>1.2294132674784979</v>
      </c>
      <c r="F174" s="36">
        <v>1</v>
      </c>
      <c r="G174" s="36">
        <f t="shared" si="22"/>
        <v>0.22941326747849788</v>
      </c>
      <c r="H174" s="36"/>
      <c r="I174" s="36">
        <f>C179*F174</f>
        <v>23486</v>
      </c>
      <c r="J174" s="36"/>
      <c r="K174" s="6">
        <f t="shared" si="23"/>
        <v>5388</v>
      </c>
      <c r="L174" s="36"/>
      <c r="M174" s="36"/>
      <c r="N174" s="36"/>
      <c r="O174" s="36"/>
      <c r="P174" s="36"/>
      <c r="Q174" s="36"/>
    </row>
    <row r="175" spans="2:17" x14ac:dyDescent="0.25">
      <c r="B175" s="28" t="s">
        <v>55</v>
      </c>
      <c r="C175" s="6">
        <v>13695</v>
      </c>
      <c r="D175" s="36"/>
      <c r="E175" s="36">
        <f>C175/C179</f>
        <v>0.58311334411990123</v>
      </c>
      <c r="F175" s="36">
        <v>0</v>
      </c>
      <c r="G175" s="36">
        <f t="shared" si="22"/>
        <v>0.58311334411990123</v>
      </c>
      <c r="H175" s="36"/>
      <c r="I175" s="36">
        <f>C179*F175</f>
        <v>0</v>
      </c>
      <c r="J175" s="36"/>
      <c r="K175" s="6">
        <f t="shared" si="23"/>
        <v>13695</v>
      </c>
      <c r="L175" s="36"/>
      <c r="M175" s="36"/>
      <c r="N175" s="36"/>
      <c r="O175" s="36"/>
      <c r="P175" s="36"/>
      <c r="Q175" s="36"/>
    </row>
    <row r="176" spans="2:17" x14ac:dyDescent="0.25">
      <c r="B176" s="29" t="s">
        <v>56</v>
      </c>
      <c r="C176" s="6">
        <v>14466</v>
      </c>
      <c r="D176" s="36"/>
      <c r="E176" s="36">
        <f>C176/C179</f>
        <v>0.61594141190496465</v>
      </c>
      <c r="F176" s="36">
        <v>0</v>
      </c>
      <c r="G176" s="36">
        <f t="shared" si="22"/>
        <v>0.61594141190496465</v>
      </c>
      <c r="H176" s="36"/>
      <c r="I176" s="36">
        <f>C179*F176</f>
        <v>0</v>
      </c>
      <c r="J176" s="36"/>
      <c r="K176" s="6">
        <f t="shared" si="23"/>
        <v>14466</v>
      </c>
      <c r="L176" s="36"/>
      <c r="M176" s="36"/>
      <c r="N176" s="36"/>
      <c r="O176" s="36"/>
      <c r="P176" s="36"/>
      <c r="Q176" s="36"/>
    </row>
    <row r="177" spans="2:17" x14ac:dyDescent="0.25"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2:17" x14ac:dyDescent="0.25">
      <c r="B178" s="3" t="s">
        <v>9</v>
      </c>
      <c r="C178" s="6">
        <f>SUM(C171:C176)</f>
        <v>258346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2:17" x14ac:dyDescent="0.25">
      <c r="B179" s="3" t="s">
        <v>48</v>
      </c>
      <c r="C179" s="36">
        <f>C178/11</f>
        <v>23486</v>
      </c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2:17" x14ac:dyDescent="0.25"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2:17" x14ac:dyDescent="0.25"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2:17" x14ac:dyDescent="0.25"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2:17" x14ac:dyDescent="0.25">
      <c r="B183" s="36" t="s">
        <v>24</v>
      </c>
      <c r="C183" s="36" t="s">
        <v>27</v>
      </c>
      <c r="D183" s="36"/>
      <c r="E183" s="36"/>
      <c r="F183" s="36"/>
      <c r="G183" s="36"/>
      <c r="H183" s="36"/>
      <c r="I183" s="36"/>
      <c r="J183" s="36"/>
      <c r="K183" s="36" t="s">
        <v>39</v>
      </c>
      <c r="L183" s="70" t="s">
        <v>38</v>
      </c>
      <c r="M183" s="70"/>
      <c r="N183" s="70"/>
      <c r="O183" s="36">
        <v>2</v>
      </c>
      <c r="P183" s="36"/>
      <c r="Q183" s="36"/>
    </row>
    <row r="184" spans="2:17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2:17" x14ac:dyDescent="0.25">
      <c r="B185" s="1" t="s">
        <v>0</v>
      </c>
      <c r="C185" s="6">
        <v>203091</v>
      </c>
      <c r="D185" s="36"/>
      <c r="E185" s="36">
        <f>C185/C193</f>
        <v>8.2959402985074622</v>
      </c>
      <c r="F185" s="36">
        <v>8</v>
      </c>
      <c r="G185" s="36">
        <f>E185-F185</f>
        <v>0.29594029850746217</v>
      </c>
      <c r="H185" s="36"/>
      <c r="I185" s="36">
        <f>C193*F185</f>
        <v>195846.15384615384</v>
      </c>
      <c r="J185" s="36"/>
      <c r="K185" s="6">
        <f>C185-I185</f>
        <v>7244.8461538461561</v>
      </c>
      <c r="L185" s="36"/>
      <c r="M185" s="36"/>
      <c r="N185" s="36"/>
      <c r="O185" s="36"/>
      <c r="P185" s="36"/>
      <c r="Q185" s="36"/>
    </row>
    <row r="186" spans="2:17" x14ac:dyDescent="0.25">
      <c r="B186" s="1" t="s">
        <v>1</v>
      </c>
      <c r="C186" s="6">
        <v>176100</v>
      </c>
      <c r="D186" s="36"/>
      <c r="E186" s="36">
        <f>C186/C193</f>
        <v>7.193401413982718</v>
      </c>
      <c r="F186" s="36">
        <v>7</v>
      </c>
      <c r="G186" s="36">
        <f t="shared" ref="G186:G190" si="24">E186-F186</f>
        <v>0.19340141398271804</v>
      </c>
      <c r="H186" s="36"/>
      <c r="I186" s="36">
        <f>C193*F186</f>
        <v>171365.38461538462</v>
      </c>
      <c r="J186" s="36"/>
      <c r="K186" s="6">
        <f t="shared" ref="K186:K190" si="25">C186-I186</f>
        <v>4734.6153846153757</v>
      </c>
      <c r="L186" s="36"/>
      <c r="M186" s="36"/>
      <c r="N186" s="36"/>
      <c r="O186" s="36"/>
      <c r="P186" s="36"/>
      <c r="Q186" s="36"/>
    </row>
    <row r="187" spans="2:17" x14ac:dyDescent="0.25">
      <c r="B187" s="1" t="s">
        <v>2</v>
      </c>
      <c r="C187" s="6">
        <v>137532</v>
      </c>
      <c r="D187" s="36"/>
      <c r="E187" s="36">
        <f>C187/C193</f>
        <v>5.6179607227022785</v>
      </c>
      <c r="F187" s="36">
        <v>5</v>
      </c>
      <c r="G187" s="36">
        <f t="shared" si="24"/>
        <v>0.61796072270227853</v>
      </c>
      <c r="H187" s="36"/>
      <c r="I187" s="36">
        <f>C193*F187</f>
        <v>122403.84615384616</v>
      </c>
      <c r="J187" s="36"/>
      <c r="K187" s="6">
        <f t="shared" si="25"/>
        <v>15128.153846153844</v>
      </c>
      <c r="L187" s="36"/>
      <c r="M187" s="36"/>
      <c r="N187" s="36"/>
      <c r="O187" s="36"/>
      <c r="P187" s="36"/>
      <c r="Q187" s="36"/>
    </row>
    <row r="188" spans="2:17" x14ac:dyDescent="0.25">
      <c r="B188" s="1" t="s">
        <v>3</v>
      </c>
      <c r="C188" s="6">
        <v>55105</v>
      </c>
      <c r="D188" s="36"/>
      <c r="E188" s="36">
        <f>C188/C193</f>
        <v>2.2509505106048704</v>
      </c>
      <c r="F188" s="36">
        <v>2</v>
      </c>
      <c r="G188" s="36">
        <f t="shared" si="24"/>
        <v>0.25095051060487039</v>
      </c>
      <c r="H188" s="36"/>
      <c r="I188" s="36">
        <f>C193*F188</f>
        <v>48961.538461538461</v>
      </c>
      <c r="J188" s="36"/>
      <c r="K188" s="6">
        <f t="shared" si="25"/>
        <v>6143.461538461539</v>
      </c>
      <c r="L188" s="36"/>
      <c r="M188" s="36"/>
      <c r="N188" s="36"/>
      <c r="O188" s="36"/>
      <c r="P188" s="36"/>
      <c r="Q188" s="36"/>
    </row>
    <row r="189" spans="2:17" x14ac:dyDescent="0.25">
      <c r="B189" s="28" t="s">
        <v>55</v>
      </c>
      <c r="C189" s="6">
        <v>32427</v>
      </c>
      <c r="D189" s="36"/>
      <c r="E189" s="36">
        <f>C189/C193</f>
        <v>1.3245907305577376</v>
      </c>
      <c r="F189" s="36">
        <v>1</v>
      </c>
      <c r="G189" s="36">
        <f t="shared" si="24"/>
        <v>0.32459073055773757</v>
      </c>
      <c r="H189" s="36"/>
      <c r="I189" s="36">
        <f>C193*F189</f>
        <v>24480.76923076923</v>
      </c>
      <c r="J189" s="36"/>
      <c r="K189" s="6">
        <f t="shared" si="25"/>
        <v>7946.2307692307695</v>
      </c>
      <c r="L189" s="36"/>
      <c r="M189" s="36"/>
      <c r="N189" s="36"/>
      <c r="O189" s="36"/>
      <c r="P189" s="36"/>
      <c r="Q189" s="36"/>
    </row>
    <row r="190" spans="2:17" x14ac:dyDescent="0.25">
      <c r="B190" s="29" t="s">
        <v>56</v>
      </c>
      <c r="C190" s="6">
        <v>32245</v>
      </c>
      <c r="D190" s="36"/>
      <c r="E190" s="36">
        <f>C190/C193</f>
        <v>1.3171563236449333</v>
      </c>
      <c r="F190" s="36">
        <v>1</v>
      </c>
      <c r="G190" s="36">
        <f t="shared" si="24"/>
        <v>0.31715632364493329</v>
      </c>
      <c r="H190" s="36"/>
      <c r="I190" s="36">
        <f>C193*F190</f>
        <v>24480.76923076923</v>
      </c>
      <c r="J190" s="36"/>
      <c r="K190" s="6">
        <f t="shared" si="25"/>
        <v>7764.2307692307695</v>
      </c>
      <c r="L190" s="36"/>
      <c r="M190" s="36"/>
      <c r="N190" s="36"/>
      <c r="O190" s="36"/>
      <c r="P190" s="36"/>
      <c r="Q190" s="36"/>
    </row>
    <row r="191" spans="2:17" x14ac:dyDescent="0.25"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2:17" x14ac:dyDescent="0.25">
      <c r="B192" s="3" t="s">
        <v>9</v>
      </c>
      <c r="C192" s="6">
        <f>SUM(C185:C190)</f>
        <v>636500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2:17" x14ac:dyDescent="0.25">
      <c r="B193" s="3" t="s">
        <v>48</v>
      </c>
      <c r="C193" s="36">
        <f>C192/26</f>
        <v>24480.76923076923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2:17" x14ac:dyDescent="0.25"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2:17" x14ac:dyDescent="0.25"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2:17" x14ac:dyDescent="0.25"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2:17" x14ac:dyDescent="0.25">
      <c r="B197" s="36" t="s">
        <v>25</v>
      </c>
      <c r="C197" s="36" t="s">
        <v>31</v>
      </c>
      <c r="D197" s="36"/>
      <c r="E197" s="36"/>
      <c r="F197" s="36"/>
      <c r="G197" s="36"/>
      <c r="H197" s="36"/>
      <c r="I197" s="36"/>
      <c r="J197" s="36"/>
      <c r="K197" s="36" t="s">
        <v>39</v>
      </c>
      <c r="L197" s="70" t="s">
        <v>38</v>
      </c>
      <c r="M197" s="70"/>
      <c r="N197" s="70"/>
      <c r="O197" s="36">
        <v>4</v>
      </c>
      <c r="P197" s="36"/>
      <c r="Q197" s="36"/>
    </row>
    <row r="198" spans="2:17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2:17" x14ac:dyDescent="0.25">
      <c r="B199" s="1" t="s">
        <v>0</v>
      </c>
      <c r="C199" s="6">
        <v>251090</v>
      </c>
      <c r="D199" s="36"/>
      <c r="E199" s="36">
        <f>C199/C207</f>
        <v>9.9885155083876569</v>
      </c>
      <c r="F199" s="36">
        <v>9</v>
      </c>
      <c r="G199" s="36">
        <f>E199-F199</f>
        <v>0.98851550838765689</v>
      </c>
      <c r="H199" s="36"/>
      <c r="I199" s="36">
        <f>C207*F199</f>
        <v>226240.82608695654</v>
      </c>
      <c r="J199" s="36"/>
      <c r="K199" s="6">
        <f>C199-I199</f>
        <v>24849.173913043458</v>
      </c>
      <c r="L199" s="36"/>
      <c r="M199" s="36"/>
      <c r="N199" s="36"/>
      <c r="O199" s="36"/>
      <c r="P199" s="36"/>
      <c r="Q199" s="36"/>
    </row>
    <row r="200" spans="2:17" x14ac:dyDescent="0.25">
      <c r="B200" s="1" t="s">
        <v>1</v>
      </c>
      <c r="C200" s="6">
        <v>109588</v>
      </c>
      <c r="D200" s="36"/>
      <c r="E200" s="36">
        <f>C200/C207</f>
        <v>4.3594784242032203</v>
      </c>
      <c r="F200" s="36">
        <v>4</v>
      </c>
      <c r="G200" s="36">
        <f t="shared" ref="G200:G204" si="26">E200-F200</f>
        <v>0.35947842420322029</v>
      </c>
      <c r="H200" s="36"/>
      <c r="I200" s="36">
        <f>C207*F200</f>
        <v>100551.47826086957</v>
      </c>
      <c r="J200" s="36"/>
      <c r="K200" s="6">
        <f t="shared" ref="K200:K204" si="27">C200-I200</f>
        <v>9036.5217391304323</v>
      </c>
      <c r="L200" s="36"/>
      <c r="M200" s="36"/>
      <c r="N200" s="36"/>
      <c r="O200" s="36"/>
      <c r="P200" s="36"/>
      <c r="Q200" s="36"/>
    </row>
    <row r="201" spans="2:17" x14ac:dyDescent="0.25">
      <c r="B201" s="1" t="s">
        <v>2</v>
      </c>
      <c r="C201" s="6">
        <v>142100</v>
      </c>
      <c r="D201" s="36"/>
      <c r="E201" s="36">
        <f>C201/C207</f>
        <v>5.6528258940694016</v>
      </c>
      <c r="F201" s="36">
        <v>5</v>
      </c>
      <c r="G201" s="36">
        <f t="shared" si="26"/>
        <v>0.65282589406940161</v>
      </c>
      <c r="H201" s="36"/>
      <c r="I201" s="36">
        <f>C207*F201</f>
        <v>125689.34782608696</v>
      </c>
      <c r="J201" s="36"/>
      <c r="K201" s="6">
        <f t="shared" si="27"/>
        <v>16410.65217391304</v>
      </c>
      <c r="L201" s="36"/>
      <c r="M201" s="36"/>
      <c r="N201" s="36"/>
      <c r="O201" s="36"/>
      <c r="P201" s="36"/>
      <c r="Q201" s="36"/>
    </row>
    <row r="202" spans="2:17" x14ac:dyDescent="0.25">
      <c r="B202" s="1" t="s">
        <v>3</v>
      </c>
      <c r="C202" s="6">
        <v>28859</v>
      </c>
      <c r="D202" s="36"/>
      <c r="E202" s="36">
        <f>C202/C207</f>
        <v>1.1480288703515049</v>
      </c>
      <c r="F202" s="36">
        <v>1</v>
      </c>
      <c r="G202" s="36">
        <f t="shared" si="26"/>
        <v>0.14802887035150492</v>
      </c>
      <c r="H202" s="36"/>
      <c r="I202" s="36">
        <f>C207*F202</f>
        <v>25137.869565217392</v>
      </c>
      <c r="J202" s="36"/>
      <c r="K202" s="6">
        <f t="shared" si="27"/>
        <v>3721.1304347826081</v>
      </c>
      <c r="L202" s="36"/>
      <c r="M202" s="36"/>
      <c r="N202" s="36"/>
      <c r="O202" s="36"/>
      <c r="P202" s="36"/>
      <c r="Q202" s="36"/>
    </row>
    <row r="203" spans="2:17" x14ac:dyDescent="0.25">
      <c r="B203" s="28" t="s">
        <v>55</v>
      </c>
      <c r="C203" s="6">
        <v>21418</v>
      </c>
      <c r="D203" s="36"/>
      <c r="E203" s="36">
        <f>C203/C207</f>
        <v>0.85202128781969344</v>
      </c>
      <c r="F203" s="36">
        <v>0</v>
      </c>
      <c r="G203" s="36">
        <f t="shared" si="26"/>
        <v>0.85202128781969344</v>
      </c>
      <c r="H203" s="36"/>
      <c r="I203" s="36">
        <f>C207*F203</f>
        <v>0</v>
      </c>
      <c r="J203" s="36"/>
      <c r="K203" s="6">
        <f t="shared" si="27"/>
        <v>21418</v>
      </c>
      <c r="L203" s="36"/>
      <c r="M203" s="36"/>
      <c r="N203" s="36"/>
      <c r="O203" s="36"/>
      <c r="P203" s="36"/>
      <c r="Q203" s="36"/>
    </row>
    <row r="204" spans="2:17" x14ac:dyDescent="0.25">
      <c r="B204" s="29" t="s">
        <v>56</v>
      </c>
      <c r="C204" s="6">
        <v>25116</v>
      </c>
      <c r="D204" s="36"/>
      <c r="E204" s="36">
        <f>C204/C207</f>
        <v>0.99913001516852273</v>
      </c>
      <c r="F204" s="36">
        <v>0</v>
      </c>
      <c r="G204" s="36">
        <f t="shared" si="26"/>
        <v>0.99913001516852273</v>
      </c>
      <c r="H204" s="36"/>
      <c r="I204" s="36">
        <f>C207*F204</f>
        <v>0</v>
      </c>
      <c r="J204" s="36"/>
      <c r="K204" s="6">
        <f t="shared" si="27"/>
        <v>25116</v>
      </c>
      <c r="L204" s="36"/>
      <c r="M204" s="36"/>
      <c r="N204" s="36"/>
      <c r="O204" s="36"/>
      <c r="P204" s="36"/>
      <c r="Q204" s="36"/>
    </row>
    <row r="205" spans="2:17" x14ac:dyDescent="0.25"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2:17" x14ac:dyDescent="0.25">
      <c r="B206" s="3" t="s">
        <v>9</v>
      </c>
      <c r="C206" s="6">
        <f>SUM(C199:C204)</f>
        <v>578171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2:17" x14ac:dyDescent="0.25">
      <c r="B207" s="3" t="s">
        <v>48</v>
      </c>
      <c r="C207" s="36">
        <f>C206/23</f>
        <v>25137.869565217392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2:17" x14ac:dyDescent="0.25"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2:17" x14ac:dyDescent="0.25"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2:17" x14ac:dyDescent="0.25"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2:17" x14ac:dyDescent="0.25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2:17" x14ac:dyDescent="0.25">
      <c r="B212" s="36" t="s">
        <v>41</v>
      </c>
      <c r="C212" s="36" t="s">
        <v>64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2:17" x14ac:dyDescent="0.25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2:17" x14ac:dyDescent="0.25">
      <c r="B214" s="1" t="s">
        <v>0</v>
      </c>
      <c r="C214" s="6">
        <f>K199+K185+K171+K157+K143+K129+K115+K101+K87+K73+K59+K45+K31+K17</f>
        <v>119197.32926855751</v>
      </c>
      <c r="D214" s="36"/>
      <c r="E214" s="36">
        <f>C214/C222</f>
        <v>4.9839798238661306</v>
      </c>
      <c r="F214" s="36">
        <v>4</v>
      </c>
      <c r="G214" s="36">
        <v>5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2:17" x14ac:dyDescent="0.25">
      <c r="B215" s="1" t="s">
        <v>1</v>
      </c>
      <c r="C215" s="6">
        <f t="shared" ref="C215:C219" si="28">K200+K186+K172+K158+K144+K130+K116+K102+K88+K74+K60+K46+K32+K18</f>
        <v>139021.6367762672</v>
      </c>
      <c r="D215" s="36"/>
      <c r="E215" s="36">
        <f>C215/C222</f>
        <v>5.8128905825789605</v>
      </c>
      <c r="F215" s="36">
        <v>5</v>
      </c>
      <c r="G215" s="36">
        <v>6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2:17" x14ac:dyDescent="0.25">
      <c r="B216" s="1" t="s">
        <v>2</v>
      </c>
      <c r="C216" s="6">
        <f t="shared" si="28"/>
        <v>233305.3206981424</v>
      </c>
      <c r="D216" s="36"/>
      <c r="E216" s="36">
        <f>C216/C222</f>
        <v>9.7551599376890188</v>
      </c>
      <c r="F216" s="36">
        <v>9</v>
      </c>
      <c r="G216" s="36">
        <v>10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2:17" x14ac:dyDescent="0.25">
      <c r="B217" s="1" t="s">
        <v>3</v>
      </c>
      <c r="C217" s="6">
        <f t="shared" si="28"/>
        <v>131191.02887040496</v>
      </c>
      <c r="D217" s="36"/>
      <c r="E217" s="36">
        <f>C217/C222</f>
        <v>5.4854705635993994</v>
      </c>
      <c r="F217" s="36">
        <v>5</v>
      </c>
      <c r="G217" s="36">
        <v>5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2:17" x14ac:dyDescent="0.25">
      <c r="B218" s="28" t="s">
        <v>55</v>
      </c>
      <c r="C218" s="6">
        <f t="shared" si="28"/>
        <v>179504.76634235331</v>
      </c>
      <c r="D218" s="36"/>
      <c r="E218" s="36">
        <f>C218/C222</f>
        <v>7.5056055301575277</v>
      </c>
      <c r="F218" s="36">
        <v>7</v>
      </c>
      <c r="G218" s="36">
        <v>8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2:17" x14ac:dyDescent="0.25">
      <c r="B219" s="29" t="s">
        <v>56</v>
      </c>
      <c r="C219" s="6">
        <f t="shared" si="28"/>
        <v>178339.76634235331</v>
      </c>
      <c r="D219" s="36"/>
      <c r="E219" s="36">
        <f>C219/C222</f>
        <v>7.4568935621089647</v>
      </c>
      <c r="F219" s="36">
        <v>7</v>
      </c>
      <c r="G219" s="36">
        <v>7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2:17" x14ac:dyDescent="0.25">
      <c r="B220" s="3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2:17" x14ac:dyDescent="0.25">
      <c r="B221" s="3" t="s">
        <v>9</v>
      </c>
      <c r="C221" s="6">
        <f>SUM(C214:C219)</f>
        <v>980559.84829807864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2:17" x14ac:dyDescent="0.25">
      <c r="B222" s="3" t="s">
        <v>48</v>
      </c>
      <c r="C222" s="36">
        <f>C221/41</f>
        <v>23916.093860928748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2:17" x14ac:dyDescent="0.25"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2:17" x14ac:dyDescent="0.25"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2:17" x14ac:dyDescent="0.25">
      <c r="B225" s="52" t="s">
        <v>45</v>
      </c>
      <c r="C225" s="52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2:17" x14ac:dyDescent="0.25">
      <c r="B226" s="52"/>
      <c r="C226" s="52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2:17" x14ac:dyDescent="0.25">
      <c r="B227" s="33" t="s">
        <v>0</v>
      </c>
      <c r="C227" s="41">
        <f>G214+F199+F185+F171+F157+F143+F129+F115+F101+F87+F73+F59+F45+F31+F17</f>
        <v>62</v>
      </c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2:17" x14ac:dyDescent="0.25">
      <c r="B228" s="33" t="s">
        <v>1</v>
      </c>
      <c r="C228" s="41">
        <f t="shared" ref="C228:C232" si="29">G215+F200+F186+F172+F158+F144+F130+F116+F102+F88+F74+F60+F46+F32+F18</f>
        <v>61</v>
      </c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2:17" x14ac:dyDescent="0.25">
      <c r="B229" s="33" t="s">
        <v>2</v>
      </c>
      <c r="C229" s="41">
        <f t="shared" si="29"/>
        <v>35</v>
      </c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2:17" x14ac:dyDescent="0.25">
      <c r="B230" s="33" t="s">
        <v>3</v>
      </c>
      <c r="C230" s="41">
        <f t="shared" si="29"/>
        <v>21</v>
      </c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2:17" x14ac:dyDescent="0.25">
      <c r="B231" s="42" t="s">
        <v>55</v>
      </c>
      <c r="C231" s="41">
        <f t="shared" si="29"/>
        <v>11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2:17" x14ac:dyDescent="0.25">
      <c r="B232" s="43" t="s">
        <v>56</v>
      </c>
      <c r="C232" s="41">
        <f t="shared" si="29"/>
        <v>10</v>
      </c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2:17" x14ac:dyDescent="0.25">
      <c r="B233" s="34"/>
      <c r="C233" s="38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2:17" x14ac:dyDescent="0.25">
      <c r="B234" s="33" t="s">
        <v>79</v>
      </c>
      <c r="C234" s="41">
        <f>SUM(C227:C232)</f>
        <v>200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</sheetData>
  <mergeCells count="14">
    <mergeCell ref="L183:N183"/>
    <mergeCell ref="L197:N197"/>
    <mergeCell ref="L99:N99"/>
    <mergeCell ref="L113:N113"/>
    <mergeCell ref="L127:N127"/>
    <mergeCell ref="L141:N141"/>
    <mergeCell ref="L155:N155"/>
    <mergeCell ref="L169:N169"/>
    <mergeCell ref="L85:N85"/>
    <mergeCell ref="L15:N15"/>
    <mergeCell ref="L29:N29"/>
    <mergeCell ref="L43:N43"/>
    <mergeCell ref="L57:N57"/>
    <mergeCell ref="L71:N7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06F6-28A9-46D0-B390-A46E6CE2DE16}">
  <dimension ref="B12:O576"/>
  <sheetViews>
    <sheetView topLeftCell="A7" workbookViewId="0">
      <selection activeCell="E200" sqref="E199:E200"/>
    </sheetView>
  </sheetViews>
  <sheetFormatPr defaultRowHeight="15" x14ac:dyDescent="0.25"/>
  <cols>
    <col min="2" max="2" width="32.7109375" customWidth="1"/>
    <col min="3" max="3" width="15.140625" customWidth="1"/>
    <col min="9" max="9" width="14.5703125" style="19" customWidth="1"/>
    <col min="11" max="11" width="13" customWidth="1"/>
    <col min="13" max="13" width="9.140625" style="19"/>
  </cols>
  <sheetData>
    <row r="12" spans="2:13" x14ac:dyDescent="0.25">
      <c r="B12" s="19" t="s">
        <v>7</v>
      </c>
      <c r="C12" s="19" t="s">
        <v>11</v>
      </c>
      <c r="D12" s="4"/>
      <c r="E12" s="19"/>
      <c r="F12" s="19"/>
      <c r="I12" s="19" t="s">
        <v>39</v>
      </c>
      <c r="J12" s="70" t="s">
        <v>38</v>
      </c>
      <c r="K12" s="70"/>
      <c r="L12" s="70"/>
      <c r="M12" s="19">
        <v>1</v>
      </c>
    </row>
    <row r="13" spans="2:13" x14ac:dyDescent="0.25">
      <c r="B13" s="19"/>
      <c r="C13" s="19"/>
      <c r="D13" s="4"/>
      <c r="E13" s="19"/>
      <c r="F13" s="19"/>
    </row>
    <row r="14" spans="2:13" x14ac:dyDescent="0.25">
      <c r="B14" s="1" t="s">
        <v>0</v>
      </c>
      <c r="C14" s="6">
        <v>26355</v>
      </c>
      <c r="D14" s="4"/>
      <c r="E14" s="19">
        <f>C14/$C$20</f>
        <v>1.5116001185343797</v>
      </c>
      <c r="F14" s="19">
        <v>1</v>
      </c>
      <c r="G14">
        <f>F14*$C$20</f>
        <v>17435.166666666668</v>
      </c>
      <c r="I14" s="6">
        <f>C14-G14</f>
        <v>8919.8333333333321</v>
      </c>
    </row>
    <row r="15" spans="2:13" x14ac:dyDescent="0.25">
      <c r="B15" s="1" t="s">
        <v>1</v>
      </c>
      <c r="C15" s="6">
        <v>43081</v>
      </c>
      <c r="D15" s="4"/>
      <c r="E15" s="19">
        <f t="shared" ref="E15:E17" si="0">C15/$C$20</f>
        <v>2.4709256196767067</v>
      </c>
      <c r="F15" s="19">
        <v>2</v>
      </c>
      <c r="G15">
        <f t="shared" ref="G15:G17" si="1">F15*$C$20</f>
        <v>34870.333333333336</v>
      </c>
      <c r="I15" s="6">
        <f t="shared" ref="I15:I17" si="2">C15-G15</f>
        <v>8210.6666666666642</v>
      </c>
    </row>
    <row r="16" spans="2:13" x14ac:dyDescent="0.25">
      <c r="B16" s="1" t="s">
        <v>2</v>
      </c>
      <c r="C16" s="6">
        <v>18546</v>
      </c>
      <c r="D16" s="4"/>
      <c r="E16" s="19">
        <f t="shared" si="0"/>
        <v>1.063712229115485</v>
      </c>
      <c r="F16" s="19">
        <v>1</v>
      </c>
      <c r="G16">
        <f t="shared" si="1"/>
        <v>17435.166666666668</v>
      </c>
      <c r="I16" s="6">
        <f t="shared" si="2"/>
        <v>1110.8333333333321</v>
      </c>
    </row>
    <row r="17" spans="2:13" x14ac:dyDescent="0.25">
      <c r="B17" s="1" t="s">
        <v>3</v>
      </c>
      <c r="C17" s="6">
        <v>16629</v>
      </c>
      <c r="D17" s="4"/>
      <c r="E17" s="19">
        <f t="shared" si="0"/>
        <v>0.95376203267342818</v>
      </c>
      <c r="F17" s="19">
        <v>0</v>
      </c>
      <c r="G17">
        <f t="shared" si="1"/>
        <v>0</v>
      </c>
      <c r="I17" s="6">
        <f t="shared" si="2"/>
        <v>16629</v>
      </c>
    </row>
    <row r="18" spans="2:13" x14ac:dyDescent="0.25">
      <c r="B18" s="1"/>
      <c r="C18" s="6"/>
      <c r="D18" s="4"/>
      <c r="E18" s="19"/>
      <c r="F18" s="19"/>
    </row>
    <row r="19" spans="2:13" x14ac:dyDescent="0.25">
      <c r="B19" s="3" t="s">
        <v>9</v>
      </c>
      <c r="C19" s="6">
        <f>SUM(C14:C17)</f>
        <v>104611</v>
      </c>
      <c r="D19" s="4"/>
      <c r="E19" s="19"/>
      <c r="F19" s="19"/>
    </row>
    <row r="20" spans="2:13" x14ac:dyDescent="0.25">
      <c r="B20" s="3" t="s">
        <v>46</v>
      </c>
      <c r="C20" s="19">
        <f>C19/6</f>
        <v>17435.166666666668</v>
      </c>
      <c r="D20" s="4"/>
      <c r="E20" s="19"/>
      <c r="F20" s="19"/>
    </row>
    <row r="21" spans="2:13" x14ac:dyDescent="0.25">
      <c r="B21" s="19"/>
      <c r="C21" s="19"/>
      <c r="D21" s="4"/>
      <c r="E21" s="19"/>
      <c r="F21" s="19"/>
    </row>
    <row r="22" spans="2:13" x14ac:dyDescent="0.25">
      <c r="B22" s="19"/>
      <c r="C22" s="6"/>
      <c r="D22" s="4"/>
      <c r="E22" s="19"/>
      <c r="F22" s="19"/>
    </row>
    <row r="23" spans="2:13" x14ac:dyDescent="0.25">
      <c r="B23" s="19"/>
      <c r="C23" s="19"/>
      <c r="D23" s="4"/>
      <c r="E23" s="19"/>
      <c r="F23" s="19"/>
    </row>
    <row r="24" spans="2:13" x14ac:dyDescent="0.25">
      <c r="B24" s="19" t="s">
        <v>10</v>
      </c>
      <c r="C24" s="19" t="s">
        <v>12</v>
      </c>
      <c r="D24" s="4"/>
      <c r="E24" s="19"/>
      <c r="F24" s="19"/>
      <c r="I24" s="19" t="s">
        <v>39</v>
      </c>
      <c r="J24" s="70" t="s">
        <v>38</v>
      </c>
      <c r="K24" s="70"/>
      <c r="L24" s="70"/>
      <c r="M24" s="19">
        <v>1</v>
      </c>
    </row>
    <row r="25" spans="2:13" x14ac:dyDescent="0.25">
      <c r="B25" s="19"/>
      <c r="C25" s="19"/>
      <c r="D25" s="4"/>
      <c r="E25" s="19"/>
      <c r="F25" s="19"/>
    </row>
    <row r="26" spans="2:13" x14ac:dyDescent="0.25">
      <c r="B26" s="1" t="s">
        <v>0</v>
      </c>
      <c r="C26" s="6">
        <v>74565</v>
      </c>
      <c r="D26" s="4"/>
      <c r="E26" s="19">
        <f>C26/$C$32</f>
        <v>3.6496844592081135</v>
      </c>
      <c r="F26" s="19">
        <v>3</v>
      </c>
      <c r="G26">
        <f>F26*$C$32</f>
        <v>61291.6</v>
      </c>
      <c r="I26" s="6">
        <f>C26-G26</f>
        <v>13273.400000000001</v>
      </c>
    </row>
    <row r="27" spans="2:13" x14ac:dyDescent="0.25">
      <c r="B27" s="1" t="s">
        <v>1</v>
      </c>
      <c r="C27" s="6">
        <v>134322</v>
      </c>
      <c r="D27" s="4"/>
      <c r="E27" s="19">
        <f t="shared" ref="E27:E29" si="3">C27/$C$32</f>
        <v>6.5745713931435956</v>
      </c>
      <c r="F27" s="19">
        <v>6</v>
      </c>
      <c r="G27">
        <f t="shared" ref="G27:G29" si="4">F27*$C$32</f>
        <v>122583.2</v>
      </c>
      <c r="I27" s="6">
        <f t="shared" ref="I27:I29" si="5">C27-G27</f>
        <v>11738.800000000003</v>
      </c>
    </row>
    <row r="28" spans="2:13" x14ac:dyDescent="0.25">
      <c r="B28" s="1" t="s">
        <v>2</v>
      </c>
      <c r="C28" s="6">
        <v>52797</v>
      </c>
      <c r="D28" s="4"/>
      <c r="E28" s="19">
        <f t="shared" si="3"/>
        <v>2.5842203499337595</v>
      </c>
      <c r="F28" s="19">
        <v>2</v>
      </c>
      <c r="G28">
        <f t="shared" si="4"/>
        <v>40861.066666666666</v>
      </c>
      <c r="I28" s="6">
        <f t="shared" si="5"/>
        <v>11935.933333333334</v>
      </c>
    </row>
    <row r="29" spans="2:13" x14ac:dyDescent="0.25">
      <c r="B29" s="1" t="s">
        <v>3</v>
      </c>
      <c r="C29" s="6">
        <v>44774</v>
      </c>
      <c r="D29" s="4"/>
      <c r="E29" s="19">
        <f t="shared" si="3"/>
        <v>2.1915237977145319</v>
      </c>
      <c r="F29" s="19">
        <v>2</v>
      </c>
      <c r="G29">
        <f t="shared" si="4"/>
        <v>40861.066666666666</v>
      </c>
      <c r="I29" s="6">
        <f t="shared" si="5"/>
        <v>3912.9333333333343</v>
      </c>
    </row>
    <row r="30" spans="2:13" x14ac:dyDescent="0.25">
      <c r="B30" s="1"/>
      <c r="C30" s="19"/>
      <c r="D30" s="4"/>
      <c r="E30" s="19"/>
      <c r="F30" s="19"/>
    </row>
    <row r="31" spans="2:13" x14ac:dyDescent="0.25">
      <c r="B31" s="3" t="s">
        <v>9</v>
      </c>
      <c r="C31" s="6">
        <f>SUM(C26:C29)</f>
        <v>306458</v>
      </c>
      <c r="D31" s="4"/>
      <c r="E31" s="19"/>
      <c r="F31" s="19"/>
    </row>
    <row r="32" spans="2:13" x14ac:dyDescent="0.25">
      <c r="B32" s="3" t="s">
        <v>46</v>
      </c>
      <c r="C32" s="19">
        <f>C31/15</f>
        <v>20430.533333333333</v>
      </c>
      <c r="D32" s="4"/>
      <c r="E32" s="19"/>
      <c r="F32" s="19"/>
    </row>
    <row r="33" spans="2:13" x14ac:dyDescent="0.25">
      <c r="B33" s="19"/>
      <c r="C33" s="19"/>
      <c r="D33" s="4"/>
      <c r="E33" s="19"/>
      <c r="F33" s="19"/>
    </row>
    <row r="34" spans="2:13" x14ac:dyDescent="0.25">
      <c r="B34" s="19"/>
      <c r="C34" s="19"/>
      <c r="D34" s="4"/>
      <c r="E34" s="19"/>
      <c r="F34" s="19"/>
    </row>
    <row r="35" spans="2:13" x14ac:dyDescent="0.25">
      <c r="B35" s="19"/>
      <c r="C35" s="19"/>
      <c r="D35" s="4"/>
      <c r="E35" s="19"/>
      <c r="F35" s="19"/>
    </row>
    <row r="36" spans="2:13" x14ac:dyDescent="0.25">
      <c r="B36" s="19" t="s">
        <v>13</v>
      </c>
      <c r="C36" s="19" t="s">
        <v>14</v>
      </c>
      <c r="D36" s="4"/>
      <c r="E36" s="19"/>
      <c r="F36" s="19"/>
      <c r="I36" s="19" t="s">
        <v>39</v>
      </c>
      <c r="J36" s="70" t="s">
        <v>38</v>
      </c>
      <c r="K36" s="70"/>
      <c r="L36" s="70"/>
      <c r="M36" s="19">
        <v>1</v>
      </c>
    </row>
    <row r="37" spans="2:13" x14ac:dyDescent="0.25">
      <c r="B37" s="19"/>
      <c r="C37" s="19"/>
      <c r="D37" s="4"/>
      <c r="E37" s="19"/>
      <c r="F37" s="19"/>
    </row>
    <row r="38" spans="2:13" x14ac:dyDescent="0.25">
      <c r="B38" s="1" t="s">
        <v>0</v>
      </c>
      <c r="C38" s="6">
        <v>50464</v>
      </c>
      <c r="D38" s="4"/>
      <c r="E38" s="19">
        <f>C38/$C$44</f>
        <v>2.4994139109474833</v>
      </c>
      <c r="F38" s="19">
        <v>2</v>
      </c>
      <c r="G38">
        <f>F38*$C$44</f>
        <v>40380.666666666664</v>
      </c>
      <c r="I38" s="6">
        <f>C38-G38</f>
        <v>10083.333333333336</v>
      </c>
    </row>
    <row r="39" spans="2:13" x14ac:dyDescent="0.25">
      <c r="B39" s="1" t="s">
        <v>1</v>
      </c>
      <c r="C39" s="6">
        <v>59515</v>
      </c>
      <c r="D39" s="4"/>
      <c r="E39" s="19">
        <f t="shared" ref="E39:E41" si="6">C39/$C$44</f>
        <v>2.9476977431444094</v>
      </c>
      <c r="F39" s="19">
        <v>2</v>
      </c>
      <c r="G39">
        <f t="shared" ref="G39:G41" si="7">F39*$C$44</f>
        <v>40380.666666666664</v>
      </c>
      <c r="I39" s="6">
        <f t="shared" ref="I39:I41" si="8">C39-G39</f>
        <v>19134.333333333336</v>
      </c>
    </row>
    <row r="40" spans="2:13" x14ac:dyDescent="0.25">
      <c r="B40" s="1" t="s">
        <v>2</v>
      </c>
      <c r="C40" s="6">
        <v>47350</v>
      </c>
      <c r="D40" s="4"/>
      <c r="E40" s="19">
        <f t="shared" si="6"/>
        <v>2.3451816876062805</v>
      </c>
      <c r="F40" s="19">
        <v>2</v>
      </c>
      <c r="G40">
        <f t="shared" si="7"/>
        <v>40380.666666666664</v>
      </c>
      <c r="I40" s="6">
        <f t="shared" si="8"/>
        <v>6969.3333333333358</v>
      </c>
    </row>
    <row r="41" spans="2:13" x14ac:dyDescent="0.25">
      <c r="B41" s="1" t="s">
        <v>3</v>
      </c>
      <c r="C41" s="6">
        <v>24384</v>
      </c>
      <c r="D41" s="4"/>
      <c r="E41" s="19">
        <f t="shared" si="6"/>
        <v>1.2077066583018277</v>
      </c>
      <c r="F41" s="19">
        <v>1</v>
      </c>
      <c r="G41">
        <f t="shared" si="7"/>
        <v>20190.333333333332</v>
      </c>
      <c r="I41" s="6">
        <f t="shared" si="8"/>
        <v>4193.6666666666679</v>
      </c>
    </row>
    <row r="42" spans="2:13" x14ac:dyDescent="0.25">
      <c r="B42" s="1"/>
      <c r="C42" s="19"/>
      <c r="D42" s="4"/>
      <c r="E42" s="19"/>
      <c r="F42" s="19"/>
    </row>
    <row r="43" spans="2:13" x14ac:dyDescent="0.25">
      <c r="B43" s="3" t="s">
        <v>9</v>
      </c>
      <c r="C43" s="6">
        <f>SUM(C38:C41)</f>
        <v>181713</v>
      </c>
      <c r="D43" s="4"/>
      <c r="E43" s="19"/>
      <c r="F43" s="19"/>
    </row>
    <row r="44" spans="2:13" x14ac:dyDescent="0.25">
      <c r="B44" s="3" t="s">
        <v>46</v>
      </c>
      <c r="C44" s="19">
        <f>C43/9</f>
        <v>20190.333333333332</v>
      </c>
      <c r="D44" s="4"/>
      <c r="E44" s="19"/>
      <c r="F44" s="19"/>
    </row>
    <row r="45" spans="2:13" x14ac:dyDescent="0.25">
      <c r="B45" s="19"/>
      <c r="C45" s="19"/>
      <c r="D45" s="4"/>
      <c r="E45" s="19"/>
      <c r="F45" s="19"/>
    </row>
    <row r="46" spans="2:13" x14ac:dyDescent="0.25">
      <c r="B46" s="19"/>
      <c r="C46" s="19"/>
      <c r="D46" s="4"/>
      <c r="E46" s="19"/>
      <c r="F46" s="19"/>
    </row>
    <row r="47" spans="2:13" x14ac:dyDescent="0.25">
      <c r="B47" s="19"/>
      <c r="C47" s="19"/>
      <c r="D47" s="4"/>
      <c r="E47" s="19"/>
      <c r="F47" s="19"/>
    </row>
    <row r="48" spans="2:13" x14ac:dyDescent="0.25">
      <c r="B48" s="19" t="s">
        <v>15</v>
      </c>
      <c r="C48" s="19" t="s">
        <v>26</v>
      </c>
      <c r="D48" s="4"/>
      <c r="E48" s="19"/>
      <c r="F48" s="19"/>
      <c r="I48" s="19" t="s">
        <v>39</v>
      </c>
      <c r="J48" s="70" t="s">
        <v>38</v>
      </c>
      <c r="K48" s="70"/>
      <c r="L48" s="70"/>
      <c r="M48" s="19">
        <v>0</v>
      </c>
    </row>
    <row r="49" spans="2:13" x14ac:dyDescent="0.25">
      <c r="B49" s="19"/>
      <c r="C49" s="19"/>
      <c r="D49" s="4"/>
      <c r="E49" s="19"/>
      <c r="F49" s="19"/>
    </row>
    <row r="50" spans="2:13" x14ac:dyDescent="0.25">
      <c r="B50" s="1" t="s">
        <v>0</v>
      </c>
      <c r="C50" s="6">
        <v>84166</v>
      </c>
      <c r="D50" s="4"/>
      <c r="E50" s="19">
        <f>C50/$C$56</f>
        <v>4.3007481657802513</v>
      </c>
      <c r="F50" s="19">
        <v>4</v>
      </c>
      <c r="G50">
        <f>F50*$C$56</f>
        <v>78280.333333333328</v>
      </c>
      <c r="I50" s="6">
        <f>C50-G50</f>
        <v>5885.6666666666715</v>
      </c>
    </row>
    <row r="51" spans="2:13" x14ac:dyDescent="0.25">
      <c r="B51" s="1" t="s">
        <v>1</v>
      </c>
      <c r="C51" s="6">
        <v>79463</v>
      </c>
      <c r="D51" s="4"/>
      <c r="E51" s="19">
        <f t="shared" ref="E51:E53" si="9">C51/$C$56</f>
        <v>4.0604323776512619</v>
      </c>
      <c r="F51" s="19">
        <v>4</v>
      </c>
      <c r="G51">
        <f t="shared" ref="G51:G53" si="10">F51*$C$56</f>
        <v>78280.333333333328</v>
      </c>
      <c r="I51" s="6">
        <f t="shared" ref="I51:I53" si="11">C51-G51</f>
        <v>1182.6666666666715</v>
      </c>
    </row>
    <row r="52" spans="2:13" x14ac:dyDescent="0.25">
      <c r="B52" s="1" t="s">
        <v>2</v>
      </c>
      <c r="C52" s="6">
        <v>44551</v>
      </c>
      <c r="D52" s="4"/>
      <c r="E52" s="19">
        <f t="shared" si="9"/>
        <v>2.27648494087489</v>
      </c>
      <c r="F52" s="19">
        <v>2</v>
      </c>
      <c r="G52">
        <f t="shared" si="10"/>
        <v>39140.166666666664</v>
      </c>
      <c r="I52" s="6">
        <f t="shared" si="11"/>
        <v>5410.8333333333358</v>
      </c>
    </row>
    <row r="53" spans="2:13" x14ac:dyDescent="0.25">
      <c r="B53" s="1" t="s">
        <v>3</v>
      </c>
      <c r="C53" s="6">
        <v>26661</v>
      </c>
      <c r="D53" s="4"/>
      <c r="E53" s="19">
        <f t="shared" si="9"/>
        <v>1.3623345156935971</v>
      </c>
      <c r="F53" s="19">
        <v>1</v>
      </c>
      <c r="G53">
        <f t="shared" si="10"/>
        <v>19570.083333333332</v>
      </c>
      <c r="I53" s="6">
        <f t="shared" si="11"/>
        <v>7090.9166666666679</v>
      </c>
    </row>
    <row r="54" spans="2:13" x14ac:dyDescent="0.25">
      <c r="B54" s="1"/>
      <c r="C54" s="19"/>
      <c r="D54" s="4"/>
      <c r="E54" s="19"/>
      <c r="F54" s="19"/>
    </row>
    <row r="55" spans="2:13" x14ac:dyDescent="0.25">
      <c r="B55" s="3" t="s">
        <v>9</v>
      </c>
      <c r="C55" s="6">
        <f>SUM(C50:C53)</f>
        <v>234841</v>
      </c>
      <c r="D55" s="4"/>
      <c r="E55" s="19"/>
      <c r="F55" s="19"/>
    </row>
    <row r="56" spans="2:13" x14ac:dyDescent="0.25">
      <c r="B56" s="3" t="s">
        <v>46</v>
      </c>
      <c r="C56" s="19">
        <f>C55/12</f>
        <v>19570.083333333332</v>
      </c>
      <c r="D56" s="4"/>
      <c r="E56" s="19"/>
      <c r="F56" s="19"/>
    </row>
    <row r="57" spans="2:13" x14ac:dyDescent="0.25">
      <c r="B57" s="19"/>
      <c r="C57" s="19"/>
      <c r="D57" s="4"/>
      <c r="E57" s="19"/>
      <c r="F57" s="19"/>
    </row>
    <row r="58" spans="2:13" x14ac:dyDescent="0.25">
      <c r="B58" s="19"/>
      <c r="C58" s="19"/>
      <c r="D58" s="4"/>
      <c r="E58" s="19"/>
      <c r="F58" s="19"/>
    </row>
    <row r="59" spans="2:13" x14ac:dyDescent="0.25">
      <c r="B59" s="19"/>
      <c r="C59" s="19"/>
      <c r="D59" s="4"/>
      <c r="E59" s="19"/>
      <c r="F59" s="19"/>
    </row>
    <row r="60" spans="2:13" x14ac:dyDescent="0.25">
      <c r="B60" s="19" t="s">
        <v>16</v>
      </c>
      <c r="C60" s="19" t="s">
        <v>28</v>
      </c>
      <c r="D60" s="4"/>
      <c r="E60" s="19"/>
      <c r="F60" s="19"/>
      <c r="I60" s="19" t="s">
        <v>39</v>
      </c>
      <c r="J60" s="70" t="s">
        <v>38</v>
      </c>
      <c r="K60" s="70"/>
      <c r="L60" s="70"/>
      <c r="M60" s="19">
        <v>2</v>
      </c>
    </row>
    <row r="61" spans="2:13" x14ac:dyDescent="0.25">
      <c r="B61" s="19"/>
      <c r="C61" s="19"/>
      <c r="D61" s="4"/>
      <c r="E61" s="19"/>
      <c r="F61" s="19"/>
    </row>
    <row r="62" spans="2:13" x14ac:dyDescent="0.25">
      <c r="B62" s="1" t="s">
        <v>0</v>
      </c>
      <c r="C62" s="6">
        <v>78163</v>
      </c>
      <c r="D62" s="4"/>
      <c r="E62" s="19">
        <f>C62/$C$68</f>
        <v>3.9801546153133964</v>
      </c>
      <c r="F62" s="19">
        <v>3</v>
      </c>
      <c r="G62">
        <f>F62*$C$68</f>
        <v>58914.545454545456</v>
      </c>
      <c r="I62" s="6">
        <f>C62-G62</f>
        <v>19248.454545454544</v>
      </c>
    </row>
    <row r="63" spans="2:13" x14ac:dyDescent="0.25">
      <c r="B63" s="1" t="s">
        <v>1</v>
      </c>
      <c r="C63" s="6">
        <v>73556</v>
      </c>
      <c r="D63" s="4"/>
      <c r="E63" s="19">
        <f t="shared" ref="E63:E65" si="12">C63/$C$68</f>
        <v>3.7455605962410883</v>
      </c>
      <c r="F63" s="19">
        <v>3</v>
      </c>
      <c r="G63">
        <f t="shared" ref="G63:G65" si="13">F63*$C$68</f>
        <v>58914.545454545456</v>
      </c>
      <c r="I63" s="6">
        <f t="shared" ref="I63:I65" si="14">C63-G63</f>
        <v>14641.454545454544</v>
      </c>
    </row>
    <row r="64" spans="2:13" x14ac:dyDescent="0.25">
      <c r="B64" s="1" t="s">
        <v>2</v>
      </c>
      <c r="C64" s="6">
        <v>38628</v>
      </c>
      <c r="D64" s="4"/>
      <c r="E64" s="19">
        <f t="shared" si="12"/>
        <v>1.9669845384686602</v>
      </c>
      <c r="F64" s="19">
        <v>1</v>
      </c>
      <c r="G64">
        <f t="shared" si="13"/>
        <v>19638.18181818182</v>
      </c>
      <c r="I64" s="6">
        <f t="shared" si="14"/>
        <v>18989.81818181818</v>
      </c>
    </row>
    <row r="65" spans="2:13" x14ac:dyDescent="0.25">
      <c r="B65" s="1" t="s">
        <v>3</v>
      </c>
      <c r="C65" s="6">
        <v>25673</v>
      </c>
      <c r="D65" s="4"/>
      <c r="E65" s="19">
        <f t="shared" si="12"/>
        <v>1.3073002499768538</v>
      </c>
      <c r="F65" s="19">
        <v>1</v>
      </c>
      <c r="G65">
        <f t="shared" si="13"/>
        <v>19638.18181818182</v>
      </c>
      <c r="I65" s="6">
        <f t="shared" si="14"/>
        <v>6034.8181818181802</v>
      </c>
    </row>
    <row r="66" spans="2:13" x14ac:dyDescent="0.25">
      <c r="B66" s="1"/>
      <c r="C66" s="19"/>
      <c r="D66" s="4"/>
      <c r="E66" s="19"/>
      <c r="F66" s="19"/>
    </row>
    <row r="67" spans="2:13" x14ac:dyDescent="0.25">
      <c r="B67" s="3" t="s">
        <v>9</v>
      </c>
      <c r="C67" s="6">
        <f>SUM(C62:C65)</f>
        <v>216020</v>
      </c>
      <c r="D67" s="4"/>
      <c r="E67" s="19"/>
      <c r="F67" s="19"/>
    </row>
    <row r="68" spans="2:13" x14ac:dyDescent="0.25">
      <c r="B68" s="3" t="s">
        <v>46</v>
      </c>
      <c r="C68" s="19">
        <f>C67/11</f>
        <v>19638.18181818182</v>
      </c>
      <c r="D68" s="4"/>
      <c r="E68" s="19"/>
      <c r="F68" s="19"/>
    </row>
    <row r="69" spans="2:13" x14ac:dyDescent="0.25">
      <c r="B69" s="19"/>
      <c r="C69" s="19"/>
      <c r="D69" s="4"/>
      <c r="E69" s="19"/>
      <c r="F69" s="19"/>
    </row>
    <row r="70" spans="2:13" x14ac:dyDescent="0.25">
      <c r="B70" s="19"/>
      <c r="C70" s="19"/>
      <c r="D70" s="4"/>
      <c r="E70" s="19"/>
      <c r="F70" s="19"/>
    </row>
    <row r="71" spans="2:13" x14ac:dyDescent="0.25">
      <c r="B71" s="19"/>
      <c r="C71" s="19"/>
      <c r="D71" s="4"/>
      <c r="E71" s="19"/>
      <c r="F71" s="19"/>
    </row>
    <row r="72" spans="2:13" x14ac:dyDescent="0.25">
      <c r="B72" s="19" t="s">
        <v>17</v>
      </c>
      <c r="C72" s="19" t="s">
        <v>29</v>
      </c>
      <c r="D72" s="4"/>
      <c r="E72" s="19"/>
      <c r="F72" s="19"/>
      <c r="I72" s="19" t="s">
        <v>39</v>
      </c>
      <c r="J72" s="70" t="s">
        <v>38</v>
      </c>
      <c r="K72" s="70"/>
      <c r="L72" s="70"/>
      <c r="M72" s="19">
        <v>0</v>
      </c>
    </row>
    <row r="73" spans="2:13" x14ac:dyDescent="0.25">
      <c r="B73" s="19"/>
      <c r="C73" s="19"/>
      <c r="D73" s="4"/>
      <c r="E73" s="19"/>
      <c r="F73" s="19"/>
    </row>
    <row r="74" spans="2:13" x14ac:dyDescent="0.25">
      <c r="B74" s="1" t="s">
        <v>0</v>
      </c>
      <c r="C74" s="6">
        <v>79715</v>
      </c>
      <c r="D74" s="4"/>
      <c r="E74" s="19">
        <f>C74/$C$80</f>
        <v>4.043099815849434</v>
      </c>
      <c r="F74" s="19">
        <v>4</v>
      </c>
      <c r="G74">
        <f>F74*$C$80</f>
        <v>78865.230769230766</v>
      </c>
      <c r="I74" s="6">
        <f>C74-G74</f>
        <v>849.76923076923413</v>
      </c>
    </row>
    <row r="75" spans="2:13" x14ac:dyDescent="0.25">
      <c r="B75" s="1" t="s">
        <v>1</v>
      </c>
      <c r="C75" s="6">
        <v>96714</v>
      </c>
      <c r="D75" s="4"/>
      <c r="E75" s="19">
        <f t="shared" ref="E75:E77" si="15">C75/$C$80</f>
        <v>4.9052795031055902</v>
      </c>
      <c r="F75" s="19">
        <v>4</v>
      </c>
      <c r="G75">
        <f t="shared" ref="G75:G77" si="16">F75*$C$80</f>
        <v>78865.230769230766</v>
      </c>
      <c r="I75" s="6">
        <f t="shared" ref="I75:I77" si="17">C75-G75</f>
        <v>17848.769230769234</v>
      </c>
    </row>
    <row r="76" spans="2:13" x14ac:dyDescent="0.25">
      <c r="B76" s="1" t="s">
        <v>2</v>
      </c>
      <c r="C76" s="6">
        <v>40124</v>
      </c>
      <c r="D76" s="4"/>
      <c r="E76" s="19">
        <f t="shared" si="15"/>
        <v>2.0350666375355035</v>
      </c>
      <c r="F76" s="19">
        <v>2</v>
      </c>
      <c r="G76">
        <f t="shared" si="16"/>
        <v>39432.615384615383</v>
      </c>
      <c r="I76" s="6">
        <f t="shared" si="17"/>
        <v>691.38461538461706</v>
      </c>
    </row>
    <row r="77" spans="2:13" x14ac:dyDescent="0.25">
      <c r="B77" s="1" t="s">
        <v>3</v>
      </c>
      <c r="C77" s="6">
        <v>39759</v>
      </c>
      <c r="D77" s="4"/>
      <c r="E77" s="19">
        <f t="shared" si="15"/>
        <v>2.0165540435094731</v>
      </c>
      <c r="F77" s="19">
        <v>2</v>
      </c>
      <c r="G77">
        <f t="shared" si="16"/>
        <v>39432.615384615383</v>
      </c>
      <c r="I77" s="6">
        <f t="shared" si="17"/>
        <v>326.38461538461706</v>
      </c>
    </row>
    <row r="78" spans="2:13" x14ac:dyDescent="0.25">
      <c r="B78" s="1"/>
      <c r="C78" s="19"/>
      <c r="D78" s="4"/>
      <c r="E78" s="19"/>
      <c r="F78" s="19"/>
    </row>
    <row r="79" spans="2:13" x14ac:dyDescent="0.25">
      <c r="B79" s="3" t="s">
        <v>9</v>
      </c>
      <c r="C79" s="6">
        <f>SUM(C74:C77)</f>
        <v>256312</v>
      </c>
      <c r="D79" s="4"/>
      <c r="E79" s="19"/>
      <c r="F79" s="19"/>
    </row>
    <row r="80" spans="2:13" x14ac:dyDescent="0.25">
      <c r="B80" s="3" t="s">
        <v>46</v>
      </c>
      <c r="C80" s="19">
        <f>C79/13</f>
        <v>19716.307692307691</v>
      </c>
      <c r="D80" s="4"/>
      <c r="E80" s="19"/>
      <c r="F80" s="19"/>
    </row>
    <row r="81" spans="2:13" x14ac:dyDescent="0.25">
      <c r="B81" s="19"/>
      <c r="C81" s="19"/>
      <c r="D81" s="4"/>
      <c r="E81" s="19"/>
      <c r="F81" s="19"/>
    </row>
    <row r="82" spans="2:13" x14ac:dyDescent="0.25">
      <c r="B82" s="19"/>
      <c r="C82" s="19"/>
      <c r="D82" s="4"/>
      <c r="E82" s="19"/>
      <c r="F82" s="19"/>
    </row>
    <row r="83" spans="2:13" x14ac:dyDescent="0.25">
      <c r="B83" s="19"/>
      <c r="C83" s="19"/>
      <c r="D83" s="4"/>
      <c r="E83" s="19"/>
      <c r="F83" s="19"/>
    </row>
    <row r="84" spans="2:13" x14ac:dyDescent="0.25">
      <c r="B84" s="19" t="s">
        <v>18</v>
      </c>
      <c r="C84" s="19" t="s">
        <v>30</v>
      </c>
      <c r="D84" s="4"/>
      <c r="E84" s="19"/>
      <c r="F84" s="19"/>
      <c r="I84" s="19" t="s">
        <v>39</v>
      </c>
      <c r="J84" s="70" t="s">
        <v>38</v>
      </c>
      <c r="K84" s="70"/>
      <c r="L84" s="70"/>
      <c r="M84" s="19">
        <v>1</v>
      </c>
    </row>
    <row r="85" spans="2:13" x14ac:dyDescent="0.25">
      <c r="B85" s="19"/>
      <c r="C85" s="19"/>
      <c r="D85" s="4"/>
      <c r="E85" s="19"/>
      <c r="F85" s="19"/>
    </row>
    <row r="86" spans="2:13" x14ac:dyDescent="0.25">
      <c r="B86" s="1" t="s">
        <v>0</v>
      </c>
      <c r="C86" s="6">
        <v>119457</v>
      </c>
      <c r="D86" s="4"/>
      <c r="E86" s="19">
        <f>C86/$C$92</f>
        <v>6.061987573802611</v>
      </c>
      <c r="F86" s="19">
        <v>6</v>
      </c>
      <c r="G86">
        <f>F86*$C$92</f>
        <v>118235.47826086957</v>
      </c>
      <c r="I86" s="6">
        <f>C86-G86</f>
        <v>1221.5217391304323</v>
      </c>
    </row>
    <row r="87" spans="2:13" x14ac:dyDescent="0.25">
      <c r="B87" s="1" t="s">
        <v>1</v>
      </c>
      <c r="C87" s="6">
        <v>195176</v>
      </c>
      <c r="D87" s="4"/>
      <c r="E87" s="19">
        <f t="shared" ref="E87:E89" si="18">C87/$C$92</f>
        <v>9.9044383058715546</v>
      </c>
      <c r="F87" s="19">
        <v>9</v>
      </c>
      <c r="G87">
        <f t="shared" ref="G87:G89" si="19">F87*$C$92</f>
        <v>177353.21739130435</v>
      </c>
      <c r="I87" s="6">
        <f t="shared" ref="I87:I89" si="20">C87-G87</f>
        <v>17822.782608695648</v>
      </c>
    </row>
    <row r="88" spans="2:13" x14ac:dyDescent="0.25">
      <c r="B88" s="1" t="s">
        <v>2</v>
      </c>
      <c r="C88" s="6">
        <v>64412</v>
      </c>
      <c r="D88" s="4"/>
      <c r="E88" s="19">
        <f t="shared" si="18"/>
        <v>3.2686635660009355</v>
      </c>
      <c r="F88" s="19">
        <v>3</v>
      </c>
      <c r="G88">
        <f t="shared" si="19"/>
        <v>59117.739130434784</v>
      </c>
      <c r="I88" s="6">
        <f t="shared" si="20"/>
        <v>5294.2608695652161</v>
      </c>
    </row>
    <row r="89" spans="2:13" x14ac:dyDescent="0.25">
      <c r="B89" s="1" t="s">
        <v>3</v>
      </c>
      <c r="C89" s="6">
        <v>74191</v>
      </c>
      <c r="D89" s="4"/>
      <c r="E89" s="19">
        <f t="shared" si="18"/>
        <v>3.7649105543248993</v>
      </c>
      <c r="F89" s="19">
        <v>3</v>
      </c>
      <c r="G89">
        <f t="shared" si="19"/>
        <v>59117.739130434784</v>
      </c>
      <c r="I89" s="6">
        <f t="shared" si="20"/>
        <v>15073.260869565216</v>
      </c>
    </row>
    <row r="90" spans="2:13" x14ac:dyDescent="0.25">
      <c r="B90" s="1"/>
      <c r="C90" s="19"/>
      <c r="D90" s="4"/>
      <c r="E90" s="19"/>
      <c r="F90" s="19"/>
    </row>
    <row r="91" spans="2:13" x14ac:dyDescent="0.25">
      <c r="B91" s="3" t="s">
        <v>9</v>
      </c>
      <c r="C91" s="6">
        <f>SUM(C86:C89)</f>
        <v>453236</v>
      </c>
      <c r="D91" s="4"/>
      <c r="E91" s="19"/>
      <c r="F91" s="19"/>
    </row>
    <row r="92" spans="2:13" x14ac:dyDescent="0.25">
      <c r="B92" s="3" t="s">
        <v>46</v>
      </c>
      <c r="C92" s="19">
        <f>C91/23</f>
        <v>19705.91304347826</v>
      </c>
      <c r="D92" s="4"/>
      <c r="E92" s="19"/>
      <c r="F92" s="19"/>
    </row>
    <row r="93" spans="2:13" x14ac:dyDescent="0.25">
      <c r="B93" s="19"/>
      <c r="C93" s="19"/>
      <c r="D93" s="4"/>
      <c r="E93" s="19"/>
      <c r="F93" s="19"/>
    </row>
    <row r="94" spans="2:13" x14ac:dyDescent="0.25">
      <c r="B94" s="19"/>
      <c r="C94" s="19"/>
      <c r="D94" s="4"/>
      <c r="E94" s="19"/>
      <c r="F94" s="19"/>
    </row>
    <row r="95" spans="2:13" x14ac:dyDescent="0.25">
      <c r="B95" s="19"/>
      <c r="C95" s="19"/>
      <c r="D95" s="4"/>
      <c r="E95" s="19"/>
      <c r="F95" s="19"/>
    </row>
    <row r="96" spans="2:13" x14ac:dyDescent="0.25">
      <c r="B96" s="19" t="s">
        <v>19</v>
      </c>
      <c r="C96" s="19" t="s">
        <v>29</v>
      </c>
      <c r="D96" s="4"/>
      <c r="E96" s="19"/>
      <c r="F96" s="19"/>
      <c r="I96" s="19" t="s">
        <v>39</v>
      </c>
      <c r="J96" s="70" t="s">
        <v>38</v>
      </c>
      <c r="K96" s="70"/>
      <c r="L96" s="70"/>
      <c r="M96" s="19">
        <v>1</v>
      </c>
    </row>
    <row r="97" spans="2:13" x14ac:dyDescent="0.25">
      <c r="B97" s="19"/>
      <c r="C97" s="19"/>
      <c r="D97" s="4"/>
      <c r="E97" s="19"/>
      <c r="F97" s="19"/>
    </row>
    <row r="98" spans="2:13" x14ac:dyDescent="0.25">
      <c r="B98" s="1" t="s">
        <v>0</v>
      </c>
      <c r="C98" s="6">
        <v>87019</v>
      </c>
      <c r="D98" s="4"/>
      <c r="E98" s="19">
        <f>C98/$C$104</f>
        <v>4.537111161022251</v>
      </c>
      <c r="F98" s="19">
        <v>4</v>
      </c>
      <c r="G98">
        <f>F98*$C$104</f>
        <v>76717.538461538468</v>
      </c>
      <c r="I98" s="6">
        <f>C98-G98</f>
        <v>10301.461538461532</v>
      </c>
    </row>
    <row r="99" spans="2:13" x14ac:dyDescent="0.25">
      <c r="B99" s="1" t="s">
        <v>1</v>
      </c>
      <c r="C99" s="6">
        <v>84534</v>
      </c>
      <c r="D99" s="4"/>
      <c r="E99" s="19">
        <f t="shared" ref="E99:E101" si="21">C99/$C$104</f>
        <v>4.4075449601334764</v>
      </c>
      <c r="F99" s="19">
        <v>4</v>
      </c>
      <c r="G99">
        <f t="shared" ref="G99:G101" si="22">F99*$C$104</f>
        <v>76717.538461538468</v>
      </c>
      <c r="I99" s="6">
        <f t="shared" ref="I99:I101" si="23">C99-G99</f>
        <v>7816.4615384615317</v>
      </c>
    </row>
    <row r="100" spans="2:13" x14ac:dyDescent="0.25">
      <c r="B100" s="1" t="s">
        <v>2</v>
      </c>
      <c r="C100" s="6">
        <v>42117</v>
      </c>
      <c r="D100" s="4"/>
      <c r="E100" s="19">
        <f t="shared" si="21"/>
        <v>2.1959515826287839</v>
      </c>
      <c r="F100" s="19">
        <v>2</v>
      </c>
      <c r="G100">
        <f t="shared" si="22"/>
        <v>38358.769230769234</v>
      </c>
      <c r="I100" s="6">
        <f t="shared" si="23"/>
        <v>3758.2307692307659</v>
      </c>
    </row>
    <row r="101" spans="2:13" x14ac:dyDescent="0.25">
      <c r="B101" s="1" t="s">
        <v>3</v>
      </c>
      <c r="C101" s="6">
        <v>35662</v>
      </c>
      <c r="D101" s="4"/>
      <c r="E101" s="19">
        <f t="shared" si="21"/>
        <v>1.8593922962154876</v>
      </c>
      <c r="F101" s="19">
        <v>1</v>
      </c>
      <c r="G101">
        <f t="shared" si="22"/>
        <v>19179.384615384617</v>
      </c>
      <c r="I101" s="6">
        <f t="shared" si="23"/>
        <v>16482.615384615383</v>
      </c>
    </row>
    <row r="102" spans="2:13" x14ac:dyDescent="0.25">
      <c r="B102" s="1"/>
      <c r="C102" s="19"/>
      <c r="D102" s="4"/>
      <c r="E102" s="19"/>
      <c r="F102" s="19"/>
    </row>
    <row r="103" spans="2:13" x14ac:dyDescent="0.25">
      <c r="B103" s="3" t="s">
        <v>9</v>
      </c>
      <c r="C103" s="6">
        <f>SUM(C98:C101)</f>
        <v>249332</v>
      </c>
      <c r="D103" s="4"/>
      <c r="E103" s="19"/>
      <c r="F103" s="19"/>
    </row>
    <row r="104" spans="2:13" x14ac:dyDescent="0.25">
      <c r="B104" s="3" t="s">
        <v>46</v>
      </c>
      <c r="C104" s="19">
        <f>C103/13</f>
        <v>19179.384615384617</v>
      </c>
      <c r="D104" s="4"/>
      <c r="E104" s="19"/>
      <c r="F104" s="19"/>
    </row>
    <row r="105" spans="2:13" x14ac:dyDescent="0.25">
      <c r="B105" s="19"/>
      <c r="C105" s="19"/>
      <c r="D105" s="4"/>
      <c r="E105" s="19"/>
      <c r="F105" s="19"/>
    </row>
    <row r="106" spans="2:13" x14ac:dyDescent="0.25">
      <c r="B106" s="19"/>
      <c r="C106" s="19"/>
      <c r="D106" s="4"/>
      <c r="E106" s="19"/>
      <c r="F106" s="19"/>
    </row>
    <row r="107" spans="2:13" x14ac:dyDescent="0.25">
      <c r="B107" s="19"/>
      <c r="C107" s="19"/>
      <c r="D107" s="4"/>
      <c r="E107" s="19"/>
      <c r="F107" s="19"/>
    </row>
    <row r="108" spans="2:13" x14ac:dyDescent="0.25">
      <c r="B108" s="19" t="s">
        <v>20</v>
      </c>
      <c r="C108" s="19" t="s">
        <v>31</v>
      </c>
      <c r="D108" s="4"/>
      <c r="E108" s="19"/>
      <c r="F108" s="19"/>
      <c r="I108" s="19" t="s">
        <v>39</v>
      </c>
      <c r="J108" s="70" t="s">
        <v>38</v>
      </c>
      <c r="K108" s="70"/>
      <c r="L108" s="70"/>
      <c r="M108" s="19">
        <v>1</v>
      </c>
    </row>
    <row r="109" spans="2:13" x14ac:dyDescent="0.25">
      <c r="B109" s="19"/>
      <c r="C109" s="19"/>
      <c r="D109" s="4"/>
      <c r="E109" s="19"/>
      <c r="F109" s="19"/>
    </row>
    <row r="110" spans="2:13" x14ac:dyDescent="0.25">
      <c r="B110" s="1" t="s">
        <v>0</v>
      </c>
      <c r="C110" s="6">
        <v>187497</v>
      </c>
      <c r="D110" s="4"/>
      <c r="E110" s="19">
        <f>C110/$C$116</f>
        <v>9.1297356189146814</v>
      </c>
      <c r="F110" s="19">
        <v>9</v>
      </c>
      <c r="G110">
        <f>F110*$C$116</f>
        <v>184832.625</v>
      </c>
      <c r="I110" s="6">
        <f>C110-G110</f>
        <v>2664.375</v>
      </c>
    </row>
    <row r="111" spans="2:13" x14ac:dyDescent="0.25">
      <c r="B111" s="1" t="s">
        <v>1</v>
      </c>
      <c r="C111" s="6">
        <v>158362</v>
      </c>
      <c r="D111" s="4"/>
      <c r="E111" s="19">
        <f t="shared" ref="E111:E113" si="24">C111/$C$116</f>
        <v>7.7110737349534482</v>
      </c>
      <c r="F111" s="19">
        <v>7</v>
      </c>
      <c r="G111">
        <f t="shared" ref="G111:G113" si="25">F111*$C$116</f>
        <v>143758.70833333331</v>
      </c>
      <c r="I111" s="6">
        <f t="shared" ref="I111:I113" si="26">C111-G111</f>
        <v>14603.291666666686</v>
      </c>
    </row>
    <row r="112" spans="2:13" x14ac:dyDescent="0.25">
      <c r="B112" s="1" t="s">
        <v>2</v>
      </c>
      <c r="C112" s="6">
        <v>88601</v>
      </c>
      <c r="D112" s="4"/>
      <c r="E112" s="19">
        <f t="shared" si="24"/>
        <v>4.3142221239351013</v>
      </c>
      <c r="F112" s="19">
        <v>4</v>
      </c>
      <c r="G112">
        <f t="shared" si="25"/>
        <v>82147.833333333328</v>
      </c>
      <c r="I112" s="6">
        <f t="shared" si="26"/>
        <v>6453.1666666666715</v>
      </c>
    </row>
    <row r="113" spans="2:13" x14ac:dyDescent="0.25">
      <c r="B113" s="1" t="s">
        <v>3</v>
      </c>
      <c r="C113" s="6">
        <v>58427</v>
      </c>
      <c r="D113" s="4"/>
      <c r="E113" s="19">
        <f t="shared" si="24"/>
        <v>2.8449685221967713</v>
      </c>
      <c r="F113" s="19">
        <v>2</v>
      </c>
      <c r="G113">
        <f t="shared" si="25"/>
        <v>41073.916666666664</v>
      </c>
      <c r="I113" s="6">
        <f t="shared" si="26"/>
        <v>17353.083333333336</v>
      </c>
    </row>
    <row r="114" spans="2:13" x14ac:dyDescent="0.25">
      <c r="B114" s="1"/>
      <c r="C114" s="19"/>
      <c r="D114" s="4"/>
      <c r="E114" s="19"/>
      <c r="F114" s="19"/>
    </row>
    <row r="115" spans="2:13" x14ac:dyDescent="0.25">
      <c r="B115" s="3" t="s">
        <v>9</v>
      </c>
      <c r="C115" s="6">
        <f>SUM(C110:C113)</f>
        <v>492887</v>
      </c>
      <c r="D115" s="4"/>
      <c r="E115" s="19"/>
      <c r="F115" s="19"/>
    </row>
    <row r="116" spans="2:13" x14ac:dyDescent="0.25">
      <c r="B116" s="3" t="s">
        <v>46</v>
      </c>
      <c r="C116" s="19">
        <f>C115/24</f>
        <v>20536.958333333332</v>
      </c>
      <c r="D116" s="4"/>
      <c r="E116" s="19"/>
      <c r="F116" s="19"/>
    </row>
    <row r="117" spans="2:13" x14ac:dyDescent="0.25">
      <c r="B117" s="19"/>
      <c r="C117" s="19"/>
      <c r="D117" s="4"/>
      <c r="E117" s="19"/>
      <c r="F117" s="19"/>
    </row>
    <row r="118" spans="2:13" x14ac:dyDescent="0.25">
      <c r="B118" s="19"/>
      <c r="C118" s="19"/>
      <c r="D118" s="4"/>
      <c r="E118" s="19"/>
      <c r="F118" s="19"/>
    </row>
    <row r="119" spans="2:13" x14ac:dyDescent="0.25">
      <c r="B119" s="19"/>
      <c r="C119" s="19"/>
      <c r="D119" s="4"/>
      <c r="E119" s="19"/>
      <c r="F119" s="19"/>
    </row>
    <row r="120" spans="2:13" x14ac:dyDescent="0.25">
      <c r="B120" s="19" t="s">
        <v>21</v>
      </c>
      <c r="C120" s="19" t="s">
        <v>28</v>
      </c>
      <c r="D120" s="4"/>
      <c r="E120" s="19"/>
      <c r="F120" s="19"/>
      <c r="I120" s="19" t="s">
        <v>39</v>
      </c>
      <c r="J120" s="70" t="s">
        <v>38</v>
      </c>
      <c r="K120" s="70"/>
      <c r="L120" s="70"/>
      <c r="M120" s="19">
        <v>2</v>
      </c>
    </row>
    <row r="121" spans="2:13" x14ac:dyDescent="0.25">
      <c r="B121" s="19"/>
      <c r="C121" s="19"/>
      <c r="D121" s="4"/>
      <c r="E121" s="19"/>
      <c r="F121" s="19"/>
    </row>
    <row r="122" spans="2:13" x14ac:dyDescent="0.25">
      <c r="B122" s="1" t="s">
        <v>0</v>
      </c>
      <c r="C122" s="6">
        <v>77631</v>
      </c>
      <c r="D122" s="4"/>
      <c r="E122" s="19">
        <f>C122/$C$128</f>
        <v>3.9917961519044147</v>
      </c>
      <c r="F122" s="19">
        <v>3</v>
      </c>
      <c r="G122">
        <f>F122*$C$128</f>
        <v>58342.909090909088</v>
      </c>
      <c r="I122" s="6">
        <f>C122-G122</f>
        <v>19288.090909090912</v>
      </c>
    </row>
    <row r="123" spans="2:13" x14ac:dyDescent="0.25">
      <c r="B123" s="1" t="s">
        <v>1</v>
      </c>
      <c r="C123" s="6">
        <v>74113</v>
      </c>
      <c r="D123" s="4"/>
      <c r="E123" s="19">
        <f t="shared" ref="E123:E125" si="27">C123/$C$128</f>
        <v>3.8109001327574279</v>
      </c>
      <c r="F123" s="19">
        <v>3</v>
      </c>
      <c r="G123">
        <f t="shared" ref="G123:G125" si="28">F123*$C$128</f>
        <v>58342.909090909088</v>
      </c>
      <c r="I123" s="6">
        <f t="shared" ref="I123:I125" si="29">C123-G123</f>
        <v>15770.090909090912</v>
      </c>
    </row>
    <row r="124" spans="2:13" x14ac:dyDescent="0.25">
      <c r="B124" s="1" t="s">
        <v>2</v>
      </c>
      <c r="C124" s="6">
        <v>37451</v>
      </c>
      <c r="D124" s="4"/>
      <c r="E124" s="19">
        <f t="shared" si="27"/>
        <v>1.9257353078663451</v>
      </c>
      <c r="F124" s="19">
        <v>1</v>
      </c>
      <c r="G124">
        <f t="shared" si="28"/>
        <v>19447.636363636364</v>
      </c>
      <c r="I124" s="6">
        <f t="shared" si="29"/>
        <v>18003.363636363636</v>
      </c>
    </row>
    <row r="125" spans="2:13" x14ac:dyDescent="0.25">
      <c r="B125" s="1" t="s">
        <v>3</v>
      </c>
      <c r="C125" s="6">
        <v>24729</v>
      </c>
      <c r="D125" s="4"/>
      <c r="E125" s="19">
        <f t="shared" si="27"/>
        <v>1.2715684074718123</v>
      </c>
      <c r="F125" s="19">
        <v>1</v>
      </c>
      <c r="G125">
        <f t="shared" si="28"/>
        <v>19447.636363636364</v>
      </c>
      <c r="I125" s="6">
        <f t="shared" si="29"/>
        <v>5281.363636363636</v>
      </c>
    </row>
    <row r="126" spans="2:13" x14ac:dyDescent="0.25">
      <c r="B126" s="1"/>
      <c r="C126" s="19"/>
      <c r="D126" s="4"/>
      <c r="E126" s="19"/>
      <c r="F126" s="19"/>
    </row>
    <row r="127" spans="2:13" x14ac:dyDescent="0.25">
      <c r="B127" s="3" t="s">
        <v>9</v>
      </c>
      <c r="C127" s="6">
        <f>SUM(C122:C125)</f>
        <v>213924</v>
      </c>
      <c r="D127" s="4"/>
      <c r="E127" s="19"/>
      <c r="F127" s="19"/>
    </row>
    <row r="128" spans="2:13" x14ac:dyDescent="0.25">
      <c r="B128" s="3" t="s">
        <v>46</v>
      </c>
      <c r="C128" s="19">
        <f>C127/11</f>
        <v>19447.636363636364</v>
      </c>
      <c r="D128" s="4"/>
      <c r="E128" s="19"/>
      <c r="F128" s="19"/>
    </row>
    <row r="129" spans="2:13" x14ac:dyDescent="0.25">
      <c r="B129" s="19"/>
      <c r="C129" s="19"/>
      <c r="D129" s="4"/>
      <c r="E129" s="19"/>
      <c r="F129" s="19"/>
    </row>
    <row r="130" spans="2:13" x14ac:dyDescent="0.25">
      <c r="B130" s="19"/>
      <c r="C130" s="19"/>
      <c r="D130" s="4"/>
      <c r="E130" s="19"/>
      <c r="F130" s="19"/>
    </row>
    <row r="131" spans="2:13" x14ac:dyDescent="0.25">
      <c r="B131" s="19"/>
      <c r="C131" s="19"/>
      <c r="D131" s="4"/>
      <c r="E131" s="19"/>
      <c r="F131" s="19"/>
    </row>
    <row r="132" spans="2:13" x14ac:dyDescent="0.25">
      <c r="B132" s="19" t="s">
        <v>22</v>
      </c>
      <c r="C132" s="19" t="s">
        <v>32</v>
      </c>
      <c r="D132" s="4"/>
      <c r="E132" s="19"/>
      <c r="F132" s="19"/>
      <c r="I132" s="19" t="s">
        <v>39</v>
      </c>
      <c r="J132" s="70" t="s">
        <v>38</v>
      </c>
      <c r="K132" s="70"/>
      <c r="L132" s="70"/>
      <c r="M132" s="19">
        <v>1</v>
      </c>
    </row>
    <row r="133" spans="2:13" x14ac:dyDescent="0.25">
      <c r="B133" s="19"/>
      <c r="C133" s="19"/>
      <c r="D133" s="4"/>
      <c r="E133" s="19"/>
      <c r="F133" s="19"/>
    </row>
    <row r="134" spans="2:13" x14ac:dyDescent="0.25">
      <c r="B134" s="1" t="s">
        <v>0</v>
      </c>
      <c r="C134" s="6">
        <v>97698</v>
      </c>
      <c r="D134" s="4"/>
      <c r="E134" s="19">
        <f>C134/$C$140</f>
        <v>5.2056617202099353</v>
      </c>
      <c r="F134" s="19">
        <v>5</v>
      </c>
      <c r="G134">
        <f>F134*$C$140</f>
        <v>93838.21428571429</v>
      </c>
      <c r="I134" s="6">
        <f>C134-G134</f>
        <v>3859.7857142857101</v>
      </c>
    </row>
    <row r="135" spans="2:13" x14ac:dyDescent="0.25">
      <c r="B135" s="1" t="s">
        <v>1</v>
      </c>
      <c r="C135" s="6">
        <v>89509</v>
      </c>
      <c r="D135" s="4"/>
      <c r="E135" s="19">
        <f t="shared" ref="E135:E137" si="30">C135/$C$140</f>
        <v>4.7693256250309233</v>
      </c>
      <c r="F135" s="19">
        <v>4</v>
      </c>
      <c r="G135">
        <f t="shared" ref="G135:G137" si="31">F135*$C$140</f>
        <v>75070.571428571435</v>
      </c>
      <c r="I135" s="6">
        <f t="shared" ref="I135:I137" si="32">C135-G135</f>
        <v>14438.428571428565</v>
      </c>
    </row>
    <row r="136" spans="2:13" x14ac:dyDescent="0.25">
      <c r="B136" s="1" t="s">
        <v>2</v>
      </c>
      <c r="C136" s="6">
        <v>45357</v>
      </c>
      <c r="D136" s="4"/>
      <c r="E136" s="19">
        <f t="shared" si="30"/>
        <v>2.416765938336118</v>
      </c>
      <c r="F136" s="19">
        <v>2</v>
      </c>
      <c r="G136">
        <f t="shared" si="31"/>
        <v>37535.285714285717</v>
      </c>
      <c r="I136" s="6">
        <f t="shared" si="32"/>
        <v>7821.7142857142826</v>
      </c>
    </row>
    <row r="137" spans="2:13" x14ac:dyDescent="0.25">
      <c r="B137" s="1" t="s">
        <v>3</v>
      </c>
      <c r="C137" s="6">
        <v>30183</v>
      </c>
      <c r="D137" s="4"/>
      <c r="E137" s="19">
        <f t="shared" si="30"/>
        <v>1.6082467164230227</v>
      </c>
      <c r="F137" s="19">
        <v>1</v>
      </c>
      <c r="G137">
        <f t="shared" si="31"/>
        <v>18767.642857142859</v>
      </c>
      <c r="I137" s="6">
        <f t="shared" si="32"/>
        <v>11415.357142857141</v>
      </c>
    </row>
    <row r="138" spans="2:13" x14ac:dyDescent="0.25">
      <c r="B138" s="1"/>
      <c r="C138" s="19"/>
      <c r="D138" s="4"/>
      <c r="E138" s="19"/>
      <c r="F138" s="19"/>
    </row>
    <row r="139" spans="2:13" x14ac:dyDescent="0.25">
      <c r="B139" s="3" t="s">
        <v>9</v>
      </c>
      <c r="C139" s="6">
        <f>SUM(C134:C137)</f>
        <v>262747</v>
      </c>
      <c r="D139" s="4"/>
      <c r="E139" s="19"/>
      <c r="F139" s="19"/>
    </row>
    <row r="140" spans="2:13" x14ac:dyDescent="0.25">
      <c r="B140" s="3" t="s">
        <v>46</v>
      </c>
      <c r="C140" s="19">
        <f>C139/14</f>
        <v>18767.642857142859</v>
      </c>
      <c r="D140" s="4"/>
      <c r="E140" s="19"/>
      <c r="F140" s="19"/>
    </row>
    <row r="141" spans="2:13" x14ac:dyDescent="0.25">
      <c r="B141" s="19"/>
      <c r="C141" s="19"/>
      <c r="D141" s="4"/>
      <c r="E141" s="19"/>
      <c r="F141" s="19"/>
    </row>
    <row r="142" spans="2:13" x14ac:dyDescent="0.25">
      <c r="B142" s="19"/>
      <c r="C142" s="19"/>
      <c r="D142" s="4"/>
      <c r="E142" s="19"/>
      <c r="F142" s="19"/>
    </row>
    <row r="143" spans="2:13" x14ac:dyDescent="0.25">
      <c r="B143" s="19"/>
      <c r="C143" s="19"/>
      <c r="D143" s="4"/>
      <c r="E143" s="19"/>
      <c r="F143" s="19"/>
    </row>
    <row r="144" spans="2:13" x14ac:dyDescent="0.25">
      <c r="B144" s="19" t="s">
        <v>23</v>
      </c>
      <c r="C144" s="19" t="s">
        <v>26</v>
      </c>
      <c r="D144" s="4"/>
      <c r="E144" s="19"/>
      <c r="F144" s="19"/>
      <c r="I144" s="19" t="s">
        <v>39</v>
      </c>
      <c r="J144" s="70" t="s">
        <v>38</v>
      </c>
      <c r="K144" s="70"/>
      <c r="L144" s="70"/>
      <c r="M144" s="19">
        <v>0</v>
      </c>
    </row>
    <row r="145" spans="2:13" x14ac:dyDescent="0.25">
      <c r="B145" s="19"/>
      <c r="C145" s="19"/>
      <c r="D145" s="4"/>
      <c r="E145" s="19"/>
      <c r="F145" s="19"/>
    </row>
    <row r="146" spans="2:13" x14ac:dyDescent="0.25">
      <c r="B146" s="1" t="s">
        <v>0</v>
      </c>
      <c r="C146" s="6">
        <v>76994</v>
      </c>
      <c r="D146" s="4"/>
      <c r="E146" s="19">
        <f>C146/$C$152</f>
        <v>4.0138497295653499</v>
      </c>
      <c r="F146" s="19">
        <v>4</v>
      </c>
      <c r="G146">
        <f>F146*$C$152</f>
        <v>76728.333333333328</v>
      </c>
      <c r="I146" s="6">
        <f>C146-G146</f>
        <v>265.66666666667152</v>
      </c>
    </row>
    <row r="147" spans="2:13" x14ac:dyDescent="0.25">
      <c r="B147" s="1" t="s">
        <v>1</v>
      </c>
      <c r="C147" s="6">
        <v>84107</v>
      </c>
      <c r="D147" s="4"/>
      <c r="E147" s="19">
        <f t="shared" ref="E147:E149" si="33">C147/$C$152</f>
        <v>4.3846645089819063</v>
      </c>
      <c r="F147" s="19">
        <v>4</v>
      </c>
      <c r="G147">
        <f t="shared" ref="G147:G149" si="34">F147*$C$152</f>
        <v>76728.333333333328</v>
      </c>
      <c r="I147" s="6">
        <f t="shared" ref="I147:I149" si="35">C147-G147</f>
        <v>7378.6666666666715</v>
      </c>
    </row>
    <row r="148" spans="2:13" x14ac:dyDescent="0.25">
      <c r="B148" s="1" t="s">
        <v>2</v>
      </c>
      <c r="C148" s="6">
        <v>40210</v>
      </c>
      <c r="D148" s="4"/>
      <c r="E148" s="19">
        <f t="shared" si="33"/>
        <v>2.0962269478897411</v>
      </c>
      <c r="F148" s="19">
        <v>2</v>
      </c>
      <c r="G148">
        <f t="shared" si="34"/>
        <v>38364.166666666664</v>
      </c>
      <c r="I148" s="6">
        <f t="shared" si="35"/>
        <v>1845.8333333333358</v>
      </c>
    </row>
    <row r="149" spans="2:13" x14ac:dyDescent="0.25">
      <c r="B149" s="1" t="s">
        <v>3</v>
      </c>
      <c r="C149" s="6">
        <v>28874</v>
      </c>
      <c r="D149" s="4"/>
      <c r="E149" s="19">
        <f t="shared" si="33"/>
        <v>1.5052588135630038</v>
      </c>
      <c r="F149" s="19">
        <v>1</v>
      </c>
      <c r="G149">
        <f t="shared" si="34"/>
        <v>19182.083333333332</v>
      </c>
      <c r="I149" s="6">
        <f t="shared" si="35"/>
        <v>9691.9166666666679</v>
      </c>
    </row>
    <row r="150" spans="2:13" x14ac:dyDescent="0.25">
      <c r="B150" s="1"/>
      <c r="C150" s="19"/>
      <c r="D150" s="4"/>
      <c r="E150" s="19"/>
      <c r="F150" s="19"/>
    </row>
    <row r="151" spans="2:13" x14ac:dyDescent="0.25">
      <c r="B151" s="3" t="s">
        <v>9</v>
      </c>
      <c r="C151" s="6">
        <f>SUM(C146:C149)</f>
        <v>230185</v>
      </c>
      <c r="D151" s="4"/>
      <c r="E151" s="19"/>
      <c r="F151" s="19"/>
    </row>
    <row r="152" spans="2:13" x14ac:dyDescent="0.25">
      <c r="B152" s="3" t="s">
        <v>46</v>
      </c>
      <c r="C152" s="19">
        <f>C151/12</f>
        <v>19182.083333333332</v>
      </c>
      <c r="D152" s="4"/>
      <c r="E152" s="19"/>
      <c r="F152" s="19"/>
    </row>
    <row r="153" spans="2:13" x14ac:dyDescent="0.25">
      <c r="B153" s="19"/>
      <c r="C153" s="19"/>
      <c r="D153" s="4"/>
      <c r="E153" s="19"/>
      <c r="F153" s="19"/>
    </row>
    <row r="154" spans="2:13" x14ac:dyDescent="0.25">
      <c r="B154" s="19"/>
      <c r="C154" s="19"/>
      <c r="D154" s="4"/>
      <c r="E154" s="19"/>
      <c r="F154" s="19"/>
    </row>
    <row r="155" spans="2:13" x14ac:dyDescent="0.25">
      <c r="B155" s="19"/>
      <c r="C155" s="19"/>
      <c r="D155" s="4"/>
      <c r="E155" s="19"/>
      <c r="F155" s="19"/>
    </row>
    <row r="156" spans="2:13" x14ac:dyDescent="0.25">
      <c r="B156" s="19" t="s">
        <v>24</v>
      </c>
      <c r="C156" s="19" t="s">
        <v>27</v>
      </c>
      <c r="D156" s="4"/>
      <c r="E156" s="19"/>
      <c r="F156" s="19"/>
      <c r="I156" s="19" t="s">
        <v>39</v>
      </c>
      <c r="J156" s="70" t="s">
        <v>38</v>
      </c>
      <c r="K156" s="70"/>
      <c r="L156" s="70"/>
      <c r="M156" s="19">
        <v>1</v>
      </c>
    </row>
    <row r="157" spans="2:13" x14ac:dyDescent="0.25">
      <c r="B157" s="19"/>
      <c r="C157" s="19"/>
      <c r="D157" s="4"/>
      <c r="E157" s="19"/>
      <c r="F157" s="19"/>
    </row>
    <row r="158" spans="2:13" x14ac:dyDescent="0.25">
      <c r="B158" s="1" t="s">
        <v>0</v>
      </c>
      <c r="C158" s="6">
        <v>203091</v>
      </c>
      <c r="D158" s="4"/>
      <c r="E158" s="19">
        <f>C158/$C$164</f>
        <v>9.5893467965891848</v>
      </c>
      <c r="F158" s="19">
        <v>9</v>
      </c>
      <c r="G158" s="7">
        <f>F158*$C$164</f>
        <v>190609.33333333331</v>
      </c>
      <c r="I158" s="6">
        <f>C158-G158</f>
        <v>12481.666666666686</v>
      </c>
    </row>
    <row r="159" spans="2:13" x14ac:dyDescent="0.25">
      <c r="B159" s="1" t="s">
        <v>1</v>
      </c>
      <c r="C159" s="6">
        <v>176100</v>
      </c>
      <c r="D159" s="4"/>
      <c r="E159" s="19">
        <f t="shared" ref="E159:E161" si="36">C159/$C$164</f>
        <v>8.314912875899747</v>
      </c>
      <c r="F159" s="19">
        <v>8</v>
      </c>
      <c r="G159" s="7">
        <f t="shared" ref="G159:G161" si="37">F159*$C$164</f>
        <v>169430.51851851851</v>
      </c>
      <c r="I159" s="6">
        <f t="shared" ref="I159:I161" si="38">C159-G159</f>
        <v>6669.481481481489</v>
      </c>
    </row>
    <row r="160" spans="2:13" x14ac:dyDescent="0.25">
      <c r="B160" s="1" t="s">
        <v>2</v>
      </c>
      <c r="C160" s="6">
        <v>137532</v>
      </c>
      <c r="D160" s="4"/>
      <c r="E160" s="19">
        <f t="shared" si="36"/>
        <v>6.4938478003875293</v>
      </c>
      <c r="F160" s="19">
        <v>6</v>
      </c>
      <c r="G160" s="7">
        <f t="shared" si="37"/>
        <v>127072.88888888888</v>
      </c>
      <c r="I160" s="6">
        <f t="shared" si="38"/>
        <v>10459.111111111124</v>
      </c>
    </row>
    <row r="161" spans="2:13" x14ac:dyDescent="0.25">
      <c r="B161" s="1" t="s">
        <v>3</v>
      </c>
      <c r="C161" s="6">
        <v>55105</v>
      </c>
      <c r="D161" s="4"/>
      <c r="E161" s="19">
        <f t="shared" si="36"/>
        <v>2.6018925271235407</v>
      </c>
      <c r="F161" s="19">
        <v>2</v>
      </c>
      <c r="G161" s="7">
        <f t="shared" si="37"/>
        <v>42357.629629629628</v>
      </c>
      <c r="I161" s="6">
        <f t="shared" si="38"/>
        <v>12747.370370370372</v>
      </c>
    </row>
    <row r="162" spans="2:13" x14ac:dyDescent="0.25">
      <c r="B162" s="1"/>
      <c r="C162" s="19"/>
      <c r="D162" s="4"/>
      <c r="E162" s="19"/>
      <c r="F162" s="19"/>
    </row>
    <row r="163" spans="2:13" x14ac:dyDescent="0.25">
      <c r="B163" s="3" t="s">
        <v>9</v>
      </c>
      <c r="C163" s="6">
        <f>SUM(C158:C161)</f>
        <v>571828</v>
      </c>
      <c r="D163" s="4"/>
      <c r="E163" s="19"/>
      <c r="F163" s="19"/>
    </row>
    <row r="164" spans="2:13" x14ac:dyDescent="0.25">
      <c r="B164" s="3" t="s">
        <v>46</v>
      </c>
      <c r="C164" s="19">
        <f>C163/27</f>
        <v>21178.814814814814</v>
      </c>
      <c r="D164" s="4"/>
      <c r="E164" s="19"/>
      <c r="F164" s="19"/>
    </row>
    <row r="165" spans="2:13" x14ac:dyDescent="0.25">
      <c r="B165" s="19"/>
      <c r="C165" s="19"/>
      <c r="D165" s="4"/>
      <c r="E165" s="19"/>
      <c r="F165" s="19"/>
    </row>
    <row r="166" spans="2:13" x14ac:dyDescent="0.25">
      <c r="B166" s="19"/>
      <c r="C166" s="19"/>
      <c r="D166" s="4"/>
      <c r="E166" s="19"/>
      <c r="F166" s="19"/>
    </row>
    <row r="167" spans="2:13" x14ac:dyDescent="0.25">
      <c r="B167" s="19"/>
      <c r="C167" s="19"/>
      <c r="D167" s="4"/>
      <c r="E167" s="19"/>
      <c r="F167" s="19"/>
    </row>
    <row r="168" spans="2:13" x14ac:dyDescent="0.25">
      <c r="B168" s="19" t="s">
        <v>25</v>
      </c>
      <c r="C168" s="19" t="s">
        <v>31</v>
      </c>
      <c r="D168" s="4"/>
      <c r="E168" s="19"/>
      <c r="F168" s="19"/>
      <c r="I168" s="19" t="s">
        <v>39</v>
      </c>
      <c r="J168" s="70" t="s">
        <v>38</v>
      </c>
      <c r="K168" s="70"/>
      <c r="L168" s="70"/>
      <c r="M168" s="19">
        <v>1</v>
      </c>
    </row>
    <row r="169" spans="2:13" x14ac:dyDescent="0.25">
      <c r="B169" s="19"/>
      <c r="C169" s="19"/>
      <c r="D169" s="4"/>
      <c r="E169" s="19"/>
      <c r="F169" s="19"/>
    </row>
    <row r="170" spans="2:13" x14ac:dyDescent="0.25">
      <c r="B170" s="1" t="s">
        <v>0</v>
      </c>
      <c r="C170" s="6">
        <v>251090</v>
      </c>
      <c r="D170" s="4"/>
      <c r="E170" s="19">
        <f>C170/$C$176</f>
        <v>11.335102711060365</v>
      </c>
      <c r="F170" s="19">
        <v>11</v>
      </c>
      <c r="G170">
        <f>F170*$C$176</f>
        <v>243666.95833333334</v>
      </c>
      <c r="I170" s="6">
        <f>C170-G170</f>
        <v>7423.041666666657</v>
      </c>
    </row>
    <row r="171" spans="2:13" x14ac:dyDescent="0.25">
      <c r="B171" s="1" t="s">
        <v>1</v>
      </c>
      <c r="C171" s="6">
        <v>109588</v>
      </c>
      <c r="D171" s="4"/>
      <c r="E171" s="19">
        <f t="shared" ref="E171:E173" si="39">C171/$C$176</f>
        <v>4.9471951726459968</v>
      </c>
      <c r="F171" s="19">
        <v>4</v>
      </c>
      <c r="G171">
        <f t="shared" ref="G171:G173" si="40">F171*$C$176</f>
        <v>88606.166666666672</v>
      </c>
      <c r="I171" s="6">
        <f t="shared" ref="I171:I173" si="41">C171-G171</f>
        <v>20981.833333333328</v>
      </c>
    </row>
    <row r="172" spans="2:13" x14ac:dyDescent="0.25">
      <c r="B172" s="1" t="s">
        <v>2</v>
      </c>
      <c r="C172" s="6">
        <v>142100</v>
      </c>
      <c r="D172" s="4"/>
      <c r="E172" s="19">
        <f t="shared" si="39"/>
        <v>6.4149034021334099</v>
      </c>
      <c r="F172" s="19">
        <v>6</v>
      </c>
      <c r="G172">
        <f t="shared" si="40"/>
        <v>132909.25</v>
      </c>
      <c r="I172" s="6">
        <f t="shared" si="41"/>
        <v>9190.75</v>
      </c>
    </row>
    <row r="173" spans="2:13" x14ac:dyDescent="0.25">
      <c r="B173" s="1" t="s">
        <v>3</v>
      </c>
      <c r="C173" s="6">
        <v>28859</v>
      </c>
      <c r="D173" s="4"/>
      <c r="E173" s="19">
        <f t="shared" si="39"/>
        <v>1.3027987141602257</v>
      </c>
      <c r="F173" s="19">
        <v>1</v>
      </c>
      <c r="G173">
        <f t="shared" si="40"/>
        <v>22151.541666666668</v>
      </c>
      <c r="I173" s="6">
        <f t="shared" si="41"/>
        <v>6707.4583333333321</v>
      </c>
    </row>
    <row r="174" spans="2:13" x14ac:dyDescent="0.25">
      <c r="B174" s="1"/>
      <c r="C174" s="19"/>
      <c r="D174" s="4"/>
      <c r="E174" s="19"/>
      <c r="F174" s="19"/>
    </row>
    <row r="175" spans="2:13" x14ac:dyDescent="0.25">
      <c r="B175" s="3" t="s">
        <v>9</v>
      </c>
      <c r="C175" s="6">
        <f>SUM(C170:C173)</f>
        <v>531637</v>
      </c>
      <c r="D175" s="4"/>
      <c r="E175" s="19"/>
      <c r="F175" s="19"/>
    </row>
    <row r="176" spans="2:13" x14ac:dyDescent="0.25">
      <c r="B176" s="3" t="s">
        <v>46</v>
      </c>
      <c r="C176" s="19">
        <f>C175/24</f>
        <v>22151.541666666668</v>
      </c>
      <c r="D176" s="4"/>
      <c r="E176" s="19"/>
      <c r="F176" s="19"/>
    </row>
    <row r="183" spans="2:12" x14ac:dyDescent="0.25">
      <c r="B183" s="19"/>
      <c r="C183" s="19"/>
      <c r="D183" s="19"/>
      <c r="E183" s="19"/>
      <c r="F183" s="19"/>
      <c r="G183" s="19"/>
      <c r="H183" s="19"/>
      <c r="J183" s="19"/>
      <c r="K183" s="19"/>
      <c r="L183" s="19"/>
    </row>
    <row r="184" spans="2:12" x14ac:dyDescent="0.25">
      <c r="B184" s="19"/>
      <c r="C184" s="19"/>
      <c r="D184" s="19"/>
      <c r="E184" s="19"/>
      <c r="F184" s="19"/>
      <c r="G184" s="19"/>
      <c r="H184" s="19"/>
      <c r="J184" s="19"/>
      <c r="K184" s="19"/>
      <c r="L184" s="19"/>
    </row>
    <row r="185" spans="2:12" x14ac:dyDescent="0.25">
      <c r="B185" s="19" t="s">
        <v>41</v>
      </c>
      <c r="C185" s="19" t="s">
        <v>32</v>
      </c>
      <c r="D185" s="19"/>
      <c r="E185" s="19"/>
      <c r="F185" s="19"/>
      <c r="G185" s="19"/>
      <c r="H185" s="19"/>
      <c r="J185" s="19"/>
      <c r="K185" s="19"/>
      <c r="L185" s="19"/>
    </row>
    <row r="186" spans="2:12" x14ac:dyDescent="0.25">
      <c r="B186" s="19"/>
      <c r="C186" s="19"/>
      <c r="D186" s="19"/>
      <c r="E186" s="19"/>
      <c r="F186" s="19"/>
      <c r="G186" s="19"/>
      <c r="H186" s="19"/>
      <c r="J186" s="19"/>
      <c r="K186" s="19"/>
      <c r="L186" s="19"/>
    </row>
    <row r="187" spans="2:12" x14ac:dyDescent="0.25">
      <c r="B187" s="1" t="s">
        <v>0</v>
      </c>
      <c r="C187" s="6">
        <f>I170+I158+I146+I134+I122+I110+I98+I86+I74+I62+I50+I38+I26+I14</f>
        <v>115766.06701052572</v>
      </c>
      <c r="D187" s="19"/>
      <c r="E187" s="19">
        <f>C187/$C$193</f>
        <v>3.0300805122315926</v>
      </c>
      <c r="F187" s="19">
        <v>3</v>
      </c>
      <c r="G187" s="19">
        <v>3</v>
      </c>
      <c r="H187" s="19"/>
      <c r="J187" s="19"/>
      <c r="K187" s="19"/>
      <c r="L187" s="19"/>
    </row>
    <row r="188" spans="2:12" x14ac:dyDescent="0.25">
      <c r="B188" s="1" t="s">
        <v>1</v>
      </c>
      <c r="C188" s="6">
        <f t="shared" ref="C188:C190" si="42">I171+I159+I147+I135+I123+I111+I99+I87+I75+I63+I51+I39+I27+I15</f>
        <v>178237.72721871533</v>
      </c>
      <c r="D188" s="19"/>
      <c r="E188" s="19">
        <f t="shared" ref="E188:E190" si="43">C188/$C$193</f>
        <v>4.665224255573742</v>
      </c>
      <c r="F188" s="19">
        <v>4</v>
      </c>
      <c r="G188" s="19">
        <v>4</v>
      </c>
      <c r="H188" s="19"/>
      <c r="J188" s="19"/>
      <c r="K188" s="19"/>
      <c r="L188" s="19"/>
    </row>
    <row r="189" spans="2:12" x14ac:dyDescent="0.25">
      <c r="B189" s="1" t="s">
        <v>2</v>
      </c>
      <c r="C189" s="6">
        <f t="shared" si="42"/>
        <v>107934.56680252118</v>
      </c>
      <c r="D189" s="19"/>
      <c r="E189" s="19">
        <f t="shared" si="43"/>
        <v>2.8250975083635019</v>
      </c>
      <c r="F189" s="19">
        <v>2</v>
      </c>
      <c r="G189" s="19">
        <v>3</v>
      </c>
      <c r="H189" s="19"/>
      <c r="J189" s="19"/>
      <c r="K189" s="19"/>
      <c r="L189" s="19"/>
    </row>
    <row r="190" spans="2:12" x14ac:dyDescent="0.25">
      <c r="B190" s="1" t="s">
        <v>3</v>
      </c>
      <c r="C190" s="6">
        <f t="shared" si="42"/>
        <v>132940.14520097454</v>
      </c>
      <c r="D190" s="19"/>
      <c r="E190" s="19">
        <f t="shared" si="43"/>
        <v>3.4795977238311635</v>
      </c>
      <c r="F190" s="19">
        <v>3</v>
      </c>
      <c r="G190" s="19">
        <v>3</v>
      </c>
      <c r="H190" s="19"/>
      <c r="J190" s="19"/>
      <c r="K190" s="19"/>
      <c r="L190" s="19"/>
    </row>
    <row r="191" spans="2:12" x14ac:dyDescent="0.25">
      <c r="B191" s="1"/>
      <c r="C191" s="19"/>
      <c r="D191" s="19"/>
      <c r="E191" s="19"/>
      <c r="F191" s="19"/>
      <c r="G191" s="19"/>
      <c r="H191" s="19"/>
      <c r="J191" s="19"/>
      <c r="K191" s="19"/>
      <c r="L191" s="19"/>
    </row>
    <row r="192" spans="2:12" x14ac:dyDescent="0.25">
      <c r="B192" s="3" t="s">
        <v>9</v>
      </c>
      <c r="C192" s="6">
        <f>SUM(C187:C190)</f>
        <v>534878.50623273675</v>
      </c>
      <c r="D192" s="19"/>
      <c r="E192" s="19"/>
      <c r="F192" s="19"/>
      <c r="G192" s="19"/>
      <c r="H192" s="19"/>
      <c r="J192" s="19"/>
      <c r="K192" s="19"/>
      <c r="L192" s="19"/>
    </row>
    <row r="193" spans="2:12" x14ac:dyDescent="0.25">
      <c r="B193" s="3" t="s">
        <v>46</v>
      </c>
      <c r="C193" s="19">
        <f>C192/14</f>
        <v>38205.607588052626</v>
      </c>
      <c r="D193" s="19"/>
      <c r="E193" s="19"/>
      <c r="F193" s="19"/>
      <c r="G193" s="19"/>
      <c r="H193" s="19"/>
      <c r="J193" s="19"/>
      <c r="K193" s="19"/>
      <c r="L193" s="19"/>
    </row>
    <row r="194" spans="2:12" x14ac:dyDescent="0.25">
      <c r="B194" s="19"/>
      <c r="C194" s="19"/>
      <c r="D194" s="19"/>
      <c r="E194" s="19"/>
      <c r="F194" s="19"/>
      <c r="G194" s="19"/>
      <c r="H194" s="19"/>
      <c r="J194" s="19"/>
      <c r="K194" s="19"/>
      <c r="L194" s="19"/>
    </row>
    <row r="195" spans="2:12" x14ac:dyDescent="0.25">
      <c r="B195" s="19"/>
      <c r="C195" s="19"/>
      <c r="D195" s="19"/>
      <c r="E195" s="19"/>
      <c r="F195" s="19"/>
      <c r="G195" s="19"/>
      <c r="H195" s="19"/>
      <c r="J195" s="19"/>
      <c r="K195" s="19"/>
      <c r="L195" s="19"/>
    </row>
    <row r="196" spans="2:12" x14ac:dyDescent="0.25">
      <c r="B196" s="11" t="s">
        <v>45</v>
      </c>
      <c r="C196" s="11"/>
      <c r="D196" s="19"/>
      <c r="E196" s="19"/>
      <c r="F196" s="19"/>
      <c r="G196" s="19"/>
      <c r="H196" s="19"/>
      <c r="J196" s="19"/>
      <c r="K196" s="19"/>
      <c r="L196" s="19"/>
    </row>
    <row r="197" spans="2:12" x14ac:dyDescent="0.25">
      <c r="B197" s="11"/>
      <c r="C197" s="11"/>
      <c r="D197" s="19"/>
      <c r="E197" s="19"/>
      <c r="F197" s="19"/>
      <c r="G197" s="19"/>
      <c r="H197" s="19"/>
      <c r="J197" s="19"/>
      <c r="K197" s="19"/>
      <c r="L197" s="19"/>
    </row>
    <row r="198" spans="2:12" x14ac:dyDescent="0.25">
      <c r="B198" s="33" t="s">
        <v>0</v>
      </c>
      <c r="C198" s="11">
        <f>G187+F170+F158+F146+F134+F122+F110+F98+F86+F74+F62+F50+F38+F26+F14</f>
        <v>71</v>
      </c>
      <c r="D198" s="19"/>
      <c r="E198" s="19"/>
      <c r="F198" s="19"/>
      <c r="G198" s="19"/>
      <c r="H198" s="19"/>
      <c r="J198" s="19"/>
      <c r="K198" s="19"/>
      <c r="L198" s="19"/>
    </row>
    <row r="199" spans="2:12" x14ac:dyDescent="0.25">
      <c r="B199" s="33" t="s">
        <v>1</v>
      </c>
      <c r="C199" s="11">
        <f t="shared" ref="C199:C201" si="44">G188+F171+F159+F147+F135+F123+F111+F99+F87+F75+F63+F51+F39+F27+F15</f>
        <v>68</v>
      </c>
      <c r="D199" s="19"/>
      <c r="E199" s="19"/>
      <c r="F199" s="19"/>
      <c r="G199" s="19"/>
      <c r="H199" s="19"/>
      <c r="J199" s="19"/>
      <c r="K199" s="19"/>
      <c r="L199" s="19"/>
    </row>
    <row r="200" spans="2:12" x14ac:dyDescent="0.25">
      <c r="B200" s="33" t="s">
        <v>2</v>
      </c>
      <c r="C200" s="11">
        <f t="shared" si="44"/>
        <v>39</v>
      </c>
      <c r="D200" s="19"/>
      <c r="E200" s="19"/>
      <c r="F200" s="19"/>
      <c r="G200" s="19"/>
      <c r="H200" s="19"/>
      <c r="J200" s="19"/>
      <c r="K200" s="19"/>
      <c r="L200" s="19"/>
    </row>
    <row r="201" spans="2:12" x14ac:dyDescent="0.25">
      <c r="B201" s="33" t="s">
        <v>3</v>
      </c>
      <c r="C201" s="11">
        <f t="shared" si="44"/>
        <v>22</v>
      </c>
      <c r="D201" s="19"/>
      <c r="E201" s="19"/>
      <c r="F201" s="19"/>
      <c r="G201" s="19"/>
      <c r="H201" s="19"/>
      <c r="J201" s="19"/>
      <c r="K201" s="19"/>
      <c r="L201" s="19"/>
    </row>
    <row r="202" spans="2:12" x14ac:dyDescent="0.25">
      <c r="B202" s="52"/>
      <c r="C202" s="52"/>
    </row>
    <row r="203" spans="2:12" x14ac:dyDescent="0.25">
      <c r="B203" s="52" t="s">
        <v>79</v>
      </c>
      <c r="C203" s="52">
        <f>SUM(C198:C201)</f>
        <v>200</v>
      </c>
    </row>
    <row r="211" spans="2:15" x14ac:dyDescent="0.25">
      <c r="B211" s="24" t="s">
        <v>7</v>
      </c>
      <c r="C211" s="24" t="s">
        <v>11</v>
      </c>
      <c r="D211" s="4"/>
      <c r="E211" s="24"/>
      <c r="F211" s="24"/>
      <c r="I211"/>
      <c r="K211" s="24" t="s">
        <v>39</v>
      </c>
      <c r="L211" s="70" t="s">
        <v>38</v>
      </c>
      <c r="M211" s="70"/>
      <c r="N211" s="70"/>
      <c r="O211" s="24">
        <v>0</v>
      </c>
    </row>
    <row r="212" spans="2:15" x14ac:dyDescent="0.25">
      <c r="B212" s="24"/>
      <c r="C212" s="24"/>
      <c r="D212" s="4"/>
      <c r="E212" s="24"/>
      <c r="F212" s="24"/>
      <c r="I212"/>
    </row>
    <row r="213" spans="2:15" x14ac:dyDescent="0.25">
      <c r="B213" s="1" t="s">
        <v>0</v>
      </c>
      <c r="C213" s="6">
        <v>26355</v>
      </c>
      <c r="D213" s="4"/>
      <c r="E213" s="24">
        <f>C213/C218</f>
        <v>1.5116001185343797</v>
      </c>
      <c r="F213" s="24">
        <v>1</v>
      </c>
      <c r="G213">
        <f>E213-F213</f>
        <v>0.5116001185343797</v>
      </c>
      <c r="I213">
        <f>C218*F213</f>
        <v>17435.166666666668</v>
      </c>
      <c r="K213" s="14">
        <f>C213-I213</f>
        <v>8919.8333333333321</v>
      </c>
    </row>
    <row r="214" spans="2:15" x14ac:dyDescent="0.25">
      <c r="B214" s="1" t="s">
        <v>51</v>
      </c>
      <c r="C214" s="6">
        <v>59710</v>
      </c>
      <c r="D214" s="4"/>
      <c r="E214" s="24">
        <f>C214/C218</f>
        <v>3.4246876523501348</v>
      </c>
      <c r="F214" s="24">
        <v>3</v>
      </c>
      <c r="G214">
        <f t="shared" ref="G214:G270" si="45">E214-F214</f>
        <v>0.42468765235013484</v>
      </c>
      <c r="I214">
        <f>C218*F214</f>
        <v>52305.5</v>
      </c>
      <c r="K214" s="14">
        <f t="shared" ref="K214:K215" si="46">C214-I214</f>
        <v>7404.5</v>
      </c>
    </row>
    <row r="215" spans="2:15" x14ac:dyDescent="0.25">
      <c r="B215" s="1" t="s">
        <v>2</v>
      </c>
      <c r="C215" s="6">
        <v>18546</v>
      </c>
      <c r="D215" s="4"/>
      <c r="E215" s="24">
        <f>C215/C218</f>
        <v>1.063712229115485</v>
      </c>
      <c r="F215" s="24">
        <v>1</v>
      </c>
      <c r="G215">
        <f t="shared" si="45"/>
        <v>6.371222911548502E-2</v>
      </c>
      <c r="I215">
        <f>C218*F215</f>
        <v>17435.166666666668</v>
      </c>
      <c r="K215" s="14">
        <f t="shared" si="46"/>
        <v>1110.8333333333321</v>
      </c>
    </row>
    <row r="216" spans="2:15" x14ac:dyDescent="0.25">
      <c r="B216" s="1"/>
      <c r="C216" s="6"/>
      <c r="D216" s="4"/>
      <c r="E216" s="24"/>
      <c r="F216" s="24"/>
      <c r="I216"/>
      <c r="K216" s="14"/>
    </row>
    <row r="217" spans="2:15" x14ac:dyDescent="0.25">
      <c r="B217" s="3" t="s">
        <v>9</v>
      </c>
      <c r="C217" s="6">
        <f>SUM(C213:C215)</f>
        <v>104611</v>
      </c>
      <c r="D217" s="4"/>
      <c r="E217" s="24"/>
      <c r="F217" s="24"/>
      <c r="I217"/>
    </row>
    <row r="218" spans="2:15" x14ac:dyDescent="0.25">
      <c r="B218" s="3" t="s">
        <v>46</v>
      </c>
      <c r="C218" s="9">
        <f>C217/6</f>
        <v>17435.166666666668</v>
      </c>
      <c r="D218" s="4"/>
      <c r="E218" s="24"/>
      <c r="F218" s="24"/>
      <c r="I218"/>
    </row>
    <row r="219" spans="2:15" x14ac:dyDescent="0.25">
      <c r="B219" s="3"/>
      <c r="C219" s="24"/>
      <c r="D219" s="4"/>
      <c r="E219" s="24"/>
      <c r="F219" s="24"/>
      <c r="I219"/>
    </row>
    <row r="220" spans="2:15" x14ac:dyDescent="0.25">
      <c r="B220" s="24"/>
      <c r="C220" s="24"/>
      <c r="D220" s="4"/>
      <c r="E220" s="24"/>
      <c r="F220" s="24"/>
      <c r="I220"/>
    </row>
    <row r="221" spans="2:15" x14ac:dyDescent="0.25">
      <c r="B221" s="24"/>
      <c r="C221" s="24"/>
      <c r="D221" s="4"/>
      <c r="E221" s="24"/>
      <c r="F221" s="24"/>
      <c r="I221"/>
    </row>
    <row r="222" spans="2:15" x14ac:dyDescent="0.25">
      <c r="B222" s="24" t="s">
        <v>10</v>
      </c>
      <c r="C222" s="24" t="s">
        <v>12</v>
      </c>
      <c r="D222" s="4"/>
      <c r="E222" s="24"/>
      <c r="F222" s="24"/>
      <c r="I222"/>
      <c r="K222" s="24" t="s">
        <v>39</v>
      </c>
      <c r="L222" s="70" t="s">
        <v>38</v>
      </c>
      <c r="M222" s="70"/>
      <c r="N222" s="70"/>
      <c r="O222" s="24">
        <v>1</v>
      </c>
    </row>
    <row r="223" spans="2:15" x14ac:dyDescent="0.25">
      <c r="B223" s="24"/>
      <c r="C223" s="24"/>
      <c r="D223" s="4"/>
      <c r="E223" s="24"/>
      <c r="F223" s="24"/>
      <c r="I223"/>
    </row>
    <row r="224" spans="2:15" x14ac:dyDescent="0.25">
      <c r="B224" s="1" t="s">
        <v>0</v>
      </c>
      <c r="C224" s="6">
        <v>74565</v>
      </c>
      <c r="D224" s="4"/>
      <c r="E224" s="24">
        <f>C224/C229</f>
        <v>3.6496844592081135</v>
      </c>
      <c r="F224" s="24">
        <v>3</v>
      </c>
      <c r="G224">
        <f t="shared" si="45"/>
        <v>0.64968445920811346</v>
      </c>
      <c r="I224">
        <f>C229*F224</f>
        <v>61291.6</v>
      </c>
      <c r="K224" s="14">
        <f>C224-I224</f>
        <v>13273.400000000001</v>
      </c>
    </row>
    <row r="225" spans="2:15" x14ac:dyDescent="0.25">
      <c r="B225" s="1" t="s">
        <v>51</v>
      </c>
      <c r="C225" s="6">
        <v>179096</v>
      </c>
      <c r="D225" s="4"/>
      <c r="E225" s="24">
        <f>C225/C229</f>
        <v>8.7660951908581275</v>
      </c>
      <c r="F225" s="24">
        <v>8</v>
      </c>
      <c r="G225">
        <f t="shared" si="45"/>
        <v>0.76609519085812749</v>
      </c>
      <c r="I225">
        <f>C229*F225</f>
        <v>163444.26666666666</v>
      </c>
      <c r="K225" s="14">
        <f t="shared" ref="K225:K226" si="47">C225-I225</f>
        <v>15651.733333333337</v>
      </c>
    </row>
    <row r="226" spans="2:15" x14ac:dyDescent="0.25">
      <c r="B226" s="1" t="s">
        <v>2</v>
      </c>
      <c r="C226" s="6">
        <v>52797</v>
      </c>
      <c r="D226" s="4"/>
      <c r="E226" s="24">
        <f>C226/C229</f>
        <v>2.5842203499337595</v>
      </c>
      <c r="F226" s="24">
        <v>2</v>
      </c>
      <c r="G226">
        <f t="shared" si="45"/>
        <v>0.58422034993375949</v>
      </c>
      <c r="I226">
        <f>C229*F226</f>
        <v>40861.066666666666</v>
      </c>
      <c r="K226" s="14">
        <f t="shared" si="47"/>
        <v>11935.933333333334</v>
      </c>
    </row>
    <row r="227" spans="2:15" x14ac:dyDescent="0.25">
      <c r="B227" s="1"/>
      <c r="C227" s="6"/>
      <c r="D227" s="4"/>
      <c r="E227" s="24"/>
      <c r="F227" s="24"/>
      <c r="I227"/>
      <c r="K227" s="14"/>
    </row>
    <row r="228" spans="2:15" x14ac:dyDescent="0.25">
      <c r="B228" s="3" t="s">
        <v>9</v>
      </c>
      <c r="C228" s="6">
        <f>SUM(C224:C226)</f>
        <v>306458</v>
      </c>
      <c r="D228" s="4"/>
      <c r="E228" s="24"/>
      <c r="F228" s="24"/>
      <c r="I228"/>
    </row>
    <row r="229" spans="2:15" x14ac:dyDescent="0.25">
      <c r="B229" s="3" t="s">
        <v>46</v>
      </c>
      <c r="C229" s="9">
        <f>C228/15</f>
        <v>20430.533333333333</v>
      </c>
      <c r="D229" s="4"/>
      <c r="E229" s="24"/>
      <c r="F229" s="24"/>
      <c r="I229"/>
    </row>
    <row r="230" spans="2:15" x14ac:dyDescent="0.25">
      <c r="B230" s="24"/>
      <c r="C230" s="24"/>
      <c r="D230" s="4"/>
      <c r="E230" s="24"/>
      <c r="F230" s="24"/>
      <c r="I230"/>
    </row>
    <row r="231" spans="2:15" x14ac:dyDescent="0.25">
      <c r="B231" s="24"/>
      <c r="C231" s="24"/>
      <c r="D231" s="4"/>
      <c r="E231" s="24"/>
      <c r="F231" s="24"/>
      <c r="I231"/>
    </row>
    <row r="232" spans="2:15" x14ac:dyDescent="0.25">
      <c r="B232" s="24"/>
      <c r="C232" s="24"/>
      <c r="D232" s="4"/>
      <c r="E232" s="24"/>
      <c r="F232" s="24"/>
      <c r="I232"/>
    </row>
    <row r="233" spans="2:15" x14ac:dyDescent="0.25">
      <c r="B233" s="15" t="s">
        <v>13</v>
      </c>
      <c r="C233" s="24" t="s">
        <v>14</v>
      </c>
      <c r="D233" s="4"/>
      <c r="E233" s="24"/>
      <c r="F233" s="24"/>
      <c r="I233"/>
      <c r="K233" s="24" t="s">
        <v>39</v>
      </c>
      <c r="L233" s="70" t="s">
        <v>38</v>
      </c>
      <c r="M233" s="70"/>
      <c r="N233" s="70"/>
      <c r="O233" s="24">
        <v>0</v>
      </c>
    </row>
    <row r="234" spans="2:15" x14ac:dyDescent="0.25">
      <c r="B234" s="24"/>
      <c r="C234" s="24"/>
      <c r="D234" s="4"/>
      <c r="E234" s="24"/>
      <c r="F234" s="24"/>
      <c r="I234"/>
    </row>
    <row r="235" spans="2:15" x14ac:dyDescent="0.25">
      <c r="B235" s="1" t="s">
        <v>0</v>
      </c>
      <c r="C235" s="6">
        <v>50464</v>
      </c>
      <c r="D235" s="4"/>
      <c r="E235" s="24">
        <f>C235/C240</f>
        <v>2.4994139109474833</v>
      </c>
      <c r="F235" s="24">
        <v>2</v>
      </c>
      <c r="G235">
        <f t="shared" si="45"/>
        <v>0.49941391094748333</v>
      </c>
      <c r="I235">
        <f>C240*F235</f>
        <v>40380.666666666664</v>
      </c>
      <c r="K235" s="14">
        <f>C235-I235</f>
        <v>10083.333333333336</v>
      </c>
    </row>
    <row r="236" spans="2:15" x14ac:dyDescent="0.25">
      <c r="B236" s="1" t="s">
        <v>51</v>
      </c>
      <c r="C236" s="6">
        <v>83899</v>
      </c>
      <c r="D236" s="4"/>
      <c r="E236" s="24">
        <f>C236/C240</f>
        <v>4.155404401446237</v>
      </c>
      <c r="F236" s="24">
        <v>4</v>
      </c>
      <c r="G236">
        <f t="shared" si="45"/>
        <v>0.15540440144623702</v>
      </c>
      <c r="I236">
        <f>C240*F236</f>
        <v>80761.333333333328</v>
      </c>
      <c r="K236" s="14">
        <f t="shared" ref="K236:K237" si="48">C236-I236</f>
        <v>3137.6666666666715</v>
      </c>
    </row>
    <row r="237" spans="2:15" x14ac:dyDescent="0.25">
      <c r="B237" s="1" t="s">
        <v>2</v>
      </c>
      <c r="C237" s="6">
        <v>47350</v>
      </c>
      <c r="D237" s="4"/>
      <c r="E237" s="24">
        <f>C237/C240</f>
        <v>2.3451816876062805</v>
      </c>
      <c r="F237" s="24">
        <v>2</v>
      </c>
      <c r="G237">
        <f t="shared" si="45"/>
        <v>0.34518168760628054</v>
      </c>
      <c r="I237">
        <f>C240*F237</f>
        <v>40380.666666666664</v>
      </c>
      <c r="K237" s="14">
        <f t="shared" si="48"/>
        <v>6969.3333333333358</v>
      </c>
    </row>
    <row r="238" spans="2:15" x14ac:dyDescent="0.25">
      <c r="B238" s="1"/>
      <c r="C238" s="6"/>
      <c r="D238" s="4"/>
      <c r="E238" s="24"/>
      <c r="F238" s="24"/>
      <c r="I238"/>
      <c r="K238" s="14"/>
    </row>
    <row r="239" spans="2:15" x14ac:dyDescent="0.25">
      <c r="B239" s="3" t="s">
        <v>9</v>
      </c>
      <c r="C239" s="6">
        <f>SUM(C235:C237)</f>
        <v>181713</v>
      </c>
      <c r="D239" s="4"/>
      <c r="E239" s="24"/>
      <c r="F239" s="24"/>
      <c r="I239"/>
    </row>
    <row r="240" spans="2:15" x14ac:dyDescent="0.25">
      <c r="B240" s="3" t="s">
        <v>46</v>
      </c>
      <c r="C240" s="9">
        <f>C239/9</f>
        <v>20190.333333333332</v>
      </c>
      <c r="D240" s="4"/>
      <c r="E240" s="24"/>
      <c r="F240" s="24"/>
      <c r="I240"/>
    </row>
    <row r="241" spans="2:15" x14ac:dyDescent="0.25">
      <c r="B241" s="24"/>
      <c r="C241" s="24"/>
      <c r="D241" s="4"/>
      <c r="E241" s="24"/>
      <c r="F241" s="24"/>
      <c r="I241"/>
    </row>
    <row r="242" spans="2:15" x14ac:dyDescent="0.25">
      <c r="B242" s="24"/>
      <c r="C242" s="24"/>
      <c r="D242" s="4"/>
      <c r="E242" s="24"/>
      <c r="F242" s="24"/>
      <c r="I242"/>
    </row>
    <row r="243" spans="2:15" x14ac:dyDescent="0.25">
      <c r="B243" s="24"/>
      <c r="C243" s="24"/>
      <c r="D243" s="4"/>
      <c r="E243" s="24"/>
      <c r="F243" s="24"/>
      <c r="I243"/>
    </row>
    <row r="244" spans="2:15" x14ac:dyDescent="0.25">
      <c r="B244" s="53" t="s">
        <v>15</v>
      </c>
      <c r="C244" s="24" t="s">
        <v>26</v>
      </c>
      <c r="D244" s="4"/>
      <c r="E244" s="24"/>
      <c r="F244" s="24"/>
      <c r="I244"/>
      <c r="K244" s="24" t="s">
        <v>39</v>
      </c>
      <c r="L244" s="70" t="s">
        <v>38</v>
      </c>
      <c r="M244" s="70"/>
      <c r="N244" s="70"/>
      <c r="O244" s="24">
        <v>0</v>
      </c>
    </row>
    <row r="245" spans="2:15" x14ac:dyDescent="0.25">
      <c r="B245" s="24"/>
      <c r="C245" s="24"/>
      <c r="D245" s="4"/>
      <c r="E245" s="24"/>
      <c r="F245" s="24"/>
      <c r="I245"/>
    </row>
    <row r="246" spans="2:15" x14ac:dyDescent="0.25">
      <c r="B246" s="1" t="s">
        <v>0</v>
      </c>
      <c r="C246" s="6">
        <v>84166</v>
      </c>
      <c r="D246" s="4"/>
      <c r="E246" s="24">
        <f>C246/C251</f>
        <v>4.3007481657802513</v>
      </c>
      <c r="F246" s="24">
        <v>4</v>
      </c>
      <c r="G246">
        <f t="shared" si="45"/>
        <v>0.30074816578025132</v>
      </c>
      <c r="I246">
        <f>C251*F246</f>
        <v>78280.333333333328</v>
      </c>
      <c r="K246" s="14">
        <f>C246-I246</f>
        <v>5885.6666666666715</v>
      </c>
    </row>
    <row r="247" spans="2:15" x14ac:dyDescent="0.25">
      <c r="B247" s="1" t="s">
        <v>51</v>
      </c>
      <c r="C247" s="6">
        <v>106124</v>
      </c>
      <c r="D247" s="4"/>
      <c r="E247" s="24">
        <f>C247/C251</f>
        <v>5.4227668933448596</v>
      </c>
      <c r="F247" s="24">
        <v>5</v>
      </c>
      <c r="G247">
        <f t="shared" si="45"/>
        <v>0.42276689334485962</v>
      </c>
      <c r="I247">
        <f>C251*F247</f>
        <v>97850.416666666657</v>
      </c>
      <c r="K247" s="14">
        <f t="shared" ref="K247:K248" si="49">C247-I247</f>
        <v>8273.583333333343</v>
      </c>
    </row>
    <row r="248" spans="2:15" x14ac:dyDescent="0.25">
      <c r="B248" s="1" t="s">
        <v>2</v>
      </c>
      <c r="C248" s="6">
        <v>44551</v>
      </c>
      <c r="D248" s="4"/>
      <c r="E248" s="24">
        <f>C248/C251</f>
        <v>2.27648494087489</v>
      </c>
      <c r="F248" s="24">
        <v>2</v>
      </c>
      <c r="G248">
        <f t="shared" si="45"/>
        <v>0.27648494087488995</v>
      </c>
      <c r="I248">
        <f>C251*F248</f>
        <v>39140.166666666664</v>
      </c>
      <c r="K248" s="14">
        <f t="shared" si="49"/>
        <v>5410.8333333333358</v>
      </c>
    </row>
    <row r="249" spans="2:15" x14ac:dyDescent="0.25">
      <c r="B249" s="1"/>
      <c r="C249" s="6"/>
      <c r="D249" s="4"/>
      <c r="E249" s="24"/>
      <c r="F249" s="24"/>
      <c r="I249"/>
      <c r="K249" s="14"/>
    </row>
    <row r="250" spans="2:15" x14ac:dyDescent="0.25">
      <c r="B250" s="3" t="s">
        <v>9</v>
      </c>
      <c r="C250" s="6">
        <f>SUM(C246:C248)</f>
        <v>234841</v>
      </c>
      <c r="D250" s="4"/>
      <c r="E250" s="24"/>
      <c r="F250" s="24"/>
      <c r="I250"/>
    </row>
    <row r="251" spans="2:15" x14ac:dyDescent="0.25">
      <c r="B251" s="3" t="s">
        <v>46</v>
      </c>
      <c r="C251" s="9">
        <f>C250/12</f>
        <v>19570.083333333332</v>
      </c>
      <c r="D251" s="4"/>
      <c r="E251" s="24"/>
      <c r="F251" s="24"/>
      <c r="I251"/>
    </row>
    <row r="252" spans="2:15" x14ac:dyDescent="0.25">
      <c r="B252" s="24"/>
      <c r="C252" s="24"/>
      <c r="D252" s="4"/>
      <c r="E252" s="24"/>
      <c r="F252" s="24"/>
      <c r="I252"/>
    </row>
    <row r="253" spans="2:15" x14ac:dyDescent="0.25">
      <c r="B253" s="24"/>
      <c r="C253" s="24"/>
      <c r="D253" s="4"/>
      <c r="E253" s="24"/>
      <c r="F253" s="24"/>
      <c r="I253"/>
    </row>
    <row r="254" spans="2:15" x14ac:dyDescent="0.25">
      <c r="B254" s="24"/>
      <c r="C254" s="24"/>
      <c r="D254" s="4"/>
      <c r="E254" s="24"/>
      <c r="F254" s="24"/>
      <c r="I254"/>
    </row>
    <row r="255" spans="2:15" x14ac:dyDescent="0.25">
      <c r="B255" s="24" t="s">
        <v>16</v>
      </c>
      <c r="C255" s="24" t="s">
        <v>28</v>
      </c>
      <c r="D255" s="4"/>
      <c r="E255" s="24"/>
      <c r="F255" s="24"/>
      <c r="I255"/>
      <c r="K255" s="24" t="s">
        <v>39</v>
      </c>
      <c r="L255" s="70" t="s">
        <v>38</v>
      </c>
      <c r="M255" s="70"/>
      <c r="N255" s="70"/>
      <c r="O255" s="24">
        <v>1</v>
      </c>
    </row>
    <row r="256" spans="2:15" x14ac:dyDescent="0.25">
      <c r="B256" s="24"/>
      <c r="C256" s="24"/>
      <c r="D256" s="4"/>
      <c r="E256" s="24"/>
      <c r="F256" s="24"/>
      <c r="I256"/>
    </row>
    <row r="257" spans="2:15" x14ac:dyDescent="0.25">
      <c r="B257" s="1" t="s">
        <v>0</v>
      </c>
      <c r="C257" s="6">
        <v>78163</v>
      </c>
      <c r="D257" s="4"/>
      <c r="E257" s="24">
        <f>C257/C262</f>
        <v>3.9801546153133964</v>
      </c>
      <c r="F257" s="24">
        <v>3</v>
      </c>
      <c r="G257">
        <f t="shared" si="45"/>
        <v>0.98015461531339643</v>
      </c>
      <c r="I257">
        <f>C262*F257</f>
        <v>58914.545454545456</v>
      </c>
      <c r="K257" s="14">
        <f>C257-I257</f>
        <v>19248.454545454544</v>
      </c>
    </row>
    <row r="258" spans="2:15" x14ac:dyDescent="0.25">
      <c r="B258" s="1" t="s">
        <v>51</v>
      </c>
      <c r="C258" s="6">
        <v>99229</v>
      </c>
      <c r="D258" s="4"/>
      <c r="E258" s="24">
        <f>C258/C262</f>
        <v>5.0528608462179427</v>
      </c>
      <c r="F258" s="24">
        <v>5</v>
      </c>
      <c r="G258">
        <f t="shared" si="45"/>
        <v>5.2860846217942736E-2</v>
      </c>
      <c r="I258">
        <f>C262*F258</f>
        <v>98190.909090909103</v>
      </c>
      <c r="K258" s="14">
        <f t="shared" ref="K258:K259" si="50">C258-I258</f>
        <v>1038.0909090908972</v>
      </c>
    </row>
    <row r="259" spans="2:15" x14ac:dyDescent="0.25">
      <c r="B259" s="1" t="s">
        <v>2</v>
      </c>
      <c r="C259" s="6">
        <v>38628</v>
      </c>
      <c r="D259" s="4"/>
      <c r="E259" s="24">
        <f>C259/C262</f>
        <v>1.9669845384686602</v>
      </c>
      <c r="F259" s="24">
        <v>1</v>
      </c>
      <c r="G259">
        <f t="shared" si="45"/>
        <v>0.96698453846866017</v>
      </c>
      <c r="I259">
        <f>C262*F259</f>
        <v>19638.18181818182</v>
      </c>
      <c r="K259" s="14">
        <f t="shared" si="50"/>
        <v>18989.81818181818</v>
      </c>
    </row>
    <row r="260" spans="2:15" x14ac:dyDescent="0.25">
      <c r="B260" s="1"/>
      <c r="C260" s="6"/>
      <c r="D260" s="4"/>
      <c r="E260" s="24"/>
      <c r="F260" s="24"/>
      <c r="I260"/>
      <c r="K260" s="14"/>
    </row>
    <row r="261" spans="2:15" x14ac:dyDescent="0.25">
      <c r="B261" s="3" t="s">
        <v>9</v>
      </c>
      <c r="C261" s="6">
        <f>SUM(C257:C259)</f>
        <v>216020</v>
      </c>
      <c r="D261" s="4"/>
      <c r="E261" s="24"/>
      <c r="F261" s="24"/>
      <c r="I261"/>
    </row>
    <row r="262" spans="2:15" x14ac:dyDescent="0.25">
      <c r="B262" s="3" t="s">
        <v>46</v>
      </c>
      <c r="C262" s="9">
        <f>C261/11</f>
        <v>19638.18181818182</v>
      </c>
      <c r="D262" s="4"/>
      <c r="E262" s="24"/>
      <c r="F262" s="24"/>
      <c r="I262"/>
    </row>
    <row r="263" spans="2:15" x14ac:dyDescent="0.25">
      <c r="B263" s="24"/>
      <c r="C263" s="24"/>
      <c r="D263" s="4"/>
      <c r="E263" s="24"/>
      <c r="F263" s="24"/>
      <c r="I263"/>
    </row>
    <row r="264" spans="2:15" x14ac:dyDescent="0.25">
      <c r="B264" s="24"/>
      <c r="C264" s="24"/>
      <c r="D264" s="4"/>
      <c r="E264" s="24"/>
      <c r="F264" s="24"/>
      <c r="I264"/>
    </row>
    <row r="265" spans="2:15" x14ac:dyDescent="0.25">
      <c r="B265" s="24"/>
      <c r="C265" s="24"/>
      <c r="D265" s="4"/>
      <c r="E265" s="24"/>
      <c r="F265" s="24"/>
      <c r="I265"/>
    </row>
    <row r="266" spans="2:15" x14ac:dyDescent="0.25">
      <c r="B266" s="15" t="s">
        <v>17</v>
      </c>
      <c r="C266" s="24" t="s">
        <v>29</v>
      </c>
      <c r="D266" s="4"/>
      <c r="E266" s="24"/>
      <c r="F266" s="24"/>
      <c r="I266"/>
      <c r="K266" s="24" t="s">
        <v>39</v>
      </c>
      <c r="L266" s="70" t="s">
        <v>38</v>
      </c>
      <c r="M266" s="70"/>
      <c r="N266" s="70"/>
      <c r="O266" s="24">
        <v>0</v>
      </c>
    </row>
    <row r="267" spans="2:15" x14ac:dyDescent="0.25">
      <c r="B267" s="24"/>
      <c r="C267" s="24"/>
      <c r="D267" s="4"/>
      <c r="E267" s="24"/>
      <c r="F267" s="24"/>
      <c r="I267"/>
    </row>
    <row r="268" spans="2:15" x14ac:dyDescent="0.25">
      <c r="B268" s="1" t="s">
        <v>0</v>
      </c>
      <c r="C268" s="6">
        <v>79715</v>
      </c>
      <c r="D268" s="4"/>
      <c r="E268" s="24">
        <f>C268/C273</f>
        <v>4.043099815849434</v>
      </c>
      <c r="F268" s="24">
        <v>4</v>
      </c>
      <c r="G268">
        <f t="shared" si="45"/>
        <v>4.3099815849434009E-2</v>
      </c>
      <c r="I268">
        <f>C273*F268</f>
        <v>78865.230769230766</v>
      </c>
      <c r="K268" s="14">
        <f>C268-I268</f>
        <v>849.76923076923413</v>
      </c>
    </row>
    <row r="269" spans="2:15" x14ac:dyDescent="0.25">
      <c r="B269" s="1" t="s">
        <v>51</v>
      </c>
      <c r="C269" s="6">
        <v>136473</v>
      </c>
      <c r="D269" s="4"/>
      <c r="E269" s="24">
        <f>C269/C273</f>
        <v>6.9218335466150629</v>
      </c>
      <c r="F269" s="24">
        <v>6</v>
      </c>
      <c r="G269">
        <f t="shared" si="45"/>
        <v>0.92183354661506289</v>
      </c>
      <c r="I269">
        <f>C273*F269</f>
        <v>118297.84615384616</v>
      </c>
      <c r="K269" s="14">
        <f t="shared" ref="K269:K270" si="51">C269-I269</f>
        <v>18175.153846153844</v>
      </c>
    </row>
    <row r="270" spans="2:15" x14ac:dyDescent="0.25">
      <c r="B270" s="1" t="s">
        <v>2</v>
      </c>
      <c r="C270" s="6">
        <v>40124</v>
      </c>
      <c r="D270" s="4"/>
      <c r="E270" s="24">
        <f>C270/C273</f>
        <v>2.0350666375355035</v>
      </c>
      <c r="F270" s="24">
        <v>2</v>
      </c>
      <c r="G270">
        <f t="shared" si="45"/>
        <v>3.5066637535503542E-2</v>
      </c>
      <c r="I270">
        <f>C273*F270</f>
        <v>39432.615384615383</v>
      </c>
      <c r="K270" s="14">
        <f t="shared" si="51"/>
        <v>691.38461538461706</v>
      </c>
    </row>
    <row r="271" spans="2:15" x14ac:dyDescent="0.25">
      <c r="B271" s="1"/>
      <c r="C271" s="6"/>
      <c r="D271" s="4"/>
      <c r="E271" s="24"/>
      <c r="F271" s="24"/>
      <c r="I271"/>
      <c r="K271" s="14"/>
    </row>
    <row r="272" spans="2:15" x14ac:dyDescent="0.25">
      <c r="B272" s="3" t="s">
        <v>9</v>
      </c>
      <c r="C272" s="6">
        <f>SUM(C268:C270)</f>
        <v>256312</v>
      </c>
      <c r="D272" s="4"/>
      <c r="E272" s="24"/>
      <c r="F272" s="24"/>
      <c r="I272"/>
    </row>
    <row r="273" spans="2:15" x14ac:dyDescent="0.25">
      <c r="B273" s="3" t="s">
        <v>46</v>
      </c>
      <c r="C273" s="9">
        <f>C272/13</f>
        <v>19716.307692307691</v>
      </c>
      <c r="D273" s="4"/>
      <c r="E273" s="24"/>
      <c r="F273" s="24"/>
      <c r="I273"/>
    </row>
    <row r="274" spans="2:15" x14ac:dyDescent="0.25">
      <c r="B274" s="24"/>
      <c r="C274" s="24"/>
      <c r="D274" s="4"/>
      <c r="E274" s="24"/>
      <c r="F274" s="24"/>
      <c r="I274"/>
    </row>
    <row r="275" spans="2:15" x14ac:dyDescent="0.25">
      <c r="B275" s="24"/>
      <c r="C275" s="24"/>
      <c r="D275" s="4"/>
      <c r="E275" s="24"/>
      <c r="F275" s="24"/>
      <c r="I275"/>
    </row>
    <row r="276" spans="2:15" x14ac:dyDescent="0.25">
      <c r="B276" s="24"/>
      <c r="C276" s="24"/>
      <c r="D276" s="4"/>
      <c r="E276" s="24"/>
      <c r="F276" s="24"/>
      <c r="I276"/>
    </row>
    <row r="277" spans="2:15" x14ac:dyDescent="0.25">
      <c r="B277" s="24" t="s">
        <v>18</v>
      </c>
      <c r="C277" s="24" t="s">
        <v>30</v>
      </c>
      <c r="D277" s="4"/>
      <c r="E277" s="24"/>
      <c r="F277" s="24"/>
      <c r="I277"/>
      <c r="K277" s="24" t="s">
        <v>39</v>
      </c>
      <c r="L277" s="70" t="s">
        <v>38</v>
      </c>
      <c r="M277" s="70"/>
      <c r="N277" s="70"/>
      <c r="O277" s="24">
        <v>0</v>
      </c>
    </row>
    <row r="278" spans="2:15" x14ac:dyDescent="0.25">
      <c r="B278" s="24"/>
      <c r="C278" s="24"/>
      <c r="D278" s="4"/>
      <c r="E278" s="24"/>
      <c r="F278" s="24"/>
      <c r="I278"/>
    </row>
    <row r="279" spans="2:15" x14ac:dyDescent="0.25">
      <c r="B279" s="1" t="s">
        <v>0</v>
      </c>
      <c r="C279" s="6">
        <v>119457</v>
      </c>
      <c r="D279" s="4"/>
      <c r="E279" s="24">
        <f>C279/C284</f>
        <v>6.061987573802611</v>
      </c>
      <c r="F279" s="24">
        <v>6</v>
      </c>
      <c r="G279">
        <f t="shared" ref="G279:G336" si="52">E279-F279</f>
        <v>6.1987573802610996E-2</v>
      </c>
      <c r="I279">
        <f>C284*F279</f>
        <v>118235.47826086957</v>
      </c>
      <c r="K279" s="14">
        <f>C279-I279</f>
        <v>1221.5217391304323</v>
      </c>
    </row>
    <row r="280" spans="2:15" x14ac:dyDescent="0.25">
      <c r="B280" s="1" t="s">
        <v>51</v>
      </c>
      <c r="C280" s="6">
        <v>269367</v>
      </c>
      <c r="D280" s="4"/>
      <c r="E280" s="24">
        <f>C280/C284</f>
        <v>13.669348860196454</v>
      </c>
      <c r="F280" s="24">
        <v>13</v>
      </c>
      <c r="G280">
        <f t="shared" si="52"/>
        <v>0.6693488601964539</v>
      </c>
      <c r="I280">
        <f>C284*F280</f>
        <v>256176.86956521738</v>
      </c>
      <c r="K280" s="14">
        <f t="shared" ref="K280:K281" si="53">C280-I280</f>
        <v>13190.130434782623</v>
      </c>
    </row>
    <row r="281" spans="2:15" x14ac:dyDescent="0.25">
      <c r="B281" s="1" t="s">
        <v>2</v>
      </c>
      <c r="C281" s="6">
        <v>64412</v>
      </c>
      <c r="D281" s="4"/>
      <c r="E281" s="24">
        <f>C281/C284</f>
        <v>3.2686635660009355</v>
      </c>
      <c r="F281" s="24">
        <v>3</v>
      </c>
      <c r="G281">
        <f t="shared" si="52"/>
        <v>0.26866356600093555</v>
      </c>
      <c r="I281">
        <f>C284*F281</f>
        <v>59117.739130434784</v>
      </c>
      <c r="K281" s="14">
        <f t="shared" si="53"/>
        <v>5294.2608695652161</v>
      </c>
    </row>
    <row r="282" spans="2:15" x14ac:dyDescent="0.25">
      <c r="B282" s="1"/>
      <c r="C282" s="6"/>
      <c r="D282" s="4"/>
      <c r="E282" s="24"/>
      <c r="F282" s="24"/>
      <c r="I282"/>
      <c r="K282" s="14"/>
    </row>
    <row r="283" spans="2:15" x14ac:dyDescent="0.25">
      <c r="B283" s="3" t="s">
        <v>9</v>
      </c>
      <c r="C283" s="6">
        <f>SUM(C279:C281)</f>
        <v>453236</v>
      </c>
      <c r="D283" s="4"/>
      <c r="E283" s="24"/>
      <c r="F283" s="24"/>
      <c r="I283"/>
    </row>
    <row r="284" spans="2:15" x14ac:dyDescent="0.25">
      <c r="B284" s="3" t="s">
        <v>46</v>
      </c>
      <c r="C284" s="9">
        <f>C283/23</f>
        <v>19705.91304347826</v>
      </c>
      <c r="D284" s="4"/>
      <c r="E284" s="24"/>
      <c r="F284" s="24"/>
      <c r="I284"/>
    </row>
    <row r="285" spans="2:15" x14ac:dyDescent="0.25">
      <c r="B285" s="24"/>
      <c r="C285" s="24"/>
      <c r="D285" s="4"/>
      <c r="E285" s="24"/>
      <c r="F285" s="24"/>
      <c r="I285"/>
    </row>
    <row r="286" spans="2:15" x14ac:dyDescent="0.25">
      <c r="B286" s="24"/>
      <c r="C286" s="24"/>
      <c r="D286" s="4"/>
      <c r="E286" s="24"/>
      <c r="F286" s="24"/>
      <c r="I286"/>
    </row>
    <row r="287" spans="2:15" x14ac:dyDescent="0.25">
      <c r="B287" s="24"/>
      <c r="C287" s="24"/>
      <c r="D287" s="4"/>
      <c r="E287" s="24"/>
      <c r="F287" s="24"/>
      <c r="I287"/>
    </row>
    <row r="288" spans="2:15" x14ac:dyDescent="0.25">
      <c r="B288" s="24" t="s">
        <v>19</v>
      </c>
      <c r="C288" s="24" t="s">
        <v>29</v>
      </c>
      <c r="D288" s="4"/>
      <c r="E288" s="24"/>
      <c r="F288" s="24"/>
      <c r="I288"/>
      <c r="K288" s="24" t="s">
        <v>39</v>
      </c>
      <c r="L288" s="70" t="s">
        <v>38</v>
      </c>
      <c r="M288" s="70"/>
      <c r="N288" s="70"/>
      <c r="O288" s="24">
        <v>0</v>
      </c>
    </row>
    <row r="289" spans="2:15" x14ac:dyDescent="0.25">
      <c r="B289" s="24"/>
      <c r="C289" s="24"/>
      <c r="D289" s="4"/>
      <c r="E289" s="24"/>
      <c r="F289" s="24"/>
      <c r="I289"/>
    </row>
    <row r="290" spans="2:15" x14ac:dyDescent="0.25">
      <c r="B290" s="1" t="s">
        <v>0</v>
      </c>
      <c r="C290" s="6">
        <v>87019</v>
      </c>
      <c r="D290" s="4"/>
      <c r="E290" s="24">
        <f>C290/C295</f>
        <v>4.537111161022251</v>
      </c>
      <c r="F290" s="24">
        <v>4</v>
      </c>
      <c r="G290">
        <f t="shared" si="52"/>
        <v>0.53711116102225098</v>
      </c>
      <c r="I290">
        <f>C295*F290</f>
        <v>76717.538461538468</v>
      </c>
      <c r="K290" s="14">
        <f>C290-I290</f>
        <v>10301.461538461532</v>
      </c>
    </row>
    <row r="291" spans="2:15" x14ac:dyDescent="0.25">
      <c r="B291" s="1" t="s">
        <v>51</v>
      </c>
      <c r="C291" s="6">
        <v>120196</v>
      </c>
      <c r="D291" s="4"/>
      <c r="E291" s="24">
        <f>C291/C295</f>
        <v>6.2669372563489638</v>
      </c>
      <c r="F291" s="24">
        <v>6</v>
      </c>
      <c r="G291">
        <f t="shared" si="52"/>
        <v>0.26693725634896381</v>
      </c>
      <c r="I291">
        <f>C295*F291</f>
        <v>115076.3076923077</v>
      </c>
      <c r="K291" s="14">
        <f t="shared" ref="K291:K292" si="54">C291-I291</f>
        <v>5119.6923076922976</v>
      </c>
    </row>
    <row r="292" spans="2:15" x14ac:dyDescent="0.25">
      <c r="B292" s="1" t="s">
        <v>2</v>
      </c>
      <c r="C292" s="6">
        <v>42117</v>
      </c>
      <c r="D292" s="4"/>
      <c r="E292" s="24">
        <f>C292/C295</f>
        <v>2.1959515826287839</v>
      </c>
      <c r="F292" s="24">
        <v>2</v>
      </c>
      <c r="G292">
        <f t="shared" si="52"/>
        <v>0.19595158262878387</v>
      </c>
      <c r="I292">
        <f>C295*F292</f>
        <v>38358.769230769234</v>
      </c>
      <c r="K292" s="14">
        <f t="shared" si="54"/>
        <v>3758.2307692307659</v>
      </c>
    </row>
    <row r="293" spans="2:15" x14ac:dyDescent="0.25">
      <c r="B293" s="1"/>
      <c r="C293" s="6"/>
      <c r="D293" s="4"/>
      <c r="E293" s="24"/>
      <c r="F293" s="24"/>
      <c r="I293"/>
      <c r="K293" s="14"/>
    </row>
    <row r="294" spans="2:15" x14ac:dyDescent="0.25">
      <c r="B294" s="3" t="s">
        <v>9</v>
      </c>
      <c r="C294" s="6">
        <f>SUM(C290:C292)</f>
        <v>249332</v>
      </c>
      <c r="D294" s="4"/>
      <c r="E294" s="24"/>
      <c r="F294" s="24"/>
      <c r="I294"/>
    </row>
    <row r="295" spans="2:15" x14ac:dyDescent="0.25">
      <c r="B295" s="3" t="s">
        <v>46</v>
      </c>
      <c r="C295" s="9">
        <f>C294/13</f>
        <v>19179.384615384617</v>
      </c>
      <c r="D295" s="4"/>
      <c r="E295" s="24"/>
      <c r="F295" s="24"/>
      <c r="I295"/>
    </row>
    <row r="296" spans="2:15" x14ac:dyDescent="0.25">
      <c r="B296" s="24"/>
      <c r="C296" s="24"/>
      <c r="D296" s="4"/>
      <c r="E296" s="24"/>
      <c r="F296" s="24"/>
      <c r="I296"/>
    </row>
    <row r="297" spans="2:15" x14ac:dyDescent="0.25">
      <c r="B297" s="24"/>
      <c r="C297" s="24"/>
      <c r="D297" s="4"/>
      <c r="E297" s="24"/>
      <c r="F297" s="24"/>
      <c r="I297"/>
    </row>
    <row r="298" spans="2:15" x14ac:dyDescent="0.25">
      <c r="B298" s="24"/>
      <c r="C298" s="24"/>
      <c r="D298" s="4"/>
      <c r="E298" s="24"/>
      <c r="F298" s="24"/>
      <c r="I298"/>
    </row>
    <row r="299" spans="2:15" x14ac:dyDescent="0.25">
      <c r="B299" s="24" t="s">
        <v>20</v>
      </c>
      <c r="C299" s="15" t="s">
        <v>31</v>
      </c>
      <c r="D299" s="4"/>
      <c r="E299" s="24"/>
      <c r="F299" s="24"/>
      <c r="I299"/>
      <c r="K299" s="24" t="s">
        <v>39</v>
      </c>
      <c r="L299" s="70" t="s">
        <v>38</v>
      </c>
      <c r="M299" s="70"/>
      <c r="N299" s="70"/>
      <c r="O299" s="24">
        <v>0</v>
      </c>
    </row>
    <row r="300" spans="2:15" x14ac:dyDescent="0.25">
      <c r="B300" s="24"/>
      <c r="C300" s="24"/>
      <c r="D300" s="4"/>
      <c r="E300" s="24"/>
      <c r="F300" s="24"/>
      <c r="I300"/>
    </row>
    <row r="301" spans="2:15" x14ac:dyDescent="0.25">
      <c r="B301" s="1" t="s">
        <v>0</v>
      </c>
      <c r="C301" s="6">
        <v>187497</v>
      </c>
      <c r="D301" s="4"/>
      <c r="E301" s="24">
        <f>C301/C306</f>
        <v>9.1297356189146814</v>
      </c>
      <c r="F301" s="24">
        <v>9</v>
      </c>
      <c r="G301">
        <f t="shared" si="52"/>
        <v>0.12973561891468144</v>
      </c>
      <c r="I301">
        <f>C306*F301</f>
        <v>184832.625</v>
      </c>
      <c r="K301" s="14">
        <f>C301-I301</f>
        <v>2664.375</v>
      </c>
    </row>
    <row r="302" spans="2:15" x14ac:dyDescent="0.25">
      <c r="B302" s="1" t="s">
        <v>51</v>
      </c>
      <c r="C302" s="6">
        <v>216789</v>
      </c>
      <c r="D302" s="4"/>
      <c r="E302" s="24">
        <f>C302/C306</f>
        <v>10.556042257150219</v>
      </c>
      <c r="F302" s="24">
        <v>10</v>
      </c>
      <c r="G302">
        <f t="shared" si="52"/>
        <v>0.55604225715021904</v>
      </c>
      <c r="I302">
        <f>C306*F302</f>
        <v>205369.58333333331</v>
      </c>
      <c r="K302" s="14">
        <f t="shared" ref="K302:K303" si="55">C302-I302</f>
        <v>11419.416666666686</v>
      </c>
    </row>
    <row r="303" spans="2:15" x14ac:dyDescent="0.25">
      <c r="B303" s="1" t="s">
        <v>2</v>
      </c>
      <c r="C303" s="6">
        <v>88601</v>
      </c>
      <c r="D303" s="4"/>
      <c r="E303" s="24">
        <f>C303/C306</f>
        <v>4.3142221239351013</v>
      </c>
      <c r="F303" s="24">
        <v>4</v>
      </c>
      <c r="G303">
        <f t="shared" si="52"/>
        <v>0.31422212393510129</v>
      </c>
      <c r="I303">
        <f>C306*F303</f>
        <v>82147.833333333328</v>
      </c>
      <c r="K303" s="14">
        <f t="shared" si="55"/>
        <v>6453.1666666666715</v>
      </c>
    </row>
    <row r="304" spans="2:15" x14ac:dyDescent="0.25">
      <c r="B304" s="1"/>
      <c r="C304" s="6"/>
      <c r="D304" s="4"/>
      <c r="E304" s="24"/>
      <c r="F304" s="24"/>
      <c r="I304"/>
      <c r="K304" s="14"/>
    </row>
    <row r="305" spans="2:15" x14ac:dyDescent="0.25">
      <c r="B305" s="3" t="s">
        <v>9</v>
      </c>
      <c r="C305" s="6">
        <f>SUM(C301:C303)</f>
        <v>492887</v>
      </c>
      <c r="D305" s="4"/>
      <c r="E305" s="24"/>
      <c r="F305" s="24"/>
      <c r="I305"/>
    </row>
    <row r="306" spans="2:15" x14ac:dyDescent="0.25">
      <c r="B306" s="3" t="s">
        <v>46</v>
      </c>
      <c r="C306" s="9">
        <f>C305/24</f>
        <v>20536.958333333332</v>
      </c>
      <c r="D306" s="4"/>
      <c r="E306" s="24"/>
      <c r="F306" s="24"/>
      <c r="I306"/>
    </row>
    <row r="307" spans="2:15" x14ac:dyDescent="0.25">
      <c r="B307" s="24"/>
      <c r="C307" s="24"/>
      <c r="D307" s="4"/>
      <c r="E307" s="24"/>
      <c r="F307" s="24"/>
      <c r="I307"/>
    </row>
    <row r="308" spans="2:15" x14ac:dyDescent="0.25">
      <c r="B308" s="24"/>
      <c r="C308" s="24"/>
      <c r="D308" s="4"/>
      <c r="E308" s="24"/>
      <c r="F308" s="24"/>
      <c r="I308"/>
    </row>
    <row r="309" spans="2:15" x14ac:dyDescent="0.25">
      <c r="B309" s="24"/>
      <c r="C309" s="24"/>
      <c r="D309" s="4"/>
      <c r="E309" s="24"/>
      <c r="F309" s="24"/>
      <c r="I309"/>
    </row>
    <row r="310" spans="2:15" x14ac:dyDescent="0.25">
      <c r="B310" s="24" t="s">
        <v>21</v>
      </c>
      <c r="C310" s="24" t="s">
        <v>28</v>
      </c>
      <c r="D310" s="4"/>
      <c r="E310" s="24"/>
      <c r="F310" s="24"/>
      <c r="I310"/>
      <c r="K310" s="24" t="s">
        <v>39</v>
      </c>
      <c r="L310" s="70" t="s">
        <v>38</v>
      </c>
      <c r="M310" s="70"/>
      <c r="N310" s="70"/>
      <c r="O310" s="24">
        <v>1</v>
      </c>
    </row>
    <row r="311" spans="2:15" x14ac:dyDescent="0.25">
      <c r="B311" s="24"/>
      <c r="C311" s="24"/>
      <c r="D311" s="4"/>
      <c r="E311" s="24"/>
      <c r="F311" s="24"/>
      <c r="I311"/>
    </row>
    <row r="312" spans="2:15" x14ac:dyDescent="0.25">
      <c r="B312" s="1" t="s">
        <v>0</v>
      </c>
      <c r="C312" s="6">
        <v>77631</v>
      </c>
      <c r="D312" s="4"/>
      <c r="E312" s="24">
        <f>C312/C317</f>
        <v>3.9917961519044147</v>
      </c>
      <c r="F312" s="24">
        <v>3</v>
      </c>
      <c r="G312">
        <f t="shared" si="52"/>
        <v>0.99179615190441472</v>
      </c>
      <c r="I312">
        <f>C317*F312</f>
        <v>58342.909090909088</v>
      </c>
      <c r="K312" s="14">
        <f>C312-I312</f>
        <v>19288.090909090912</v>
      </c>
    </row>
    <row r="313" spans="2:15" x14ac:dyDescent="0.25">
      <c r="B313" s="1" t="s">
        <v>51</v>
      </c>
      <c r="C313" s="6">
        <v>98842</v>
      </c>
      <c r="D313" s="4"/>
      <c r="E313" s="24">
        <f>C313/C317</f>
        <v>5.0824685402292404</v>
      </c>
      <c r="F313" s="24">
        <v>5</v>
      </c>
      <c r="G313">
        <f t="shared" si="52"/>
        <v>8.2468540229240439E-2</v>
      </c>
      <c r="I313">
        <f>C317*F313</f>
        <v>97238.181818181823</v>
      </c>
      <c r="K313" s="14">
        <f t="shared" ref="K313:K314" si="56">C313-I313</f>
        <v>1603.8181818181765</v>
      </c>
    </row>
    <row r="314" spans="2:15" x14ac:dyDescent="0.25">
      <c r="B314" s="1" t="s">
        <v>2</v>
      </c>
      <c r="C314" s="6">
        <v>37451</v>
      </c>
      <c r="D314" s="4"/>
      <c r="E314" s="24">
        <f>C314/C317</f>
        <v>1.9257353078663451</v>
      </c>
      <c r="F314" s="24">
        <v>1</v>
      </c>
      <c r="G314">
        <f t="shared" si="52"/>
        <v>0.92573530786634506</v>
      </c>
      <c r="I314">
        <f>C317*F314</f>
        <v>19447.636363636364</v>
      </c>
      <c r="K314" s="14">
        <f t="shared" si="56"/>
        <v>18003.363636363636</v>
      </c>
    </row>
    <row r="315" spans="2:15" x14ac:dyDescent="0.25">
      <c r="B315" s="1"/>
      <c r="C315" s="6"/>
      <c r="D315" s="4"/>
      <c r="E315" s="24"/>
      <c r="F315" s="24"/>
      <c r="I315"/>
      <c r="K315" s="14"/>
    </row>
    <row r="316" spans="2:15" x14ac:dyDescent="0.25">
      <c r="B316" s="3" t="s">
        <v>9</v>
      </c>
      <c r="C316" s="6">
        <f>SUM(C312:C314)</f>
        <v>213924</v>
      </c>
      <c r="D316" s="4"/>
      <c r="E316" s="24"/>
      <c r="F316" s="24"/>
      <c r="I316"/>
    </row>
    <row r="317" spans="2:15" x14ac:dyDescent="0.25">
      <c r="B317" s="3" t="s">
        <v>46</v>
      </c>
      <c r="C317" s="9">
        <f>C316/11</f>
        <v>19447.636363636364</v>
      </c>
      <c r="D317" s="4"/>
      <c r="E317" s="24"/>
      <c r="F317" s="24"/>
      <c r="I317"/>
    </row>
    <row r="318" spans="2:15" x14ac:dyDescent="0.25">
      <c r="B318" s="24"/>
      <c r="C318" s="24"/>
      <c r="D318" s="4"/>
      <c r="E318" s="24"/>
      <c r="F318" s="24"/>
      <c r="I318"/>
    </row>
    <row r="319" spans="2:15" x14ac:dyDescent="0.25">
      <c r="B319" s="24"/>
      <c r="C319" s="24"/>
      <c r="D319" s="4"/>
      <c r="E319" s="24"/>
      <c r="F319" s="24"/>
      <c r="I319"/>
    </row>
    <row r="320" spans="2:15" x14ac:dyDescent="0.25">
      <c r="B320" s="24"/>
      <c r="C320" s="24"/>
      <c r="D320" s="4"/>
      <c r="E320" s="24"/>
      <c r="F320" s="24"/>
      <c r="I320"/>
    </row>
    <row r="321" spans="2:15" x14ac:dyDescent="0.25">
      <c r="B321" s="24" t="s">
        <v>22</v>
      </c>
      <c r="C321" s="24" t="s">
        <v>32</v>
      </c>
      <c r="D321" s="4"/>
      <c r="E321" s="24"/>
      <c r="F321" s="24"/>
      <c r="I321"/>
      <c r="K321" s="24" t="s">
        <v>39</v>
      </c>
      <c r="L321" s="70" t="s">
        <v>38</v>
      </c>
      <c r="M321" s="70"/>
      <c r="N321" s="70"/>
      <c r="O321" s="24">
        <v>0</v>
      </c>
    </row>
    <row r="322" spans="2:15" x14ac:dyDescent="0.25">
      <c r="B322" s="24"/>
      <c r="C322" s="24"/>
      <c r="D322" s="4"/>
      <c r="E322" s="24"/>
      <c r="F322" s="24"/>
      <c r="I322"/>
    </row>
    <row r="323" spans="2:15" x14ac:dyDescent="0.25">
      <c r="B323" s="1" t="s">
        <v>0</v>
      </c>
      <c r="C323" s="6">
        <v>97698</v>
      </c>
      <c r="D323" s="4"/>
      <c r="E323" s="24">
        <f>C323/C328</f>
        <v>5.2056617202099353</v>
      </c>
      <c r="F323" s="24">
        <v>5</v>
      </c>
      <c r="G323">
        <f t="shared" si="52"/>
        <v>0.20566172020993534</v>
      </c>
      <c r="I323">
        <f>C328*F323</f>
        <v>93838.21428571429</v>
      </c>
      <c r="K323" s="14">
        <f>C323-I323</f>
        <v>3859.7857142857101</v>
      </c>
    </row>
    <row r="324" spans="2:15" x14ac:dyDescent="0.25">
      <c r="B324" s="1" t="s">
        <v>51</v>
      </c>
      <c r="C324" s="6">
        <v>119692</v>
      </c>
      <c r="D324" s="4"/>
      <c r="E324" s="24">
        <f>C324/C328</f>
        <v>6.3775723414539458</v>
      </c>
      <c r="F324" s="24">
        <v>6</v>
      </c>
      <c r="G324">
        <f t="shared" si="52"/>
        <v>0.3775723414539458</v>
      </c>
      <c r="I324">
        <f>C328*F324</f>
        <v>112605.85714285716</v>
      </c>
      <c r="K324" s="14">
        <f t="shared" ref="K324:K325" si="57">C324-I324</f>
        <v>7086.1428571428405</v>
      </c>
    </row>
    <row r="325" spans="2:15" x14ac:dyDescent="0.25">
      <c r="B325" s="1" t="s">
        <v>2</v>
      </c>
      <c r="C325" s="6">
        <v>45357</v>
      </c>
      <c r="D325" s="4"/>
      <c r="E325" s="24">
        <f>C325/C328</f>
        <v>2.416765938336118</v>
      </c>
      <c r="F325" s="24">
        <v>2</v>
      </c>
      <c r="G325">
        <f t="shared" si="52"/>
        <v>0.41676593833611797</v>
      </c>
      <c r="I325">
        <f>C328*F325</f>
        <v>37535.285714285717</v>
      </c>
      <c r="K325" s="14">
        <f t="shared" si="57"/>
        <v>7821.7142857142826</v>
      </c>
    </row>
    <row r="326" spans="2:15" x14ac:dyDescent="0.25">
      <c r="B326" s="1"/>
      <c r="C326" s="6"/>
      <c r="D326" s="4"/>
      <c r="E326" s="24"/>
      <c r="F326" s="24"/>
      <c r="I326"/>
      <c r="K326" s="14"/>
    </row>
    <row r="327" spans="2:15" x14ac:dyDescent="0.25">
      <c r="B327" s="3" t="s">
        <v>9</v>
      </c>
      <c r="C327" s="6">
        <f>SUM(C323:C325)</f>
        <v>262747</v>
      </c>
      <c r="D327" s="4"/>
      <c r="E327" s="24"/>
      <c r="F327" s="24"/>
      <c r="I327"/>
    </row>
    <row r="328" spans="2:15" x14ac:dyDescent="0.25">
      <c r="B328" s="3" t="s">
        <v>46</v>
      </c>
      <c r="C328" s="9">
        <f>C327/14</f>
        <v>18767.642857142859</v>
      </c>
      <c r="D328" s="4"/>
      <c r="E328" s="24"/>
      <c r="F328" s="24"/>
      <c r="I328"/>
    </row>
    <row r="329" spans="2:15" x14ac:dyDescent="0.25">
      <c r="B329" s="24"/>
      <c r="C329" s="24"/>
      <c r="D329" s="4"/>
      <c r="E329" s="24"/>
      <c r="F329" s="24"/>
      <c r="I329"/>
    </row>
    <row r="330" spans="2:15" x14ac:dyDescent="0.25">
      <c r="B330" s="24"/>
      <c r="C330" s="24"/>
      <c r="D330" s="4"/>
      <c r="E330" s="24"/>
      <c r="F330" s="24"/>
      <c r="I330"/>
    </row>
    <row r="331" spans="2:15" x14ac:dyDescent="0.25">
      <c r="B331" s="24"/>
      <c r="C331" s="24"/>
      <c r="D331" s="4"/>
      <c r="E331" s="24"/>
      <c r="F331" s="24"/>
      <c r="I331"/>
    </row>
    <row r="332" spans="2:15" x14ac:dyDescent="0.25">
      <c r="B332" s="24" t="s">
        <v>23</v>
      </c>
      <c r="C332" s="24" t="s">
        <v>26</v>
      </c>
      <c r="D332" s="4"/>
      <c r="E332" s="24"/>
      <c r="F332" s="24"/>
      <c r="I332"/>
      <c r="K332" s="24" t="s">
        <v>39</v>
      </c>
      <c r="L332" s="70" t="s">
        <v>38</v>
      </c>
      <c r="M332" s="70"/>
      <c r="N332" s="70"/>
      <c r="O332" s="24">
        <v>0</v>
      </c>
    </row>
    <row r="333" spans="2:15" x14ac:dyDescent="0.25">
      <c r="B333" s="24"/>
      <c r="C333" s="24"/>
      <c r="D333" s="4"/>
      <c r="E333" s="24"/>
      <c r="F333" s="24"/>
      <c r="I333"/>
    </row>
    <row r="334" spans="2:15" x14ac:dyDescent="0.25">
      <c r="B334" s="1" t="s">
        <v>0</v>
      </c>
      <c r="C334" s="6">
        <v>76994</v>
      </c>
      <c r="D334" s="4"/>
      <c r="E334" s="24">
        <f>C334/C339</f>
        <v>4.0138497295653499</v>
      </c>
      <c r="F334" s="24">
        <v>4</v>
      </c>
      <c r="G334">
        <f t="shared" si="52"/>
        <v>1.3849729565349911E-2</v>
      </c>
      <c r="I334">
        <f>C339*F334</f>
        <v>76728.333333333328</v>
      </c>
      <c r="K334" s="14">
        <f>C334-I334</f>
        <v>265.66666666667152</v>
      </c>
    </row>
    <row r="335" spans="2:15" x14ac:dyDescent="0.25">
      <c r="B335" s="1" t="s">
        <v>51</v>
      </c>
      <c r="C335" s="6">
        <v>112981</v>
      </c>
      <c r="D335" s="4"/>
      <c r="E335" s="24">
        <f>C335/C339</f>
        <v>5.8899233225449095</v>
      </c>
      <c r="F335" s="24">
        <v>5</v>
      </c>
      <c r="G335">
        <f t="shared" si="52"/>
        <v>0.88992332254490947</v>
      </c>
      <c r="I335">
        <f>C339*F335</f>
        <v>95910.416666666657</v>
      </c>
      <c r="K335" s="14">
        <f t="shared" ref="K335:K336" si="58">C335-I335</f>
        <v>17070.583333333343</v>
      </c>
    </row>
    <row r="336" spans="2:15" x14ac:dyDescent="0.25">
      <c r="B336" s="1" t="s">
        <v>2</v>
      </c>
      <c r="C336" s="6">
        <v>40210</v>
      </c>
      <c r="D336" s="4"/>
      <c r="E336" s="24">
        <f>C336/C339</f>
        <v>2.0962269478897411</v>
      </c>
      <c r="F336" s="24">
        <v>2</v>
      </c>
      <c r="G336">
        <f t="shared" si="52"/>
        <v>9.6226947889741066E-2</v>
      </c>
      <c r="I336">
        <f>C339*F336</f>
        <v>38364.166666666664</v>
      </c>
      <c r="K336" s="14">
        <f t="shared" si="58"/>
        <v>1845.8333333333358</v>
      </c>
    </row>
    <row r="337" spans="2:15" x14ac:dyDescent="0.25">
      <c r="B337" s="1"/>
      <c r="C337" s="6"/>
      <c r="D337" s="4"/>
      <c r="E337" s="24"/>
      <c r="F337" s="24"/>
      <c r="I337"/>
      <c r="K337" s="14"/>
    </row>
    <row r="338" spans="2:15" x14ac:dyDescent="0.25">
      <c r="B338" s="3" t="s">
        <v>9</v>
      </c>
      <c r="C338" s="6">
        <f>SUM(C334:C336)</f>
        <v>230185</v>
      </c>
      <c r="D338" s="4"/>
      <c r="E338" s="24"/>
      <c r="F338" s="24"/>
      <c r="I338"/>
    </row>
    <row r="339" spans="2:15" x14ac:dyDescent="0.25">
      <c r="B339" s="3" t="s">
        <v>46</v>
      </c>
      <c r="C339" s="9">
        <f>C338/12</f>
        <v>19182.083333333332</v>
      </c>
      <c r="D339" s="4"/>
      <c r="E339" s="24"/>
      <c r="F339" s="24"/>
      <c r="I339"/>
    </row>
    <row r="340" spans="2:15" x14ac:dyDescent="0.25">
      <c r="B340" s="24"/>
      <c r="C340" s="24"/>
      <c r="D340" s="4"/>
      <c r="E340" s="24"/>
      <c r="F340" s="24"/>
      <c r="I340"/>
    </row>
    <row r="341" spans="2:15" x14ac:dyDescent="0.25">
      <c r="B341" s="24"/>
      <c r="C341" s="24"/>
      <c r="D341" s="4"/>
      <c r="E341" s="24"/>
      <c r="F341" s="24"/>
      <c r="I341"/>
    </row>
    <row r="342" spans="2:15" x14ac:dyDescent="0.25">
      <c r="B342" s="24"/>
      <c r="C342" s="24"/>
      <c r="D342" s="4"/>
      <c r="E342" s="24"/>
      <c r="F342" s="24"/>
      <c r="I342"/>
    </row>
    <row r="343" spans="2:15" x14ac:dyDescent="0.25">
      <c r="B343" s="24" t="s">
        <v>24</v>
      </c>
      <c r="C343" s="24" t="s">
        <v>27</v>
      </c>
      <c r="D343" s="4"/>
      <c r="E343" s="24"/>
      <c r="F343" s="24"/>
      <c r="I343"/>
      <c r="K343" s="24" t="s">
        <v>39</v>
      </c>
      <c r="L343" s="70" t="s">
        <v>38</v>
      </c>
      <c r="M343" s="70"/>
      <c r="N343" s="70"/>
      <c r="O343" s="24">
        <v>1</v>
      </c>
    </row>
    <row r="344" spans="2:15" x14ac:dyDescent="0.25">
      <c r="B344" s="24"/>
      <c r="C344" s="24"/>
      <c r="D344" s="4"/>
      <c r="E344" s="24"/>
      <c r="F344" s="24"/>
      <c r="I344"/>
    </row>
    <row r="345" spans="2:15" x14ac:dyDescent="0.25">
      <c r="B345" s="1" t="s">
        <v>0</v>
      </c>
      <c r="C345" s="6">
        <v>203091</v>
      </c>
      <c r="D345" s="4"/>
      <c r="E345" s="24">
        <f>C345/C350</f>
        <v>9.5893467965891848</v>
      </c>
      <c r="F345" s="24">
        <v>9</v>
      </c>
      <c r="G345">
        <f t="shared" ref="G345:G358" si="59">E345-F345</f>
        <v>0.58934679658918476</v>
      </c>
      <c r="I345">
        <f>C350*F345</f>
        <v>190609.33333333331</v>
      </c>
      <c r="K345" s="14">
        <f>C345-I345</f>
        <v>12481.666666666686</v>
      </c>
    </row>
    <row r="346" spans="2:15" x14ac:dyDescent="0.25">
      <c r="B346" s="1" t="s">
        <v>51</v>
      </c>
      <c r="C346" s="6">
        <v>231205</v>
      </c>
      <c r="D346" s="4"/>
      <c r="E346" s="24">
        <f>C346/C350</f>
        <v>10.916805403023288</v>
      </c>
      <c r="F346" s="24">
        <v>10</v>
      </c>
      <c r="G346">
        <f t="shared" si="59"/>
        <v>0.91680540302328772</v>
      </c>
      <c r="I346">
        <f>C350*F346</f>
        <v>211788.14814814815</v>
      </c>
      <c r="K346" s="14">
        <f t="shared" ref="K346:K347" si="60">C346-I346</f>
        <v>19416.851851851854</v>
      </c>
    </row>
    <row r="347" spans="2:15" x14ac:dyDescent="0.25">
      <c r="B347" s="1" t="s">
        <v>2</v>
      </c>
      <c r="C347" s="6">
        <v>137532</v>
      </c>
      <c r="D347" s="4"/>
      <c r="E347" s="24">
        <f>C347/C350</f>
        <v>6.4938478003875293</v>
      </c>
      <c r="F347" s="24">
        <v>6</v>
      </c>
      <c r="G347">
        <f t="shared" si="59"/>
        <v>0.49384780038752929</v>
      </c>
      <c r="I347">
        <f>C350*F347</f>
        <v>127072.88888888888</v>
      </c>
      <c r="K347" s="14">
        <f t="shared" si="60"/>
        <v>10459.111111111124</v>
      </c>
    </row>
    <row r="348" spans="2:15" x14ac:dyDescent="0.25">
      <c r="B348" s="1"/>
      <c r="C348" s="6"/>
      <c r="D348" s="4"/>
      <c r="E348" s="24"/>
      <c r="F348" s="24"/>
      <c r="I348"/>
      <c r="K348" s="14"/>
    </row>
    <row r="349" spans="2:15" x14ac:dyDescent="0.25">
      <c r="B349" s="3" t="s">
        <v>9</v>
      </c>
      <c r="C349" s="6">
        <f>SUM(C345:C347)</f>
        <v>571828</v>
      </c>
      <c r="D349" s="4"/>
      <c r="E349" s="24"/>
      <c r="F349" s="24"/>
      <c r="I349"/>
    </row>
    <row r="350" spans="2:15" x14ac:dyDescent="0.25">
      <c r="B350" s="3" t="s">
        <v>46</v>
      </c>
      <c r="C350" s="9">
        <f>C349/27</f>
        <v>21178.814814814814</v>
      </c>
      <c r="D350" s="4"/>
      <c r="E350" s="24"/>
      <c r="F350" s="24"/>
      <c r="I350"/>
    </row>
    <row r="351" spans="2:15" x14ac:dyDescent="0.25">
      <c r="B351" s="24"/>
      <c r="C351" s="24"/>
      <c r="D351" s="4"/>
      <c r="E351" s="24"/>
      <c r="F351" s="24"/>
      <c r="I351"/>
    </row>
    <row r="352" spans="2:15" x14ac:dyDescent="0.25">
      <c r="B352" s="24"/>
      <c r="C352" s="24"/>
      <c r="D352" s="4"/>
      <c r="E352" s="24"/>
      <c r="F352" s="24"/>
      <c r="I352"/>
    </row>
    <row r="353" spans="2:15" x14ac:dyDescent="0.25">
      <c r="B353" s="24"/>
      <c r="C353" s="24"/>
      <c r="D353" s="4"/>
      <c r="E353" s="24"/>
      <c r="F353" s="24"/>
      <c r="I353"/>
    </row>
    <row r="354" spans="2:15" x14ac:dyDescent="0.25">
      <c r="B354" s="24" t="s">
        <v>25</v>
      </c>
      <c r="C354" s="24" t="s">
        <v>31</v>
      </c>
      <c r="D354" s="4"/>
      <c r="E354" s="24"/>
      <c r="F354" s="24"/>
      <c r="I354"/>
      <c r="K354" s="24" t="s">
        <v>39</v>
      </c>
      <c r="L354" s="70" t="s">
        <v>38</v>
      </c>
      <c r="M354" s="70"/>
      <c r="N354" s="70"/>
      <c r="O354" s="24">
        <v>0</v>
      </c>
    </row>
    <row r="355" spans="2:15" x14ac:dyDescent="0.25">
      <c r="B355" s="24"/>
      <c r="C355" s="24"/>
      <c r="D355" s="4"/>
      <c r="E355" s="24"/>
      <c r="F355" s="24"/>
      <c r="I355"/>
    </row>
    <row r="356" spans="2:15" x14ac:dyDescent="0.25">
      <c r="B356" s="1" t="s">
        <v>0</v>
      </c>
      <c r="C356" s="6">
        <v>251090</v>
      </c>
      <c r="D356" s="4"/>
      <c r="E356" s="24">
        <f>C356/C361</f>
        <v>11.335102711060365</v>
      </c>
      <c r="F356" s="24">
        <v>11</v>
      </c>
      <c r="G356">
        <f t="shared" si="59"/>
        <v>0.33510271106036527</v>
      </c>
      <c r="I356">
        <f>C361*F356</f>
        <v>243666.95833333334</v>
      </c>
      <c r="K356" s="14">
        <f>C356-I356</f>
        <v>7423.041666666657</v>
      </c>
    </row>
    <row r="357" spans="2:15" x14ac:dyDescent="0.25">
      <c r="B357" s="1" t="s">
        <v>51</v>
      </c>
      <c r="C357" s="6">
        <v>138447</v>
      </c>
      <c r="D357" s="4"/>
      <c r="E357" s="24">
        <f>C357/C361</f>
        <v>6.249993886806223</v>
      </c>
      <c r="F357" s="24">
        <v>6</v>
      </c>
      <c r="G357">
        <f t="shared" si="59"/>
        <v>0.24999388680622303</v>
      </c>
      <c r="I357">
        <f>C361*F357</f>
        <v>132909.25</v>
      </c>
      <c r="K357" s="14">
        <f t="shared" ref="K357:K358" si="61">C357-I357</f>
        <v>5537.75</v>
      </c>
    </row>
    <row r="358" spans="2:15" x14ac:dyDescent="0.25">
      <c r="B358" s="1" t="s">
        <v>2</v>
      </c>
      <c r="C358" s="6">
        <v>142100</v>
      </c>
      <c r="D358" s="4"/>
      <c r="E358" s="24">
        <f>C358/C361</f>
        <v>6.4149034021334099</v>
      </c>
      <c r="F358" s="24">
        <v>6</v>
      </c>
      <c r="G358">
        <f t="shared" si="59"/>
        <v>0.41490340213340993</v>
      </c>
      <c r="I358">
        <f>C361*F358</f>
        <v>132909.25</v>
      </c>
      <c r="K358" s="14">
        <f t="shared" si="61"/>
        <v>9190.75</v>
      </c>
    </row>
    <row r="359" spans="2:15" x14ac:dyDescent="0.25">
      <c r="B359" s="1"/>
      <c r="C359" s="6"/>
      <c r="D359" s="4"/>
      <c r="E359" s="24"/>
      <c r="F359" s="24"/>
      <c r="I359"/>
      <c r="K359" s="14"/>
    </row>
    <row r="360" spans="2:15" x14ac:dyDescent="0.25">
      <c r="B360" s="3" t="s">
        <v>9</v>
      </c>
      <c r="C360" s="6">
        <f>SUM(C356:C358)</f>
        <v>531637</v>
      </c>
      <c r="D360" s="4"/>
      <c r="E360" s="24"/>
      <c r="F360" s="24"/>
      <c r="I360"/>
    </row>
    <row r="361" spans="2:15" x14ac:dyDescent="0.25">
      <c r="B361" s="3" t="s">
        <v>46</v>
      </c>
      <c r="C361" s="9">
        <f>C360/24</f>
        <v>22151.541666666668</v>
      </c>
      <c r="D361" s="4"/>
      <c r="E361" s="24"/>
      <c r="F361" s="24"/>
      <c r="I361"/>
    </row>
    <row r="362" spans="2:15" x14ac:dyDescent="0.25">
      <c r="B362" s="24"/>
      <c r="C362" s="24"/>
      <c r="D362" s="4"/>
      <c r="E362" s="24"/>
      <c r="F362" s="24"/>
      <c r="I362"/>
    </row>
    <row r="363" spans="2:15" x14ac:dyDescent="0.25">
      <c r="B363" s="24"/>
      <c r="C363" s="24"/>
      <c r="D363" s="4"/>
      <c r="E363" s="24"/>
      <c r="F363" s="24"/>
      <c r="I363"/>
    </row>
    <row r="364" spans="2:15" x14ac:dyDescent="0.25">
      <c r="B364" s="24"/>
      <c r="C364" s="24"/>
      <c r="D364" s="4"/>
      <c r="E364" s="24"/>
      <c r="F364" s="24"/>
      <c r="I364"/>
    </row>
    <row r="365" spans="2:15" x14ac:dyDescent="0.25">
      <c r="B365" s="24"/>
      <c r="C365" s="24"/>
      <c r="D365" s="4"/>
      <c r="E365" s="24"/>
      <c r="F365" s="24"/>
      <c r="I365"/>
    </row>
    <row r="366" spans="2:15" x14ac:dyDescent="0.25">
      <c r="B366" s="24"/>
      <c r="C366" s="24"/>
      <c r="D366" s="4"/>
      <c r="E366" s="24"/>
      <c r="F366" s="24"/>
      <c r="I366"/>
    </row>
    <row r="367" spans="2:15" x14ac:dyDescent="0.25">
      <c r="B367" s="24" t="s">
        <v>41</v>
      </c>
      <c r="C367" s="24" t="s">
        <v>60</v>
      </c>
      <c r="D367" s="24"/>
      <c r="E367" s="24"/>
      <c r="F367" s="24"/>
      <c r="G367" s="24"/>
      <c r="I367"/>
    </row>
    <row r="368" spans="2:15" x14ac:dyDescent="0.25">
      <c r="B368" s="24"/>
      <c r="C368" s="24"/>
      <c r="D368" s="24"/>
      <c r="E368" s="24"/>
      <c r="F368" s="24"/>
      <c r="G368" s="24"/>
      <c r="I368"/>
    </row>
    <row r="369" spans="2:10" x14ac:dyDescent="0.25">
      <c r="B369" s="1" t="s">
        <v>0</v>
      </c>
      <c r="C369" s="6">
        <f>K213+K224+K235+K246+K257+K268+K279+K290+K301+K312+K323+K334+K345+K356</f>
        <v>115766.06701052572</v>
      </c>
      <c r="D369" s="24"/>
      <c r="E369" s="24">
        <f>C369/C374</f>
        <v>1.6176318754036907</v>
      </c>
      <c r="F369" s="24">
        <v>1</v>
      </c>
      <c r="G369" s="24">
        <v>1</v>
      </c>
      <c r="I369"/>
    </row>
    <row r="370" spans="2:10" x14ac:dyDescent="0.25">
      <c r="B370" s="1" t="s">
        <v>51</v>
      </c>
      <c r="C370" s="6">
        <f t="shared" ref="C370:C371" si="62">K214+K225+K236+K247+K258+K269+K280+K291+K302+K313+K324+K335+K346+K357</f>
        <v>134125.11372186593</v>
      </c>
      <c r="D370" s="24"/>
      <c r="E370" s="24">
        <f>C370/C374</f>
        <v>1.8741680083932395</v>
      </c>
      <c r="F370" s="24">
        <v>1</v>
      </c>
      <c r="G370" s="24">
        <v>2</v>
      </c>
      <c r="I370"/>
    </row>
    <row r="371" spans="2:10" x14ac:dyDescent="0.25">
      <c r="B371" s="1" t="s">
        <v>2</v>
      </c>
      <c r="C371" s="6">
        <f t="shared" si="62"/>
        <v>107934.56680252118</v>
      </c>
      <c r="D371" s="24"/>
      <c r="E371" s="24">
        <f>C371/C374</f>
        <v>1.50820011620307</v>
      </c>
      <c r="F371" s="24">
        <v>1</v>
      </c>
      <c r="G371" s="24">
        <v>1</v>
      </c>
      <c r="I371"/>
    </row>
    <row r="372" spans="2:10" x14ac:dyDescent="0.25">
      <c r="B372" s="1"/>
      <c r="C372" s="6"/>
      <c r="D372" s="24"/>
      <c r="E372" s="24"/>
      <c r="F372" s="24"/>
      <c r="G372" s="24"/>
      <c r="I372"/>
      <c r="J372" s="24"/>
    </row>
    <row r="373" spans="2:10" x14ac:dyDescent="0.25">
      <c r="B373" s="3" t="s">
        <v>9</v>
      </c>
      <c r="C373" s="6">
        <f>SUM(C369:C371)</f>
        <v>357825.74753491284</v>
      </c>
      <c r="D373" s="24"/>
      <c r="E373" s="24"/>
      <c r="F373" s="24"/>
      <c r="G373" s="24"/>
    </row>
    <row r="374" spans="2:10" x14ac:dyDescent="0.25">
      <c r="B374" s="3" t="s">
        <v>46</v>
      </c>
      <c r="C374" s="6">
        <f>C373/5</f>
        <v>71565.149506982561</v>
      </c>
      <c r="D374" s="24"/>
      <c r="E374" s="24"/>
      <c r="F374" s="24"/>
      <c r="G374" s="24"/>
    </row>
    <row r="375" spans="2:10" x14ac:dyDescent="0.25">
      <c r="B375" s="3"/>
      <c r="C375" s="24"/>
      <c r="D375" s="24"/>
      <c r="E375" s="24"/>
      <c r="F375" s="24"/>
      <c r="G375" s="24"/>
    </row>
    <row r="380" spans="2:10" x14ac:dyDescent="0.25">
      <c r="B380" s="11" t="s">
        <v>45</v>
      </c>
      <c r="C380" s="11"/>
    </row>
    <row r="381" spans="2:10" x14ac:dyDescent="0.25">
      <c r="B381" s="11"/>
      <c r="C381" s="11"/>
    </row>
    <row r="382" spans="2:10" x14ac:dyDescent="0.25">
      <c r="B382" s="33" t="s">
        <v>0</v>
      </c>
      <c r="C382" s="11">
        <f>G369+F356+F345+F334+F323+F312+F301+F290+F279+F268+F257+F246+F235+F224+F213</f>
        <v>69</v>
      </c>
    </row>
    <row r="383" spans="2:10" x14ac:dyDescent="0.25">
      <c r="B383" s="33" t="s">
        <v>51</v>
      </c>
      <c r="C383" s="11">
        <f t="shared" ref="C383:C384" si="63">G370+F357+F346+F335+F324+F313+F302+F291+F280+F269+F258+F247+F236+F225+F214</f>
        <v>94</v>
      </c>
    </row>
    <row r="384" spans="2:10" x14ac:dyDescent="0.25">
      <c r="B384" s="33" t="s">
        <v>2</v>
      </c>
      <c r="C384" s="52">
        <f t="shared" si="63"/>
        <v>37</v>
      </c>
    </row>
    <row r="385" spans="2:3" x14ac:dyDescent="0.25">
      <c r="B385" s="34"/>
      <c r="C385" s="34"/>
    </row>
    <row r="386" spans="2:3" x14ac:dyDescent="0.25">
      <c r="B386" s="52" t="s">
        <v>79</v>
      </c>
      <c r="C386" s="52">
        <f>SUM(C382:C384)</f>
        <v>200</v>
      </c>
    </row>
    <row r="401" spans="2:15" x14ac:dyDescent="0.25">
      <c r="B401" s="24" t="s">
        <v>7</v>
      </c>
      <c r="C401" s="24" t="s">
        <v>11</v>
      </c>
      <c r="D401" s="4"/>
      <c r="E401" s="24"/>
      <c r="F401" s="24"/>
      <c r="I401"/>
      <c r="K401" s="24" t="s">
        <v>39</v>
      </c>
      <c r="L401" s="70" t="s">
        <v>38</v>
      </c>
      <c r="M401" s="70"/>
      <c r="N401" s="70"/>
      <c r="O401" s="24">
        <v>1</v>
      </c>
    </row>
    <row r="402" spans="2:15" x14ac:dyDescent="0.25">
      <c r="B402" s="24"/>
      <c r="C402" s="24"/>
      <c r="D402" s="4"/>
      <c r="E402" s="24"/>
      <c r="F402" s="24"/>
      <c r="I402"/>
    </row>
    <row r="403" spans="2:15" x14ac:dyDescent="0.25">
      <c r="B403" s="1" t="s">
        <v>54</v>
      </c>
      <c r="C403" s="6">
        <v>44901</v>
      </c>
      <c r="D403" s="4"/>
      <c r="E403" s="24">
        <f>C403/C408</f>
        <v>2.5753123476498647</v>
      </c>
      <c r="F403" s="24">
        <v>2</v>
      </c>
      <c r="G403">
        <f>E403-F403</f>
        <v>0.57531234764986472</v>
      </c>
      <c r="I403">
        <f>C408*F403</f>
        <v>34870.333333333336</v>
      </c>
      <c r="K403" s="14">
        <f>C403-I403</f>
        <v>10030.666666666664</v>
      </c>
    </row>
    <row r="404" spans="2:15" x14ac:dyDescent="0.25">
      <c r="B404" s="1" t="s">
        <v>1</v>
      </c>
      <c r="C404" s="6">
        <v>43081</v>
      </c>
      <c r="D404" s="4"/>
      <c r="E404" s="24">
        <f>C404/C408</f>
        <v>2.4709256196767067</v>
      </c>
      <c r="F404" s="24">
        <v>2</v>
      </c>
      <c r="G404">
        <f t="shared" ref="G404:G405" si="64">E404-F404</f>
        <v>0.47092561967670665</v>
      </c>
      <c r="I404">
        <f>C408*F404</f>
        <v>34870.333333333336</v>
      </c>
      <c r="K404" s="14">
        <f t="shared" ref="K404:K405" si="65">C404-I404</f>
        <v>8210.6666666666642</v>
      </c>
    </row>
    <row r="405" spans="2:15" x14ac:dyDescent="0.25">
      <c r="B405" s="1" t="s">
        <v>53</v>
      </c>
      <c r="C405" s="6">
        <v>16629</v>
      </c>
      <c r="D405" s="4"/>
      <c r="E405" s="24">
        <f>C405/C408</f>
        <v>0.95376203267342818</v>
      </c>
      <c r="F405" s="24">
        <v>0</v>
      </c>
      <c r="G405">
        <f t="shared" si="64"/>
        <v>0.95376203267342818</v>
      </c>
      <c r="I405">
        <f>C408*F405</f>
        <v>0</v>
      </c>
      <c r="K405" s="14">
        <f t="shared" si="65"/>
        <v>16629</v>
      </c>
    </row>
    <row r="406" spans="2:15" x14ac:dyDescent="0.25">
      <c r="B406" s="1"/>
      <c r="C406" s="6"/>
      <c r="D406" s="4"/>
      <c r="E406" s="24"/>
      <c r="F406" s="24"/>
      <c r="I406"/>
      <c r="K406" s="14"/>
    </row>
    <row r="407" spans="2:15" x14ac:dyDescent="0.25">
      <c r="B407" s="3" t="s">
        <v>9</v>
      </c>
      <c r="C407" s="6">
        <f>SUM(C403:C405)</f>
        <v>104611</v>
      </c>
      <c r="D407" s="4"/>
      <c r="E407" s="24"/>
      <c r="F407" s="24"/>
      <c r="I407"/>
    </row>
    <row r="408" spans="2:15" x14ac:dyDescent="0.25">
      <c r="B408" s="3" t="s">
        <v>46</v>
      </c>
      <c r="C408" s="9">
        <f>C407/6</f>
        <v>17435.166666666668</v>
      </c>
      <c r="D408" s="4"/>
      <c r="E408" s="24"/>
      <c r="F408" s="24"/>
      <c r="I408"/>
    </row>
    <row r="409" spans="2:15" x14ac:dyDescent="0.25">
      <c r="B409" s="3"/>
      <c r="C409" s="24"/>
      <c r="D409" s="4"/>
      <c r="E409" s="24"/>
      <c r="F409" s="24"/>
      <c r="I409"/>
    </row>
    <row r="410" spans="2:15" x14ac:dyDescent="0.25">
      <c r="B410" s="24"/>
      <c r="C410" s="24"/>
      <c r="D410" s="4"/>
      <c r="E410" s="24"/>
      <c r="F410" s="24"/>
      <c r="I410"/>
    </row>
    <row r="411" spans="2:15" x14ac:dyDescent="0.25">
      <c r="B411" s="24"/>
      <c r="C411" s="24"/>
      <c r="D411" s="4"/>
      <c r="E411" s="24"/>
      <c r="F411" s="24"/>
      <c r="I411"/>
    </row>
    <row r="412" spans="2:15" x14ac:dyDescent="0.25">
      <c r="B412" s="24" t="s">
        <v>10</v>
      </c>
      <c r="C412" s="24" t="s">
        <v>12</v>
      </c>
      <c r="D412" s="4"/>
      <c r="E412" s="24"/>
      <c r="F412" s="24"/>
      <c r="I412"/>
      <c r="K412" s="24" t="s">
        <v>39</v>
      </c>
      <c r="L412" s="70" t="s">
        <v>38</v>
      </c>
      <c r="M412" s="70"/>
      <c r="N412" s="70"/>
      <c r="O412" s="24">
        <v>0</v>
      </c>
    </row>
    <row r="413" spans="2:15" x14ac:dyDescent="0.25">
      <c r="B413" s="24"/>
      <c r="C413" s="24"/>
      <c r="D413" s="4"/>
      <c r="E413" s="24"/>
      <c r="F413" s="24"/>
      <c r="I413"/>
    </row>
    <row r="414" spans="2:15" x14ac:dyDescent="0.25">
      <c r="B414" s="1" t="s">
        <v>54</v>
      </c>
      <c r="C414" s="6">
        <v>127362</v>
      </c>
      <c r="D414" s="4"/>
      <c r="E414" s="24">
        <f>C414/C419</f>
        <v>6.2339048091418725</v>
      </c>
      <c r="F414" s="24">
        <v>6</v>
      </c>
      <c r="G414">
        <f t="shared" ref="G414:G416" si="66">E414-F414</f>
        <v>0.23390480914187251</v>
      </c>
      <c r="I414">
        <f>C419*F414</f>
        <v>122583.2</v>
      </c>
      <c r="K414" s="14">
        <f>C414-I414</f>
        <v>4778.8000000000029</v>
      </c>
    </row>
    <row r="415" spans="2:15" x14ac:dyDescent="0.25">
      <c r="B415" s="1" t="s">
        <v>1</v>
      </c>
      <c r="C415" s="6">
        <v>134322</v>
      </c>
      <c r="D415" s="4"/>
      <c r="E415" s="24">
        <f>C415/C419</f>
        <v>6.5745713931435956</v>
      </c>
      <c r="F415" s="24">
        <v>6</v>
      </c>
      <c r="G415">
        <f t="shared" si="66"/>
        <v>0.57457139314359562</v>
      </c>
      <c r="I415">
        <f>C419*F415</f>
        <v>122583.2</v>
      </c>
      <c r="K415" s="14">
        <f t="shared" ref="K415:K416" si="67">C415-I415</f>
        <v>11738.800000000003</v>
      </c>
    </row>
    <row r="416" spans="2:15" x14ac:dyDescent="0.25">
      <c r="B416" s="1" t="s">
        <v>53</v>
      </c>
      <c r="C416" s="6">
        <v>44774</v>
      </c>
      <c r="D416" s="4"/>
      <c r="E416" s="24">
        <f>C416/C419</f>
        <v>2.1915237977145319</v>
      </c>
      <c r="F416" s="24">
        <v>2</v>
      </c>
      <c r="G416">
        <f t="shared" si="66"/>
        <v>0.19152379771453187</v>
      </c>
      <c r="I416">
        <f>C419*F416</f>
        <v>40861.066666666666</v>
      </c>
      <c r="K416" s="14">
        <f t="shared" si="67"/>
        <v>3912.9333333333343</v>
      </c>
    </row>
    <row r="417" spans="2:15" x14ac:dyDescent="0.25">
      <c r="B417" s="1"/>
      <c r="C417" s="6"/>
      <c r="D417" s="4"/>
      <c r="E417" s="24"/>
      <c r="F417" s="24"/>
      <c r="I417"/>
      <c r="K417" s="14"/>
    </row>
    <row r="418" spans="2:15" x14ac:dyDescent="0.25">
      <c r="B418" s="3" t="s">
        <v>9</v>
      </c>
      <c r="C418" s="6">
        <f>SUM(C414:C416)</f>
        <v>306458</v>
      </c>
      <c r="D418" s="4"/>
      <c r="E418" s="24"/>
      <c r="F418" s="24"/>
      <c r="I418"/>
    </row>
    <row r="419" spans="2:15" x14ac:dyDescent="0.25">
      <c r="B419" s="3" t="s">
        <v>46</v>
      </c>
      <c r="C419" s="9">
        <f>C418/15</f>
        <v>20430.533333333333</v>
      </c>
      <c r="D419" s="4"/>
      <c r="E419" s="24"/>
      <c r="F419" s="24"/>
      <c r="I419"/>
    </row>
    <row r="420" spans="2:15" x14ac:dyDescent="0.25">
      <c r="B420" s="24"/>
      <c r="C420" s="24"/>
      <c r="D420" s="4"/>
      <c r="E420" s="24"/>
      <c r="F420" s="24"/>
      <c r="I420"/>
    </row>
    <row r="421" spans="2:15" x14ac:dyDescent="0.25">
      <c r="B421" s="24"/>
      <c r="C421" s="24"/>
      <c r="D421" s="4"/>
      <c r="E421" s="24"/>
      <c r="F421" s="24"/>
      <c r="I421"/>
    </row>
    <row r="422" spans="2:15" x14ac:dyDescent="0.25">
      <c r="B422" s="24"/>
      <c r="C422" s="24"/>
      <c r="D422" s="4"/>
      <c r="E422" s="24"/>
      <c r="F422" s="24"/>
      <c r="I422"/>
    </row>
    <row r="423" spans="2:15" x14ac:dyDescent="0.25">
      <c r="B423" s="15" t="s">
        <v>13</v>
      </c>
      <c r="C423" s="24" t="s">
        <v>14</v>
      </c>
      <c r="D423" s="4"/>
      <c r="E423" s="24"/>
      <c r="F423" s="24"/>
      <c r="I423"/>
      <c r="K423" s="24" t="s">
        <v>39</v>
      </c>
      <c r="L423" s="70" t="s">
        <v>38</v>
      </c>
      <c r="M423" s="70"/>
      <c r="N423" s="70"/>
      <c r="O423" s="24">
        <v>1</v>
      </c>
    </row>
    <row r="424" spans="2:15" x14ac:dyDescent="0.25">
      <c r="B424" s="24"/>
      <c r="C424" s="24"/>
      <c r="D424" s="4"/>
      <c r="E424" s="24"/>
      <c r="F424" s="24"/>
      <c r="I424"/>
    </row>
    <row r="425" spans="2:15" x14ac:dyDescent="0.25">
      <c r="B425" s="1" t="s">
        <v>54</v>
      </c>
      <c r="C425" s="6">
        <v>97814</v>
      </c>
      <c r="D425" s="4"/>
      <c r="E425" s="24">
        <f>C425/C430</f>
        <v>4.8445955985537639</v>
      </c>
      <c r="F425" s="24">
        <v>4</v>
      </c>
      <c r="G425">
        <f t="shared" ref="G425:G427" si="68">E425-F425</f>
        <v>0.84459559855376387</v>
      </c>
      <c r="I425">
        <f>C430*F425</f>
        <v>80761.333333333328</v>
      </c>
      <c r="K425" s="14">
        <f>C425-I425</f>
        <v>17052.666666666672</v>
      </c>
    </row>
    <row r="426" spans="2:15" x14ac:dyDescent="0.25">
      <c r="B426" s="1" t="s">
        <v>1</v>
      </c>
      <c r="C426" s="6">
        <v>59515</v>
      </c>
      <c r="D426" s="4"/>
      <c r="E426" s="24">
        <f>C426/C430</f>
        <v>2.9476977431444094</v>
      </c>
      <c r="F426" s="24">
        <v>2</v>
      </c>
      <c r="G426">
        <f t="shared" si="68"/>
        <v>0.94769774314440935</v>
      </c>
      <c r="I426">
        <f>C430*F426</f>
        <v>40380.666666666664</v>
      </c>
      <c r="K426" s="14">
        <f t="shared" ref="K426:K427" si="69">C426-I426</f>
        <v>19134.333333333336</v>
      </c>
    </row>
    <row r="427" spans="2:15" x14ac:dyDescent="0.25">
      <c r="B427" s="1" t="s">
        <v>53</v>
      </c>
      <c r="C427" s="6">
        <v>24384</v>
      </c>
      <c r="D427" s="4"/>
      <c r="E427" s="24">
        <f>C427/C430</f>
        <v>1.2077066583018277</v>
      </c>
      <c r="F427" s="24">
        <v>1</v>
      </c>
      <c r="G427">
        <f t="shared" si="68"/>
        <v>0.20770665830182766</v>
      </c>
      <c r="I427">
        <f>C430*F427</f>
        <v>20190.333333333332</v>
      </c>
      <c r="K427" s="14">
        <f t="shared" si="69"/>
        <v>4193.6666666666679</v>
      </c>
    </row>
    <row r="428" spans="2:15" x14ac:dyDescent="0.25">
      <c r="B428" s="1"/>
      <c r="C428" s="6"/>
      <c r="D428" s="4"/>
      <c r="E428" s="24"/>
      <c r="F428" s="24"/>
      <c r="I428"/>
      <c r="K428" s="14"/>
    </row>
    <row r="429" spans="2:15" x14ac:dyDescent="0.25">
      <c r="B429" s="3" t="s">
        <v>9</v>
      </c>
      <c r="C429" s="6">
        <f>SUM(C425:C427)</f>
        <v>181713</v>
      </c>
      <c r="D429" s="4"/>
      <c r="E429" s="24"/>
      <c r="F429" s="24"/>
      <c r="I429"/>
    </row>
    <row r="430" spans="2:15" x14ac:dyDescent="0.25">
      <c r="B430" s="3" t="s">
        <v>46</v>
      </c>
      <c r="C430" s="9">
        <f>C429/9</f>
        <v>20190.333333333332</v>
      </c>
      <c r="D430" s="4"/>
      <c r="E430" s="24"/>
      <c r="F430" s="24"/>
      <c r="I430"/>
    </row>
    <row r="431" spans="2:15" x14ac:dyDescent="0.25">
      <c r="B431" s="24"/>
      <c r="C431" s="24"/>
      <c r="D431" s="4"/>
      <c r="E431" s="24"/>
      <c r="F431" s="24"/>
      <c r="I431"/>
    </row>
    <row r="432" spans="2:15" x14ac:dyDescent="0.25">
      <c r="B432" s="24"/>
      <c r="C432" s="24"/>
      <c r="D432" s="4"/>
      <c r="E432" s="24"/>
      <c r="F432" s="24"/>
      <c r="I432"/>
    </row>
    <row r="433" spans="2:15" x14ac:dyDescent="0.25">
      <c r="B433" s="24"/>
      <c r="C433" s="24"/>
      <c r="D433" s="4"/>
      <c r="E433" s="24"/>
      <c r="F433" s="24"/>
      <c r="I433"/>
    </row>
    <row r="434" spans="2:15" x14ac:dyDescent="0.25">
      <c r="B434" s="53" t="s">
        <v>15</v>
      </c>
      <c r="C434" s="24" t="s">
        <v>26</v>
      </c>
      <c r="D434" s="4"/>
      <c r="E434" s="24"/>
      <c r="F434" s="24"/>
      <c r="I434"/>
      <c r="K434" s="24" t="s">
        <v>39</v>
      </c>
      <c r="L434" s="70" t="s">
        <v>38</v>
      </c>
      <c r="M434" s="70"/>
      <c r="N434" s="70"/>
      <c r="O434" s="24">
        <v>0</v>
      </c>
    </row>
    <row r="435" spans="2:15" x14ac:dyDescent="0.25">
      <c r="B435" s="24"/>
      <c r="C435" s="24"/>
      <c r="D435" s="4"/>
      <c r="E435" s="24"/>
      <c r="F435" s="24"/>
      <c r="I435"/>
    </row>
    <row r="436" spans="2:15" x14ac:dyDescent="0.25">
      <c r="B436" s="1" t="s">
        <v>54</v>
      </c>
      <c r="C436" s="6">
        <v>128717</v>
      </c>
      <c r="D436" s="4"/>
      <c r="E436" s="24">
        <f>C436/C441</f>
        <v>6.5772331066551413</v>
      </c>
      <c r="F436" s="24">
        <v>6</v>
      </c>
      <c r="G436">
        <f t="shared" ref="G436:G438" si="70">E436-F436</f>
        <v>0.57723310665514127</v>
      </c>
      <c r="I436">
        <f>C441*F436</f>
        <v>117420.5</v>
      </c>
      <c r="K436" s="14">
        <f>C436-I436</f>
        <v>11296.5</v>
      </c>
    </row>
    <row r="437" spans="2:15" x14ac:dyDescent="0.25">
      <c r="B437" s="1" t="s">
        <v>1</v>
      </c>
      <c r="C437" s="6">
        <v>79463</v>
      </c>
      <c r="D437" s="4"/>
      <c r="E437" s="24">
        <f>C437/C441</f>
        <v>4.0604323776512619</v>
      </c>
      <c r="F437" s="24">
        <v>4</v>
      </c>
      <c r="G437">
        <f t="shared" si="70"/>
        <v>6.0432377651261859E-2</v>
      </c>
      <c r="I437">
        <f>C441*F437</f>
        <v>78280.333333333328</v>
      </c>
      <c r="K437" s="14">
        <f t="shared" ref="K437:K438" si="71">C437-I437</f>
        <v>1182.6666666666715</v>
      </c>
    </row>
    <row r="438" spans="2:15" x14ac:dyDescent="0.25">
      <c r="B438" s="1" t="s">
        <v>53</v>
      </c>
      <c r="C438" s="6">
        <v>26661</v>
      </c>
      <c r="D438" s="4"/>
      <c r="E438" s="24">
        <f>C438/C441</f>
        <v>1.3623345156935971</v>
      </c>
      <c r="F438" s="24">
        <v>1</v>
      </c>
      <c r="G438">
        <f t="shared" si="70"/>
        <v>0.36233451569359709</v>
      </c>
      <c r="I438">
        <f>C441*F438</f>
        <v>19570.083333333332</v>
      </c>
      <c r="K438" s="14">
        <f t="shared" si="71"/>
        <v>7090.9166666666679</v>
      </c>
    </row>
    <row r="439" spans="2:15" x14ac:dyDescent="0.25">
      <c r="B439" s="1"/>
      <c r="C439" s="6"/>
      <c r="D439" s="4"/>
      <c r="E439" s="24"/>
      <c r="F439" s="24"/>
      <c r="I439"/>
      <c r="K439" s="14"/>
    </row>
    <row r="440" spans="2:15" x14ac:dyDescent="0.25">
      <c r="B440" s="3" t="s">
        <v>9</v>
      </c>
      <c r="C440" s="6">
        <f>SUM(C436:C438)</f>
        <v>234841</v>
      </c>
      <c r="D440" s="4"/>
      <c r="E440" s="24"/>
      <c r="F440" s="24"/>
      <c r="I440"/>
    </row>
    <row r="441" spans="2:15" x14ac:dyDescent="0.25">
      <c r="B441" s="3" t="s">
        <v>46</v>
      </c>
      <c r="C441" s="9">
        <f>C440/12</f>
        <v>19570.083333333332</v>
      </c>
      <c r="D441" s="4"/>
      <c r="E441" s="24"/>
      <c r="F441" s="24"/>
      <c r="I441"/>
    </row>
    <row r="442" spans="2:15" x14ac:dyDescent="0.25">
      <c r="B442" s="24"/>
      <c r="C442" s="24"/>
      <c r="D442" s="4"/>
      <c r="E442" s="24"/>
      <c r="F442" s="24"/>
      <c r="I442"/>
    </row>
    <row r="443" spans="2:15" x14ac:dyDescent="0.25">
      <c r="B443" s="24"/>
      <c r="C443" s="24"/>
      <c r="D443" s="4"/>
      <c r="E443" s="24"/>
      <c r="F443" s="24"/>
      <c r="I443"/>
    </row>
    <row r="444" spans="2:15" x14ac:dyDescent="0.25">
      <c r="B444" s="24"/>
      <c r="C444" s="24"/>
      <c r="D444" s="4"/>
      <c r="E444" s="24"/>
      <c r="F444" s="24"/>
      <c r="I444"/>
    </row>
    <row r="445" spans="2:15" x14ac:dyDescent="0.25">
      <c r="B445" s="24" t="s">
        <v>16</v>
      </c>
      <c r="C445" s="24" t="s">
        <v>28</v>
      </c>
      <c r="D445" s="4"/>
      <c r="E445" s="24"/>
      <c r="F445" s="24"/>
      <c r="I445"/>
      <c r="K445" s="24" t="s">
        <v>39</v>
      </c>
      <c r="L445" s="70" t="s">
        <v>38</v>
      </c>
      <c r="M445" s="70"/>
      <c r="N445" s="70"/>
      <c r="O445" s="24">
        <v>1</v>
      </c>
    </row>
    <row r="446" spans="2:15" x14ac:dyDescent="0.25">
      <c r="B446" s="24"/>
      <c r="C446" s="24"/>
      <c r="D446" s="4"/>
      <c r="E446" s="24"/>
      <c r="F446" s="24"/>
      <c r="I446"/>
    </row>
    <row r="447" spans="2:15" x14ac:dyDescent="0.25">
      <c r="B447" s="1" t="s">
        <v>54</v>
      </c>
      <c r="C447" s="6">
        <v>116791</v>
      </c>
      <c r="D447" s="4"/>
      <c r="E447" s="24">
        <f>C447/C452</f>
        <v>5.9471391537820564</v>
      </c>
      <c r="F447" s="24">
        <v>5</v>
      </c>
      <c r="G447">
        <f t="shared" ref="G447:G449" si="72">E447-F447</f>
        <v>0.94713915378205638</v>
      </c>
      <c r="I447">
        <f>C452*F447</f>
        <v>98190.909090909103</v>
      </c>
      <c r="K447" s="14">
        <f>C447-I447</f>
        <v>18600.090909090897</v>
      </c>
    </row>
    <row r="448" spans="2:15" x14ac:dyDescent="0.25">
      <c r="B448" s="1" t="s">
        <v>1</v>
      </c>
      <c r="C448" s="6">
        <v>73556</v>
      </c>
      <c r="D448" s="4"/>
      <c r="E448" s="24">
        <f>C448/C452</f>
        <v>3.7455605962410883</v>
      </c>
      <c r="F448" s="24">
        <v>3</v>
      </c>
      <c r="G448">
        <f t="shared" si="72"/>
        <v>0.74556059624108828</v>
      </c>
      <c r="I448">
        <f>C452*F448</f>
        <v>58914.545454545456</v>
      </c>
      <c r="K448" s="14">
        <f t="shared" ref="K448:K449" si="73">C448-I448</f>
        <v>14641.454545454544</v>
      </c>
    </row>
    <row r="449" spans="2:15" x14ac:dyDescent="0.25">
      <c r="B449" s="1" t="s">
        <v>53</v>
      </c>
      <c r="C449" s="6">
        <v>25673</v>
      </c>
      <c r="D449" s="4"/>
      <c r="E449" s="24">
        <f>C449/C452</f>
        <v>1.3073002499768538</v>
      </c>
      <c r="F449" s="24">
        <v>1</v>
      </c>
      <c r="G449">
        <f t="shared" si="72"/>
        <v>0.30730024997685379</v>
      </c>
      <c r="I449">
        <f>C452*F449</f>
        <v>19638.18181818182</v>
      </c>
      <c r="K449" s="14">
        <f t="shared" si="73"/>
        <v>6034.8181818181802</v>
      </c>
    </row>
    <row r="450" spans="2:15" x14ac:dyDescent="0.25">
      <c r="B450" s="1"/>
      <c r="C450" s="6"/>
      <c r="D450" s="4"/>
      <c r="E450" s="24"/>
      <c r="F450" s="24"/>
      <c r="I450"/>
      <c r="K450" s="14"/>
    </row>
    <row r="451" spans="2:15" x14ac:dyDescent="0.25">
      <c r="B451" s="3" t="s">
        <v>9</v>
      </c>
      <c r="C451" s="6">
        <f>SUM(C447:C449)</f>
        <v>216020</v>
      </c>
      <c r="D451" s="4"/>
      <c r="E451" s="24"/>
      <c r="F451" s="24"/>
      <c r="I451"/>
    </row>
    <row r="452" spans="2:15" x14ac:dyDescent="0.25">
      <c r="B452" s="3" t="s">
        <v>46</v>
      </c>
      <c r="C452" s="9">
        <f>C451/11</f>
        <v>19638.18181818182</v>
      </c>
      <c r="D452" s="4"/>
      <c r="E452" s="24"/>
      <c r="F452" s="24"/>
      <c r="I452"/>
    </row>
    <row r="453" spans="2:15" x14ac:dyDescent="0.25">
      <c r="B453" s="24"/>
      <c r="C453" s="24"/>
      <c r="D453" s="4"/>
      <c r="E453" s="24"/>
      <c r="F453" s="24"/>
      <c r="I453"/>
    </row>
    <row r="454" spans="2:15" x14ac:dyDescent="0.25">
      <c r="B454" s="24"/>
      <c r="C454" s="24"/>
      <c r="D454" s="4"/>
      <c r="E454" s="24"/>
      <c r="F454" s="24"/>
      <c r="I454"/>
    </row>
    <row r="455" spans="2:15" x14ac:dyDescent="0.25">
      <c r="B455" s="24"/>
      <c r="C455" s="24"/>
      <c r="D455" s="4"/>
      <c r="E455" s="24"/>
      <c r="F455" s="24"/>
      <c r="I455"/>
    </row>
    <row r="456" spans="2:15" x14ac:dyDescent="0.25">
      <c r="B456" s="15" t="s">
        <v>17</v>
      </c>
      <c r="C456" s="24" t="s">
        <v>29</v>
      </c>
      <c r="D456" s="4"/>
      <c r="E456" s="24"/>
      <c r="F456" s="24"/>
      <c r="I456"/>
      <c r="K456" s="24" t="s">
        <v>39</v>
      </c>
      <c r="L456" s="70" t="s">
        <v>38</v>
      </c>
      <c r="M456" s="70"/>
      <c r="N456" s="70"/>
      <c r="O456" s="24">
        <v>0</v>
      </c>
    </row>
    <row r="457" spans="2:15" x14ac:dyDescent="0.25">
      <c r="B457" s="24"/>
      <c r="C457" s="24"/>
      <c r="D457" s="4"/>
      <c r="E457" s="24"/>
      <c r="F457" s="24"/>
      <c r="I457"/>
    </row>
    <row r="458" spans="2:15" x14ac:dyDescent="0.25">
      <c r="B458" s="1" t="s">
        <v>54</v>
      </c>
      <c r="C458" s="6">
        <v>119839</v>
      </c>
      <c r="D458" s="4"/>
      <c r="E458" s="24">
        <f>C458/C463</f>
        <v>6.5099137949045804</v>
      </c>
      <c r="F458" s="24">
        <v>6</v>
      </c>
      <c r="G458">
        <f t="shared" ref="G458:G460" si="74">E458-F458</f>
        <v>0.50991379490458044</v>
      </c>
      <c r="I458">
        <f>C463*F458</f>
        <v>110452.15384615384</v>
      </c>
      <c r="K458" s="14">
        <f>C458-I458</f>
        <v>9386.8461538461561</v>
      </c>
    </row>
    <row r="459" spans="2:15" x14ac:dyDescent="0.25">
      <c r="B459" s="1" t="s">
        <v>1</v>
      </c>
      <c r="C459" s="6">
        <v>79715</v>
      </c>
      <c r="D459" s="4"/>
      <c r="E459" s="24">
        <f>C459/C463</f>
        <v>4.330291292157133</v>
      </c>
      <c r="F459" s="24">
        <v>4</v>
      </c>
      <c r="G459">
        <f t="shared" si="74"/>
        <v>0.33029129215713304</v>
      </c>
      <c r="I459">
        <f>C463*F459</f>
        <v>73634.769230769234</v>
      </c>
      <c r="K459" s="14">
        <f t="shared" ref="K459:K460" si="75">C459-I459</f>
        <v>6080.2307692307659</v>
      </c>
    </row>
    <row r="460" spans="2:15" x14ac:dyDescent="0.25">
      <c r="B460" s="1" t="s">
        <v>53</v>
      </c>
      <c r="C460" s="6">
        <v>39759</v>
      </c>
      <c r="D460" s="4"/>
      <c r="E460" s="24">
        <f>C460/C463</f>
        <v>2.1597949129382856</v>
      </c>
      <c r="F460" s="24">
        <v>2</v>
      </c>
      <c r="G460">
        <f t="shared" si="74"/>
        <v>0.15979491293828563</v>
      </c>
      <c r="I460">
        <f>C463*F460</f>
        <v>36817.384615384617</v>
      </c>
      <c r="K460" s="14">
        <f t="shared" si="75"/>
        <v>2941.6153846153829</v>
      </c>
    </row>
    <row r="461" spans="2:15" x14ac:dyDescent="0.25">
      <c r="B461" s="1"/>
      <c r="C461" s="6"/>
      <c r="D461" s="4"/>
      <c r="E461" s="24"/>
      <c r="F461" s="24"/>
      <c r="I461"/>
      <c r="K461" s="14"/>
    </row>
    <row r="462" spans="2:15" x14ac:dyDescent="0.25">
      <c r="B462" s="3" t="s">
        <v>9</v>
      </c>
      <c r="C462" s="6">
        <f>SUM(C458:C460)</f>
        <v>239313</v>
      </c>
      <c r="D462" s="4"/>
      <c r="E462" s="24"/>
      <c r="F462" s="24"/>
      <c r="I462"/>
    </row>
    <row r="463" spans="2:15" x14ac:dyDescent="0.25">
      <c r="B463" s="3" t="s">
        <v>46</v>
      </c>
      <c r="C463" s="9">
        <f>C462/13</f>
        <v>18408.692307692309</v>
      </c>
      <c r="D463" s="4"/>
      <c r="E463" s="24"/>
      <c r="F463" s="24"/>
      <c r="I463"/>
    </row>
    <row r="464" spans="2:15" x14ac:dyDescent="0.25">
      <c r="B464" s="24"/>
      <c r="C464" s="24"/>
      <c r="D464" s="4"/>
      <c r="E464" s="24"/>
      <c r="F464" s="24"/>
      <c r="I464"/>
    </row>
    <row r="465" spans="2:15" x14ac:dyDescent="0.25">
      <c r="B465" s="24"/>
      <c r="C465" s="24"/>
      <c r="D465" s="4"/>
      <c r="E465" s="24"/>
      <c r="F465" s="24"/>
      <c r="I465"/>
    </row>
    <row r="466" spans="2:15" x14ac:dyDescent="0.25">
      <c r="B466" s="24"/>
      <c r="C466" s="24"/>
      <c r="D466" s="4"/>
      <c r="E466" s="24"/>
      <c r="F466" s="24"/>
      <c r="I466"/>
    </row>
    <row r="467" spans="2:15" x14ac:dyDescent="0.25">
      <c r="B467" s="24" t="s">
        <v>18</v>
      </c>
      <c r="C467" s="24" t="s">
        <v>30</v>
      </c>
      <c r="D467" s="4"/>
      <c r="E467" s="24"/>
      <c r="F467" s="24"/>
      <c r="I467"/>
      <c r="K467" s="24" t="s">
        <v>39</v>
      </c>
      <c r="L467" s="70" t="s">
        <v>38</v>
      </c>
      <c r="M467" s="70"/>
      <c r="N467" s="70"/>
      <c r="O467" s="24">
        <v>1</v>
      </c>
    </row>
    <row r="468" spans="2:15" x14ac:dyDescent="0.25">
      <c r="B468" s="24"/>
      <c r="C468" s="24"/>
      <c r="D468" s="4"/>
      <c r="E468" s="24"/>
      <c r="F468" s="24"/>
      <c r="I468"/>
    </row>
    <row r="469" spans="2:15" x14ac:dyDescent="0.25">
      <c r="B469" s="1" t="s">
        <v>54</v>
      </c>
      <c r="C469" s="6">
        <v>183869</v>
      </c>
      <c r="D469" s="4"/>
      <c r="E469" s="24">
        <f>C469/C474</f>
        <v>9.3306511398035461</v>
      </c>
      <c r="F469" s="24">
        <v>9</v>
      </c>
      <c r="G469">
        <f t="shared" ref="G469:G471" si="76">E469-F469</f>
        <v>0.3306511398035461</v>
      </c>
      <c r="I469">
        <f>C474*F469</f>
        <v>177353.21739130435</v>
      </c>
      <c r="K469" s="14">
        <f>C469-I469</f>
        <v>6515.7826086956484</v>
      </c>
    </row>
    <row r="470" spans="2:15" x14ac:dyDescent="0.25">
      <c r="B470" s="1" t="s">
        <v>1</v>
      </c>
      <c r="C470" s="6">
        <v>195176</v>
      </c>
      <c r="D470" s="4"/>
      <c r="E470" s="24">
        <f>C470/C474</f>
        <v>9.9044383058715546</v>
      </c>
      <c r="F470" s="24">
        <v>9</v>
      </c>
      <c r="G470">
        <f t="shared" si="76"/>
        <v>0.9044383058715546</v>
      </c>
      <c r="I470">
        <f>C474*F470</f>
        <v>177353.21739130435</v>
      </c>
      <c r="K470" s="14">
        <f t="shared" ref="K470:K471" si="77">C470-I470</f>
        <v>17822.782608695648</v>
      </c>
    </row>
    <row r="471" spans="2:15" x14ac:dyDescent="0.25">
      <c r="B471" s="1" t="s">
        <v>53</v>
      </c>
      <c r="C471" s="6">
        <v>74191</v>
      </c>
      <c r="D471" s="4"/>
      <c r="E471" s="24">
        <f>C471/C474</f>
        <v>3.7649105543248993</v>
      </c>
      <c r="F471" s="24">
        <v>3</v>
      </c>
      <c r="G471">
        <f t="shared" si="76"/>
        <v>0.76491055432489929</v>
      </c>
      <c r="I471">
        <f>C474*F471</f>
        <v>59117.739130434784</v>
      </c>
      <c r="K471" s="14">
        <f t="shared" si="77"/>
        <v>15073.260869565216</v>
      </c>
    </row>
    <row r="472" spans="2:15" x14ac:dyDescent="0.25">
      <c r="B472" s="1"/>
      <c r="C472" s="6"/>
      <c r="D472" s="4"/>
      <c r="E472" s="24"/>
      <c r="F472" s="24"/>
      <c r="I472"/>
      <c r="K472" s="14"/>
    </row>
    <row r="473" spans="2:15" x14ac:dyDescent="0.25">
      <c r="B473" s="3" t="s">
        <v>9</v>
      </c>
      <c r="C473" s="6">
        <f>SUM(C469:C471)</f>
        <v>453236</v>
      </c>
      <c r="D473" s="4"/>
      <c r="E473" s="24"/>
      <c r="F473" s="24"/>
      <c r="I473"/>
    </row>
    <row r="474" spans="2:15" x14ac:dyDescent="0.25">
      <c r="B474" s="3" t="s">
        <v>46</v>
      </c>
      <c r="C474" s="9">
        <f>C473/23</f>
        <v>19705.91304347826</v>
      </c>
      <c r="D474" s="4"/>
      <c r="E474" s="24"/>
      <c r="F474" s="24"/>
      <c r="I474"/>
    </row>
    <row r="475" spans="2:15" x14ac:dyDescent="0.25">
      <c r="B475" s="24"/>
      <c r="C475" s="24"/>
      <c r="D475" s="4"/>
      <c r="E475" s="24"/>
      <c r="F475" s="24"/>
      <c r="I475"/>
    </row>
    <row r="476" spans="2:15" x14ac:dyDescent="0.25">
      <c r="B476" s="24"/>
      <c r="C476" s="24"/>
      <c r="D476" s="4"/>
      <c r="E476" s="24"/>
      <c r="F476" s="24"/>
      <c r="I476"/>
    </row>
    <row r="477" spans="2:15" x14ac:dyDescent="0.25">
      <c r="B477" s="24"/>
      <c r="C477" s="24"/>
      <c r="D477" s="4"/>
      <c r="E477" s="24"/>
      <c r="F477" s="24"/>
      <c r="I477"/>
    </row>
    <row r="478" spans="2:15" x14ac:dyDescent="0.25">
      <c r="B478" s="24" t="s">
        <v>19</v>
      </c>
      <c r="C478" s="24" t="s">
        <v>29</v>
      </c>
      <c r="D478" s="4"/>
      <c r="E478" s="24"/>
      <c r="F478" s="24"/>
      <c r="I478"/>
      <c r="K478" s="24" t="s">
        <v>39</v>
      </c>
      <c r="L478" s="70" t="s">
        <v>38</v>
      </c>
      <c r="M478" s="70"/>
      <c r="N478" s="70"/>
      <c r="O478" s="24">
        <v>1</v>
      </c>
    </row>
    <row r="479" spans="2:15" x14ac:dyDescent="0.25">
      <c r="B479" s="24"/>
      <c r="C479" s="24"/>
      <c r="D479" s="4"/>
      <c r="E479" s="24"/>
      <c r="F479" s="24"/>
      <c r="I479"/>
    </row>
    <row r="480" spans="2:15" x14ac:dyDescent="0.25">
      <c r="B480" s="1" t="s">
        <v>54</v>
      </c>
      <c r="C480" s="6">
        <v>129136</v>
      </c>
      <c r="D480" s="4"/>
      <c r="E480" s="24">
        <f>C480/C485</f>
        <v>6.7330627436510353</v>
      </c>
      <c r="F480" s="24">
        <v>6</v>
      </c>
      <c r="G480">
        <f t="shared" ref="G480:G482" si="78">E480-F480</f>
        <v>0.7330627436510353</v>
      </c>
      <c r="I480">
        <f>C485*F480</f>
        <v>115076.3076923077</v>
      </c>
      <c r="K480" s="14">
        <f>C480-I480</f>
        <v>14059.692307692298</v>
      </c>
    </row>
    <row r="481" spans="2:15" x14ac:dyDescent="0.25">
      <c r="B481" s="1" t="s">
        <v>1</v>
      </c>
      <c r="C481" s="6">
        <v>84534</v>
      </c>
      <c r="D481" s="4"/>
      <c r="E481" s="24">
        <f>C481/C485</f>
        <v>4.4075449601334764</v>
      </c>
      <c r="F481" s="24">
        <v>4</v>
      </c>
      <c r="G481">
        <f t="shared" si="78"/>
        <v>0.40754496013347641</v>
      </c>
      <c r="I481">
        <f>C485*F481</f>
        <v>76717.538461538468</v>
      </c>
      <c r="K481" s="14">
        <f t="shared" ref="K481:K482" si="79">C481-I481</f>
        <v>7816.4615384615317</v>
      </c>
    </row>
    <row r="482" spans="2:15" x14ac:dyDescent="0.25">
      <c r="B482" s="1" t="s">
        <v>53</v>
      </c>
      <c r="C482" s="6">
        <v>35662</v>
      </c>
      <c r="D482" s="4"/>
      <c r="E482" s="24">
        <f>C482/C485</f>
        <v>1.8593922962154876</v>
      </c>
      <c r="F482" s="24">
        <v>1</v>
      </c>
      <c r="G482">
        <f t="shared" si="78"/>
        <v>0.85939229621548763</v>
      </c>
      <c r="I482">
        <f>C485*F482</f>
        <v>19179.384615384617</v>
      </c>
      <c r="K482" s="14">
        <f t="shared" si="79"/>
        <v>16482.615384615383</v>
      </c>
    </row>
    <row r="483" spans="2:15" x14ac:dyDescent="0.25">
      <c r="B483" s="1"/>
      <c r="C483" s="6"/>
      <c r="D483" s="4"/>
      <c r="E483" s="24"/>
      <c r="F483" s="24"/>
      <c r="I483"/>
      <c r="K483" s="14"/>
    </row>
    <row r="484" spans="2:15" x14ac:dyDescent="0.25">
      <c r="B484" s="3" t="s">
        <v>9</v>
      </c>
      <c r="C484" s="6">
        <f>SUM(C480:C482)</f>
        <v>249332</v>
      </c>
      <c r="D484" s="4"/>
      <c r="E484" s="24"/>
      <c r="F484" s="24"/>
      <c r="I484"/>
    </row>
    <row r="485" spans="2:15" x14ac:dyDescent="0.25">
      <c r="B485" s="3" t="s">
        <v>46</v>
      </c>
      <c r="C485" s="9">
        <f>C484/13</f>
        <v>19179.384615384617</v>
      </c>
      <c r="D485" s="4"/>
      <c r="E485" s="24"/>
      <c r="F485" s="24"/>
      <c r="I485"/>
    </row>
    <row r="486" spans="2:15" x14ac:dyDescent="0.25">
      <c r="B486" s="24"/>
      <c r="C486" s="24"/>
      <c r="D486" s="4"/>
      <c r="E486" s="24"/>
      <c r="F486" s="24"/>
      <c r="I486"/>
    </row>
    <row r="487" spans="2:15" x14ac:dyDescent="0.25">
      <c r="B487" s="24"/>
      <c r="C487" s="24"/>
      <c r="D487" s="4"/>
      <c r="E487" s="24"/>
      <c r="F487" s="24"/>
      <c r="I487"/>
    </row>
    <row r="488" spans="2:15" x14ac:dyDescent="0.25">
      <c r="B488" s="24"/>
      <c r="C488" s="24"/>
      <c r="D488" s="4"/>
      <c r="E488" s="24"/>
      <c r="F488" s="24"/>
      <c r="I488"/>
    </row>
    <row r="489" spans="2:15" x14ac:dyDescent="0.25">
      <c r="B489" s="24" t="s">
        <v>20</v>
      </c>
      <c r="C489" s="15" t="s">
        <v>31</v>
      </c>
      <c r="D489" s="4"/>
      <c r="E489" s="24"/>
      <c r="F489" s="24"/>
      <c r="I489"/>
      <c r="K489" s="24" t="s">
        <v>39</v>
      </c>
      <c r="L489" s="70" t="s">
        <v>38</v>
      </c>
      <c r="M489" s="70"/>
      <c r="N489" s="70"/>
      <c r="O489" s="24">
        <v>1</v>
      </c>
    </row>
    <row r="490" spans="2:15" x14ac:dyDescent="0.25">
      <c r="B490" s="24"/>
      <c r="C490" s="24"/>
      <c r="D490" s="4"/>
      <c r="E490" s="24"/>
      <c r="F490" s="24"/>
      <c r="I490"/>
    </row>
    <row r="491" spans="2:15" x14ac:dyDescent="0.25">
      <c r="B491" s="1" t="s">
        <v>54</v>
      </c>
      <c r="C491" s="6">
        <v>276098</v>
      </c>
      <c r="D491" s="4"/>
      <c r="E491" s="24">
        <f>C491/C496</f>
        <v>13.443957742849781</v>
      </c>
      <c r="F491" s="24">
        <v>13</v>
      </c>
      <c r="G491">
        <f t="shared" ref="G491:G493" si="80">E491-F491</f>
        <v>0.44395774284978096</v>
      </c>
      <c r="I491">
        <f>C496*F491</f>
        <v>266980.45833333331</v>
      </c>
      <c r="K491" s="14">
        <f>C491-I491</f>
        <v>9117.5416666666861</v>
      </c>
    </row>
    <row r="492" spans="2:15" x14ac:dyDescent="0.25">
      <c r="B492" s="1" t="s">
        <v>1</v>
      </c>
      <c r="C492" s="6">
        <v>158362</v>
      </c>
      <c r="D492" s="4"/>
      <c r="E492" s="24">
        <f>C492/C496</f>
        <v>7.7110737349534482</v>
      </c>
      <c r="F492" s="24">
        <v>7</v>
      </c>
      <c r="G492">
        <f t="shared" si="80"/>
        <v>0.71107373495344817</v>
      </c>
      <c r="I492">
        <f>C496*F492</f>
        <v>143758.70833333331</v>
      </c>
      <c r="K492" s="14">
        <f t="shared" ref="K492:K493" si="81">C492-I492</f>
        <v>14603.291666666686</v>
      </c>
    </row>
    <row r="493" spans="2:15" x14ac:dyDescent="0.25">
      <c r="B493" s="1" t="s">
        <v>53</v>
      </c>
      <c r="C493" s="6">
        <v>58427</v>
      </c>
      <c r="D493" s="4"/>
      <c r="E493" s="24">
        <f>C493/C496</f>
        <v>2.8449685221967713</v>
      </c>
      <c r="F493" s="24">
        <v>2</v>
      </c>
      <c r="G493">
        <f t="shared" si="80"/>
        <v>0.84496852219677132</v>
      </c>
      <c r="I493">
        <f>C496*F493</f>
        <v>41073.916666666664</v>
      </c>
      <c r="K493" s="14">
        <f t="shared" si="81"/>
        <v>17353.083333333336</v>
      </c>
    </row>
    <row r="494" spans="2:15" x14ac:dyDescent="0.25">
      <c r="B494" s="1"/>
      <c r="C494" s="6"/>
      <c r="D494" s="4"/>
      <c r="E494" s="24"/>
      <c r="F494" s="24"/>
      <c r="I494"/>
      <c r="K494" s="14"/>
    </row>
    <row r="495" spans="2:15" x14ac:dyDescent="0.25">
      <c r="B495" s="3" t="s">
        <v>9</v>
      </c>
      <c r="C495" s="6">
        <f>SUM(C491:C493)</f>
        <v>492887</v>
      </c>
      <c r="D495" s="4"/>
      <c r="E495" s="24"/>
      <c r="F495" s="24"/>
      <c r="I495"/>
    </row>
    <row r="496" spans="2:15" x14ac:dyDescent="0.25">
      <c r="B496" s="3" t="s">
        <v>46</v>
      </c>
      <c r="C496" s="9">
        <f>C495/24</f>
        <v>20536.958333333332</v>
      </c>
      <c r="D496" s="4"/>
      <c r="E496" s="24"/>
      <c r="F496" s="24"/>
      <c r="I496"/>
    </row>
    <row r="497" spans="2:15" x14ac:dyDescent="0.25">
      <c r="B497" s="24"/>
      <c r="C497" s="24"/>
      <c r="D497" s="4"/>
      <c r="E497" s="24"/>
      <c r="F497" s="24"/>
      <c r="I497"/>
    </row>
    <row r="498" spans="2:15" x14ac:dyDescent="0.25">
      <c r="B498" s="24"/>
      <c r="C498" s="24"/>
      <c r="D498" s="4"/>
      <c r="E498" s="24"/>
      <c r="F498" s="24"/>
      <c r="I498"/>
    </row>
    <row r="499" spans="2:15" x14ac:dyDescent="0.25">
      <c r="B499" s="24"/>
      <c r="C499" s="24"/>
      <c r="D499" s="4"/>
      <c r="E499" s="24"/>
      <c r="F499" s="24"/>
      <c r="I499"/>
    </row>
    <row r="500" spans="2:15" x14ac:dyDescent="0.25">
      <c r="B500" s="24" t="s">
        <v>21</v>
      </c>
      <c r="C500" s="24" t="s">
        <v>28</v>
      </c>
      <c r="D500" s="4"/>
      <c r="E500" s="24"/>
      <c r="F500" s="24"/>
      <c r="I500"/>
      <c r="K500" s="24" t="s">
        <v>39</v>
      </c>
      <c r="L500" s="70" t="s">
        <v>38</v>
      </c>
      <c r="M500" s="70"/>
      <c r="N500" s="70"/>
      <c r="O500" s="24">
        <v>1</v>
      </c>
    </row>
    <row r="501" spans="2:15" x14ac:dyDescent="0.25">
      <c r="B501" s="24"/>
      <c r="C501" s="24"/>
      <c r="D501" s="4"/>
      <c r="E501" s="24"/>
      <c r="F501" s="24"/>
      <c r="I501"/>
    </row>
    <row r="502" spans="2:15" x14ac:dyDescent="0.25">
      <c r="B502" s="1" t="s">
        <v>54</v>
      </c>
      <c r="C502" s="6">
        <v>115082</v>
      </c>
      <c r="D502" s="4"/>
      <c r="E502" s="24">
        <f>C502/C507</f>
        <v>5.9175314597707596</v>
      </c>
      <c r="F502" s="24">
        <v>5</v>
      </c>
      <c r="G502">
        <f t="shared" ref="G502:G504" si="82">E502-F502</f>
        <v>0.91753145977075956</v>
      </c>
      <c r="I502">
        <f>C507*F502</f>
        <v>97238.181818181823</v>
      </c>
      <c r="K502" s="14">
        <f>C502-I502</f>
        <v>17843.818181818177</v>
      </c>
    </row>
    <row r="503" spans="2:15" x14ac:dyDescent="0.25">
      <c r="B503" s="1" t="s">
        <v>1</v>
      </c>
      <c r="C503" s="6">
        <v>74113</v>
      </c>
      <c r="D503" s="4"/>
      <c r="E503" s="24">
        <f>C503/C507</f>
        <v>3.8109001327574279</v>
      </c>
      <c r="F503" s="24">
        <v>3</v>
      </c>
      <c r="G503">
        <f t="shared" si="82"/>
        <v>0.81090013275742789</v>
      </c>
      <c r="I503">
        <f>C507*F503</f>
        <v>58342.909090909088</v>
      </c>
      <c r="K503" s="14">
        <f t="shared" ref="K503:K504" si="83">C503-I503</f>
        <v>15770.090909090912</v>
      </c>
    </row>
    <row r="504" spans="2:15" x14ac:dyDescent="0.25">
      <c r="B504" s="1" t="s">
        <v>53</v>
      </c>
      <c r="C504" s="6">
        <v>24729</v>
      </c>
      <c r="D504" s="4"/>
      <c r="E504" s="24">
        <f>C504/C507</f>
        <v>1.2715684074718123</v>
      </c>
      <c r="F504" s="24">
        <v>1</v>
      </c>
      <c r="G504">
        <f t="shared" si="82"/>
        <v>0.27156840747181232</v>
      </c>
      <c r="I504">
        <f>C507*F504</f>
        <v>19447.636363636364</v>
      </c>
      <c r="K504" s="14">
        <f t="shared" si="83"/>
        <v>5281.363636363636</v>
      </c>
    </row>
    <row r="505" spans="2:15" x14ac:dyDescent="0.25">
      <c r="B505" s="1"/>
      <c r="C505" s="6"/>
      <c r="D505" s="4"/>
      <c r="E505" s="24"/>
      <c r="F505" s="24"/>
      <c r="I505"/>
      <c r="K505" s="14"/>
    </row>
    <row r="506" spans="2:15" x14ac:dyDescent="0.25">
      <c r="B506" s="3" t="s">
        <v>9</v>
      </c>
      <c r="C506" s="6">
        <f>SUM(C502:C504)</f>
        <v>213924</v>
      </c>
      <c r="D506" s="4"/>
      <c r="E506" s="24"/>
      <c r="F506" s="24"/>
      <c r="I506"/>
    </row>
    <row r="507" spans="2:15" x14ac:dyDescent="0.25">
      <c r="B507" s="3" t="s">
        <v>46</v>
      </c>
      <c r="C507" s="9">
        <f>C506/11</f>
        <v>19447.636363636364</v>
      </c>
      <c r="D507" s="4"/>
      <c r="E507" s="24"/>
      <c r="F507" s="24"/>
      <c r="I507"/>
    </row>
    <row r="508" spans="2:15" x14ac:dyDescent="0.25">
      <c r="B508" s="24"/>
      <c r="C508" s="24"/>
      <c r="D508" s="4"/>
      <c r="E508" s="24"/>
      <c r="F508" s="24"/>
      <c r="I508"/>
    </row>
    <row r="509" spans="2:15" x14ac:dyDescent="0.25">
      <c r="B509" s="24"/>
      <c r="C509" s="24"/>
      <c r="D509" s="4"/>
      <c r="E509" s="24"/>
      <c r="F509" s="24"/>
      <c r="I509"/>
    </row>
    <row r="510" spans="2:15" x14ac:dyDescent="0.25">
      <c r="B510" s="24"/>
      <c r="C510" s="24"/>
      <c r="D510" s="4"/>
      <c r="E510" s="24"/>
      <c r="F510" s="24"/>
      <c r="I510"/>
    </row>
    <row r="511" spans="2:15" x14ac:dyDescent="0.25">
      <c r="B511" s="24" t="s">
        <v>22</v>
      </c>
      <c r="C511" s="24" t="s">
        <v>32</v>
      </c>
      <c r="D511" s="4"/>
      <c r="E511" s="24"/>
      <c r="F511" s="24"/>
      <c r="I511"/>
      <c r="K511" s="24" t="s">
        <v>39</v>
      </c>
      <c r="L511" s="70" t="s">
        <v>38</v>
      </c>
      <c r="M511" s="70"/>
      <c r="N511" s="70"/>
      <c r="O511" s="24">
        <v>1</v>
      </c>
    </row>
    <row r="512" spans="2:15" x14ac:dyDescent="0.25">
      <c r="B512" s="24"/>
      <c r="C512" s="24"/>
      <c r="D512" s="4"/>
      <c r="E512" s="24"/>
      <c r="F512" s="24"/>
      <c r="I512"/>
    </row>
    <row r="513" spans="2:15" x14ac:dyDescent="0.25">
      <c r="B513" s="1" t="s">
        <v>54</v>
      </c>
      <c r="C513" s="6">
        <v>143055</v>
      </c>
      <c r="D513" s="4"/>
      <c r="E513" s="24">
        <f>C513/C518</f>
        <v>7.6224276585460533</v>
      </c>
      <c r="F513" s="24">
        <v>7</v>
      </c>
      <c r="G513">
        <f t="shared" ref="G513:G515" si="84">E513-F513</f>
        <v>0.62242765854605331</v>
      </c>
      <c r="I513">
        <f>C518*F513</f>
        <v>131373.5</v>
      </c>
      <c r="K513" s="14">
        <f>C513-I513</f>
        <v>11681.5</v>
      </c>
    </row>
    <row r="514" spans="2:15" x14ac:dyDescent="0.25">
      <c r="B514" s="1" t="s">
        <v>1</v>
      </c>
      <c r="C514" s="6">
        <v>89509</v>
      </c>
      <c r="D514" s="4"/>
      <c r="E514" s="24">
        <f>C514/C518</f>
        <v>4.7693256250309233</v>
      </c>
      <c r="F514" s="24">
        <v>4</v>
      </c>
      <c r="G514">
        <f t="shared" si="84"/>
        <v>0.76932562503092328</v>
      </c>
      <c r="I514">
        <f>C518*F514</f>
        <v>75070.571428571435</v>
      </c>
      <c r="K514" s="14">
        <f t="shared" ref="K514:K515" si="85">C514-I514</f>
        <v>14438.428571428565</v>
      </c>
    </row>
    <row r="515" spans="2:15" x14ac:dyDescent="0.25">
      <c r="B515" s="1" t="s">
        <v>53</v>
      </c>
      <c r="C515" s="6">
        <v>30183</v>
      </c>
      <c r="D515" s="4"/>
      <c r="E515" s="24">
        <f>C515/C518</f>
        <v>1.6082467164230227</v>
      </c>
      <c r="F515" s="24">
        <v>1</v>
      </c>
      <c r="G515">
        <f t="shared" si="84"/>
        <v>0.60824671642302275</v>
      </c>
      <c r="I515">
        <f>C518*F515</f>
        <v>18767.642857142859</v>
      </c>
      <c r="K515" s="14">
        <f t="shared" si="85"/>
        <v>11415.357142857141</v>
      </c>
    </row>
    <row r="516" spans="2:15" x14ac:dyDescent="0.25">
      <c r="B516" s="1"/>
      <c r="C516" s="6"/>
      <c r="D516" s="4"/>
      <c r="E516" s="24"/>
      <c r="F516" s="24"/>
      <c r="I516"/>
      <c r="K516" s="14"/>
    </row>
    <row r="517" spans="2:15" x14ac:dyDescent="0.25">
      <c r="B517" s="3" t="s">
        <v>9</v>
      </c>
      <c r="C517" s="6">
        <f>SUM(C513:C515)</f>
        <v>262747</v>
      </c>
      <c r="D517" s="4"/>
      <c r="E517" s="24"/>
      <c r="F517" s="24"/>
      <c r="I517"/>
    </row>
    <row r="518" spans="2:15" x14ac:dyDescent="0.25">
      <c r="B518" s="3" t="s">
        <v>46</v>
      </c>
      <c r="C518" s="9">
        <f>C517/14</f>
        <v>18767.642857142859</v>
      </c>
      <c r="D518" s="4"/>
      <c r="E518" s="24"/>
      <c r="F518" s="24"/>
      <c r="I518"/>
    </row>
    <row r="519" spans="2:15" x14ac:dyDescent="0.25">
      <c r="B519" s="24"/>
      <c r="C519" s="24"/>
      <c r="D519" s="4"/>
      <c r="E519" s="24"/>
      <c r="F519" s="24"/>
      <c r="I519"/>
    </row>
    <row r="520" spans="2:15" x14ac:dyDescent="0.25">
      <c r="B520" s="24"/>
      <c r="C520" s="24"/>
      <c r="D520" s="4"/>
      <c r="E520" s="24"/>
      <c r="F520" s="24"/>
      <c r="I520"/>
    </row>
    <row r="521" spans="2:15" x14ac:dyDescent="0.25">
      <c r="B521" s="24"/>
      <c r="C521" s="24"/>
      <c r="D521" s="4"/>
      <c r="E521" s="24"/>
      <c r="F521" s="24"/>
      <c r="I521"/>
    </row>
    <row r="522" spans="2:15" x14ac:dyDescent="0.25">
      <c r="B522" s="24" t="s">
        <v>23</v>
      </c>
      <c r="C522" s="24" t="s">
        <v>26</v>
      </c>
      <c r="D522" s="4"/>
      <c r="E522" s="24"/>
      <c r="F522" s="24"/>
      <c r="I522"/>
      <c r="K522" s="24" t="s">
        <v>39</v>
      </c>
      <c r="L522" s="70" t="s">
        <v>38</v>
      </c>
      <c r="M522" s="70"/>
      <c r="N522" s="70"/>
      <c r="O522" s="24">
        <v>0</v>
      </c>
    </row>
    <row r="523" spans="2:15" x14ac:dyDescent="0.25">
      <c r="B523" s="24"/>
      <c r="C523" s="24"/>
      <c r="D523" s="4"/>
      <c r="E523" s="24"/>
      <c r="F523" s="24"/>
      <c r="I523"/>
    </row>
    <row r="524" spans="2:15" x14ac:dyDescent="0.25">
      <c r="B524" s="1" t="s">
        <v>54</v>
      </c>
      <c r="C524" s="6">
        <v>117204</v>
      </c>
      <c r="D524" s="4"/>
      <c r="E524" s="24">
        <f>C524/C529</f>
        <v>6.1100766774550905</v>
      </c>
      <c r="F524" s="24">
        <v>6</v>
      </c>
      <c r="G524">
        <f t="shared" ref="G524:G526" si="86">E524-F524</f>
        <v>0.11007667745509053</v>
      </c>
      <c r="I524">
        <f>C529*F524</f>
        <v>115092.5</v>
      </c>
      <c r="K524" s="14">
        <f>C524-I524</f>
        <v>2111.5</v>
      </c>
    </row>
    <row r="525" spans="2:15" x14ac:dyDescent="0.25">
      <c r="B525" s="1" t="s">
        <v>1</v>
      </c>
      <c r="C525" s="6">
        <v>84107</v>
      </c>
      <c r="D525" s="4"/>
      <c r="E525" s="24">
        <f>C525/C529</f>
        <v>4.3846645089819063</v>
      </c>
      <c r="F525" s="24">
        <v>4</v>
      </c>
      <c r="G525">
        <f t="shared" si="86"/>
        <v>0.38466450898190629</v>
      </c>
      <c r="I525">
        <f>C529*F525</f>
        <v>76728.333333333328</v>
      </c>
      <c r="K525" s="14">
        <f t="shared" ref="K525:K526" si="87">C525-I525</f>
        <v>7378.6666666666715</v>
      </c>
    </row>
    <row r="526" spans="2:15" x14ac:dyDescent="0.25">
      <c r="B526" s="1" t="s">
        <v>53</v>
      </c>
      <c r="C526" s="6">
        <v>28874</v>
      </c>
      <c r="D526" s="4"/>
      <c r="E526" s="24">
        <f>C526/C529</f>
        <v>1.5052588135630038</v>
      </c>
      <c r="F526" s="24">
        <v>1</v>
      </c>
      <c r="G526">
        <f t="shared" si="86"/>
        <v>0.50525881356300384</v>
      </c>
      <c r="I526">
        <f>C529*F526</f>
        <v>19182.083333333332</v>
      </c>
      <c r="K526" s="14">
        <f t="shared" si="87"/>
        <v>9691.9166666666679</v>
      </c>
    </row>
    <row r="527" spans="2:15" x14ac:dyDescent="0.25">
      <c r="B527" s="1"/>
      <c r="C527" s="6"/>
      <c r="D527" s="4"/>
      <c r="E527" s="24"/>
      <c r="F527" s="24"/>
      <c r="I527"/>
      <c r="K527" s="14"/>
    </row>
    <row r="528" spans="2:15" x14ac:dyDescent="0.25">
      <c r="B528" s="3" t="s">
        <v>9</v>
      </c>
      <c r="C528" s="6">
        <f>SUM(C524:C526)</f>
        <v>230185</v>
      </c>
      <c r="D528" s="4"/>
      <c r="E528" s="24"/>
      <c r="F528" s="24"/>
      <c r="I528"/>
    </row>
    <row r="529" spans="2:15" x14ac:dyDescent="0.25">
      <c r="B529" s="3" t="s">
        <v>46</v>
      </c>
      <c r="C529" s="9">
        <f>C528/12</f>
        <v>19182.083333333332</v>
      </c>
      <c r="D529" s="4"/>
      <c r="E529" s="24"/>
      <c r="F529" s="24"/>
      <c r="I529"/>
    </row>
    <row r="530" spans="2:15" x14ac:dyDescent="0.25">
      <c r="B530" s="24"/>
      <c r="C530" s="24"/>
      <c r="D530" s="4"/>
      <c r="E530" s="24"/>
      <c r="F530" s="24"/>
      <c r="I530"/>
    </row>
    <row r="531" spans="2:15" x14ac:dyDescent="0.25">
      <c r="B531" s="24"/>
      <c r="C531" s="24"/>
      <c r="D531" s="4"/>
      <c r="E531" s="24"/>
      <c r="F531" s="24"/>
      <c r="I531"/>
    </row>
    <row r="532" spans="2:15" x14ac:dyDescent="0.25">
      <c r="B532" s="24"/>
      <c r="C532" s="24"/>
      <c r="D532" s="4"/>
      <c r="E532" s="24"/>
      <c r="F532" s="24"/>
      <c r="I532"/>
    </row>
    <row r="533" spans="2:15" x14ac:dyDescent="0.25">
      <c r="B533" s="24" t="s">
        <v>24</v>
      </c>
      <c r="C533" s="24" t="s">
        <v>27</v>
      </c>
      <c r="D533" s="4"/>
      <c r="E533" s="24"/>
      <c r="F533" s="24"/>
      <c r="I533"/>
      <c r="K533" s="24" t="s">
        <v>39</v>
      </c>
      <c r="L533" s="70" t="s">
        <v>38</v>
      </c>
      <c r="M533" s="70"/>
      <c r="N533" s="70"/>
      <c r="O533" s="24">
        <v>0</v>
      </c>
    </row>
    <row r="534" spans="2:15" x14ac:dyDescent="0.25">
      <c r="B534" s="24"/>
      <c r="C534" s="24"/>
      <c r="D534" s="4"/>
      <c r="E534" s="24"/>
      <c r="F534" s="24"/>
      <c r="I534"/>
    </row>
    <row r="535" spans="2:15" x14ac:dyDescent="0.25">
      <c r="B535" s="1" t="s">
        <v>54</v>
      </c>
      <c r="C535" s="6">
        <v>340623</v>
      </c>
      <c r="D535" s="4"/>
      <c r="E535" s="24">
        <f>C535/C540</f>
        <v>16.083194596976714</v>
      </c>
      <c r="F535" s="24">
        <v>16</v>
      </c>
      <c r="G535">
        <f t="shared" ref="G535:G537" si="88">E535-F535</f>
        <v>8.3194596976714053E-2</v>
      </c>
      <c r="I535">
        <f>C540*F535</f>
        <v>338861.03703703702</v>
      </c>
      <c r="K535" s="14">
        <f>C535-I535</f>
        <v>1761.9629629629781</v>
      </c>
    </row>
    <row r="536" spans="2:15" x14ac:dyDescent="0.25">
      <c r="B536" s="1" t="s">
        <v>1</v>
      </c>
      <c r="C536" s="6">
        <v>176100</v>
      </c>
      <c r="D536" s="4"/>
      <c r="E536" s="24">
        <f>C536/C540</f>
        <v>8.314912875899747</v>
      </c>
      <c r="F536" s="24">
        <v>8</v>
      </c>
      <c r="G536">
        <f t="shared" si="88"/>
        <v>0.31491287589974704</v>
      </c>
      <c r="I536">
        <f>C540*F536</f>
        <v>169430.51851851851</v>
      </c>
      <c r="K536" s="14">
        <f t="shared" ref="K536:K537" si="89">C536-I536</f>
        <v>6669.481481481489</v>
      </c>
    </row>
    <row r="537" spans="2:15" x14ac:dyDescent="0.25">
      <c r="B537" s="1" t="s">
        <v>53</v>
      </c>
      <c r="C537" s="6">
        <v>55105</v>
      </c>
      <c r="D537" s="4"/>
      <c r="E537" s="24">
        <f>C537/C540</f>
        <v>2.6018925271235407</v>
      </c>
      <c r="F537" s="24">
        <v>2</v>
      </c>
      <c r="G537">
        <f t="shared" si="88"/>
        <v>0.60189252712354069</v>
      </c>
      <c r="I537">
        <f>C540*F537</f>
        <v>42357.629629629628</v>
      </c>
      <c r="K537" s="14">
        <f t="shared" si="89"/>
        <v>12747.370370370372</v>
      </c>
    </row>
    <row r="538" spans="2:15" x14ac:dyDescent="0.25">
      <c r="B538" s="1"/>
      <c r="C538" s="6"/>
      <c r="D538" s="4"/>
      <c r="E538" s="24"/>
      <c r="F538" s="24"/>
      <c r="I538"/>
      <c r="K538" s="14"/>
    </row>
    <row r="539" spans="2:15" x14ac:dyDescent="0.25">
      <c r="B539" s="3" t="s">
        <v>9</v>
      </c>
      <c r="C539" s="6">
        <f>SUM(C535:C537)</f>
        <v>571828</v>
      </c>
      <c r="D539" s="4"/>
      <c r="E539" s="24"/>
      <c r="F539" s="24"/>
      <c r="I539"/>
    </row>
    <row r="540" spans="2:15" x14ac:dyDescent="0.25">
      <c r="B540" s="3" t="s">
        <v>46</v>
      </c>
      <c r="C540" s="9">
        <f>C539/27</f>
        <v>21178.814814814814</v>
      </c>
      <c r="D540" s="4"/>
      <c r="E540" s="24"/>
      <c r="F540" s="24"/>
      <c r="I540"/>
    </row>
    <row r="541" spans="2:15" x14ac:dyDescent="0.25">
      <c r="B541" s="24"/>
      <c r="C541" s="24"/>
      <c r="D541" s="4"/>
      <c r="E541" s="24"/>
      <c r="F541" s="24"/>
      <c r="I541"/>
    </row>
    <row r="542" spans="2:15" x14ac:dyDescent="0.25">
      <c r="B542" s="24"/>
      <c r="C542" s="24"/>
      <c r="D542" s="4"/>
      <c r="E542" s="24"/>
      <c r="F542" s="24"/>
      <c r="I542"/>
    </row>
    <row r="543" spans="2:15" x14ac:dyDescent="0.25">
      <c r="B543" s="24"/>
      <c r="C543" s="24"/>
      <c r="D543" s="4"/>
      <c r="E543" s="24"/>
      <c r="F543" s="24"/>
      <c r="I543"/>
    </row>
    <row r="544" spans="2:15" x14ac:dyDescent="0.25">
      <c r="B544" s="24" t="s">
        <v>25</v>
      </c>
      <c r="C544" s="24" t="s">
        <v>31</v>
      </c>
      <c r="D544" s="4"/>
      <c r="E544" s="24"/>
      <c r="F544" s="24"/>
      <c r="I544"/>
      <c r="K544" s="24" t="s">
        <v>39</v>
      </c>
      <c r="L544" s="70" t="s">
        <v>38</v>
      </c>
      <c r="M544" s="70"/>
      <c r="N544" s="70"/>
      <c r="O544" s="24">
        <v>1</v>
      </c>
    </row>
    <row r="545" spans="2:11" x14ac:dyDescent="0.25">
      <c r="B545" s="24"/>
      <c r="C545" s="24"/>
      <c r="D545" s="4"/>
      <c r="E545" s="24"/>
      <c r="F545" s="24"/>
      <c r="I545"/>
    </row>
    <row r="546" spans="2:11" x14ac:dyDescent="0.25">
      <c r="B546" s="1" t="s">
        <v>54</v>
      </c>
      <c r="C546" s="6">
        <v>393190</v>
      </c>
      <c r="D546" s="4"/>
      <c r="E546" s="24">
        <f>C546/C551</f>
        <v>17.750006113193777</v>
      </c>
      <c r="F546" s="24">
        <v>17</v>
      </c>
      <c r="G546">
        <f t="shared" ref="G546:G548" si="90">E546-F546</f>
        <v>0.75000611319377697</v>
      </c>
      <c r="I546">
        <f>C551*F546</f>
        <v>376576.20833333337</v>
      </c>
      <c r="K546" s="14">
        <f>C546-I546</f>
        <v>16613.791666666628</v>
      </c>
    </row>
    <row r="547" spans="2:11" x14ac:dyDescent="0.25">
      <c r="B547" s="1" t="s">
        <v>1</v>
      </c>
      <c r="C547" s="6">
        <v>109588</v>
      </c>
      <c r="D547" s="4"/>
      <c r="E547" s="24">
        <f>C547/C551</f>
        <v>4.9471951726459968</v>
      </c>
      <c r="F547" s="24">
        <v>4</v>
      </c>
      <c r="G547">
        <f t="shared" si="90"/>
        <v>0.94719517264599684</v>
      </c>
      <c r="I547">
        <f>C551*F547</f>
        <v>88606.166666666672</v>
      </c>
      <c r="K547" s="14">
        <f t="shared" ref="K547:K548" si="91">C547-I547</f>
        <v>20981.833333333328</v>
      </c>
    </row>
    <row r="548" spans="2:11" x14ac:dyDescent="0.25">
      <c r="B548" s="1" t="s">
        <v>53</v>
      </c>
      <c r="C548" s="6">
        <v>28859</v>
      </c>
      <c r="D548" s="4"/>
      <c r="E548" s="24">
        <f>C548/C551</f>
        <v>1.3027987141602257</v>
      </c>
      <c r="F548" s="24">
        <v>1</v>
      </c>
      <c r="G548">
        <f t="shared" si="90"/>
        <v>0.30279871416022575</v>
      </c>
      <c r="I548">
        <f>C551*F548</f>
        <v>22151.541666666668</v>
      </c>
      <c r="K548" s="14">
        <f t="shared" si="91"/>
        <v>6707.4583333333321</v>
      </c>
    </row>
    <row r="549" spans="2:11" x14ac:dyDescent="0.25">
      <c r="B549" s="1"/>
      <c r="C549" s="6"/>
      <c r="D549" s="4"/>
      <c r="E549" s="24"/>
      <c r="F549" s="24"/>
      <c r="I549"/>
      <c r="K549" s="14"/>
    </row>
    <row r="550" spans="2:11" x14ac:dyDescent="0.25">
      <c r="B550" s="3" t="s">
        <v>9</v>
      </c>
      <c r="C550" s="6">
        <f>SUM(C546:C548)</f>
        <v>531637</v>
      </c>
      <c r="D550" s="4"/>
      <c r="E550" s="24"/>
      <c r="F550" s="24"/>
      <c r="I550"/>
    </row>
    <row r="551" spans="2:11" x14ac:dyDescent="0.25">
      <c r="B551" s="3" t="s">
        <v>46</v>
      </c>
      <c r="C551" s="9">
        <f>C550/24</f>
        <v>22151.541666666668</v>
      </c>
      <c r="D551" s="4"/>
      <c r="E551" s="24"/>
      <c r="F551" s="24"/>
      <c r="I551"/>
    </row>
    <row r="552" spans="2:11" x14ac:dyDescent="0.25">
      <c r="B552" s="24"/>
      <c r="C552" s="24"/>
      <c r="D552" s="4"/>
      <c r="E552" s="24"/>
      <c r="F552" s="24"/>
      <c r="I552"/>
    </row>
    <row r="553" spans="2:11" x14ac:dyDescent="0.25">
      <c r="B553" s="24"/>
      <c r="C553" s="24"/>
      <c r="D553" s="4"/>
      <c r="E553" s="24"/>
      <c r="F553" s="24"/>
      <c r="I553"/>
    </row>
    <row r="554" spans="2:11" x14ac:dyDescent="0.25">
      <c r="B554" s="24"/>
      <c r="C554" s="24"/>
      <c r="D554" s="4"/>
      <c r="E554" s="24"/>
      <c r="F554" s="24"/>
      <c r="I554"/>
    </row>
    <row r="555" spans="2:11" x14ac:dyDescent="0.25">
      <c r="B555" s="24"/>
      <c r="C555" s="24"/>
      <c r="D555" s="4"/>
      <c r="E555" s="24"/>
      <c r="F555" s="24"/>
      <c r="I555"/>
    </row>
    <row r="556" spans="2:11" x14ac:dyDescent="0.25">
      <c r="B556" s="24"/>
      <c r="C556" s="24"/>
      <c r="D556" s="4"/>
      <c r="E556" s="24"/>
      <c r="F556" s="24"/>
      <c r="I556"/>
    </row>
    <row r="557" spans="2:11" x14ac:dyDescent="0.25">
      <c r="B557" s="24" t="s">
        <v>41</v>
      </c>
      <c r="C557" s="24" t="s">
        <v>61</v>
      </c>
      <c r="D557" s="24"/>
      <c r="E557" s="24"/>
      <c r="F557" s="24"/>
      <c r="G557" s="24"/>
      <c r="I557"/>
    </row>
    <row r="558" spans="2:11" x14ac:dyDescent="0.25">
      <c r="B558" s="24"/>
      <c r="C558" s="24"/>
      <c r="D558" s="24"/>
      <c r="E558" s="24"/>
      <c r="F558" s="24"/>
      <c r="G558" s="24"/>
      <c r="I558"/>
    </row>
    <row r="559" spans="2:11" x14ac:dyDescent="0.25">
      <c r="B559" s="1" t="s">
        <v>54</v>
      </c>
      <c r="C559" s="6">
        <f>K403+K414+K425+K436+K447+K458+K469+K480+K491+K502+K513+K524+K535+K546</f>
        <v>150851.15979077283</v>
      </c>
      <c r="D559" s="24"/>
      <c r="E559" s="24">
        <f>C559/C564</f>
        <v>3.3309614895184221</v>
      </c>
      <c r="F559" s="24">
        <v>3</v>
      </c>
      <c r="G559" s="24">
        <v>3</v>
      </c>
      <c r="I559"/>
    </row>
    <row r="560" spans="2:11" x14ac:dyDescent="0.25">
      <c r="B560" s="1" t="s">
        <v>1</v>
      </c>
      <c r="C560" s="6">
        <f t="shared" ref="C560:C561" si="92">K404+K415+K426+K437+K448+K459+K470+K481+K492+K503+K514+K525+K536+K547</f>
        <v>166469.18875717686</v>
      </c>
      <c r="D560" s="24"/>
      <c r="E560" s="24">
        <f>C560/C564</f>
        <v>3.6758249503060609</v>
      </c>
      <c r="F560" s="24">
        <v>3</v>
      </c>
      <c r="G560" s="24">
        <v>3</v>
      </c>
      <c r="I560"/>
    </row>
    <row r="561" spans="2:9" x14ac:dyDescent="0.25">
      <c r="B561" s="1" t="s">
        <v>53</v>
      </c>
      <c r="C561" s="6">
        <f t="shared" si="92"/>
        <v>135555.37597020535</v>
      </c>
      <c r="D561" s="24"/>
      <c r="E561" s="24">
        <f>C561/C564</f>
        <v>2.993213560175517</v>
      </c>
      <c r="F561" s="24">
        <v>2</v>
      </c>
      <c r="G561" s="24">
        <v>3</v>
      </c>
      <c r="I561"/>
    </row>
    <row r="562" spans="2:9" x14ac:dyDescent="0.25">
      <c r="B562" s="1"/>
      <c r="C562" s="6"/>
      <c r="D562" s="24"/>
      <c r="E562" s="24"/>
      <c r="F562" s="24"/>
      <c r="G562" s="24"/>
    </row>
    <row r="563" spans="2:9" x14ac:dyDescent="0.25">
      <c r="B563" s="3" t="s">
        <v>9</v>
      </c>
      <c r="C563" s="6">
        <f>SUM(C559:C561)</f>
        <v>452875.72451815504</v>
      </c>
      <c r="D563" s="24"/>
      <c r="E563" s="24"/>
      <c r="F563" s="24"/>
      <c r="G563" s="24"/>
    </row>
    <row r="564" spans="2:9" x14ac:dyDescent="0.25">
      <c r="B564" s="3" t="s">
        <v>46</v>
      </c>
      <c r="C564" s="6">
        <f>C563/10</f>
        <v>45287.572451815504</v>
      </c>
      <c r="D564" s="24"/>
      <c r="E564" s="24"/>
      <c r="F564" s="24"/>
      <c r="G564" s="24"/>
    </row>
    <row r="565" spans="2:9" x14ac:dyDescent="0.25">
      <c r="B565" s="3"/>
      <c r="C565" s="24"/>
      <c r="D565" s="24"/>
      <c r="E565" s="24"/>
      <c r="F565" s="24"/>
      <c r="G565" s="24"/>
    </row>
    <row r="570" spans="2:9" x14ac:dyDescent="0.25">
      <c r="B570" s="52" t="s">
        <v>45</v>
      </c>
      <c r="C570" s="52"/>
    </row>
    <row r="571" spans="2:9" x14ac:dyDescent="0.25">
      <c r="B571" s="52"/>
      <c r="C571" s="52"/>
    </row>
    <row r="572" spans="2:9" x14ac:dyDescent="0.25">
      <c r="B572" s="33" t="s">
        <v>54</v>
      </c>
      <c r="C572" s="52">
        <f>G559+F546+F535+F524+F513+F502+F491+F480+F469+F458+F447+F436+F425+F414+F403</f>
        <v>111</v>
      </c>
    </row>
    <row r="573" spans="2:9" x14ac:dyDescent="0.25">
      <c r="B573" s="33" t="s">
        <v>1</v>
      </c>
      <c r="C573" s="52">
        <f t="shared" ref="C573:C574" si="93">G560+F547+F536+F525+F514+F503+F492+F481+F470+F459+F448+F437+F426+F415+F404</f>
        <v>67</v>
      </c>
    </row>
    <row r="574" spans="2:9" x14ac:dyDescent="0.25">
      <c r="B574" s="33" t="s">
        <v>53</v>
      </c>
      <c r="C574" s="52">
        <f t="shared" si="93"/>
        <v>22</v>
      </c>
    </row>
    <row r="575" spans="2:9" x14ac:dyDescent="0.25">
      <c r="B575" s="52"/>
      <c r="C575" s="52"/>
    </row>
    <row r="576" spans="2:9" x14ac:dyDescent="0.25">
      <c r="B576" s="52" t="s">
        <v>79</v>
      </c>
      <c r="C576" s="52">
        <f>SUM(C572:C574)</f>
        <v>200</v>
      </c>
    </row>
  </sheetData>
  <mergeCells count="42">
    <mergeCell ref="L522:N522"/>
    <mergeCell ref="L533:N533"/>
    <mergeCell ref="L544:N544"/>
    <mergeCell ref="L467:N467"/>
    <mergeCell ref="L478:N478"/>
    <mergeCell ref="L489:N489"/>
    <mergeCell ref="L500:N500"/>
    <mergeCell ref="L511:N511"/>
    <mergeCell ref="L412:N412"/>
    <mergeCell ref="L423:N423"/>
    <mergeCell ref="L434:N434"/>
    <mergeCell ref="L445:N445"/>
    <mergeCell ref="L456:N456"/>
    <mergeCell ref="L321:N321"/>
    <mergeCell ref="L332:N332"/>
    <mergeCell ref="L343:N343"/>
    <mergeCell ref="L354:N354"/>
    <mergeCell ref="L401:N401"/>
    <mergeCell ref="L266:N266"/>
    <mergeCell ref="L277:N277"/>
    <mergeCell ref="L288:N288"/>
    <mergeCell ref="L299:N299"/>
    <mergeCell ref="L310:N310"/>
    <mergeCell ref="L211:N211"/>
    <mergeCell ref="L222:N222"/>
    <mergeCell ref="L233:N233"/>
    <mergeCell ref="L244:N244"/>
    <mergeCell ref="L255:N255"/>
    <mergeCell ref="J72:L72"/>
    <mergeCell ref="J12:L12"/>
    <mergeCell ref="J24:L24"/>
    <mergeCell ref="J36:L36"/>
    <mergeCell ref="J48:L48"/>
    <mergeCell ref="J60:L60"/>
    <mergeCell ref="J156:L156"/>
    <mergeCell ref="J168:L168"/>
    <mergeCell ref="J84:L84"/>
    <mergeCell ref="J96:L96"/>
    <mergeCell ref="J108:L108"/>
    <mergeCell ref="J120:L120"/>
    <mergeCell ref="J132:L132"/>
    <mergeCell ref="J144:L14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0E75-84CE-4A5F-9CD3-CBEF3C74A7F2}">
  <dimension ref="B14:Q234"/>
  <sheetViews>
    <sheetView topLeftCell="A214" workbookViewId="0">
      <selection activeCell="B25" sqref="B25"/>
    </sheetView>
  </sheetViews>
  <sheetFormatPr defaultRowHeight="15" x14ac:dyDescent="0.25"/>
  <cols>
    <col min="2" max="2" width="27.7109375" customWidth="1"/>
    <col min="3" max="3" width="12.28515625" customWidth="1"/>
    <col min="11" max="11" width="11.85546875" customWidth="1"/>
  </cols>
  <sheetData>
    <row r="14" spans="2:17" x14ac:dyDescent="0.25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2:17" x14ac:dyDescent="0.25">
      <c r="B15" s="36" t="s">
        <v>7</v>
      </c>
      <c r="C15" s="36" t="s">
        <v>11</v>
      </c>
      <c r="D15" s="36"/>
      <c r="E15" s="36"/>
      <c r="F15" s="36"/>
      <c r="G15" s="36"/>
      <c r="H15" s="36"/>
      <c r="I15" s="36"/>
      <c r="J15" s="36"/>
      <c r="K15" s="36" t="s">
        <v>39</v>
      </c>
      <c r="L15" s="70" t="s">
        <v>38</v>
      </c>
      <c r="M15" s="70"/>
      <c r="N15" s="70"/>
      <c r="O15" s="36">
        <v>2</v>
      </c>
      <c r="P15" s="36"/>
      <c r="Q15" s="36"/>
    </row>
    <row r="16" spans="2:17" x14ac:dyDescent="0.25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1" t="s">
        <v>0</v>
      </c>
      <c r="C17" s="6">
        <v>26355</v>
      </c>
      <c r="D17" s="36"/>
      <c r="E17" s="36">
        <f>C17/C25</f>
        <v>1.3633306893816604</v>
      </c>
      <c r="F17" s="36">
        <v>1</v>
      </c>
      <c r="G17" s="36">
        <f>E17-F17</f>
        <v>0.36333068938166035</v>
      </c>
      <c r="H17" s="36"/>
      <c r="I17" s="36">
        <f>C25*F17</f>
        <v>19331.333333333332</v>
      </c>
      <c r="J17" s="36"/>
      <c r="K17" s="6">
        <f>C17-I17</f>
        <v>7023.6666666666679</v>
      </c>
      <c r="L17" s="36"/>
      <c r="M17" s="36"/>
      <c r="N17" s="36"/>
      <c r="O17" s="36"/>
      <c r="P17" s="36"/>
      <c r="Q17" s="36"/>
    </row>
    <row r="18" spans="2:17" x14ac:dyDescent="0.25">
      <c r="B18" s="1" t="s">
        <v>1</v>
      </c>
      <c r="C18" s="6">
        <v>43081</v>
      </c>
      <c r="D18" s="36"/>
      <c r="E18" s="36">
        <f>C18/C25</f>
        <v>2.2285581267027625</v>
      </c>
      <c r="F18" s="36">
        <v>2</v>
      </c>
      <c r="G18" s="36">
        <f t="shared" ref="G18:G22" si="0">E18-F18</f>
        <v>0.22855812670276254</v>
      </c>
      <c r="H18" s="36"/>
      <c r="I18" s="36">
        <f>C25*F18</f>
        <v>38662.666666666664</v>
      </c>
      <c r="J18" s="36"/>
      <c r="K18" s="6">
        <f t="shared" ref="K18:K22" si="1">C18-I18</f>
        <v>4418.3333333333358</v>
      </c>
      <c r="L18" s="36"/>
      <c r="M18" s="36"/>
      <c r="N18" s="36"/>
      <c r="O18" s="36"/>
      <c r="P18" s="36"/>
      <c r="Q18" s="36"/>
    </row>
    <row r="19" spans="2:17" x14ac:dyDescent="0.25">
      <c r="B19" s="1" t="s">
        <v>2</v>
      </c>
      <c r="C19" s="6">
        <v>18546</v>
      </c>
      <c r="D19" s="36"/>
      <c r="E19" s="36">
        <f>C19/C25</f>
        <v>0.95937510776976931</v>
      </c>
      <c r="F19" s="36">
        <v>0</v>
      </c>
      <c r="G19" s="36">
        <f t="shared" si="0"/>
        <v>0.95937510776976931</v>
      </c>
      <c r="H19" s="36"/>
      <c r="I19" s="36">
        <f>C25*F19</f>
        <v>0</v>
      </c>
      <c r="J19" s="36"/>
      <c r="K19" s="6">
        <f t="shared" si="1"/>
        <v>18546</v>
      </c>
      <c r="L19" s="36"/>
      <c r="M19" s="36"/>
      <c r="N19" s="36"/>
      <c r="O19" s="36"/>
      <c r="P19" s="36"/>
      <c r="Q19" s="36"/>
    </row>
    <row r="20" spans="2:17" x14ac:dyDescent="0.25">
      <c r="B20" s="1" t="s">
        <v>3</v>
      </c>
      <c r="C20" s="6">
        <v>16629</v>
      </c>
      <c r="D20" s="36"/>
      <c r="E20" s="36">
        <f>C20/C25</f>
        <v>0.86020967686312377</v>
      </c>
      <c r="F20" s="36">
        <v>0</v>
      </c>
      <c r="G20" s="36">
        <f t="shared" si="0"/>
        <v>0.86020967686312377</v>
      </c>
      <c r="H20" s="36"/>
      <c r="I20" s="36">
        <f>C25*F20</f>
        <v>0</v>
      </c>
      <c r="J20" s="36"/>
      <c r="K20" s="6">
        <f t="shared" si="1"/>
        <v>16629</v>
      </c>
      <c r="L20" s="36"/>
      <c r="M20" s="36"/>
      <c r="N20" s="36"/>
      <c r="O20" s="36"/>
      <c r="P20" s="36"/>
      <c r="Q20" s="36"/>
    </row>
    <row r="21" spans="2:17" x14ac:dyDescent="0.25">
      <c r="B21" s="28" t="s">
        <v>55</v>
      </c>
      <c r="C21" s="6">
        <v>6447</v>
      </c>
      <c r="D21" s="36"/>
      <c r="E21" s="36">
        <f>C21/C25</f>
        <v>0.33350001724316308</v>
      </c>
      <c r="F21" s="36">
        <v>0</v>
      </c>
      <c r="G21" s="36">
        <f t="shared" si="0"/>
        <v>0.33350001724316308</v>
      </c>
      <c r="H21" s="36"/>
      <c r="I21" s="36">
        <f>C25*F21</f>
        <v>0</v>
      </c>
      <c r="J21" s="36"/>
      <c r="K21" s="6">
        <f t="shared" si="1"/>
        <v>6447</v>
      </c>
      <c r="L21" s="36"/>
      <c r="M21" s="36"/>
      <c r="N21" s="36"/>
      <c r="O21" s="36"/>
      <c r="P21" s="36"/>
      <c r="Q21" s="36"/>
    </row>
    <row r="22" spans="2:17" x14ac:dyDescent="0.25">
      <c r="B22" s="29" t="s">
        <v>56</v>
      </c>
      <c r="C22" s="6">
        <v>4930</v>
      </c>
      <c r="D22" s="36"/>
      <c r="E22" s="36">
        <f>C22/C25</f>
        <v>0.25502638203952133</v>
      </c>
      <c r="F22" s="36">
        <v>0</v>
      </c>
      <c r="G22" s="36">
        <f t="shared" si="0"/>
        <v>0.25502638203952133</v>
      </c>
      <c r="H22" s="36"/>
      <c r="I22" s="36">
        <f>C25*F22</f>
        <v>0</v>
      </c>
      <c r="J22" s="36"/>
      <c r="K22" s="6">
        <f t="shared" si="1"/>
        <v>4930</v>
      </c>
      <c r="L22" s="36"/>
      <c r="M22" s="36"/>
      <c r="N22" s="36"/>
      <c r="O22" s="36"/>
      <c r="P22" s="36"/>
      <c r="Q22" s="36"/>
    </row>
    <row r="23" spans="2:17" x14ac:dyDescent="0.25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" t="s">
        <v>9</v>
      </c>
      <c r="C24" s="6">
        <f>SUM(C17:C22)</f>
        <v>115988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" t="s">
        <v>46</v>
      </c>
      <c r="C25" s="36">
        <f>C24/6</f>
        <v>19331.333333333332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 x14ac:dyDescent="0.25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36" t="s">
        <v>10</v>
      </c>
      <c r="C29" s="36" t="s">
        <v>12</v>
      </c>
      <c r="D29" s="36"/>
      <c r="E29" s="36"/>
      <c r="F29" s="36"/>
      <c r="G29" s="36"/>
      <c r="H29" s="36"/>
      <c r="I29" s="36"/>
      <c r="J29" s="36"/>
      <c r="K29" s="36" t="s">
        <v>39</v>
      </c>
      <c r="L29" s="70" t="s">
        <v>38</v>
      </c>
      <c r="M29" s="70"/>
      <c r="N29" s="70"/>
      <c r="O29" s="36">
        <v>1</v>
      </c>
      <c r="P29" s="36"/>
      <c r="Q29" s="36"/>
    </row>
    <row r="30" spans="2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2:17" x14ac:dyDescent="0.25">
      <c r="B31" s="1" t="s">
        <v>0</v>
      </c>
      <c r="C31" s="6">
        <v>74565</v>
      </c>
      <c r="D31" s="36"/>
      <c r="E31" s="36">
        <f>C31/C39</f>
        <v>3.3390104247519194</v>
      </c>
      <c r="F31" s="36">
        <v>3</v>
      </c>
      <c r="G31" s="36">
        <f>E31-F31</f>
        <v>0.33901042475191945</v>
      </c>
      <c r="H31" s="36"/>
      <c r="I31" s="36">
        <f>C39*F31</f>
        <v>66994.399999999994</v>
      </c>
      <c r="J31" s="36"/>
      <c r="K31" s="6">
        <f>C31-I31</f>
        <v>7570.6000000000058</v>
      </c>
      <c r="L31" s="36"/>
      <c r="M31" s="36"/>
      <c r="N31" s="36"/>
      <c r="O31" s="36"/>
      <c r="P31" s="36"/>
      <c r="Q31" s="36"/>
    </row>
    <row r="32" spans="2:17" x14ac:dyDescent="0.25">
      <c r="B32" s="1" t="s">
        <v>1</v>
      </c>
      <c r="C32" s="6">
        <v>134322</v>
      </c>
      <c r="D32" s="36"/>
      <c r="E32" s="36">
        <f>C32/C39</f>
        <v>6.0149206500841856</v>
      </c>
      <c r="F32" s="36">
        <v>6</v>
      </c>
      <c r="G32" s="36">
        <f t="shared" ref="G32:G36" si="2">E32-F32</f>
        <v>1.4920650084185638E-2</v>
      </c>
      <c r="H32" s="36"/>
      <c r="I32" s="36">
        <f>C39*F32</f>
        <v>133988.79999999999</v>
      </c>
      <c r="J32" s="36"/>
      <c r="K32" s="6">
        <f t="shared" ref="K32:K36" si="3">C32-I32</f>
        <v>333.20000000001164</v>
      </c>
      <c r="L32" s="36"/>
      <c r="M32" s="36"/>
      <c r="N32" s="36"/>
      <c r="O32" s="36"/>
      <c r="P32" s="36"/>
      <c r="Q32" s="36"/>
    </row>
    <row r="33" spans="2:17" x14ac:dyDescent="0.25">
      <c r="B33" s="1" t="s">
        <v>2</v>
      </c>
      <c r="C33" s="6">
        <v>52797</v>
      </c>
      <c r="D33" s="36"/>
      <c r="E33" s="36">
        <f>C33/C39</f>
        <v>2.3642423844381022</v>
      </c>
      <c r="F33" s="36">
        <v>2</v>
      </c>
      <c r="G33" s="36">
        <f t="shared" si="2"/>
        <v>0.3642423844381022</v>
      </c>
      <c r="H33" s="36"/>
      <c r="I33" s="36">
        <f>C39*F33</f>
        <v>44662.933333333334</v>
      </c>
      <c r="J33" s="36"/>
      <c r="K33" s="6">
        <f t="shared" si="3"/>
        <v>8134.0666666666657</v>
      </c>
      <c r="L33" s="36"/>
      <c r="M33" s="36"/>
      <c r="N33" s="36"/>
      <c r="O33" s="36"/>
      <c r="P33" s="36"/>
      <c r="Q33" s="36"/>
    </row>
    <row r="34" spans="2:17" x14ac:dyDescent="0.25">
      <c r="B34" s="1" t="s">
        <v>3</v>
      </c>
      <c r="C34" s="6">
        <v>44774</v>
      </c>
      <c r="D34" s="36"/>
      <c r="E34" s="36">
        <f>C34/C39</f>
        <v>2.0049735500280619</v>
      </c>
      <c r="F34" s="36">
        <v>2</v>
      </c>
      <c r="G34" s="36">
        <f t="shared" si="2"/>
        <v>4.9735500280618794E-3</v>
      </c>
      <c r="H34" s="36"/>
      <c r="I34" s="36">
        <f>C39*F34</f>
        <v>44662.933333333334</v>
      </c>
      <c r="J34" s="36"/>
      <c r="K34" s="6">
        <f t="shared" si="3"/>
        <v>111.0666666666657</v>
      </c>
      <c r="L34" s="36"/>
      <c r="M34" s="36"/>
      <c r="N34" s="36"/>
      <c r="O34" s="36"/>
      <c r="P34" s="36"/>
      <c r="Q34" s="36"/>
    </row>
    <row r="35" spans="2:17" x14ac:dyDescent="0.25">
      <c r="B35" s="28" t="s">
        <v>55</v>
      </c>
      <c r="C35" s="6">
        <v>16452</v>
      </c>
      <c r="D35" s="36"/>
      <c r="E35" s="36">
        <f>C35/C39</f>
        <v>0.73671829287224</v>
      </c>
      <c r="F35" s="36">
        <v>0</v>
      </c>
      <c r="G35" s="36">
        <f t="shared" si="2"/>
        <v>0.73671829287224</v>
      </c>
      <c r="H35" s="36"/>
      <c r="I35" s="36">
        <f>C39*F35</f>
        <v>0</v>
      </c>
      <c r="J35" s="36"/>
      <c r="K35" s="6">
        <f t="shared" si="3"/>
        <v>16452</v>
      </c>
      <c r="L35" s="36"/>
      <c r="M35" s="36"/>
      <c r="N35" s="36"/>
      <c r="O35" s="36"/>
      <c r="P35" s="36"/>
      <c r="Q35" s="36"/>
    </row>
    <row r="36" spans="2:17" x14ac:dyDescent="0.25">
      <c r="B36" s="29" t="s">
        <v>56</v>
      </c>
      <c r="C36" s="6">
        <v>12062</v>
      </c>
      <c r="D36" s="36"/>
      <c r="E36" s="36">
        <f>C36/C39</f>
        <v>0.54013469782548984</v>
      </c>
      <c r="F36" s="36">
        <v>0</v>
      </c>
      <c r="G36" s="36">
        <f t="shared" si="2"/>
        <v>0.54013469782548984</v>
      </c>
      <c r="H36" s="36"/>
      <c r="I36" s="36">
        <f>C39*F36</f>
        <v>0</v>
      </c>
      <c r="J36" s="36"/>
      <c r="K36" s="6">
        <f t="shared" si="3"/>
        <v>12062</v>
      </c>
      <c r="L36" s="36"/>
      <c r="M36" s="36"/>
      <c r="N36" s="36"/>
      <c r="O36" s="36"/>
      <c r="P36" s="36"/>
      <c r="Q36" s="36"/>
    </row>
    <row r="37" spans="2:17" x14ac:dyDescent="0.25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" t="s">
        <v>9</v>
      </c>
      <c r="C38" s="6">
        <f>SUM(C31:C36)</f>
        <v>334972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" t="s">
        <v>46</v>
      </c>
      <c r="C39" s="36">
        <f>C38/15</f>
        <v>22331.466666666667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2:17" x14ac:dyDescent="0.25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2:17" x14ac:dyDescent="0.25">
      <c r="B43" s="36" t="s">
        <v>13</v>
      </c>
      <c r="C43" s="36" t="s">
        <v>14</v>
      </c>
      <c r="D43" s="36"/>
      <c r="E43" s="36"/>
      <c r="F43" s="36"/>
      <c r="G43" s="36"/>
      <c r="H43" s="36"/>
      <c r="I43" s="36"/>
      <c r="J43" s="36"/>
      <c r="K43" s="36" t="s">
        <v>39</v>
      </c>
      <c r="L43" s="70" t="s">
        <v>38</v>
      </c>
      <c r="M43" s="70"/>
      <c r="N43" s="70"/>
      <c r="O43" s="36">
        <v>1</v>
      </c>
      <c r="P43" s="36"/>
      <c r="Q43" s="36"/>
    </row>
    <row r="44" spans="2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2:17" x14ac:dyDescent="0.25">
      <c r="B45" s="1" t="s">
        <v>0</v>
      </c>
      <c r="C45" s="6">
        <v>50464</v>
      </c>
      <c r="D45" s="36"/>
      <c r="E45" s="36">
        <f>C45/C53</f>
        <v>2.2827273549723062</v>
      </c>
      <c r="F45" s="36">
        <v>2</v>
      </c>
      <c r="G45" s="36">
        <f>E45-F45</f>
        <v>0.28272735497230617</v>
      </c>
      <c r="H45" s="36"/>
      <c r="I45" s="36">
        <f>C53*F45</f>
        <v>44213.777777777781</v>
      </c>
      <c r="J45" s="36"/>
      <c r="K45" s="6">
        <f>C45-I45</f>
        <v>6250.222222222219</v>
      </c>
      <c r="L45" s="36"/>
      <c r="M45" s="36"/>
      <c r="N45" s="36"/>
      <c r="O45" s="36"/>
      <c r="P45" s="36"/>
      <c r="Q45" s="36"/>
    </row>
    <row r="46" spans="2:17" x14ac:dyDescent="0.25">
      <c r="B46" s="1" t="s">
        <v>1</v>
      </c>
      <c r="C46" s="6">
        <v>59515</v>
      </c>
      <c r="D46" s="36"/>
      <c r="E46" s="36">
        <f>C46/C53</f>
        <v>2.6921472441973844</v>
      </c>
      <c r="F46" s="36">
        <v>2</v>
      </c>
      <c r="G46" s="36">
        <f t="shared" ref="G46:G50" si="4">E46-F46</f>
        <v>0.69214724419738438</v>
      </c>
      <c r="H46" s="36"/>
      <c r="I46" s="36">
        <f>C53*F46</f>
        <v>44213.777777777781</v>
      </c>
      <c r="J46" s="36"/>
      <c r="K46" s="6">
        <f t="shared" ref="K46:K50" si="5">C46-I46</f>
        <v>15301.222222222219</v>
      </c>
      <c r="L46" s="36"/>
      <c r="M46" s="36"/>
      <c r="N46" s="36"/>
      <c r="O46" s="36"/>
      <c r="P46" s="36"/>
      <c r="Q46" s="36"/>
    </row>
    <row r="47" spans="2:17" x14ac:dyDescent="0.25">
      <c r="B47" s="1" t="s">
        <v>2</v>
      </c>
      <c r="C47" s="6">
        <v>47350</v>
      </c>
      <c r="D47" s="36"/>
      <c r="E47" s="36">
        <f>C47/C53</f>
        <v>2.141866286024467</v>
      </c>
      <c r="F47" s="36">
        <v>2</v>
      </c>
      <c r="G47" s="36">
        <f t="shared" si="4"/>
        <v>0.14186628602446705</v>
      </c>
      <c r="H47" s="36"/>
      <c r="I47" s="36">
        <f>C53*F47</f>
        <v>44213.777777777781</v>
      </c>
      <c r="J47" s="36"/>
      <c r="K47" s="6">
        <f t="shared" si="5"/>
        <v>3136.222222222219</v>
      </c>
      <c r="L47" s="36"/>
      <c r="M47" s="36"/>
      <c r="N47" s="36"/>
      <c r="O47" s="36"/>
      <c r="P47" s="36"/>
      <c r="Q47" s="36"/>
    </row>
    <row r="48" spans="2:17" x14ac:dyDescent="0.25">
      <c r="B48" s="1" t="s">
        <v>3</v>
      </c>
      <c r="C48" s="6">
        <v>24384</v>
      </c>
      <c r="D48" s="36"/>
      <c r="E48" s="36">
        <f>C48/C53</f>
        <v>1.1030045938420401</v>
      </c>
      <c r="F48" s="36">
        <v>1</v>
      </c>
      <c r="G48" s="36">
        <f t="shared" si="4"/>
        <v>0.10300459384204008</v>
      </c>
      <c r="H48" s="36"/>
      <c r="I48" s="36">
        <f>C53*F48</f>
        <v>22106.888888888891</v>
      </c>
      <c r="J48" s="36"/>
      <c r="K48" s="6">
        <f t="shared" si="5"/>
        <v>2277.1111111111095</v>
      </c>
      <c r="L48" s="36"/>
      <c r="M48" s="36"/>
      <c r="N48" s="36"/>
      <c r="O48" s="36"/>
      <c r="P48" s="36"/>
      <c r="Q48" s="36"/>
    </row>
    <row r="49" spans="2:17" x14ac:dyDescent="0.25">
      <c r="B49" s="28" t="s">
        <v>55</v>
      </c>
      <c r="C49" s="6">
        <v>9524</v>
      </c>
      <c r="D49" s="36"/>
      <c r="E49" s="36">
        <f>C49/C53</f>
        <v>0.43081593470109869</v>
      </c>
      <c r="F49" s="36">
        <v>0</v>
      </c>
      <c r="G49" s="36">
        <f t="shared" si="4"/>
        <v>0.43081593470109869</v>
      </c>
      <c r="H49" s="36"/>
      <c r="I49" s="36">
        <f>C53*F49</f>
        <v>0</v>
      </c>
      <c r="J49" s="36"/>
      <c r="K49" s="6">
        <f t="shared" si="5"/>
        <v>9524</v>
      </c>
      <c r="L49" s="36"/>
      <c r="M49" s="36"/>
      <c r="N49" s="36"/>
      <c r="O49" s="36"/>
      <c r="P49" s="36"/>
      <c r="Q49" s="36"/>
    </row>
    <row r="50" spans="2:17" x14ac:dyDescent="0.25">
      <c r="B50" s="29" t="s">
        <v>56</v>
      </c>
      <c r="C50" s="6">
        <v>7725</v>
      </c>
      <c r="D50" s="36"/>
      <c r="E50" s="36">
        <f>C50/C53</f>
        <v>0.34943858626270341</v>
      </c>
      <c r="F50" s="36">
        <v>0</v>
      </c>
      <c r="G50" s="36">
        <f t="shared" si="4"/>
        <v>0.34943858626270341</v>
      </c>
      <c r="H50" s="36"/>
      <c r="I50" s="36">
        <f>C53*F50</f>
        <v>0</v>
      </c>
      <c r="J50" s="36"/>
      <c r="K50" s="6">
        <f t="shared" si="5"/>
        <v>7725</v>
      </c>
      <c r="L50" s="36"/>
      <c r="M50" s="36"/>
      <c r="N50" s="36"/>
      <c r="O50" s="36"/>
      <c r="P50" s="36"/>
      <c r="Q50" s="36"/>
    </row>
    <row r="51" spans="2:17" x14ac:dyDescent="0.25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2:17" x14ac:dyDescent="0.25">
      <c r="B52" s="3" t="s">
        <v>9</v>
      </c>
      <c r="C52" s="6">
        <f>SUM(C45:C50)</f>
        <v>198962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2:17" x14ac:dyDescent="0.25">
      <c r="B53" s="3" t="s">
        <v>46</v>
      </c>
      <c r="C53" s="36">
        <f>C52/9</f>
        <v>22106.888888888891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2:17" x14ac:dyDescent="0.25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2:17" x14ac:dyDescent="0.25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2:17" x14ac:dyDescent="0.25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2:17" x14ac:dyDescent="0.25">
      <c r="B57" s="36" t="s">
        <v>15</v>
      </c>
      <c r="C57" s="36" t="s">
        <v>26</v>
      </c>
      <c r="D57" s="36"/>
      <c r="E57" s="36"/>
      <c r="F57" s="36"/>
      <c r="G57" s="36"/>
      <c r="H57" s="36"/>
      <c r="I57" s="36"/>
      <c r="J57" s="36"/>
      <c r="K57" s="36" t="s">
        <v>39</v>
      </c>
      <c r="L57" s="70" t="s">
        <v>38</v>
      </c>
      <c r="M57" s="70"/>
      <c r="N57" s="70"/>
      <c r="O57" s="36">
        <v>2</v>
      </c>
      <c r="P57" s="36"/>
      <c r="Q57" s="36"/>
    </row>
    <row r="58" spans="2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2:17" x14ac:dyDescent="0.25">
      <c r="B59" s="1" t="s">
        <v>0</v>
      </c>
      <c r="C59" s="6">
        <v>84166</v>
      </c>
      <c r="D59" s="36"/>
      <c r="E59" s="36">
        <f>C59/C67</f>
        <v>3.8358253736161489</v>
      </c>
      <c r="F59" s="36">
        <v>3</v>
      </c>
      <c r="G59" s="36">
        <f>E59-F59</f>
        <v>0.83582537361614895</v>
      </c>
      <c r="H59" s="36"/>
      <c r="I59" s="36">
        <f>C67*F59</f>
        <v>65826.25</v>
      </c>
      <c r="J59" s="36"/>
      <c r="K59" s="6">
        <f>C59-I59</f>
        <v>18339.75</v>
      </c>
      <c r="L59" s="36"/>
      <c r="M59" s="36"/>
      <c r="N59" s="36"/>
      <c r="O59" s="36"/>
      <c r="P59" s="36"/>
      <c r="Q59" s="36"/>
    </row>
    <row r="60" spans="2:17" x14ac:dyDescent="0.25">
      <c r="B60" s="1" t="s">
        <v>1</v>
      </c>
      <c r="C60" s="6">
        <v>79463</v>
      </c>
      <c r="D60" s="36"/>
      <c r="E60" s="36">
        <f>C60/C67</f>
        <v>3.6214883879911133</v>
      </c>
      <c r="F60" s="36">
        <v>3</v>
      </c>
      <c r="G60" s="36">
        <f t="shared" ref="G60:G64" si="6">E60-F60</f>
        <v>0.62148838799111328</v>
      </c>
      <c r="H60" s="36"/>
      <c r="I60" s="36">
        <f>C67*F60</f>
        <v>65826.25</v>
      </c>
      <c r="J60" s="36"/>
      <c r="K60" s="6">
        <f t="shared" ref="K60:K64" si="7">C60-I60</f>
        <v>13636.75</v>
      </c>
      <c r="L60" s="36"/>
      <c r="M60" s="36"/>
      <c r="N60" s="36"/>
      <c r="O60" s="36"/>
      <c r="P60" s="36"/>
      <c r="Q60" s="36"/>
    </row>
    <row r="61" spans="2:17" x14ac:dyDescent="0.25">
      <c r="B61" s="1" t="s">
        <v>2</v>
      </c>
      <c r="C61" s="6">
        <v>44551</v>
      </c>
      <c r="D61" s="36"/>
      <c r="E61" s="36">
        <f>C61/C67</f>
        <v>2.0303906116480888</v>
      </c>
      <c r="F61" s="36">
        <v>2</v>
      </c>
      <c r="G61" s="36">
        <f t="shared" si="6"/>
        <v>3.0390611648088761E-2</v>
      </c>
      <c r="H61" s="36"/>
      <c r="I61" s="36">
        <f>C67*F61</f>
        <v>43884.166666666664</v>
      </c>
      <c r="J61" s="36"/>
      <c r="K61" s="6">
        <f t="shared" si="7"/>
        <v>666.83333333333576</v>
      </c>
      <c r="L61" s="36"/>
      <c r="M61" s="36"/>
      <c r="N61" s="36"/>
      <c r="O61" s="36"/>
      <c r="P61" s="36"/>
      <c r="Q61" s="36"/>
    </row>
    <row r="62" spans="2:17" x14ac:dyDescent="0.25">
      <c r="B62" s="1" t="s">
        <v>3</v>
      </c>
      <c r="C62" s="6">
        <v>26661</v>
      </c>
      <c r="D62" s="36"/>
      <c r="E62" s="36">
        <f>C62/C67</f>
        <v>1.2150623801295077</v>
      </c>
      <c r="F62" s="36">
        <v>1</v>
      </c>
      <c r="G62" s="36">
        <f t="shared" si="6"/>
        <v>0.21506238012950774</v>
      </c>
      <c r="H62" s="36"/>
      <c r="I62" s="36">
        <f>C67*F62</f>
        <v>21942.083333333332</v>
      </c>
      <c r="J62" s="36"/>
      <c r="K62" s="6">
        <f t="shared" si="7"/>
        <v>4718.9166666666679</v>
      </c>
      <c r="L62" s="36"/>
      <c r="M62" s="36"/>
      <c r="N62" s="36"/>
      <c r="O62" s="36"/>
      <c r="P62" s="36"/>
      <c r="Q62" s="36"/>
    </row>
    <row r="63" spans="2:17" x14ac:dyDescent="0.25">
      <c r="B63" s="28" t="s">
        <v>55</v>
      </c>
      <c r="C63" s="6">
        <v>13930</v>
      </c>
      <c r="D63" s="36"/>
      <c r="E63" s="36">
        <f>C63/C67</f>
        <v>0.63485311710753689</v>
      </c>
      <c r="F63" s="36">
        <v>0</v>
      </c>
      <c r="G63" s="36">
        <f t="shared" si="6"/>
        <v>0.63485311710753689</v>
      </c>
      <c r="H63" s="36"/>
      <c r="I63" s="36">
        <f>C67*F63</f>
        <v>0</v>
      </c>
      <c r="J63" s="36"/>
      <c r="K63" s="6">
        <f t="shared" si="7"/>
        <v>13930</v>
      </c>
      <c r="L63" s="36"/>
      <c r="M63" s="36"/>
      <c r="N63" s="36"/>
      <c r="O63" s="36"/>
      <c r="P63" s="36"/>
      <c r="Q63" s="36"/>
    </row>
    <row r="64" spans="2:17" x14ac:dyDescent="0.25">
      <c r="B64" s="29" t="s">
        <v>56</v>
      </c>
      <c r="C64" s="6">
        <v>14534</v>
      </c>
      <c r="D64" s="36"/>
      <c r="E64" s="36">
        <f>C64/C67</f>
        <v>0.66238012950760528</v>
      </c>
      <c r="F64" s="36">
        <v>0</v>
      </c>
      <c r="G64" s="36">
        <f t="shared" si="6"/>
        <v>0.66238012950760528</v>
      </c>
      <c r="H64" s="36"/>
      <c r="I64" s="36">
        <f>C67*F64</f>
        <v>0</v>
      </c>
      <c r="J64" s="36"/>
      <c r="K64" s="6">
        <f t="shared" si="7"/>
        <v>14534</v>
      </c>
      <c r="L64" s="36"/>
      <c r="M64" s="36"/>
      <c r="N64" s="36"/>
      <c r="O64" s="36"/>
      <c r="P64" s="36"/>
      <c r="Q64" s="36"/>
    </row>
    <row r="65" spans="2:17" x14ac:dyDescent="0.25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2:17" x14ac:dyDescent="0.25">
      <c r="B66" s="3" t="s">
        <v>9</v>
      </c>
      <c r="C66" s="6">
        <f>SUM(C59:C64)</f>
        <v>263305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2:17" x14ac:dyDescent="0.25">
      <c r="B67" s="3" t="s">
        <v>46</v>
      </c>
      <c r="C67" s="36">
        <f>C66/12</f>
        <v>21942.083333333332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2:17" x14ac:dyDescent="0.25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2:17" x14ac:dyDescent="0.25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2:17" x14ac:dyDescent="0.25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2:17" x14ac:dyDescent="0.25">
      <c r="B71" s="36" t="s">
        <v>16</v>
      </c>
      <c r="C71" s="36" t="s">
        <v>28</v>
      </c>
      <c r="D71" s="36"/>
      <c r="E71" s="36"/>
      <c r="F71" s="36"/>
      <c r="G71" s="36"/>
      <c r="H71" s="36"/>
      <c r="I71" s="36"/>
      <c r="J71" s="36"/>
      <c r="K71" s="36" t="s">
        <v>39</v>
      </c>
      <c r="L71" s="70" t="s">
        <v>38</v>
      </c>
      <c r="M71" s="70"/>
      <c r="N71" s="70"/>
      <c r="O71" s="36">
        <v>2</v>
      </c>
      <c r="P71" s="36"/>
      <c r="Q71" s="36"/>
    </row>
    <row r="72" spans="2:17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2:17" x14ac:dyDescent="0.25">
      <c r="B73" s="1" t="s">
        <v>0</v>
      </c>
      <c r="C73" s="6">
        <v>78163</v>
      </c>
      <c r="D73" s="36"/>
      <c r="E73" s="36">
        <f>C73/C81</f>
        <v>3.5319637516842484</v>
      </c>
      <c r="F73" s="36">
        <v>3</v>
      </c>
      <c r="G73" s="36">
        <f>E73-F73</f>
        <v>0.53196375168424836</v>
      </c>
      <c r="H73" s="36"/>
      <c r="I73" s="36">
        <f>C81*F73</f>
        <v>66390.545454545456</v>
      </c>
      <c r="J73" s="36"/>
      <c r="K73" s="6">
        <f>C73-I73</f>
        <v>11772.454545454544</v>
      </c>
      <c r="L73" s="36"/>
      <c r="M73" s="36"/>
      <c r="N73" s="36"/>
      <c r="O73" s="36"/>
      <c r="P73" s="36"/>
      <c r="Q73" s="36"/>
    </row>
    <row r="74" spans="2:17" x14ac:dyDescent="0.25">
      <c r="B74" s="1" t="s">
        <v>1</v>
      </c>
      <c r="C74" s="6">
        <v>73556</v>
      </c>
      <c r="D74" s="36"/>
      <c r="E74" s="36">
        <f>C74/C81</f>
        <v>3.3237865194386931</v>
      </c>
      <c r="F74" s="36">
        <v>3</v>
      </c>
      <c r="G74" s="36">
        <f t="shared" ref="G74:G78" si="8">E74-F74</f>
        <v>0.32378651943869308</v>
      </c>
      <c r="H74" s="36"/>
      <c r="I74" s="36">
        <f>C81*F74</f>
        <v>66390.545454545456</v>
      </c>
      <c r="J74" s="36"/>
      <c r="K74" s="6">
        <f t="shared" ref="K74:K78" si="9">C74-I74</f>
        <v>7165.4545454545441</v>
      </c>
      <c r="L74" s="36"/>
      <c r="M74" s="36"/>
      <c r="N74" s="36"/>
      <c r="O74" s="36"/>
      <c r="P74" s="36"/>
      <c r="Q74" s="36"/>
    </row>
    <row r="75" spans="2:17" x14ac:dyDescent="0.25">
      <c r="B75" s="1" t="s">
        <v>2</v>
      </c>
      <c r="C75" s="6">
        <v>38628</v>
      </c>
      <c r="D75" s="36"/>
      <c r="E75" s="36">
        <f>C75/C81</f>
        <v>1.7454895001478852</v>
      </c>
      <c r="F75" s="36">
        <v>1</v>
      </c>
      <c r="G75" s="36">
        <f t="shared" si="8"/>
        <v>0.74548950014788518</v>
      </c>
      <c r="H75" s="36"/>
      <c r="I75" s="36">
        <f>C81*F75</f>
        <v>22130.18181818182</v>
      </c>
      <c r="J75" s="36"/>
      <c r="K75" s="6">
        <f t="shared" si="9"/>
        <v>16497.81818181818</v>
      </c>
      <c r="L75" s="36"/>
      <c r="M75" s="36"/>
      <c r="N75" s="36"/>
      <c r="O75" s="36"/>
      <c r="P75" s="36"/>
      <c r="Q75" s="36"/>
    </row>
    <row r="76" spans="2:17" x14ac:dyDescent="0.25">
      <c r="B76" s="1" t="s">
        <v>3</v>
      </c>
      <c r="C76" s="6">
        <v>25673</v>
      </c>
      <c r="D76" s="36"/>
      <c r="E76" s="36">
        <f>C76/C81</f>
        <v>1.1600898813631733</v>
      </c>
      <c r="F76" s="36">
        <v>1</v>
      </c>
      <c r="G76" s="36">
        <f t="shared" si="8"/>
        <v>0.16008988136317326</v>
      </c>
      <c r="H76" s="36"/>
      <c r="I76" s="36">
        <f>C81*F76</f>
        <v>22130.18181818182</v>
      </c>
      <c r="J76" s="36"/>
      <c r="K76" s="6">
        <f t="shared" si="9"/>
        <v>3542.8181818181802</v>
      </c>
      <c r="L76" s="36"/>
      <c r="M76" s="36"/>
      <c r="N76" s="36"/>
      <c r="O76" s="36"/>
      <c r="P76" s="36"/>
      <c r="Q76" s="36"/>
    </row>
    <row r="77" spans="2:17" x14ac:dyDescent="0.25">
      <c r="B77" s="28" t="s">
        <v>55</v>
      </c>
      <c r="C77" s="6">
        <v>13569</v>
      </c>
      <c r="D77" s="36"/>
      <c r="E77" s="36">
        <f>C77/C81</f>
        <v>0.61314453317558903</v>
      </c>
      <c r="F77" s="36">
        <v>0</v>
      </c>
      <c r="G77" s="36">
        <f t="shared" si="8"/>
        <v>0.61314453317558903</v>
      </c>
      <c r="H77" s="36"/>
      <c r="I77" s="36">
        <f>C81*F77</f>
        <v>0</v>
      </c>
      <c r="J77" s="36"/>
      <c r="K77" s="6">
        <f t="shared" si="9"/>
        <v>13569</v>
      </c>
      <c r="L77" s="36"/>
      <c r="M77" s="36"/>
      <c r="N77" s="36"/>
      <c r="O77" s="36"/>
      <c r="P77" s="36"/>
      <c r="Q77" s="36"/>
    </row>
    <row r="78" spans="2:17" x14ac:dyDescent="0.25">
      <c r="B78" s="29" t="s">
        <v>56</v>
      </c>
      <c r="C78" s="6">
        <v>13843</v>
      </c>
      <c r="D78" s="36"/>
      <c r="E78" s="36">
        <f>C78/C81</f>
        <v>0.62552581419041042</v>
      </c>
      <c r="F78" s="36">
        <v>0</v>
      </c>
      <c r="G78" s="36">
        <f t="shared" si="8"/>
        <v>0.62552581419041042</v>
      </c>
      <c r="H78" s="36"/>
      <c r="I78" s="36">
        <f>C81*F78</f>
        <v>0</v>
      </c>
      <c r="J78" s="36"/>
      <c r="K78" s="6">
        <f t="shared" si="9"/>
        <v>13843</v>
      </c>
      <c r="L78" s="36"/>
      <c r="M78" s="36"/>
      <c r="N78" s="36"/>
      <c r="O78" s="36"/>
      <c r="P78" s="36"/>
      <c r="Q78" s="36"/>
    </row>
    <row r="79" spans="2:17" x14ac:dyDescent="0.25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2:17" x14ac:dyDescent="0.25">
      <c r="B80" s="3" t="s">
        <v>9</v>
      </c>
      <c r="C80" s="6">
        <f>SUM(C73:C78)</f>
        <v>243432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2:17" x14ac:dyDescent="0.25">
      <c r="B81" s="3" t="s">
        <v>46</v>
      </c>
      <c r="C81" s="36">
        <f>C80/11</f>
        <v>22130.18181818182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2:17" x14ac:dyDescent="0.25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2:17" x14ac:dyDescent="0.25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2:17" x14ac:dyDescent="0.25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2:17" x14ac:dyDescent="0.25">
      <c r="B85" s="36" t="s">
        <v>17</v>
      </c>
      <c r="C85" s="36" t="s">
        <v>29</v>
      </c>
      <c r="D85" s="36"/>
      <c r="E85" s="36"/>
      <c r="F85" s="36"/>
      <c r="G85" s="36"/>
      <c r="H85" s="36"/>
      <c r="I85" s="36"/>
      <c r="J85" s="36"/>
      <c r="K85" s="36" t="s">
        <v>39</v>
      </c>
      <c r="L85" s="70" t="s">
        <v>38</v>
      </c>
      <c r="M85" s="70"/>
      <c r="N85" s="70"/>
      <c r="O85" s="36">
        <v>3</v>
      </c>
      <c r="P85" s="36"/>
      <c r="Q85" s="36"/>
    </row>
    <row r="86" spans="2:17" x14ac:dyDescent="0.2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2:17" x14ac:dyDescent="0.25">
      <c r="B87" s="1" t="s">
        <v>0</v>
      </c>
      <c r="C87" s="6">
        <v>79715</v>
      </c>
      <c r="D87" s="36"/>
      <c r="E87" s="36">
        <f>C87/C95</f>
        <v>3.6194732301588131</v>
      </c>
      <c r="F87" s="36">
        <v>3</v>
      </c>
      <c r="G87" s="36">
        <f>E87-F87</f>
        <v>0.61947323015881306</v>
      </c>
      <c r="H87" s="36"/>
      <c r="I87" s="36">
        <f>C95*F87</f>
        <v>66071.769230769234</v>
      </c>
      <c r="J87" s="36"/>
      <c r="K87" s="6">
        <f>C87-I87</f>
        <v>13643.230769230766</v>
      </c>
      <c r="L87" s="36"/>
      <c r="M87" s="36"/>
      <c r="N87" s="36"/>
      <c r="O87" s="36"/>
      <c r="P87" s="36"/>
      <c r="Q87" s="36"/>
    </row>
    <row r="88" spans="2:17" x14ac:dyDescent="0.25">
      <c r="B88" s="1" t="s">
        <v>1</v>
      </c>
      <c r="C88" s="6">
        <v>96714</v>
      </c>
      <c r="D88" s="36"/>
      <c r="E88" s="36">
        <f>C88/C95</f>
        <v>4.3913157370831017</v>
      </c>
      <c r="F88" s="36">
        <v>4</v>
      </c>
      <c r="G88" s="36">
        <f t="shared" ref="G88:G92" si="10">E88-F88</f>
        <v>0.39131573708310174</v>
      </c>
      <c r="H88" s="36"/>
      <c r="I88" s="36">
        <f>C95*F88</f>
        <v>88095.692307692312</v>
      </c>
      <c r="J88" s="36"/>
      <c r="K88" s="6">
        <f t="shared" ref="K88:K92" si="11">C88-I88</f>
        <v>8618.3076923076878</v>
      </c>
      <c r="L88" s="36"/>
      <c r="M88" s="36"/>
      <c r="N88" s="36"/>
      <c r="O88" s="36"/>
      <c r="P88" s="36"/>
      <c r="Q88" s="36"/>
    </row>
    <row r="89" spans="2:17" x14ac:dyDescent="0.25">
      <c r="B89" s="1" t="s">
        <v>2</v>
      </c>
      <c r="C89" s="6">
        <v>40124</v>
      </c>
      <c r="D89" s="36"/>
      <c r="E89" s="36">
        <f>C89/C95</f>
        <v>1.8218370932307875</v>
      </c>
      <c r="F89" s="36">
        <v>1</v>
      </c>
      <c r="G89" s="36">
        <f t="shared" si="10"/>
        <v>0.82183709323078746</v>
      </c>
      <c r="H89" s="36"/>
      <c r="I89" s="36">
        <f>C95*F89</f>
        <v>22023.923076923078</v>
      </c>
      <c r="J89" s="36"/>
      <c r="K89" s="6">
        <f t="shared" si="11"/>
        <v>18100.076923076922</v>
      </c>
      <c r="L89" s="36"/>
      <c r="M89" s="36"/>
      <c r="N89" s="36"/>
      <c r="O89" s="36"/>
      <c r="P89" s="36"/>
      <c r="Q89" s="36"/>
    </row>
    <row r="90" spans="2:17" x14ac:dyDescent="0.25">
      <c r="B90" s="1" t="s">
        <v>3</v>
      </c>
      <c r="C90" s="6">
        <v>39759</v>
      </c>
      <c r="D90" s="36"/>
      <c r="E90" s="36">
        <f>C90/C95</f>
        <v>1.8052642057063821</v>
      </c>
      <c r="F90" s="36">
        <v>1</v>
      </c>
      <c r="G90" s="36">
        <f t="shared" si="10"/>
        <v>0.80526420570638213</v>
      </c>
      <c r="H90" s="36"/>
      <c r="I90" s="36">
        <f>C95*F90</f>
        <v>22023.923076923078</v>
      </c>
      <c r="J90" s="36"/>
      <c r="K90" s="6">
        <f t="shared" si="11"/>
        <v>17735.076923076922</v>
      </c>
      <c r="L90" s="36"/>
      <c r="M90" s="36"/>
      <c r="N90" s="36"/>
      <c r="O90" s="36"/>
      <c r="P90" s="36"/>
      <c r="Q90" s="36"/>
    </row>
    <row r="91" spans="2:17" x14ac:dyDescent="0.25">
      <c r="B91" s="28" t="s">
        <v>55</v>
      </c>
      <c r="C91" s="6">
        <v>15257</v>
      </c>
      <c r="D91" s="36"/>
      <c r="E91" s="36">
        <f>C91/C95</f>
        <v>0.6927466985201407</v>
      </c>
      <c r="F91" s="36">
        <v>0</v>
      </c>
      <c r="G91" s="36">
        <f t="shared" si="10"/>
        <v>0.6927466985201407</v>
      </c>
      <c r="H91" s="36"/>
      <c r="I91" s="36">
        <f>C95*F91</f>
        <v>0</v>
      </c>
      <c r="J91" s="36"/>
      <c r="K91" s="6">
        <f t="shared" si="11"/>
        <v>15257</v>
      </c>
      <c r="L91" s="36"/>
      <c r="M91" s="36"/>
      <c r="N91" s="36"/>
      <c r="O91" s="36"/>
      <c r="P91" s="36"/>
      <c r="Q91" s="36"/>
    </row>
    <row r="92" spans="2:17" x14ac:dyDescent="0.25">
      <c r="B92" s="29" t="s">
        <v>56</v>
      </c>
      <c r="C92" s="6">
        <v>14742</v>
      </c>
      <c r="D92" s="36"/>
      <c r="E92" s="36">
        <f>C92/C95</f>
        <v>0.66936303530077434</v>
      </c>
      <c r="F92" s="36">
        <v>0</v>
      </c>
      <c r="G92" s="36">
        <f t="shared" si="10"/>
        <v>0.66936303530077434</v>
      </c>
      <c r="H92" s="36"/>
      <c r="I92" s="36">
        <f>C95*F92</f>
        <v>0</v>
      </c>
      <c r="J92" s="36"/>
      <c r="K92" s="6">
        <f t="shared" si="11"/>
        <v>14742</v>
      </c>
      <c r="L92" s="36"/>
      <c r="M92" s="36"/>
      <c r="N92" s="36"/>
      <c r="O92" s="36"/>
      <c r="P92" s="36"/>
      <c r="Q92" s="36"/>
    </row>
    <row r="93" spans="2:17" x14ac:dyDescent="0.25"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2:17" x14ac:dyDescent="0.25">
      <c r="B94" s="3" t="s">
        <v>9</v>
      </c>
      <c r="C94" s="6">
        <f>SUM(C87:C92)</f>
        <v>286311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2:17" x14ac:dyDescent="0.25">
      <c r="B95" s="3" t="s">
        <v>46</v>
      </c>
      <c r="C95" s="36">
        <f>C94/13</f>
        <v>22023.923076923078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2:17" x14ac:dyDescent="0.25"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2:17" x14ac:dyDescent="0.25"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2:17" x14ac:dyDescent="0.25"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2:17" x14ac:dyDescent="0.25">
      <c r="B99" s="36" t="s">
        <v>18</v>
      </c>
      <c r="C99" s="36" t="s">
        <v>30</v>
      </c>
      <c r="D99" s="36"/>
      <c r="E99" s="36"/>
      <c r="F99" s="36"/>
      <c r="G99" s="36"/>
      <c r="H99" s="36"/>
      <c r="I99" s="36"/>
      <c r="J99" s="36"/>
      <c r="K99" s="36" t="s">
        <v>39</v>
      </c>
      <c r="L99" s="70" t="s">
        <v>38</v>
      </c>
      <c r="M99" s="70"/>
      <c r="N99" s="70"/>
      <c r="O99" s="36">
        <v>2</v>
      </c>
      <c r="P99" s="36"/>
      <c r="Q99" s="36"/>
    </row>
    <row r="100" spans="2:17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2:17" x14ac:dyDescent="0.25">
      <c r="B101" s="1" t="s">
        <v>0</v>
      </c>
      <c r="C101" s="6">
        <v>119457</v>
      </c>
      <c r="D101" s="36"/>
      <c r="E101" s="36">
        <f>C101/C109</f>
        <v>5.358184679651071</v>
      </c>
      <c r="F101" s="36">
        <v>5</v>
      </c>
      <c r="G101" s="36">
        <f>E101-F101</f>
        <v>0.35818467965107104</v>
      </c>
      <c r="H101" s="36"/>
      <c r="I101" s="36">
        <f>C109*F101</f>
        <v>111471.52173913043</v>
      </c>
      <c r="J101" s="36"/>
      <c r="K101" s="6">
        <f>C101-I101</f>
        <v>7985.4782608695677</v>
      </c>
      <c r="L101" s="36"/>
      <c r="M101" s="36"/>
      <c r="N101" s="36"/>
      <c r="O101" s="36"/>
      <c r="P101" s="36"/>
      <c r="Q101" s="36"/>
    </row>
    <row r="102" spans="2:17" x14ac:dyDescent="0.25">
      <c r="B102" s="1" t="s">
        <v>1</v>
      </c>
      <c r="C102" s="6">
        <v>195176</v>
      </c>
      <c r="D102" s="36"/>
      <c r="E102" s="36">
        <f>C102/C109</f>
        <v>8.7545229918345289</v>
      </c>
      <c r="F102" s="36">
        <v>8</v>
      </c>
      <c r="G102" s="36">
        <f t="shared" ref="G102:G106" si="12">E102-F102</f>
        <v>0.75452299183452887</v>
      </c>
      <c r="H102" s="36"/>
      <c r="I102" s="36">
        <f>C109*F102</f>
        <v>178354.4347826087</v>
      </c>
      <c r="J102" s="36"/>
      <c r="K102" s="6">
        <f t="shared" ref="K102:K106" si="13">C102-I102</f>
        <v>16821.565217391297</v>
      </c>
      <c r="L102" s="36"/>
      <c r="M102" s="36"/>
      <c r="N102" s="36"/>
      <c r="O102" s="36"/>
      <c r="P102" s="36"/>
      <c r="Q102" s="36"/>
    </row>
    <row r="103" spans="2:17" x14ac:dyDescent="0.25">
      <c r="B103" s="1" t="s">
        <v>2</v>
      </c>
      <c r="C103" s="6">
        <v>64412</v>
      </c>
      <c r="D103" s="36"/>
      <c r="E103" s="36">
        <f>C103/C109</f>
        <v>2.8891684169674843</v>
      </c>
      <c r="F103" s="36">
        <v>2</v>
      </c>
      <c r="G103" s="36">
        <f t="shared" si="12"/>
        <v>0.88916841696748428</v>
      </c>
      <c r="H103" s="36"/>
      <c r="I103" s="36">
        <f>C109*F103</f>
        <v>44588.608695652176</v>
      </c>
      <c r="J103" s="36"/>
      <c r="K103" s="6">
        <f t="shared" si="13"/>
        <v>19823.391304347824</v>
      </c>
      <c r="L103" s="36"/>
      <c r="M103" s="36"/>
      <c r="N103" s="36"/>
      <c r="O103" s="36"/>
      <c r="P103" s="36"/>
      <c r="Q103" s="36"/>
    </row>
    <row r="104" spans="2:17" x14ac:dyDescent="0.25">
      <c r="B104" s="1" t="s">
        <v>3</v>
      </c>
      <c r="C104" s="6">
        <v>74191</v>
      </c>
      <c r="D104" s="36"/>
      <c r="E104" s="36">
        <f>C104/C109</f>
        <v>3.3278006275730396</v>
      </c>
      <c r="F104" s="36">
        <v>3</v>
      </c>
      <c r="G104" s="36">
        <f t="shared" si="12"/>
        <v>0.32780062757303963</v>
      </c>
      <c r="H104" s="36"/>
      <c r="I104" s="36">
        <f>C109*F104</f>
        <v>66882.913043478271</v>
      </c>
      <c r="J104" s="36"/>
      <c r="K104" s="6">
        <f t="shared" si="13"/>
        <v>7308.086956521729</v>
      </c>
      <c r="L104" s="36"/>
      <c r="M104" s="36"/>
      <c r="N104" s="36"/>
      <c r="O104" s="36"/>
      <c r="P104" s="36"/>
      <c r="Q104" s="36"/>
    </row>
    <row r="105" spans="2:17" x14ac:dyDescent="0.25">
      <c r="B105" s="28" t="s">
        <v>55</v>
      </c>
      <c r="C105" s="6">
        <v>28164</v>
      </c>
      <c r="D105" s="36"/>
      <c r="E105" s="36">
        <f>C105/C109</f>
        <v>1.2632822967067041</v>
      </c>
      <c r="F105" s="36">
        <v>1</v>
      </c>
      <c r="G105" s="36">
        <f t="shared" si="12"/>
        <v>0.26328229670670411</v>
      </c>
      <c r="H105" s="36"/>
      <c r="I105" s="36">
        <f>C109*F105</f>
        <v>22294.304347826088</v>
      </c>
      <c r="J105" s="36"/>
      <c r="K105" s="6">
        <f t="shared" si="13"/>
        <v>5869.6956521739121</v>
      </c>
      <c r="L105" s="36"/>
      <c r="M105" s="36"/>
      <c r="N105" s="36"/>
      <c r="O105" s="36"/>
      <c r="P105" s="36"/>
      <c r="Q105" s="36"/>
    </row>
    <row r="106" spans="2:17" x14ac:dyDescent="0.25">
      <c r="B106" s="29" t="s">
        <v>56</v>
      </c>
      <c r="C106" s="6">
        <v>31369</v>
      </c>
      <c r="D106" s="36"/>
      <c r="E106" s="36">
        <f>C106/C109</f>
        <v>1.407040987267171</v>
      </c>
      <c r="F106" s="36">
        <v>1</v>
      </c>
      <c r="G106" s="36">
        <f t="shared" si="12"/>
        <v>0.40704098726717097</v>
      </c>
      <c r="H106" s="36"/>
      <c r="I106" s="36">
        <f>C109*F106</f>
        <v>22294.304347826088</v>
      </c>
      <c r="J106" s="36"/>
      <c r="K106" s="6">
        <f t="shared" si="13"/>
        <v>9074.6956521739121</v>
      </c>
      <c r="L106" s="36"/>
      <c r="M106" s="36"/>
      <c r="N106" s="36"/>
      <c r="O106" s="36"/>
      <c r="P106" s="36"/>
      <c r="Q106" s="36"/>
    </row>
    <row r="107" spans="2:17" x14ac:dyDescent="0.25"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2:17" x14ac:dyDescent="0.25">
      <c r="B108" s="3" t="s">
        <v>9</v>
      </c>
      <c r="C108" s="6">
        <f>SUM(C101:C106)</f>
        <v>512769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2:17" x14ac:dyDescent="0.25">
      <c r="B109" s="3" t="s">
        <v>46</v>
      </c>
      <c r="C109" s="36">
        <f>C108/23</f>
        <v>22294.304347826088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2:17" x14ac:dyDescent="0.25"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2:17" x14ac:dyDescent="0.25"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2:17" x14ac:dyDescent="0.25"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2:17" x14ac:dyDescent="0.25">
      <c r="B113" s="36" t="s">
        <v>19</v>
      </c>
      <c r="C113" s="36" t="s">
        <v>29</v>
      </c>
      <c r="D113" s="36"/>
      <c r="E113" s="36"/>
      <c r="F113" s="36"/>
      <c r="G113" s="36"/>
      <c r="H113" s="36"/>
      <c r="I113" s="36"/>
      <c r="J113" s="36"/>
      <c r="K113" s="36" t="s">
        <v>39</v>
      </c>
      <c r="L113" s="70" t="s">
        <v>38</v>
      </c>
      <c r="M113" s="70"/>
      <c r="N113" s="70"/>
      <c r="O113" s="36">
        <v>3</v>
      </c>
      <c r="P113" s="36"/>
      <c r="Q113" s="36"/>
    </row>
    <row r="114" spans="2:17" x14ac:dyDescent="0.2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2:17" x14ac:dyDescent="0.25">
      <c r="B115" s="1" t="s">
        <v>0</v>
      </c>
      <c r="C115" s="6">
        <v>87019</v>
      </c>
      <c r="D115" s="36"/>
      <c r="E115" s="36">
        <f>C115/C123</f>
        <v>4.070112254443405</v>
      </c>
      <c r="F115" s="36">
        <v>4</v>
      </c>
      <c r="G115" s="36">
        <f>E115-F115</f>
        <v>7.0112254443404964E-2</v>
      </c>
      <c r="H115" s="36"/>
      <c r="I115" s="36">
        <f>C123*F115</f>
        <v>85520</v>
      </c>
      <c r="J115" s="36"/>
      <c r="K115" s="6">
        <f>C115-I115</f>
        <v>1499</v>
      </c>
      <c r="L115" s="36"/>
      <c r="M115" s="36"/>
      <c r="N115" s="36"/>
      <c r="O115" s="36"/>
      <c r="P115" s="36"/>
      <c r="Q115" s="36"/>
    </row>
    <row r="116" spans="2:17" x14ac:dyDescent="0.25">
      <c r="B116" s="1" t="s">
        <v>1</v>
      </c>
      <c r="C116" s="6">
        <v>84534</v>
      </c>
      <c r="D116" s="36"/>
      <c r="E116" s="36">
        <f>C116/C123</f>
        <v>3.9538821328344249</v>
      </c>
      <c r="F116" s="36">
        <v>3</v>
      </c>
      <c r="G116" s="36">
        <f t="shared" ref="G116:G120" si="14">E116-F116</f>
        <v>0.95388213283442491</v>
      </c>
      <c r="H116" s="36"/>
      <c r="I116" s="36">
        <f>C123*F116</f>
        <v>64140</v>
      </c>
      <c r="J116" s="36"/>
      <c r="K116" s="6">
        <f t="shared" ref="K116:K120" si="15">C116-I116</f>
        <v>20394</v>
      </c>
      <c r="L116" s="36"/>
      <c r="M116" s="36"/>
      <c r="N116" s="36"/>
      <c r="O116" s="36"/>
      <c r="P116" s="36"/>
      <c r="Q116" s="36"/>
    </row>
    <row r="117" spans="2:17" x14ac:dyDescent="0.25">
      <c r="B117" s="1" t="s">
        <v>2</v>
      </c>
      <c r="C117" s="6">
        <v>42117</v>
      </c>
      <c r="D117" s="36"/>
      <c r="E117" s="36">
        <f>C117/C123</f>
        <v>1.9699251637043966</v>
      </c>
      <c r="F117" s="36">
        <v>1</v>
      </c>
      <c r="G117" s="36">
        <f t="shared" si="14"/>
        <v>0.96992516370439663</v>
      </c>
      <c r="H117" s="36"/>
      <c r="I117" s="36">
        <f>C123*F117</f>
        <v>21380</v>
      </c>
      <c r="J117" s="36"/>
      <c r="K117" s="6">
        <f t="shared" si="15"/>
        <v>20737</v>
      </c>
      <c r="L117" s="36"/>
      <c r="M117" s="36"/>
      <c r="N117" s="36"/>
      <c r="O117" s="36"/>
      <c r="P117" s="36"/>
      <c r="Q117" s="36"/>
    </row>
    <row r="118" spans="2:17" x14ac:dyDescent="0.25">
      <c r="B118" s="1" t="s">
        <v>3</v>
      </c>
      <c r="C118" s="6">
        <v>35662</v>
      </c>
      <c r="D118" s="36"/>
      <c r="E118" s="36">
        <f>C118/C123</f>
        <v>1.6680074836295604</v>
      </c>
      <c r="F118" s="36">
        <v>1</v>
      </c>
      <c r="G118" s="36">
        <f t="shared" si="14"/>
        <v>0.66800748362956042</v>
      </c>
      <c r="H118" s="36"/>
      <c r="I118" s="36">
        <f>C123*F118</f>
        <v>21380</v>
      </c>
      <c r="J118" s="36"/>
      <c r="K118" s="6">
        <f t="shared" si="15"/>
        <v>14282</v>
      </c>
      <c r="L118" s="36"/>
      <c r="M118" s="36"/>
      <c r="N118" s="36"/>
      <c r="O118" s="36"/>
      <c r="P118" s="36"/>
      <c r="Q118" s="36"/>
    </row>
    <row r="119" spans="2:17" x14ac:dyDescent="0.25">
      <c r="B119" s="28" t="s">
        <v>55</v>
      </c>
      <c r="C119" s="6">
        <v>13270</v>
      </c>
      <c r="D119" s="36"/>
      <c r="E119" s="36">
        <f>C119/C123</f>
        <v>0.6206735266604303</v>
      </c>
      <c r="F119" s="36">
        <v>0</v>
      </c>
      <c r="G119" s="36">
        <f t="shared" si="14"/>
        <v>0.6206735266604303</v>
      </c>
      <c r="H119" s="36"/>
      <c r="I119" s="36">
        <f>C123*F119</f>
        <v>0</v>
      </c>
      <c r="J119" s="36"/>
      <c r="K119" s="6">
        <f t="shared" si="15"/>
        <v>13270</v>
      </c>
      <c r="L119" s="36"/>
      <c r="M119" s="36"/>
      <c r="N119" s="36"/>
      <c r="O119" s="36"/>
      <c r="P119" s="36"/>
      <c r="Q119" s="36"/>
    </row>
    <row r="120" spans="2:17" x14ac:dyDescent="0.25">
      <c r="B120" s="29" t="s">
        <v>56</v>
      </c>
      <c r="C120" s="6">
        <v>15338</v>
      </c>
      <c r="D120" s="36"/>
      <c r="E120" s="36">
        <f>C120/C123</f>
        <v>0.717399438727783</v>
      </c>
      <c r="F120" s="36">
        <v>0</v>
      </c>
      <c r="G120" s="36">
        <f t="shared" si="14"/>
        <v>0.717399438727783</v>
      </c>
      <c r="H120" s="36"/>
      <c r="I120" s="36">
        <f>C123*F120</f>
        <v>0</v>
      </c>
      <c r="J120" s="36"/>
      <c r="K120" s="6">
        <f t="shared" si="15"/>
        <v>15338</v>
      </c>
      <c r="L120" s="36"/>
      <c r="M120" s="36"/>
      <c r="N120" s="36"/>
      <c r="O120" s="36"/>
      <c r="P120" s="36"/>
      <c r="Q120" s="36"/>
    </row>
    <row r="121" spans="2:17" x14ac:dyDescent="0.25"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2:17" x14ac:dyDescent="0.25">
      <c r="B122" s="3" t="s">
        <v>9</v>
      </c>
      <c r="C122" s="6">
        <f>SUM(C115:C120)</f>
        <v>277940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2:17" x14ac:dyDescent="0.25">
      <c r="B123" s="3" t="s">
        <v>46</v>
      </c>
      <c r="C123" s="36">
        <f>C122/13</f>
        <v>21380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2:17" x14ac:dyDescent="0.25"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2:17" x14ac:dyDescent="0.25"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2:17" x14ac:dyDescent="0.25"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2:17" x14ac:dyDescent="0.25">
      <c r="B127" s="36" t="s">
        <v>20</v>
      </c>
      <c r="C127" s="36" t="s">
        <v>31</v>
      </c>
      <c r="D127" s="36"/>
      <c r="E127" s="36"/>
      <c r="F127" s="36"/>
      <c r="G127" s="36"/>
      <c r="H127" s="36"/>
      <c r="I127" s="36"/>
      <c r="J127" s="36"/>
      <c r="K127" s="36" t="s">
        <v>39</v>
      </c>
      <c r="L127" s="70" t="s">
        <v>38</v>
      </c>
      <c r="M127" s="70"/>
      <c r="N127" s="70"/>
      <c r="O127" s="36">
        <v>2</v>
      </c>
      <c r="P127" s="36"/>
      <c r="Q127" s="36"/>
    </row>
    <row r="128" spans="2:17" x14ac:dyDescent="0.25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2:17" x14ac:dyDescent="0.25">
      <c r="B129" s="1" t="s">
        <v>0</v>
      </c>
      <c r="C129" s="6">
        <v>187497</v>
      </c>
      <c r="D129" s="36"/>
      <c r="E129" s="36">
        <f>C129/C137</f>
        <v>8.061757634606634</v>
      </c>
      <c r="F129" s="36">
        <v>8</v>
      </c>
      <c r="G129" s="36">
        <f>E129-F129</f>
        <v>6.1757634606633971E-2</v>
      </c>
      <c r="H129" s="36"/>
      <c r="I129" s="36">
        <f>C137*F129</f>
        <v>186060.66666666666</v>
      </c>
      <c r="J129" s="36"/>
      <c r="K129" s="6">
        <f>C129-I129</f>
        <v>1436.333333333343</v>
      </c>
      <c r="L129" s="36"/>
      <c r="M129" s="36"/>
      <c r="N129" s="36"/>
      <c r="O129" s="36"/>
      <c r="P129" s="36"/>
      <c r="Q129" s="36"/>
    </row>
    <row r="130" spans="2:17" x14ac:dyDescent="0.25">
      <c r="B130" s="1" t="s">
        <v>1</v>
      </c>
      <c r="C130" s="6">
        <v>158362</v>
      </c>
      <c r="D130" s="36"/>
      <c r="E130" s="36">
        <f>C130/C137</f>
        <v>6.8090479449355232</v>
      </c>
      <c r="F130" s="36">
        <v>6</v>
      </c>
      <c r="G130" s="36">
        <f t="shared" ref="G130:G134" si="16">E130-F130</f>
        <v>0.80904794493552323</v>
      </c>
      <c r="H130" s="36"/>
      <c r="I130" s="36">
        <f>C137*F130</f>
        <v>139545.5</v>
      </c>
      <c r="J130" s="36"/>
      <c r="K130" s="6">
        <f t="shared" ref="K130:K134" si="17">C130-I130</f>
        <v>18816.5</v>
      </c>
      <c r="L130" s="36"/>
      <c r="M130" s="36"/>
      <c r="N130" s="36"/>
      <c r="O130" s="36"/>
      <c r="P130" s="36"/>
      <c r="Q130" s="36"/>
    </row>
    <row r="131" spans="2:17" x14ac:dyDescent="0.25">
      <c r="B131" s="1" t="s">
        <v>2</v>
      </c>
      <c r="C131" s="6">
        <v>88601</v>
      </c>
      <c r="D131" s="36"/>
      <c r="E131" s="36">
        <f>C131/C137</f>
        <v>3.8095531564973433</v>
      </c>
      <c r="F131" s="36">
        <v>3</v>
      </c>
      <c r="G131" s="36">
        <f t="shared" si="16"/>
        <v>0.80955315649734327</v>
      </c>
      <c r="H131" s="36"/>
      <c r="I131" s="36">
        <f>C137*F131</f>
        <v>69772.75</v>
      </c>
      <c r="J131" s="36"/>
      <c r="K131" s="6">
        <f t="shared" si="17"/>
        <v>18828.25</v>
      </c>
      <c r="L131" s="36"/>
      <c r="M131" s="36"/>
      <c r="N131" s="36"/>
      <c r="O131" s="36"/>
      <c r="P131" s="36"/>
      <c r="Q131" s="36"/>
    </row>
    <row r="132" spans="2:17" x14ac:dyDescent="0.25">
      <c r="B132" s="1" t="s">
        <v>3</v>
      </c>
      <c r="C132" s="6">
        <v>58427</v>
      </c>
      <c r="D132" s="36"/>
      <c r="E132" s="36">
        <f>C132/C137</f>
        <v>2.5121698657427149</v>
      </c>
      <c r="F132" s="36">
        <v>2</v>
      </c>
      <c r="G132" s="36">
        <f t="shared" si="16"/>
        <v>0.51216986574271495</v>
      </c>
      <c r="H132" s="36"/>
      <c r="I132" s="36">
        <f>C137*F132</f>
        <v>46515.166666666664</v>
      </c>
      <c r="J132" s="36"/>
      <c r="K132" s="6">
        <f t="shared" si="17"/>
        <v>11911.833333333336</v>
      </c>
      <c r="L132" s="36"/>
      <c r="M132" s="36"/>
      <c r="N132" s="36"/>
      <c r="O132" s="36"/>
      <c r="P132" s="36"/>
      <c r="Q132" s="36"/>
    </row>
    <row r="133" spans="2:17" x14ac:dyDescent="0.25">
      <c r="B133" s="28" t="s">
        <v>55</v>
      </c>
      <c r="C133" s="6">
        <v>37740</v>
      </c>
      <c r="D133" s="36"/>
      <c r="E133" s="36">
        <f>C133/C137</f>
        <v>1.6226965398382607</v>
      </c>
      <c r="F133" s="36">
        <v>1</v>
      </c>
      <c r="G133" s="36">
        <f t="shared" si="16"/>
        <v>0.62269653983826068</v>
      </c>
      <c r="H133" s="36"/>
      <c r="I133" s="36">
        <f>C137*F133</f>
        <v>23257.583333333332</v>
      </c>
      <c r="J133" s="36"/>
      <c r="K133" s="6">
        <f t="shared" si="17"/>
        <v>14482.416666666668</v>
      </c>
      <c r="L133" s="36"/>
      <c r="M133" s="36"/>
      <c r="N133" s="36"/>
      <c r="O133" s="36"/>
      <c r="P133" s="36"/>
      <c r="Q133" s="36"/>
    </row>
    <row r="134" spans="2:17" x14ac:dyDescent="0.25">
      <c r="B134" s="29" t="s">
        <v>56</v>
      </c>
      <c r="C134" s="6">
        <v>27555</v>
      </c>
      <c r="D134" s="36"/>
      <c r="E134" s="36">
        <f>C134/C137</f>
        <v>1.184774858379525</v>
      </c>
      <c r="F134" s="36">
        <v>1</v>
      </c>
      <c r="G134" s="36">
        <f t="shared" si="16"/>
        <v>0.18477485837952501</v>
      </c>
      <c r="H134" s="36"/>
      <c r="I134" s="36">
        <f>C137*F134</f>
        <v>23257.583333333332</v>
      </c>
      <c r="J134" s="36"/>
      <c r="K134" s="6">
        <f t="shared" si="17"/>
        <v>4297.4166666666679</v>
      </c>
      <c r="L134" s="36"/>
      <c r="M134" s="36"/>
      <c r="N134" s="36"/>
      <c r="O134" s="36"/>
      <c r="P134" s="36"/>
      <c r="Q134" s="36"/>
    </row>
    <row r="135" spans="2:17" x14ac:dyDescent="0.25"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2:17" x14ac:dyDescent="0.25">
      <c r="B136" s="3" t="s">
        <v>9</v>
      </c>
      <c r="C136" s="6">
        <f>SUM(C129:C134)</f>
        <v>558182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2:17" x14ac:dyDescent="0.25">
      <c r="B137" s="3" t="s">
        <v>46</v>
      </c>
      <c r="C137" s="36">
        <f>C136/24</f>
        <v>23257.583333333332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2:17" x14ac:dyDescent="0.25"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2:17" x14ac:dyDescent="0.25"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2:17" x14ac:dyDescent="0.25"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2:17" x14ac:dyDescent="0.25">
      <c r="B141" s="36" t="s">
        <v>21</v>
      </c>
      <c r="C141" s="36" t="s">
        <v>28</v>
      </c>
      <c r="D141" s="36"/>
      <c r="E141" s="36"/>
      <c r="F141" s="36"/>
      <c r="G141" s="36"/>
      <c r="H141" s="36"/>
      <c r="I141" s="36"/>
      <c r="J141" s="36"/>
      <c r="K141" s="36" t="s">
        <v>39</v>
      </c>
      <c r="L141" s="70" t="s">
        <v>38</v>
      </c>
      <c r="M141" s="70"/>
      <c r="N141" s="70"/>
      <c r="O141" s="36">
        <v>2</v>
      </c>
      <c r="P141" s="36"/>
      <c r="Q141" s="36"/>
    </row>
    <row r="142" spans="2:17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2:17" x14ac:dyDescent="0.25">
      <c r="B143" s="1" t="s">
        <v>0</v>
      </c>
      <c r="C143" s="6">
        <v>77631</v>
      </c>
      <c r="D143" s="36"/>
      <c r="E143" s="36">
        <f>C143/C151</f>
        <v>3.4629150513390323</v>
      </c>
      <c r="F143" s="36">
        <v>3</v>
      </c>
      <c r="G143" s="36">
        <f>E143-F143</f>
        <v>0.46291505133903232</v>
      </c>
      <c r="H143" s="36"/>
      <c r="I143" s="36">
        <f>C151*F143</f>
        <v>67253.454545454544</v>
      </c>
      <c r="J143" s="36"/>
      <c r="K143" s="6">
        <f>C143-I143</f>
        <v>10377.545454545456</v>
      </c>
      <c r="L143" s="36"/>
      <c r="M143" s="36"/>
      <c r="N143" s="36"/>
      <c r="O143" s="36"/>
      <c r="P143" s="36"/>
      <c r="Q143" s="36"/>
    </row>
    <row r="144" spans="2:17" x14ac:dyDescent="0.25">
      <c r="B144" s="1" t="s">
        <v>1</v>
      </c>
      <c r="C144" s="6">
        <v>74113</v>
      </c>
      <c r="D144" s="36"/>
      <c r="E144" s="36">
        <f>C144/C151</f>
        <v>3.3059863095913968</v>
      </c>
      <c r="F144" s="36">
        <v>3</v>
      </c>
      <c r="G144" s="36">
        <f t="shared" ref="G144:G148" si="18">E144-F144</f>
        <v>0.30598630959139683</v>
      </c>
      <c r="H144" s="36"/>
      <c r="I144" s="36">
        <f>C151*F144</f>
        <v>67253.454545454544</v>
      </c>
      <c r="J144" s="36"/>
      <c r="K144" s="6">
        <f t="shared" ref="K144:K148" si="19">C144-I144</f>
        <v>6859.5454545454559</v>
      </c>
      <c r="L144" s="36"/>
      <c r="M144" s="36"/>
      <c r="N144" s="36"/>
      <c r="O144" s="36"/>
      <c r="P144" s="36"/>
      <c r="Q144" s="36"/>
    </row>
    <row r="145" spans="2:17" x14ac:dyDescent="0.25">
      <c r="B145" s="1" t="s">
        <v>2</v>
      </c>
      <c r="C145" s="6">
        <v>37451</v>
      </c>
      <c r="D145" s="36"/>
      <c r="E145" s="36">
        <f>C145/C151</f>
        <v>1.6705907638404518</v>
      </c>
      <c r="F145" s="36">
        <v>1</v>
      </c>
      <c r="G145" s="36">
        <f t="shared" si="18"/>
        <v>0.6705907638404518</v>
      </c>
      <c r="H145" s="36"/>
      <c r="I145" s="36">
        <f>C151*F145</f>
        <v>22417.81818181818</v>
      </c>
      <c r="J145" s="36"/>
      <c r="K145" s="6">
        <f t="shared" si="19"/>
        <v>15033.18181818182</v>
      </c>
      <c r="L145" s="36"/>
      <c r="M145" s="36"/>
      <c r="N145" s="36"/>
      <c r="O145" s="36"/>
      <c r="P145" s="36"/>
      <c r="Q145" s="36"/>
    </row>
    <row r="146" spans="2:17" x14ac:dyDescent="0.25">
      <c r="B146" s="1" t="s">
        <v>3</v>
      </c>
      <c r="C146" s="6">
        <v>24729</v>
      </c>
      <c r="D146" s="36"/>
      <c r="E146" s="36">
        <f>C146/C151</f>
        <v>1.1030957517559086</v>
      </c>
      <c r="F146" s="36">
        <v>1</v>
      </c>
      <c r="G146" s="36">
        <f t="shared" si="18"/>
        <v>0.10309575175590857</v>
      </c>
      <c r="H146" s="36"/>
      <c r="I146" s="36">
        <f>C151*F146</f>
        <v>22417.81818181818</v>
      </c>
      <c r="J146" s="36"/>
      <c r="K146" s="6">
        <f t="shared" si="19"/>
        <v>2311.1818181818198</v>
      </c>
      <c r="L146" s="36"/>
      <c r="M146" s="36"/>
      <c r="N146" s="36"/>
      <c r="O146" s="36"/>
      <c r="P146" s="36"/>
      <c r="Q146" s="36"/>
    </row>
    <row r="147" spans="2:17" x14ac:dyDescent="0.25">
      <c r="B147" s="28" t="s">
        <v>55</v>
      </c>
      <c r="C147" s="6">
        <v>14504</v>
      </c>
      <c r="D147" s="36"/>
      <c r="E147" s="36">
        <f>C147/C151</f>
        <v>0.6469853525604633</v>
      </c>
      <c r="F147" s="36">
        <v>0</v>
      </c>
      <c r="G147" s="36">
        <f t="shared" si="18"/>
        <v>0.6469853525604633</v>
      </c>
      <c r="H147" s="36"/>
      <c r="I147" s="36">
        <f>C151*F147</f>
        <v>0</v>
      </c>
      <c r="J147" s="36"/>
      <c r="K147" s="6">
        <f t="shared" si="19"/>
        <v>14504</v>
      </c>
      <c r="L147" s="36"/>
      <c r="M147" s="36"/>
      <c r="N147" s="36"/>
      <c r="O147" s="36"/>
      <c r="P147" s="36"/>
      <c r="Q147" s="36"/>
    </row>
    <row r="148" spans="2:17" x14ac:dyDescent="0.25">
      <c r="B148" s="29" t="s">
        <v>56</v>
      </c>
      <c r="C148" s="6">
        <v>18168</v>
      </c>
      <c r="D148" s="36"/>
      <c r="E148" s="36">
        <f>C148/C151</f>
        <v>0.81042677091274806</v>
      </c>
      <c r="F148" s="36">
        <v>0</v>
      </c>
      <c r="G148" s="36">
        <f t="shared" si="18"/>
        <v>0.81042677091274806</v>
      </c>
      <c r="H148" s="36"/>
      <c r="I148" s="36">
        <f>C151*F148</f>
        <v>0</v>
      </c>
      <c r="J148" s="36"/>
      <c r="K148" s="6">
        <f t="shared" si="19"/>
        <v>18168</v>
      </c>
      <c r="L148" s="36"/>
      <c r="M148" s="36"/>
      <c r="N148" s="36"/>
      <c r="O148" s="36"/>
      <c r="P148" s="36"/>
      <c r="Q148" s="36"/>
    </row>
    <row r="149" spans="2:17" x14ac:dyDescent="0.25"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2:17" x14ac:dyDescent="0.25">
      <c r="B150" s="3" t="s">
        <v>9</v>
      </c>
      <c r="C150" s="6">
        <f>SUM(C143:C148)</f>
        <v>246596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2:17" x14ac:dyDescent="0.25">
      <c r="B151" s="3" t="s">
        <v>46</v>
      </c>
      <c r="C151" s="36">
        <f>C150/11</f>
        <v>22417.81818181818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2:17" x14ac:dyDescent="0.25"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2:17" x14ac:dyDescent="0.25"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2:17" x14ac:dyDescent="0.25"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2:17" x14ac:dyDescent="0.25">
      <c r="B155" s="36" t="s">
        <v>22</v>
      </c>
      <c r="C155" s="36" t="s">
        <v>32</v>
      </c>
      <c r="D155" s="36"/>
      <c r="E155" s="36"/>
      <c r="F155" s="36"/>
      <c r="G155" s="36"/>
      <c r="H155" s="36"/>
      <c r="I155" s="36"/>
      <c r="J155" s="36"/>
      <c r="K155" s="36" t="s">
        <v>39</v>
      </c>
      <c r="L155" s="70" t="s">
        <v>38</v>
      </c>
      <c r="M155" s="70"/>
      <c r="N155" s="70"/>
      <c r="O155" s="36">
        <v>2</v>
      </c>
      <c r="P155" s="36"/>
      <c r="Q155" s="36"/>
    </row>
    <row r="156" spans="2:17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2:17" x14ac:dyDescent="0.25">
      <c r="B157" s="1" t="s">
        <v>0</v>
      </c>
      <c r="C157" s="6">
        <v>97698</v>
      </c>
      <c r="D157" s="36"/>
      <c r="E157" s="36">
        <f>C157/C165</f>
        <v>4.6174818375779836</v>
      </c>
      <c r="F157" s="36">
        <v>4</v>
      </c>
      <c r="G157" s="36">
        <f>E157-F157</f>
        <v>0.61748183757798358</v>
      </c>
      <c r="H157" s="36"/>
      <c r="I157" s="36">
        <f>C165*F157</f>
        <v>84633.142857142855</v>
      </c>
      <c r="J157" s="36"/>
      <c r="K157" s="6">
        <f>C157-I157</f>
        <v>13064.857142857145</v>
      </c>
      <c r="L157" s="36"/>
      <c r="M157" s="36"/>
      <c r="N157" s="36"/>
      <c r="O157" s="36"/>
      <c r="P157" s="36"/>
      <c r="Q157" s="36"/>
    </row>
    <row r="158" spans="2:17" x14ac:dyDescent="0.25">
      <c r="B158" s="1" t="s">
        <v>1</v>
      </c>
      <c r="C158" s="6">
        <v>89509</v>
      </c>
      <c r="D158" s="36"/>
      <c r="E158" s="36">
        <f>C158/C165</f>
        <v>4.2304467010559863</v>
      </c>
      <c r="F158" s="36">
        <v>4</v>
      </c>
      <c r="G158" s="36">
        <f t="shared" ref="G158:G162" si="20">E158-F158</f>
        <v>0.2304467010559863</v>
      </c>
      <c r="H158" s="36"/>
      <c r="I158" s="36">
        <f>C165*F158</f>
        <v>84633.142857142855</v>
      </c>
      <c r="J158" s="36"/>
      <c r="K158" s="6">
        <f t="shared" ref="K158:K162" si="21">C158-I158</f>
        <v>4875.8571428571449</v>
      </c>
      <c r="L158" s="36"/>
      <c r="M158" s="36"/>
      <c r="N158" s="36"/>
      <c r="O158" s="36"/>
      <c r="P158" s="36"/>
      <c r="Q158" s="36"/>
    </row>
    <row r="159" spans="2:17" x14ac:dyDescent="0.25">
      <c r="B159" s="1" t="s">
        <v>2</v>
      </c>
      <c r="C159" s="6">
        <v>45357</v>
      </c>
      <c r="D159" s="36"/>
      <c r="E159" s="36">
        <f>C159/C165</f>
        <v>2.1436991924811624</v>
      </c>
      <c r="F159" s="36">
        <v>2</v>
      </c>
      <c r="G159" s="36">
        <f t="shared" si="20"/>
        <v>0.14369919248116236</v>
      </c>
      <c r="H159" s="36"/>
      <c r="I159" s="36">
        <f>C165*F159</f>
        <v>42316.571428571428</v>
      </c>
      <c r="J159" s="36"/>
      <c r="K159" s="6">
        <f t="shared" si="21"/>
        <v>3040.4285714285725</v>
      </c>
      <c r="L159" s="36"/>
      <c r="M159" s="36"/>
      <c r="N159" s="36"/>
      <c r="O159" s="36"/>
      <c r="P159" s="36"/>
      <c r="Q159" s="36"/>
    </row>
    <row r="160" spans="2:17" x14ac:dyDescent="0.25">
      <c r="B160" s="1" t="s">
        <v>3</v>
      </c>
      <c r="C160" s="6">
        <v>30183</v>
      </c>
      <c r="D160" s="36"/>
      <c r="E160" s="36">
        <f>C160/C165</f>
        <v>1.4265333405352851</v>
      </c>
      <c r="F160" s="36">
        <v>1</v>
      </c>
      <c r="G160" s="36">
        <f t="shared" si="20"/>
        <v>0.42653334053528513</v>
      </c>
      <c r="H160" s="36"/>
      <c r="I160" s="36">
        <f>C165*F160</f>
        <v>21158.285714285714</v>
      </c>
      <c r="J160" s="36"/>
      <c r="K160" s="6">
        <f t="shared" si="21"/>
        <v>9024.7142857142862</v>
      </c>
      <c r="L160" s="36"/>
      <c r="M160" s="36"/>
      <c r="N160" s="36"/>
      <c r="O160" s="36"/>
      <c r="P160" s="36"/>
      <c r="Q160" s="36"/>
    </row>
    <row r="161" spans="2:17" x14ac:dyDescent="0.25">
      <c r="B161" s="28" t="s">
        <v>55</v>
      </c>
      <c r="C161" s="6">
        <v>15165</v>
      </c>
      <c r="D161" s="36"/>
      <c r="E161" s="36">
        <f>C161/C165</f>
        <v>0.71674048667188806</v>
      </c>
      <c r="F161" s="36">
        <v>0</v>
      </c>
      <c r="G161" s="36">
        <f t="shared" si="20"/>
        <v>0.71674048667188806</v>
      </c>
      <c r="H161" s="36"/>
      <c r="I161" s="36">
        <f>C165*F161</f>
        <v>0</v>
      </c>
      <c r="J161" s="36"/>
      <c r="K161" s="6">
        <f t="shared" si="21"/>
        <v>15165</v>
      </c>
      <c r="L161" s="36"/>
      <c r="M161" s="36"/>
      <c r="N161" s="36"/>
      <c r="O161" s="36"/>
      <c r="P161" s="36"/>
      <c r="Q161" s="36"/>
    </row>
    <row r="162" spans="2:17" x14ac:dyDescent="0.25">
      <c r="B162" s="29" t="s">
        <v>56</v>
      </c>
      <c r="C162" s="6">
        <v>18304</v>
      </c>
      <c r="D162" s="36"/>
      <c r="E162" s="36">
        <f>C162/C165</f>
        <v>0.86509844167769467</v>
      </c>
      <c r="F162" s="36">
        <v>0</v>
      </c>
      <c r="G162" s="36">
        <f t="shared" si="20"/>
        <v>0.86509844167769467</v>
      </c>
      <c r="H162" s="36"/>
      <c r="I162" s="36">
        <f>C165*F162</f>
        <v>0</v>
      </c>
      <c r="J162" s="36"/>
      <c r="K162" s="6">
        <f t="shared" si="21"/>
        <v>18304</v>
      </c>
      <c r="L162" s="36"/>
      <c r="M162" s="36"/>
      <c r="N162" s="36"/>
      <c r="O162" s="36"/>
      <c r="P162" s="36"/>
      <c r="Q162" s="36"/>
    </row>
    <row r="163" spans="2:17" x14ac:dyDescent="0.25"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2:17" x14ac:dyDescent="0.25">
      <c r="B164" s="3" t="s">
        <v>9</v>
      </c>
      <c r="C164" s="6">
        <f>SUM(C157:C162)</f>
        <v>296216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2:17" x14ac:dyDescent="0.25">
      <c r="B165" s="3" t="s">
        <v>46</v>
      </c>
      <c r="C165" s="36">
        <f>C164/14</f>
        <v>21158.285714285714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2:17" x14ac:dyDescent="0.25"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2:17" x14ac:dyDescent="0.25"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2:17" x14ac:dyDescent="0.25"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2:17" x14ac:dyDescent="0.25">
      <c r="B169" s="36" t="s">
        <v>23</v>
      </c>
      <c r="C169" s="36" t="s">
        <v>26</v>
      </c>
      <c r="D169" s="36"/>
      <c r="E169" s="36"/>
      <c r="F169" s="36"/>
      <c r="G169" s="36"/>
      <c r="H169" s="36"/>
      <c r="I169" s="36"/>
      <c r="J169" s="36"/>
      <c r="K169" s="36" t="s">
        <v>39</v>
      </c>
      <c r="L169" s="70" t="s">
        <v>38</v>
      </c>
      <c r="M169" s="70"/>
      <c r="N169" s="70"/>
      <c r="O169" s="36">
        <v>3</v>
      </c>
      <c r="P169" s="36"/>
      <c r="Q169" s="36"/>
    </row>
    <row r="170" spans="2:17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2:17" x14ac:dyDescent="0.25">
      <c r="B171" s="1" t="s">
        <v>0</v>
      </c>
      <c r="C171" s="6">
        <v>76994</v>
      </c>
      <c r="D171" s="36"/>
      <c r="E171" s="36">
        <f>C171/C179</f>
        <v>3.5763201288194901</v>
      </c>
      <c r="F171" s="36">
        <v>3</v>
      </c>
      <c r="G171" s="36">
        <f>E171-F171</f>
        <v>0.57632012881949013</v>
      </c>
      <c r="H171" s="36"/>
      <c r="I171" s="36">
        <f>C179*F171</f>
        <v>64586.5</v>
      </c>
      <c r="J171" s="36"/>
      <c r="K171" s="6">
        <f>C171-I171</f>
        <v>12407.5</v>
      </c>
      <c r="L171" s="36"/>
      <c r="M171" s="36"/>
      <c r="N171" s="36"/>
      <c r="O171" s="36"/>
      <c r="P171" s="36"/>
      <c r="Q171" s="36"/>
    </row>
    <row r="172" spans="2:17" x14ac:dyDescent="0.25">
      <c r="B172" s="1" t="s">
        <v>1</v>
      </c>
      <c r="C172" s="6">
        <v>84107</v>
      </c>
      <c r="D172" s="36"/>
      <c r="E172" s="36">
        <f>C172/C179</f>
        <v>3.9067142514302526</v>
      </c>
      <c r="F172" s="36">
        <v>3</v>
      </c>
      <c r="G172" s="36">
        <f t="shared" ref="G172:G176" si="22">E172-F172</f>
        <v>0.90671425143025264</v>
      </c>
      <c r="H172" s="36"/>
      <c r="I172" s="36">
        <f>C179*F172</f>
        <v>64586.5</v>
      </c>
      <c r="J172" s="36"/>
      <c r="K172" s="6">
        <f t="shared" ref="K172:K176" si="23">C172-I172</f>
        <v>19520.5</v>
      </c>
      <c r="L172" s="36"/>
      <c r="M172" s="36"/>
      <c r="N172" s="36"/>
      <c r="O172" s="36"/>
      <c r="P172" s="36"/>
      <c r="Q172" s="36"/>
    </row>
    <row r="173" spans="2:17" x14ac:dyDescent="0.25">
      <c r="B173" s="1" t="s">
        <v>2</v>
      </c>
      <c r="C173" s="6">
        <v>40210</v>
      </c>
      <c r="D173" s="36"/>
      <c r="E173" s="36">
        <f>C173/C179</f>
        <v>1.8677277759284061</v>
      </c>
      <c r="F173" s="36">
        <v>1</v>
      </c>
      <c r="G173" s="36">
        <f t="shared" si="22"/>
        <v>0.86772777592840611</v>
      </c>
      <c r="H173" s="36"/>
      <c r="I173" s="36">
        <f>C179*F173</f>
        <v>21528.833333333332</v>
      </c>
      <c r="J173" s="36"/>
      <c r="K173" s="6">
        <f t="shared" si="23"/>
        <v>18681.166666666668</v>
      </c>
      <c r="L173" s="36"/>
      <c r="M173" s="36"/>
      <c r="N173" s="36"/>
      <c r="O173" s="36"/>
      <c r="P173" s="36"/>
      <c r="Q173" s="36"/>
    </row>
    <row r="174" spans="2:17" x14ac:dyDescent="0.25">
      <c r="B174" s="1" t="s">
        <v>3</v>
      </c>
      <c r="C174" s="6">
        <v>28874</v>
      </c>
      <c r="D174" s="36"/>
      <c r="E174" s="36">
        <f>C174/C179</f>
        <v>1.3411781099765432</v>
      </c>
      <c r="F174" s="36">
        <v>1</v>
      </c>
      <c r="G174" s="36">
        <f t="shared" si="22"/>
        <v>0.34117810997654319</v>
      </c>
      <c r="H174" s="36"/>
      <c r="I174" s="36">
        <f>C179*F174</f>
        <v>21528.833333333332</v>
      </c>
      <c r="J174" s="36"/>
      <c r="K174" s="6">
        <f t="shared" si="23"/>
        <v>7345.1666666666679</v>
      </c>
      <c r="L174" s="36"/>
      <c r="M174" s="36"/>
      <c r="N174" s="36"/>
      <c r="O174" s="36"/>
      <c r="P174" s="36"/>
      <c r="Q174" s="36"/>
    </row>
    <row r="175" spans="2:17" x14ac:dyDescent="0.25">
      <c r="B175" s="28" t="s">
        <v>55</v>
      </c>
      <c r="C175" s="6">
        <v>13695</v>
      </c>
      <c r="D175" s="36"/>
      <c r="E175" s="36">
        <f>C175/C179</f>
        <v>0.63612364813080136</v>
      </c>
      <c r="F175" s="36">
        <v>0</v>
      </c>
      <c r="G175" s="36">
        <f t="shared" si="22"/>
        <v>0.63612364813080136</v>
      </c>
      <c r="H175" s="36"/>
      <c r="I175" s="36">
        <f>C179*F175</f>
        <v>0</v>
      </c>
      <c r="J175" s="36"/>
      <c r="K175" s="6">
        <f t="shared" si="23"/>
        <v>13695</v>
      </c>
      <c r="L175" s="36"/>
      <c r="M175" s="36"/>
      <c r="N175" s="36"/>
      <c r="O175" s="36"/>
      <c r="P175" s="36"/>
      <c r="Q175" s="36"/>
    </row>
    <row r="176" spans="2:17" x14ac:dyDescent="0.25">
      <c r="B176" s="29" t="s">
        <v>56</v>
      </c>
      <c r="C176" s="6">
        <v>14466</v>
      </c>
      <c r="D176" s="36"/>
      <c r="E176" s="36">
        <f>C176/C179</f>
        <v>0.67193608571450691</v>
      </c>
      <c r="F176" s="36">
        <v>0</v>
      </c>
      <c r="G176" s="36">
        <f t="shared" si="22"/>
        <v>0.67193608571450691</v>
      </c>
      <c r="H176" s="36"/>
      <c r="I176" s="36">
        <f>C179*F176</f>
        <v>0</v>
      </c>
      <c r="J176" s="36"/>
      <c r="K176" s="6">
        <f t="shared" si="23"/>
        <v>14466</v>
      </c>
      <c r="L176" s="36"/>
      <c r="M176" s="36"/>
      <c r="N176" s="36"/>
      <c r="O176" s="36"/>
      <c r="P176" s="36"/>
      <c r="Q176" s="36"/>
    </row>
    <row r="177" spans="2:17" x14ac:dyDescent="0.25"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2:17" x14ac:dyDescent="0.25">
      <c r="B178" s="3" t="s">
        <v>9</v>
      </c>
      <c r="C178" s="6">
        <f>SUM(C171:C176)</f>
        <v>258346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2:17" x14ac:dyDescent="0.25">
      <c r="B179" s="3" t="s">
        <v>46</v>
      </c>
      <c r="C179" s="36">
        <f>C178/12</f>
        <v>21528.833333333332</v>
      </c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2:17" x14ac:dyDescent="0.25"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2:17" x14ac:dyDescent="0.25"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2:17" x14ac:dyDescent="0.25"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2:17" x14ac:dyDescent="0.25">
      <c r="B183" s="36" t="s">
        <v>24</v>
      </c>
      <c r="C183" s="36" t="s">
        <v>27</v>
      </c>
      <c r="D183" s="36"/>
      <c r="E183" s="36"/>
      <c r="F183" s="36"/>
      <c r="G183" s="36"/>
      <c r="H183" s="36"/>
      <c r="I183" s="36"/>
      <c r="J183" s="36"/>
      <c r="K183" s="36" t="s">
        <v>39</v>
      </c>
      <c r="L183" s="70" t="s">
        <v>38</v>
      </c>
      <c r="M183" s="70"/>
      <c r="N183" s="70"/>
      <c r="O183" s="36">
        <v>2</v>
      </c>
      <c r="P183" s="36"/>
      <c r="Q183" s="36"/>
    </row>
    <row r="184" spans="2:17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2:17" x14ac:dyDescent="0.25">
      <c r="B185" s="1" t="s">
        <v>0</v>
      </c>
      <c r="C185" s="6">
        <v>203091</v>
      </c>
      <c r="D185" s="36"/>
      <c r="E185" s="36">
        <f>C185/C193</f>
        <v>8.615014925373135</v>
      </c>
      <c r="F185" s="36">
        <v>8</v>
      </c>
      <c r="G185" s="36">
        <f>E185-F185</f>
        <v>0.61501492537313496</v>
      </c>
      <c r="H185" s="36"/>
      <c r="I185" s="36">
        <f>C193*F185</f>
        <v>188592.59259259258</v>
      </c>
      <c r="J185" s="36"/>
      <c r="K185" s="6">
        <f>C185-I185</f>
        <v>14498.407407407416</v>
      </c>
      <c r="L185" s="36"/>
      <c r="M185" s="36"/>
      <c r="N185" s="36"/>
      <c r="O185" s="36"/>
      <c r="P185" s="36"/>
      <c r="Q185" s="36"/>
    </row>
    <row r="186" spans="2:17" x14ac:dyDescent="0.25">
      <c r="B186" s="1" t="s">
        <v>1</v>
      </c>
      <c r="C186" s="6">
        <v>176100</v>
      </c>
      <c r="D186" s="36"/>
      <c r="E186" s="36">
        <f>C186/C193</f>
        <v>7.4700706991359</v>
      </c>
      <c r="F186" s="36">
        <v>7</v>
      </c>
      <c r="G186" s="36">
        <f t="shared" ref="G186:G190" si="24">E186-F186</f>
        <v>0.47007069913590005</v>
      </c>
      <c r="H186" s="36"/>
      <c r="I186" s="36">
        <f>C193*F186</f>
        <v>165018.51851851851</v>
      </c>
      <c r="J186" s="36"/>
      <c r="K186" s="6">
        <f t="shared" ref="K186:K190" si="25">C186-I186</f>
        <v>11081.481481481489</v>
      </c>
      <c r="L186" s="36"/>
      <c r="M186" s="36"/>
      <c r="N186" s="36"/>
      <c r="O186" s="36"/>
      <c r="P186" s="36"/>
      <c r="Q186" s="36"/>
    </row>
    <row r="187" spans="2:17" x14ac:dyDescent="0.25">
      <c r="B187" s="1" t="s">
        <v>2</v>
      </c>
      <c r="C187" s="6">
        <v>137532</v>
      </c>
      <c r="D187" s="36"/>
      <c r="E187" s="36">
        <f>C187/C193</f>
        <v>5.8340361351139043</v>
      </c>
      <c r="F187" s="36">
        <v>5</v>
      </c>
      <c r="G187" s="36">
        <f t="shared" si="24"/>
        <v>0.83403613511390429</v>
      </c>
      <c r="H187" s="36"/>
      <c r="I187" s="36">
        <f>C193*F187</f>
        <v>117870.37037037036</v>
      </c>
      <c r="J187" s="36"/>
      <c r="K187" s="6">
        <f t="shared" si="25"/>
        <v>19661.629629629635</v>
      </c>
      <c r="L187" s="36"/>
      <c r="M187" s="36"/>
      <c r="N187" s="36"/>
      <c r="O187" s="36"/>
      <c r="P187" s="36"/>
      <c r="Q187" s="36"/>
    </row>
    <row r="188" spans="2:17" x14ac:dyDescent="0.25">
      <c r="B188" s="1" t="s">
        <v>3</v>
      </c>
      <c r="C188" s="6">
        <v>55105</v>
      </c>
      <c r="D188" s="36"/>
      <c r="E188" s="36">
        <f>C188/C193</f>
        <v>2.3375255302435192</v>
      </c>
      <c r="F188" s="36">
        <v>2</v>
      </c>
      <c r="G188" s="36">
        <f t="shared" si="24"/>
        <v>0.33752553024351917</v>
      </c>
      <c r="H188" s="36"/>
      <c r="I188" s="36">
        <f>C193*F188</f>
        <v>47148.148148148146</v>
      </c>
      <c r="J188" s="36"/>
      <c r="K188" s="6">
        <f t="shared" si="25"/>
        <v>7956.851851851854</v>
      </c>
      <c r="L188" s="36"/>
      <c r="M188" s="36"/>
      <c r="N188" s="36"/>
      <c r="O188" s="36"/>
      <c r="P188" s="36"/>
      <c r="Q188" s="36"/>
    </row>
    <row r="189" spans="2:17" x14ac:dyDescent="0.25">
      <c r="B189" s="28" t="s">
        <v>55</v>
      </c>
      <c r="C189" s="6">
        <v>32427</v>
      </c>
      <c r="D189" s="36"/>
      <c r="E189" s="36">
        <f>C189/C193</f>
        <v>1.3755365278868814</v>
      </c>
      <c r="F189" s="36">
        <v>1</v>
      </c>
      <c r="G189" s="36">
        <f t="shared" si="24"/>
        <v>0.37553652788688141</v>
      </c>
      <c r="H189" s="36"/>
      <c r="I189" s="36">
        <f>C193*F189</f>
        <v>23574.074074074073</v>
      </c>
      <c r="J189" s="36"/>
      <c r="K189" s="6">
        <f t="shared" si="25"/>
        <v>8852.925925925927</v>
      </c>
      <c r="L189" s="36"/>
      <c r="M189" s="36"/>
      <c r="N189" s="36"/>
      <c r="O189" s="36"/>
      <c r="P189" s="36"/>
      <c r="Q189" s="36"/>
    </row>
    <row r="190" spans="2:17" x14ac:dyDescent="0.25">
      <c r="B190" s="29" t="s">
        <v>56</v>
      </c>
      <c r="C190" s="6">
        <v>32245</v>
      </c>
      <c r="D190" s="36"/>
      <c r="E190" s="36">
        <f>C190/C193</f>
        <v>1.3678161822466615</v>
      </c>
      <c r="F190" s="36">
        <v>1</v>
      </c>
      <c r="G190" s="36">
        <f t="shared" si="24"/>
        <v>0.36781618224666146</v>
      </c>
      <c r="H190" s="36"/>
      <c r="I190" s="36">
        <f>C193*F190</f>
        <v>23574.074074074073</v>
      </c>
      <c r="J190" s="36"/>
      <c r="K190" s="6">
        <f t="shared" si="25"/>
        <v>8670.925925925927</v>
      </c>
      <c r="L190" s="36"/>
      <c r="M190" s="36"/>
      <c r="N190" s="36"/>
      <c r="O190" s="36"/>
      <c r="P190" s="36"/>
      <c r="Q190" s="36"/>
    </row>
    <row r="191" spans="2:17" x14ac:dyDescent="0.25"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2:17" x14ac:dyDescent="0.25">
      <c r="B192" s="3" t="s">
        <v>9</v>
      </c>
      <c r="C192" s="6">
        <f>SUM(C185:C190)</f>
        <v>636500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2:17" x14ac:dyDescent="0.25">
      <c r="B193" s="3" t="s">
        <v>46</v>
      </c>
      <c r="C193" s="36">
        <f>C192/27</f>
        <v>23574.074074074073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2:17" x14ac:dyDescent="0.25"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2:17" x14ac:dyDescent="0.25"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2:17" x14ac:dyDescent="0.25"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2:17" x14ac:dyDescent="0.25">
      <c r="B197" s="36" t="s">
        <v>25</v>
      </c>
      <c r="C197" s="36" t="s">
        <v>31</v>
      </c>
      <c r="D197" s="36"/>
      <c r="E197" s="36"/>
      <c r="F197" s="36"/>
      <c r="G197" s="36"/>
      <c r="H197" s="36"/>
      <c r="I197" s="36"/>
      <c r="J197" s="36"/>
      <c r="K197" s="36" t="s">
        <v>39</v>
      </c>
      <c r="L197" s="70" t="s">
        <v>38</v>
      </c>
      <c r="M197" s="70"/>
      <c r="N197" s="70"/>
      <c r="O197" s="36">
        <v>2</v>
      </c>
      <c r="P197" s="36"/>
      <c r="Q197" s="36"/>
    </row>
    <row r="198" spans="2:17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2:17" x14ac:dyDescent="0.25">
      <c r="B199" s="1" t="s">
        <v>0</v>
      </c>
      <c r="C199" s="6">
        <v>251090</v>
      </c>
      <c r="D199" s="36"/>
      <c r="E199" s="36">
        <f>C199/C207</f>
        <v>10.422798791361034</v>
      </c>
      <c r="F199" s="36">
        <v>10</v>
      </c>
      <c r="G199" s="36">
        <f>E199-F199</f>
        <v>0.42279879136103382</v>
      </c>
      <c r="H199" s="36"/>
      <c r="I199" s="36">
        <f>C207*F199</f>
        <v>240904.58333333331</v>
      </c>
      <c r="J199" s="36"/>
      <c r="K199" s="6">
        <f>C199-I199</f>
        <v>10185.416666666686</v>
      </c>
      <c r="L199" s="36"/>
      <c r="M199" s="36"/>
      <c r="N199" s="36"/>
      <c r="O199" s="36"/>
      <c r="P199" s="36"/>
      <c r="Q199" s="36"/>
    </row>
    <row r="200" spans="2:17" x14ac:dyDescent="0.25">
      <c r="B200" s="1" t="s">
        <v>1</v>
      </c>
      <c r="C200" s="6">
        <v>109588</v>
      </c>
      <c r="D200" s="36"/>
      <c r="E200" s="36">
        <f>C200/C207</f>
        <v>4.5490209643859689</v>
      </c>
      <c r="F200" s="36">
        <v>4</v>
      </c>
      <c r="G200" s="36">
        <f t="shared" ref="G200:G204" si="26">E200-F200</f>
        <v>0.54902096438596892</v>
      </c>
      <c r="H200" s="36"/>
      <c r="I200" s="36">
        <f>C207*F200</f>
        <v>96361.833333333328</v>
      </c>
      <c r="J200" s="36"/>
      <c r="K200" s="6">
        <f t="shared" ref="K200:K204" si="27">C200-I200</f>
        <v>13226.166666666672</v>
      </c>
      <c r="L200" s="36"/>
      <c r="M200" s="36"/>
      <c r="N200" s="36"/>
      <c r="O200" s="36"/>
      <c r="P200" s="36"/>
      <c r="Q200" s="36"/>
    </row>
    <row r="201" spans="2:17" x14ac:dyDescent="0.25">
      <c r="B201" s="1" t="s">
        <v>2</v>
      </c>
      <c r="C201" s="6">
        <v>142100</v>
      </c>
      <c r="D201" s="36"/>
      <c r="E201" s="36">
        <f>C201/C207</f>
        <v>5.8986009329419842</v>
      </c>
      <c r="F201" s="36">
        <v>5</v>
      </c>
      <c r="G201" s="36">
        <f t="shared" si="26"/>
        <v>0.89860093294198418</v>
      </c>
      <c r="H201" s="36"/>
      <c r="I201" s="36">
        <f>C207*F201</f>
        <v>120452.29166666666</v>
      </c>
      <c r="J201" s="36"/>
      <c r="K201" s="6">
        <f t="shared" si="27"/>
        <v>21647.708333333343</v>
      </c>
      <c r="L201" s="36"/>
      <c r="M201" s="36"/>
      <c r="N201" s="36"/>
      <c r="O201" s="36"/>
      <c r="P201" s="36"/>
      <c r="Q201" s="36"/>
    </row>
    <row r="202" spans="2:17" x14ac:dyDescent="0.25">
      <c r="B202" s="1" t="s">
        <v>3</v>
      </c>
      <c r="C202" s="6">
        <v>28859</v>
      </c>
      <c r="D202" s="36"/>
      <c r="E202" s="36">
        <f>C202/C207</f>
        <v>1.19794316906244</v>
      </c>
      <c r="F202" s="36">
        <v>1</v>
      </c>
      <c r="G202" s="36">
        <f t="shared" si="26"/>
        <v>0.19794316906244003</v>
      </c>
      <c r="H202" s="36"/>
      <c r="I202" s="36">
        <f>C207*F202</f>
        <v>24090.458333333332</v>
      </c>
      <c r="J202" s="36"/>
      <c r="K202" s="6">
        <f t="shared" si="27"/>
        <v>4768.5416666666679</v>
      </c>
      <c r="L202" s="36"/>
      <c r="M202" s="36"/>
      <c r="N202" s="36"/>
      <c r="O202" s="36"/>
      <c r="P202" s="36"/>
      <c r="Q202" s="36"/>
    </row>
    <row r="203" spans="2:17" x14ac:dyDescent="0.25">
      <c r="B203" s="28" t="s">
        <v>55</v>
      </c>
      <c r="C203" s="6">
        <v>21418</v>
      </c>
      <c r="D203" s="36"/>
      <c r="E203" s="36">
        <f>C203/C207</f>
        <v>0.88906569163794102</v>
      </c>
      <c r="F203" s="36">
        <v>0</v>
      </c>
      <c r="G203" s="36">
        <f t="shared" si="26"/>
        <v>0.88906569163794102</v>
      </c>
      <c r="H203" s="36"/>
      <c r="I203" s="36">
        <f>C207*F203</f>
        <v>0</v>
      </c>
      <c r="J203" s="36"/>
      <c r="K203" s="6">
        <f t="shared" si="27"/>
        <v>21418</v>
      </c>
      <c r="L203" s="36"/>
      <c r="M203" s="36"/>
      <c r="N203" s="36"/>
      <c r="O203" s="36"/>
      <c r="P203" s="36"/>
      <c r="Q203" s="36"/>
    </row>
    <row r="204" spans="2:17" x14ac:dyDescent="0.25">
      <c r="B204" s="29" t="s">
        <v>56</v>
      </c>
      <c r="C204" s="6">
        <v>25116</v>
      </c>
      <c r="D204" s="36"/>
      <c r="E204" s="36">
        <f>C204/C207</f>
        <v>1.0425704506106326</v>
      </c>
      <c r="F204" s="36">
        <v>1</v>
      </c>
      <c r="G204" s="36">
        <f t="shared" si="26"/>
        <v>4.2570450610632582E-2</v>
      </c>
      <c r="H204" s="36"/>
      <c r="I204" s="36">
        <f>C207*F204</f>
        <v>24090.458333333332</v>
      </c>
      <c r="J204" s="36"/>
      <c r="K204" s="6">
        <f t="shared" si="27"/>
        <v>1025.5416666666679</v>
      </c>
      <c r="L204" s="36"/>
      <c r="M204" s="36"/>
      <c r="N204" s="36"/>
      <c r="O204" s="36"/>
      <c r="P204" s="36"/>
      <c r="Q204" s="36"/>
    </row>
    <row r="205" spans="2:17" x14ac:dyDescent="0.25"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2:17" x14ac:dyDescent="0.25">
      <c r="B206" s="3" t="s">
        <v>9</v>
      </c>
      <c r="C206" s="6">
        <f>SUM(C199:C204)</f>
        <v>578171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2:17" x14ac:dyDescent="0.25">
      <c r="B207" s="3" t="s">
        <v>46</v>
      </c>
      <c r="C207" s="36">
        <f>C206/24</f>
        <v>24090.458333333332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2:17" x14ac:dyDescent="0.25"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2:17" x14ac:dyDescent="0.25"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2:17" x14ac:dyDescent="0.25"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2:17" x14ac:dyDescent="0.25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2:17" x14ac:dyDescent="0.25">
      <c r="B212" s="36" t="s">
        <v>41</v>
      </c>
      <c r="C212" s="36" t="s">
        <v>65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2:17" x14ac:dyDescent="0.25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2:17" x14ac:dyDescent="0.25">
      <c r="B214" s="1" t="s">
        <v>0</v>
      </c>
      <c r="C214" s="6">
        <f>K199+K185+K171+K157+K143+K129+K115+K101+K87+K73+K59+K45+K31+K17</f>
        <v>136054.46246925381</v>
      </c>
      <c r="D214" s="36"/>
      <c r="E214" s="36">
        <f>C214/C222</f>
        <v>4.3000954767789619</v>
      </c>
      <c r="F214" s="36">
        <v>4</v>
      </c>
      <c r="G214" s="36">
        <v>4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2:17" x14ac:dyDescent="0.25">
      <c r="B215" s="1" t="s">
        <v>1</v>
      </c>
      <c r="C215" s="6">
        <f t="shared" ref="C215:C219" si="28">K200+K186+K172+K158+K144+K130+K116+K102+K88+K74+K60+K46+K32+K18</f>
        <v>161068.88375625986</v>
      </c>
      <c r="D215" s="36"/>
      <c r="E215" s="36">
        <f>C215/C222</f>
        <v>5.0906935790264791</v>
      </c>
      <c r="F215" s="36">
        <v>5</v>
      </c>
      <c r="G215" s="36">
        <v>5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2:17" x14ac:dyDescent="0.25">
      <c r="B216" s="1" t="s">
        <v>2</v>
      </c>
      <c r="C216" s="6">
        <f t="shared" si="28"/>
        <v>202533.77365070517</v>
      </c>
      <c r="D216" s="36"/>
      <c r="E216" s="36">
        <f>C216/C222</f>
        <v>6.4012201302635301</v>
      </c>
      <c r="F216" s="36">
        <v>6</v>
      </c>
      <c r="G216" s="36">
        <v>6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2:17" x14ac:dyDescent="0.25">
      <c r="B217" s="1" t="s">
        <v>3</v>
      </c>
      <c r="C217" s="6">
        <f t="shared" si="28"/>
        <v>109922.36612827591</v>
      </c>
      <c r="D217" s="36"/>
      <c r="E217" s="36">
        <f>C217/C222</f>
        <v>3.4741724806847682</v>
      </c>
      <c r="F217" s="36">
        <v>3</v>
      </c>
      <c r="G217" s="36">
        <v>3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2:17" x14ac:dyDescent="0.25">
      <c r="B218" s="28" t="s">
        <v>55</v>
      </c>
      <c r="C218" s="6">
        <f t="shared" si="28"/>
        <v>182436.0382447665</v>
      </c>
      <c r="D218" s="36"/>
      <c r="E218" s="36">
        <f>C218/C222</f>
        <v>5.766017289106391</v>
      </c>
      <c r="F218" s="36">
        <v>5</v>
      </c>
      <c r="G218" s="36">
        <v>6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2:17" x14ac:dyDescent="0.25">
      <c r="B219" s="29" t="s">
        <v>56</v>
      </c>
      <c r="C219" s="6">
        <f t="shared" si="28"/>
        <v>157180.57991143319</v>
      </c>
      <c r="D219" s="36"/>
      <c r="E219" s="36">
        <f>C219/C222</f>
        <v>4.967801044139871</v>
      </c>
      <c r="F219" s="36">
        <v>4</v>
      </c>
      <c r="G219" s="36">
        <v>5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2:17" x14ac:dyDescent="0.25">
      <c r="B220" s="3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2:17" x14ac:dyDescent="0.25">
      <c r="B221" s="3" t="s">
        <v>9</v>
      </c>
      <c r="C221" s="6">
        <f>SUM(C214:C219)</f>
        <v>949196.10416069441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2:17" x14ac:dyDescent="0.25">
      <c r="B222" s="3" t="s">
        <v>46</v>
      </c>
      <c r="C222" s="36">
        <f>C221/30</f>
        <v>31639.870138689814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2:17" x14ac:dyDescent="0.25"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2:17" x14ac:dyDescent="0.25"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2:17" x14ac:dyDescent="0.25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2:17" x14ac:dyDescent="0.25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2:17" x14ac:dyDescent="0.25">
      <c r="B227" s="33" t="s">
        <v>0</v>
      </c>
      <c r="C227" s="41">
        <f>G214+F199+F185+F171+F157+F143+F129+F115+F101+F87+F73+F59+F45+F31+F17</f>
        <v>64</v>
      </c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2:17" x14ac:dyDescent="0.25">
      <c r="B228" s="33" t="s">
        <v>1</v>
      </c>
      <c r="C228" s="41">
        <f t="shared" ref="C228:C232" si="29">G215+F200+F186+F172+F158+F144+F130+F116+F102+F88+F74+F60+F46+F32+F18</f>
        <v>63</v>
      </c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2:17" x14ac:dyDescent="0.25">
      <c r="B229" s="33" t="s">
        <v>2</v>
      </c>
      <c r="C229" s="41">
        <f t="shared" si="29"/>
        <v>34</v>
      </c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2:17" x14ac:dyDescent="0.25">
      <c r="B230" s="33" t="s">
        <v>3</v>
      </c>
      <c r="C230" s="41">
        <f t="shared" si="29"/>
        <v>21</v>
      </c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2:17" x14ac:dyDescent="0.25">
      <c r="B231" s="42" t="s">
        <v>55</v>
      </c>
      <c r="C231" s="41">
        <f t="shared" si="29"/>
        <v>9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2:17" x14ac:dyDescent="0.25">
      <c r="B232" s="43" t="s">
        <v>56</v>
      </c>
      <c r="C232" s="41">
        <f t="shared" si="29"/>
        <v>9</v>
      </c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2:17" x14ac:dyDescent="0.25">
      <c r="B233" s="34"/>
      <c r="C233" s="38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2:17" x14ac:dyDescent="0.25">
      <c r="B234" s="33" t="s">
        <v>79</v>
      </c>
      <c r="C234" s="41">
        <f>SUM(C227:C232)</f>
        <v>200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</sheetData>
  <mergeCells count="14">
    <mergeCell ref="L183:N183"/>
    <mergeCell ref="L197:N197"/>
    <mergeCell ref="L99:N99"/>
    <mergeCell ref="L113:N113"/>
    <mergeCell ref="L127:N127"/>
    <mergeCell ref="L141:N141"/>
    <mergeCell ref="L155:N155"/>
    <mergeCell ref="L169:N169"/>
    <mergeCell ref="L85:N85"/>
    <mergeCell ref="L15:N15"/>
    <mergeCell ref="L29:N29"/>
    <mergeCell ref="L43:N43"/>
    <mergeCell ref="L57:N57"/>
    <mergeCell ref="L71:N7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EB63-8161-4EF9-B7CF-73E6122822D4}">
  <dimension ref="A1:L1189"/>
  <sheetViews>
    <sheetView topLeftCell="A175" workbookViewId="0">
      <selection activeCell="A196" sqref="A196:B198"/>
    </sheetView>
  </sheetViews>
  <sheetFormatPr defaultRowHeight="15" x14ac:dyDescent="0.25"/>
  <cols>
    <col min="1" max="1" width="18.140625" customWidth="1"/>
    <col min="2" max="2" width="18.42578125" customWidth="1"/>
    <col min="3" max="3" width="18.140625" customWidth="1"/>
    <col min="4" max="4" width="27.42578125" customWidth="1"/>
    <col min="5" max="5" width="27.7109375" customWidth="1"/>
    <col min="6" max="7" width="27.28515625" customWidth="1"/>
    <col min="12" max="12" width="27.28515625" customWidth="1"/>
  </cols>
  <sheetData>
    <row r="1" spans="1:12" x14ac:dyDescent="0.25">
      <c r="C1" s="36"/>
      <c r="D1" s="36"/>
      <c r="E1" s="36"/>
      <c r="F1" s="36"/>
      <c r="G1" s="36"/>
    </row>
    <row r="2" spans="1:12" x14ac:dyDescent="0.25">
      <c r="C2" s="36"/>
      <c r="D2" s="36"/>
      <c r="E2" s="36"/>
      <c r="F2" s="36"/>
      <c r="G2" s="36"/>
    </row>
    <row r="3" spans="1:12" x14ac:dyDescent="0.25">
      <c r="C3" s="36"/>
      <c r="D3" s="70" t="s">
        <v>7</v>
      </c>
      <c r="E3" s="70"/>
      <c r="F3" s="36"/>
      <c r="G3" s="36" t="s">
        <v>11</v>
      </c>
    </row>
    <row r="4" spans="1:12" x14ac:dyDescent="0.25">
      <c r="C4" s="36"/>
      <c r="D4" s="36"/>
      <c r="E4" s="36"/>
      <c r="F4" s="36"/>
      <c r="G4" s="36"/>
    </row>
    <row r="5" spans="1:12" x14ac:dyDescent="0.25">
      <c r="C5" s="36"/>
      <c r="D5" s="36"/>
      <c r="E5" s="36"/>
      <c r="F5" s="36"/>
      <c r="G5" s="36"/>
    </row>
    <row r="6" spans="1:12" x14ac:dyDescent="0.25">
      <c r="C6" s="36"/>
      <c r="D6" s="1" t="s">
        <v>0</v>
      </c>
      <c r="E6" s="1" t="s">
        <v>1</v>
      </c>
      <c r="F6" s="1" t="s">
        <v>2</v>
      </c>
      <c r="G6" s="1" t="s">
        <v>3</v>
      </c>
      <c r="I6" s="6"/>
      <c r="L6" s="36"/>
    </row>
    <row r="7" spans="1:12" x14ac:dyDescent="0.25">
      <c r="C7" s="36"/>
      <c r="D7" s="36"/>
      <c r="E7" s="36"/>
      <c r="F7" s="36"/>
      <c r="G7" s="36"/>
      <c r="I7" s="6"/>
      <c r="L7" s="36"/>
    </row>
    <row r="8" spans="1:12" x14ac:dyDescent="0.25">
      <c r="A8" s="70" t="s">
        <v>36</v>
      </c>
      <c r="B8" s="70"/>
      <c r="C8" s="36"/>
      <c r="D8" s="6">
        <v>26355</v>
      </c>
      <c r="E8" s="6">
        <v>43081</v>
      </c>
      <c r="F8" s="6">
        <v>18546</v>
      </c>
      <c r="G8" s="6">
        <v>16629</v>
      </c>
      <c r="I8" s="6"/>
      <c r="L8" s="36"/>
    </row>
    <row r="9" spans="1:12" x14ac:dyDescent="0.25">
      <c r="C9" s="36" t="s">
        <v>37</v>
      </c>
      <c r="D9" s="36"/>
      <c r="E9" s="36"/>
      <c r="F9" s="37"/>
      <c r="G9" s="36"/>
      <c r="I9" s="6"/>
      <c r="L9" s="36"/>
    </row>
    <row r="10" spans="1:12" x14ac:dyDescent="0.25">
      <c r="C10" s="36">
        <v>1</v>
      </c>
      <c r="D10" s="10">
        <f>$D$8/C10</f>
        <v>26355</v>
      </c>
      <c r="E10" s="10">
        <f>$E$8/C10</f>
        <v>43081</v>
      </c>
      <c r="F10" s="10">
        <f>$F$8/C10</f>
        <v>18546</v>
      </c>
      <c r="G10" s="10">
        <f>$G$8/C10</f>
        <v>16629</v>
      </c>
      <c r="L10" s="36"/>
    </row>
    <row r="11" spans="1:12" x14ac:dyDescent="0.25">
      <c r="C11" s="36">
        <v>2</v>
      </c>
      <c r="D11" s="12">
        <f t="shared" ref="D11:D14" si="0">$D$8/C11</f>
        <v>13177.5</v>
      </c>
      <c r="E11" s="10">
        <f t="shared" ref="E11:E14" si="1">$E$8/C11</f>
        <v>21540.5</v>
      </c>
      <c r="F11" s="12">
        <f t="shared" ref="F11:F14" si="2">$F$8/C11</f>
        <v>9273</v>
      </c>
      <c r="G11" s="9">
        <f t="shared" ref="G11:G14" si="3">$G$8/C11</f>
        <v>8314.5</v>
      </c>
      <c r="L11" s="36"/>
    </row>
    <row r="12" spans="1:12" x14ac:dyDescent="0.25">
      <c r="C12" s="36">
        <v>3</v>
      </c>
      <c r="D12" s="9">
        <f t="shared" si="0"/>
        <v>8785</v>
      </c>
      <c r="E12" s="12">
        <f t="shared" si="1"/>
        <v>14360.333333333334</v>
      </c>
      <c r="F12" s="9">
        <f t="shared" si="2"/>
        <v>6182</v>
      </c>
      <c r="G12" s="9">
        <f t="shared" si="3"/>
        <v>5543</v>
      </c>
      <c r="L12" s="36"/>
    </row>
    <row r="13" spans="1:12" x14ac:dyDescent="0.25">
      <c r="C13" s="36">
        <v>4</v>
      </c>
      <c r="D13" s="9">
        <f t="shared" si="0"/>
        <v>6588.75</v>
      </c>
      <c r="E13" s="9">
        <f t="shared" si="1"/>
        <v>10770.25</v>
      </c>
      <c r="F13" s="9">
        <f t="shared" si="2"/>
        <v>4636.5</v>
      </c>
      <c r="G13" s="9">
        <f t="shared" si="3"/>
        <v>4157.25</v>
      </c>
      <c r="L13" s="36"/>
    </row>
    <row r="14" spans="1:12" x14ac:dyDescent="0.25">
      <c r="C14" s="36">
        <v>5</v>
      </c>
      <c r="D14" s="9">
        <f t="shared" si="0"/>
        <v>5271</v>
      </c>
      <c r="E14" s="9">
        <f t="shared" si="1"/>
        <v>8616.2000000000007</v>
      </c>
      <c r="F14" s="9">
        <f t="shared" si="2"/>
        <v>3709.2</v>
      </c>
      <c r="G14" s="9">
        <f t="shared" si="3"/>
        <v>3325.8</v>
      </c>
      <c r="L14" s="36"/>
    </row>
    <row r="15" spans="1:12" x14ac:dyDescent="0.25">
      <c r="C15" s="36"/>
      <c r="D15" s="36"/>
      <c r="E15" s="36"/>
      <c r="F15" s="36"/>
      <c r="G15" s="36"/>
      <c r="L15" s="36"/>
    </row>
    <row r="16" spans="1:12" x14ac:dyDescent="0.25">
      <c r="A16" s="70" t="s">
        <v>80</v>
      </c>
      <c r="B16" s="70"/>
      <c r="C16" s="36"/>
      <c r="D16" s="36">
        <v>1</v>
      </c>
      <c r="E16" s="36">
        <v>2</v>
      </c>
      <c r="F16" s="36">
        <v>1</v>
      </c>
      <c r="G16" s="36">
        <v>1</v>
      </c>
      <c r="L16" s="36"/>
    </row>
    <row r="17" spans="1:12" x14ac:dyDescent="0.25">
      <c r="A17" s="16"/>
      <c r="B17" s="16"/>
      <c r="C17" s="36"/>
      <c r="D17" s="53"/>
      <c r="E17" s="53"/>
      <c r="F17" s="53"/>
      <c r="G17" s="53"/>
      <c r="L17" s="36"/>
    </row>
    <row r="18" spans="1:12" x14ac:dyDescent="0.25">
      <c r="A18" s="16"/>
      <c r="B18" s="16"/>
      <c r="C18" s="36"/>
      <c r="D18" s="53"/>
      <c r="E18" s="53"/>
      <c r="F18" s="53"/>
      <c r="G18" s="53"/>
      <c r="L18" s="36"/>
    </row>
    <row r="19" spans="1:12" x14ac:dyDescent="0.25">
      <c r="C19" s="36"/>
      <c r="D19" s="53"/>
      <c r="E19" s="53"/>
      <c r="F19" s="53"/>
      <c r="G19" s="53"/>
    </row>
    <row r="20" spans="1:12" x14ac:dyDescent="0.25">
      <c r="C20" s="36"/>
      <c r="D20" s="53"/>
      <c r="E20" s="53"/>
      <c r="F20" s="53"/>
      <c r="G20" s="53"/>
    </row>
    <row r="21" spans="1:12" x14ac:dyDescent="0.25">
      <c r="C21" s="36"/>
      <c r="D21" s="36"/>
      <c r="E21" s="36"/>
      <c r="F21" s="36"/>
      <c r="G21" s="36"/>
    </row>
    <row r="22" spans="1:12" x14ac:dyDescent="0.25">
      <c r="C22" s="36"/>
      <c r="D22" s="70" t="s">
        <v>10</v>
      </c>
      <c r="E22" s="70"/>
      <c r="F22" s="36"/>
      <c r="G22" s="36" t="s">
        <v>12</v>
      </c>
    </row>
    <row r="23" spans="1:12" x14ac:dyDescent="0.25">
      <c r="C23" s="36"/>
      <c r="D23" s="36"/>
      <c r="E23" s="36"/>
      <c r="F23" s="36"/>
      <c r="G23" s="36"/>
    </row>
    <row r="24" spans="1:12" x14ac:dyDescent="0.25">
      <c r="C24" s="36"/>
      <c r="D24" s="1" t="s">
        <v>0</v>
      </c>
      <c r="E24" s="1" t="s">
        <v>1</v>
      </c>
      <c r="F24" s="1" t="s">
        <v>2</v>
      </c>
      <c r="G24" s="1" t="s">
        <v>3</v>
      </c>
    </row>
    <row r="25" spans="1:12" x14ac:dyDescent="0.25">
      <c r="C25" s="36"/>
      <c r="D25" s="36"/>
      <c r="E25" s="36"/>
      <c r="F25" s="36"/>
      <c r="G25" s="36"/>
    </row>
    <row r="26" spans="1:12" x14ac:dyDescent="0.25">
      <c r="A26" s="70" t="s">
        <v>36</v>
      </c>
      <c r="B26" s="70"/>
      <c r="C26" s="36"/>
      <c r="D26" s="6">
        <v>74565</v>
      </c>
      <c r="E26" s="6">
        <v>134322</v>
      </c>
      <c r="F26" s="6">
        <v>52797</v>
      </c>
      <c r="G26" s="6">
        <v>44774</v>
      </c>
      <c r="I26" s="6"/>
    </row>
    <row r="27" spans="1:12" x14ac:dyDescent="0.25">
      <c r="C27" s="36" t="s">
        <v>37</v>
      </c>
      <c r="D27" s="36"/>
      <c r="E27" s="36"/>
      <c r="F27" s="36"/>
      <c r="G27" s="36"/>
      <c r="I27" s="6"/>
    </row>
    <row r="28" spans="1:12" x14ac:dyDescent="0.25">
      <c r="C28" s="36">
        <v>1</v>
      </c>
      <c r="D28" s="10">
        <f>$D$26/C28</f>
        <v>74565</v>
      </c>
      <c r="E28" s="10">
        <f>$E$26/C28</f>
        <v>134322</v>
      </c>
      <c r="F28" s="10">
        <f>$F$26/C28</f>
        <v>52797</v>
      </c>
      <c r="G28" s="10">
        <f>$G$26/C28</f>
        <v>44774</v>
      </c>
      <c r="I28" s="6"/>
    </row>
    <row r="29" spans="1:12" x14ac:dyDescent="0.25">
      <c r="C29" s="36">
        <v>2</v>
      </c>
      <c r="D29" s="10">
        <f t="shared" ref="D29:D41" si="4">$D$26/C29</f>
        <v>37282.5</v>
      </c>
      <c r="E29" s="10">
        <f t="shared" ref="E29:E41" si="5">$E$26/C29</f>
        <v>67161</v>
      </c>
      <c r="F29" s="10">
        <f t="shared" ref="F29:F41" si="6">$F$26/C29</f>
        <v>26398.5</v>
      </c>
      <c r="G29" s="10">
        <f t="shared" ref="G29:G41" si="7">$G$26/C29</f>
        <v>22387</v>
      </c>
      <c r="I29" s="6"/>
    </row>
    <row r="30" spans="1:12" x14ac:dyDescent="0.25">
      <c r="C30" s="36">
        <v>3</v>
      </c>
      <c r="D30" s="10">
        <f t="shared" si="4"/>
        <v>24855</v>
      </c>
      <c r="E30" s="10">
        <f t="shared" si="5"/>
        <v>44774</v>
      </c>
      <c r="F30" s="9">
        <f t="shared" si="6"/>
        <v>17599</v>
      </c>
      <c r="G30" s="9">
        <f t="shared" si="7"/>
        <v>14924.666666666666</v>
      </c>
    </row>
    <row r="31" spans="1:12" x14ac:dyDescent="0.25">
      <c r="C31" s="36">
        <v>4</v>
      </c>
      <c r="D31" s="9">
        <f t="shared" si="4"/>
        <v>18641.25</v>
      </c>
      <c r="E31" s="10">
        <f t="shared" si="5"/>
        <v>33580.5</v>
      </c>
      <c r="F31" s="9">
        <f t="shared" si="6"/>
        <v>13199.25</v>
      </c>
      <c r="G31" s="9">
        <f t="shared" si="7"/>
        <v>11193.5</v>
      </c>
    </row>
    <row r="32" spans="1:12" x14ac:dyDescent="0.25">
      <c r="C32" s="36">
        <v>5</v>
      </c>
      <c r="D32" s="9">
        <f t="shared" si="4"/>
        <v>14913</v>
      </c>
      <c r="E32" s="10">
        <f t="shared" si="5"/>
        <v>26864.400000000001</v>
      </c>
      <c r="F32" s="9">
        <f t="shared" si="6"/>
        <v>10559.4</v>
      </c>
      <c r="G32" s="9">
        <f t="shared" si="7"/>
        <v>8954.7999999999993</v>
      </c>
    </row>
    <row r="33" spans="1:7" x14ac:dyDescent="0.25">
      <c r="C33" s="36">
        <v>6</v>
      </c>
      <c r="D33" s="9">
        <f t="shared" si="4"/>
        <v>12427.5</v>
      </c>
      <c r="E33" s="10">
        <f t="shared" si="5"/>
        <v>22387</v>
      </c>
      <c r="F33" s="9">
        <f t="shared" si="6"/>
        <v>8799.5</v>
      </c>
      <c r="G33" s="9">
        <f t="shared" si="7"/>
        <v>7462.333333333333</v>
      </c>
    </row>
    <row r="34" spans="1:7" x14ac:dyDescent="0.25">
      <c r="C34" s="36">
        <v>7</v>
      </c>
      <c r="D34" s="9">
        <f t="shared" si="4"/>
        <v>10652.142857142857</v>
      </c>
      <c r="E34" s="10">
        <f t="shared" si="5"/>
        <v>19188.857142857141</v>
      </c>
      <c r="F34" s="9">
        <f t="shared" si="6"/>
        <v>7542.4285714285716</v>
      </c>
      <c r="G34" s="9">
        <f t="shared" si="7"/>
        <v>6396.2857142857147</v>
      </c>
    </row>
    <row r="35" spans="1:7" x14ac:dyDescent="0.25">
      <c r="C35" s="36">
        <v>8</v>
      </c>
      <c r="D35" s="9">
        <f t="shared" si="4"/>
        <v>9320.625</v>
      </c>
      <c r="E35" s="9">
        <f t="shared" si="5"/>
        <v>16790.25</v>
      </c>
      <c r="F35" s="9">
        <f t="shared" si="6"/>
        <v>6599.625</v>
      </c>
      <c r="G35" s="9">
        <f t="shared" si="7"/>
        <v>5596.75</v>
      </c>
    </row>
    <row r="36" spans="1:7" x14ac:dyDescent="0.25">
      <c r="C36" s="36">
        <v>9</v>
      </c>
      <c r="D36" s="9">
        <f t="shared" si="4"/>
        <v>8285</v>
      </c>
      <c r="E36" s="9">
        <f t="shared" si="5"/>
        <v>14924.666666666666</v>
      </c>
      <c r="F36" s="9">
        <f t="shared" si="6"/>
        <v>5866.333333333333</v>
      </c>
      <c r="G36" s="9">
        <f t="shared" si="7"/>
        <v>4974.8888888888887</v>
      </c>
    </row>
    <row r="37" spans="1:7" x14ac:dyDescent="0.25">
      <c r="C37" s="36">
        <v>10</v>
      </c>
      <c r="D37" s="9">
        <f t="shared" si="4"/>
        <v>7456.5</v>
      </c>
      <c r="E37" s="9">
        <f t="shared" si="5"/>
        <v>13432.2</v>
      </c>
      <c r="F37" s="9">
        <f t="shared" si="6"/>
        <v>5279.7</v>
      </c>
      <c r="G37" s="9">
        <f t="shared" si="7"/>
        <v>4477.3999999999996</v>
      </c>
    </row>
    <row r="38" spans="1:7" x14ac:dyDescent="0.25">
      <c r="C38" s="36">
        <v>11</v>
      </c>
      <c r="D38" s="9">
        <f t="shared" si="4"/>
        <v>6778.636363636364</v>
      </c>
      <c r="E38" s="9">
        <f t="shared" si="5"/>
        <v>12211.09090909091</v>
      </c>
      <c r="F38" s="9">
        <f t="shared" si="6"/>
        <v>4799.727272727273</v>
      </c>
      <c r="G38" s="9">
        <f t="shared" si="7"/>
        <v>4070.3636363636365</v>
      </c>
    </row>
    <row r="39" spans="1:7" x14ac:dyDescent="0.25">
      <c r="C39" s="36">
        <v>12</v>
      </c>
      <c r="D39" s="9">
        <f t="shared" si="4"/>
        <v>6213.75</v>
      </c>
      <c r="E39" s="9">
        <f t="shared" si="5"/>
        <v>11193.5</v>
      </c>
      <c r="F39" s="9">
        <f t="shared" si="6"/>
        <v>4399.75</v>
      </c>
      <c r="G39" s="9">
        <f t="shared" si="7"/>
        <v>3731.1666666666665</v>
      </c>
    </row>
    <row r="40" spans="1:7" x14ac:dyDescent="0.25">
      <c r="C40" s="36">
        <v>13</v>
      </c>
      <c r="D40" s="9">
        <f t="shared" si="4"/>
        <v>5735.7692307692305</v>
      </c>
      <c r="E40" s="9">
        <f t="shared" si="5"/>
        <v>10332.461538461539</v>
      </c>
      <c r="F40" s="9">
        <f t="shared" si="6"/>
        <v>4061.3076923076924</v>
      </c>
      <c r="G40" s="9">
        <f t="shared" si="7"/>
        <v>3444.1538461538462</v>
      </c>
    </row>
    <row r="41" spans="1:7" x14ac:dyDescent="0.25">
      <c r="C41" s="36">
        <v>14</v>
      </c>
      <c r="D41" s="9">
        <f t="shared" si="4"/>
        <v>5326.0714285714284</v>
      </c>
      <c r="E41" s="9">
        <f t="shared" si="5"/>
        <v>9594.4285714285706</v>
      </c>
      <c r="F41" s="9">
        <f t="shared" si="6"/>
        <v>3771.2142857142858</v>
      </c>
      <c r="G41" s="9">
        <f t="shared" si="7"/>
        <v>3198.1428571428573</v>
      </c>
    </row>
    <row r="42" spans="1:7" x14ac:dyDescent="0.25">
      <c r="C42" s="36"/>
      <c r="D42" s="36"/>
      <c r="E42" s="36"/>
      <c r="F42" s="36"/>
      <c r="G42" s="36"/>
    </row>
    <row r="43" spans="1:7" x14ac:dyDescent="0.25">
      <c r="A43" s="70" t="s">
        <v>80</v>
      </c>
      <c r="B43" s="70"/>
      <c r="C43" s="36"/>
      <c r="D43" s="36">
        <v>3</v>
      </c>
      <c r="E43" s="36">
        <v>7</v>
      </c>
      <c r="F43" s="36">
        <v>2</v>
      </c>
      <c r="G43" s="36">
        <v>2</v>
      </c>
    </row>
    <row r="44" spans="1:7" x14ac:dyDescent="0.25">
      <c r="A44" s="16"/>
      <c r="B44" s="16"/>
      <c r="C44" s="36"/>
      <c r="D44" s="53"/>
      <c r="E44" s="53"/>
      <c r="F44" s="53"/>
      <c r="G44" s="53"/>
    </row>
    <row r="45" spans="1:7" x14ac:dyDescent="0.25">
      <c r="A45" s="16"/>
      <c r="B45" s="16"/>
      <c r="C45" s="36"/>
      <c r="D45" s="53"/>
      <c r="E45" s="53"/>
      <c r="F45" s="53"/>
      <c r="G45" s="53"/>
    </row>
    <row r="46" spans="1:7" x14ac:dyDescent="0.25">
      <c r="C46" s="36"/>
      <c r="D46" s="36"/>
      <c r="E46" s="36"/>
      <c r="F46" s="36"/>
      <c r="G46" s="36"/>
    </row>
    <row r="47" spans="1:7" x14ac:dyDescent="0.25">
      <c r="C47" s="36"/>
      <c r="D47" s="36"/>
      <c r="E47" s="36"/>
      <c r="F47" s="36"/>
      <c r="G47" s="36"/>
    </row>
    <row r="48" spans="1:7" x14ac:dyDescent="0.25">
      <c r="C48" s="36"/>
      <c r="D48" s="36"/>
      <c r="E48" s="36"/>
      <c r="F48" s="36"/>
      <c r="G48" s="36"/>
    </row>
    <row r="49" spans="1:9" x14ac:dyDescent="0.25">
      <c r="C49" s="36"/>
      <c r="D49" s="70" t="s">
        <v>13</v>
      </c>
      <c r="E49" s="70"/>
      <c r="F49" s="36"/>
      <c r="G49" s="36" t="s">
        <v>14</v>
      </c>
    </row>
    <row r="50" spans="1:9" x14ac:dyDescent="0.25">
      <c r="C50" s="36"/>
      <c r="D50" s="36"/>
      <c r="E50" s="36"/>
      <c r="F50" s="36"/>
      <c r="G50" s="36"/>
    </row>
    <row r="51" spans="1:9" x14ac:dyDescent="0.25">
      <c r="A51" s="70"/>
      <c r="B51" s="70"/>
      <c r="C51" s="36"/>
      <c r="D51" s="1" t="s">
        <v>0</v>
      </c>
      <c r="E51" s="1" t="s">
        <v>1</v>
      </c>
      <c r="F51" s="1" t="s">
        <v>2</v>
      </c>
      <c r="G51" s="1" t="s">
        <v>3</v>
      </c>
    </row>
    <row r="52" spans="1:9" x14ac:dyDescent="0.25">
      <c r="C52" s="36"/>
      <c r="D52" s="36"/>
      <c r="E52" s="36"/>
      <c r="F52" s="36"/>
      <c r="G52" s="36"/>
    </row>
    <row r="53" spans="1:9" x14ac:dyDescent="0.25">
      <c r="A53" s="70" t="s">
        <v>36</v>
      </c>
      <c r="B53" s="70"/>
      <c r="C53" s="36"/>
      <c r="D53" s="6">
        <v>50464</v>
      </c>
      <c r="E53" s="6">
        <v>59515</v>
      </c>
      <c r="F53" s="6">
        <v>47350</v>
      </c>
      <c r="G53" s="6">
        <v>24384</v>
      </c>
      <c r="I53" s="6"/>
    </row>
    <row r="54" spans="1:9" x14ac:dyDescent="0.25">
      <c r="C54" s="36" t="s">
        <v>37</v>
      </c>
      <c r="D54" s="36"/>
      <c r="E54" s="36"/>
      <c r="F54" s="36"/>
      <c r="G54" s="36"/>
      <c r="I54" s="6"/>
    </row>
    <row r="55" spans="1:9" x14ac:dyDescent="0.25">
      <c r="C55" s="36">
        <v>1</v>
      </c>
      <c r="D55" s="10">
        <f>$D$53/C55</f>
        <v>50464</v>
      </c>
      <c r="E55" s="10">
        <f>$E$53/C55</f>
        <v>59515</v>
      </c>
      <c r="F55" s="10">
        <f>$F$53/C55</f>
        <v>47350</v>
      </c>
      <c r="G55" s="10">
        <f>$G$53/C55</f>
        <v>24384</v>
      </c>
      <c r="I55" s="6"/>
    </row>
    <row r="56" spans="1:9" x14ac:dyDescent="0.25">
      <c r="C56" s="36">
        <v>2</v>
      </c>
      <c r="D56" s="10">
        <f t="shared" ref="D56:D62" si="8">$D$53/C56</f>
        <v>25232</v>
      </c>
      <c r="E56" s="10">
        <f t="shared" ref="E56:E62" si="9">$E$53/C56</f>
        <v>29757.5</v>
      </c>
      <c r="F56" s="10">
        <f t="shared" ref="F56:F62" si="10">$F$53/C56</f>
        <v>23675</v>
      </c>
      <c r="G56" s="9">
        <f t="shared" ref="G56:G62" si="11">$G$53/C56</f>
        <v>12192</v>
      </c>
      <c r="I56" s="6"/>
    </row>
    <row r="57" spans="1:9" x14ac:dyDescent="0.25">
      <c r="C57" s="36">
        <v>3</v>
      </c>
      <c r="D57" s="9">
        <f t="shared" si="8"/>
        <v>16821.333333333332</v>
      </c>
      <c r="E57" s="10">
        <f t="shared" si="9"/>
        <v>19838.333333333332</v>
      </c>
      <c r="F57" s="9">
        <f t="shared" si="10"/>
        <v>15783.333333333334</v>
      </c>
      <c r="G57" s="9">
        <f t="shared" si="11"/>
        <v>8128</v>
      </c>
    </row>
    <row r="58" spans="1:9" x14ac:dyDescent="0.25">
      <c r="C58" s="36">
        <v>4</v>
      </c>
      <c r="D58" s="9">
        <f t="shared" si="8"/>
        <v>12616</v>
      </c>
      <c r="E58" s="9">
        <f t="shared" si="9"/>
        <v>14878.75</v>
      </c>
      <c r="F58" s="9">
        <f t="shared" si="10"/>
        <v>11837.5</v>
      </c>
      <c r="G58" s="9">
        <f t="shared" si="11"/>
        <v>6096</v>
      </c>
    </row>
    <row r="59" spans="1:9" x14ac:dyDescent="0.25">
      <c r="C59" s="36">
        <v>5</v>
      </c>
      <c r="D59" s="9">
        <f t="shared" si="8"/>
        <v>10092.799999999999</v>
      </c>
      <c r="E59" s="9">
        <f t="shared" si="9"/>
        <v>11903</v>
      </c>
      <c r="F59" s="9">
        <f t="shared" si="10"/>
        <v>9470</v>
      </c>
      <c r="G59" s="9">
        <f t="shared" si="11"/>
        <v>4876.8</v>
      </c>
    </row>
    <row r="60" spans="1:9" x14ac:dyDescent="0.25">
      <c r="C60" s="36">
        <v>6</v>
      </c>
      <c r="D60" s="9">
        <f t="shared" si="8"/>
        <v>8410.6666666666661</v>
      </c>
      <c r="E60" s="9">
        <f t="shared" si="9"/>
        <v>9919.1666666666661</v>
      </c>
      <c r="F60" s="9">
        <f t="shared" si="10"/>
        <v>7891.666666666667</v>
      </c>
      <c r="G60" s="9">
        <f t="shared" si="11"/>
        <v>4064</v>
      </c>
    </row>
    <row r="61" spans="1:9" x14ac:dyDescent="0.25">
      <c r="C61" s="36">
        <v>7</v>
      </c>
      <c r="D61" s="9">
        <f t="shared" si="8"/>
        <v>7209.1428571428569</v>
      </c>
      <c r="E61" s="9">
        <f t="shared" si="9"/>
        <v>8502.1428571428569</v>
      </c>
      <c r="F61" s="9">
        <f t="shared" si="10"/>
        <v>6764.2857142857147</v>
      </c>
      <c r="G61" s="9">
        <f t="shared" si="11"/>
        <v>3483.4285714285716</v>
      </c>
    </row>
    <row r="62" spans="1:9" x14ac:dyDescent="0.25">
      <c r="C62" s="36">
        <v>8</v>
      </c>
      <c r="D62" s="9">
        <f t="shared" si="8"/>
        <v>6308</v>
      </c>
      <c r="E62" s="9">
        <f t="shared" si="9"/>
        <v>7439.375</v>
      </c>
      <c r="F62" s="9">
        <f t="shared" si="10"/>
        <v>5918.75</v>
      </c>
      <c r="G62" s="9">
        <f t="shared" si="11"/>
        <v>3048</v>
      </c>
    </row>
    <row r="63" spans="1:9" x14ac:dyDescent="0.25">
      <c r="C63" s="36"/>
      <c r="D63" s="36"/>
      <c r="E63" s="36"/>
      <c r="F63" s="36"/>
      <c r="G63" s="36"/>
    </row>
    <row r="64" spans="1:9" x14ac:dyDescent="0.25">
      <c r="A64" s="70" t="s">
        <v>80</v>
      </c>
      <c r="B64" s="70"/>
      <c r="C64" s="36"/>
      <c r="D64" s="36">
        <v>2</v>
      </c>
      <c r="E64" s="36">
        <v>3</v>
      </c>
      <c r="F64" s="36">
        <v>2</v>
      </c>
      <c r="G64" s="36">
        <v>1</v>
      </c>
    </row>
    <row r="65" spans="1:9" x14ac:dyDescent="0.25">
      <c r="A65" s="16"/>
      <c r="B65" s="16"/>
      <c r="C65" s="36"/>
      <c r="D65" s="53"/>
      <c r="E65" s="53"/>
      <c r="F65" s="53"/>
      <c r="G65" s="53"/>
    </row>
    <row r="66" spans="1:9" x14ac:dyDescent="0.25">
      <c r="A66" s="16"/>
      <c r="B66" s="16"/>
      <c r="C66" s="36"/>
      <c r="D66" s="53"/>
      <c r="E66" s="53"/>
      <c r="F66" s="53"/>
      <c r="G66" s="53"/>
    </row>
    <row r="67" spans="1:9" x14ac:dyDescent="0.25">
      <c r="C67" s="36"/>
      <c r="D67" s="53"/>
      <c r="E67" s="53"/>
      <c r="F67" s="53"/>
      <c r="G67" s="53"/>
    </row>
    <row r="68" spans="1:9" x14ac:dyDescent="0.25">
      <c r="C68" s="36"/>
      <c r="D68" s="36"/>
      <c r="E68" s="36"/>
      <c r="F68" s="36"/>
      <c r="G68" s="36"/>
    </row>
    <row r="69" spans="1:9" x14ac:dyDescent="0.25">
      <c r="C69" s="36"/>
      <c r="D69" s="36"/>
      <c r="E69" s="36"/>
      <c r="F69" s="36"/>
      <c r="G69" s="36"/>
    </row>
    <row r="70" spans="1:9" x14ac:dyDescent="0.25">
      <c r="C70" s="36"/>
      <c r="D70" s="70" t="s">
        <v>15</v>
      </c>
      <c r="E70" s="70"/>
      <c r="F70" s="36"/>
      <c r="G70" s="36" t="s">
        <v>26</v>
      </c>
    </row>
    <row r="71" spans="1:9" x14ac:dyDescent="0.25">
      <c r="C71" s="36"/>
      <c r="D71" s="36"/>
      <c r="E71" s="36"/>
      <c r="F71" s="36"/>
      <c r="G71" s="36"/>
    </row>
    <row r="72" spans="1:9" x14ac:dyDescent="0.25">
      <c r="C72" s="36"/>
      <c r="D72" s="1" t="s">
        <v>0</v>
      </c>
      <c r="E72" s="1" t="s">
        <v>1</v>
      </c>
      <c r="F72" s="1" t="s">
        <v>2</v>
      </c>
      <c r="G72" s="1" t="s">
        <v>3</v>
      </c>
    </row>
    <row r="73" spans="1:9" x14ac:dyDescent="0.25">
      <c r="C73" s="36"/>
      <c r="D73" s="36"/>
      <c r="E73" s="36"/>
      <c r="F73" s="36"/>
      <c r="G73" s="36"/>
    </row>
    <row r="74" spans="1:9" x14ac:dyDescent="0.25">
      <c r="A74" s="70" t="s">
        <v>36</v>
      </c>
      <c r="B74" s="70"/>
      <c r="C74" s="36"/>
      <c r="D74" s="6">
        <v>84166</v>
      </c>
      <c r="E74" s="6">
        <v>79463</v>
      </c>
      <c r="F74" s="6">
        <v>44551</v>
      </c>
      <c r="G74" s="6">
        <v>26661</v>
      </c>
    </row>
    <row r="75" spans="1:9" x14ac:dyDescent="0.25">
      <c r="C75" s="36" t="s">
        <v>37</v>
      </c>
      <c r="D75" s="36"/>
      <c r="E75" s="36"/>
      <c r="F75" s="36"/>
      <c r="G75" s="36"/>
    </row>
    <row r="76" spans="1:9" x14ac:dyDescent="0.25">
      <c r="C76" s="36">
        <v>1</v>
      </c>
      <c r="D76" s="10">
        <f>$D$74/C76</f>
        <v>84166</v>
      </c>
      <c r="E76" s="10">
        <f>$E$74/C76</f>
        <v>79463</v>
      </c>
      <c r="F76" s="10">
        <f>$F$74/C76</f>
        <v>44551</v>
      </c>
      <c r="G76" s="10">
        <f>$G$74/C76</f>
        <v>26661</v>
      </c>
    </row>
    <row r="77" spans="1:9" x14ac:dyDescent="0.25">
      <c r="C77" s="36">
        <v>2</v>
      </c>
      <c r="D77" s="10">
        <f t="shared" ref="D77:D86" si="12">$D$74/C77</f>
        <v>42083</v>
      </c>
      <c r="E77" s="10">
        <f t="shared" ref="E77:E86" si="13">$E$74/C77</f>
        <v>39731.5</v>
      </c>
      <c r="F77" s="10">
        <f t="shared" ref="F77:F86" si="14">$F$74/C77</f>
        <v>22275.5</v>
      </c>
      <c r="G77" s="9">
        <f t="shared" ref="G77:G86" si="15">$G$74/C77</f>
        <v>13330.5</v>
      </c>
      <c r="I77" s="6"/>
    </row>
    <row r="78" spans="1:9" x14ac:dyDescent="0.25">
      <c r="C78" s="36">
        <v>3</v>
      </c>
      <c r="D78" s="10">
        <f t="shared" si="12"/>
        <v>28055.333333333332</v>
      </c>
      <c r="E78" s="10">
        <f t="shared" si="13"/>
        <v>26487.666666666668</v>
      </c>
      <c r="F78" s="9">
        <f t="shared" si="14"/>
        <v>14850.333333333334</v>
      </c>
      <c r="G78" s="9">
        <f t="shared" si="15"/>
        <v>8887</v>
      </c>
      <c r="I78" s="6"/>
    </row>
    <row r="79" spans="1:9" x14ac:dyDescent="0.25">
      <c r="C79" s="36">
        <v>4</v>
      </c>
      <c r="D79" s="10">
        <f t="shared" si="12"/>
        <v>21041.5</v>
      </c>
      <c r="E79" s="10">
        <f t="shared" si="13"/>
        <v>19865.75</v>
      </c>
      <c r="F79" s="9">
        <f t="shared" si="14"/>
        <v>11137.75</v>
      </c>
      <c r="G79" s="9">
        <f t="shared" si="15"/>
        <v>6665.25</v>
      </c>
      <c r="I79" s="6"/>
    </row>
    <row r="80" spans="1:9" x14ac:dyDescent="0.25">
      <c r="C80" s="36">
        <v>5</v>
      </c>
      <c r="D80" s="9">
        <f t="shared" si="12"/>
        <v>16833.2</v>
      </c>
      <c r="E80" s="9">
        <f t="shared" si="13"/>
        <v>15892.6</v>
      </c>
      <c r="F80" s="9">
        <f t="shared" si="14"/>
        <v>8910.2000000000007</v>
      </c>
      <c r="G80" s="9">
        <f t="shared" si="15"/>
        <v>5332.2</v>
      </c>
      <c r="I80" s="6"/>
    </row>
    <row r="81" spans="1:7" x14ac:dyDescent="0.25">
      <c r="C81" s="36">
        <v>6</v>
      </c>
      <c r="D81" s="9">
        <f t="shared" si="12"/>
        <v>14027.666666666666</v>
      </c>
      <c r="E81" s="9">
        <f t="shared" si="13"/>
        <v>13243.833333333334</v>
      </c>
      <c r="F81" s="9">
        <f t="shared" si="14"/>
        <v>7425.166666666667</v>
      </c>
      <c r="G81" s="9">
        <f t="shared" si="15"/>
        <v>4443.5</v>
      </c>
    </row>
    <row r="82" spans="1:7" x14ac:dyDescent="0.25">
      <c r="C82" s="36">
        <v>7</v>
      </c>
      <c r="D82" s="9">
        <f t="shared" si="12"/>
        <v>12023.714285714286</v>
      </c>
      <c r="E82" s="9">
        <f t="shared" si="13"/>
        <v>11351.857142857143</v>
      </c>
      <c r="F82" s="9">
        <f t="shared" si="14"/>
        <v>6364.4285714285716</v>
      </c>
      <c r="G82" s="9">
        <f t="shared" si="15"/>
        <v>3808.7142857142858</v>
      </c>
    </row>
    <row r="83" spans="1:7" x14ac:dyDescent="0.25">
      <c r="C83" s="36">
        <v>8</v>
      </c>
      <c r="D83" s="9">
        <f t="shared" si="12"/>
        <v>10520.75</v>
      </c>
      <c r="E83" s="9">
        <f t="shared" si="13"/>
        <v>9932.875</v>
      </c>
      <c r="F83" s="9">
        <f t="shared" si="14"/>
        <v>5568.875</v>
      </c>
      <c r="G83" s="9">
        <f t="shared" si="15"/>
        <v>3332.625</v>
      </c>
    </row>
    <row r="84" spans="1:7" x14ac:dyDescent="0.25">
      <c r="C84" s="36">
        <v>9</v>
      </c>
      <c r="D84" s="9">
        <f t="shared" si="12"/>
        <v>9351.7777777777774</v>
      </c>
      <c r="E84" s="9">
        <f t="shared" si="13"/>
        <v>8829.2222222222226</v>
      </c>
      <c r="F84" s="9">
        <f t="shared" si="14"/>
        <v>4950.1111111111113</v>
      </c>
      <c r="G84" s="9">
        <f t="shared" si="15"/>
        <v>2962.3333333333335</v>
      </c>
    </row>
    <row r="85" spans="1:7" x14ac:dyDescent="0.25">
      <c r="C85" s="36">
        <v>10</v>
      </c>
      <c r="D85" s="9">
        <f t="shared" si="12"/>
        <v>8416.6</v>
      </c>
      <c r="E85" s="9">
        <f t="shared" si="13"/>
        <v>7946.3</v>
      </c>
      <c r="F85" s="9">
        <f t="shared" si="14"/>
        <v>4455.1000000000004</v>
      </c>
      <c r="G85" s="9">
        <f t="shared" si="15"/>
        <v>2666.1</v>
      </c>
    </row>
    <row r="86" spans="1:7" x14ac:dyDescent="0.25">
      <c r="C86" s="36">
        <v>11</v>
      </c>
      <c r="D86" s="9">
        <f t="shared" si="12"/>
        <v>7651.454545454545</v>
      </c>
      <c r="E86" s="9">
        <f t="shared" si="13"/>
        <v>7223.909090909091</v>
      </c>
      <c r="F86" s="9">
        <f t="shared" si="14"/>
        <v>4050.090909090909</v>
      </c>
      <c r="G86" s="9">
        <f t="shared" si="15"/>
        <v>2423.7272727272725</v>
      </c>
    </row>
    <row r="87" spans="1:7" x14ac:dyDescent="0.25">
      <c r="C87" s="36"/>
      <c r="D87" s="36"/>
      <c r="E87" s="36"/>
      <c r="F87" s="36"/>
      <c r="G87" s="36"/>
    </row>
    <row r="88" spans="1:7" x14ac:dyDescent="0.25">
      <c r="A88" s="70" t="s">
        <v>80</v>
      </c>
      <c r="B88" s="70"/>
      <c r="C88" s="36"/>
      <c r="D88" s="36">
        <v>4</v>
      </c>
      <c r="E88" s="36">
        <v>4</v>
      </c>
      <c r="F88" s="36">
        <v>2</v>
      </c>
      <c r="G88" s="36">
        <v>1</v>
      </c>
    </row>
    <row r="89" spans="1:7" x14ac:dyDescent="0.25">
      <c r="A89" s="16"/>
      <c r="B89" s="16"/>
      <c r="C89" s="36"/>
      <c r="D89" s="53"/>
      <c r="E89" s="53"/>
      <c r="F89" s="53"/>
      <c r="G89" s="7"/>
    </row>
    <row r="90" spans="1:7" x14ac:dyDescent="0.25">
      <c r="A90" s="16"/>
      <c r="B90" s="16"/>
      <c r="C90" s="36"/>
      <c r="D90" s="53"/>
      <c r="E90" s="53"/>
      <c r="F90" s="53"/>
      <c r="G90" s="53"/>
    </row>
    <row r="91" spans="1:7" x14ac:dyDescent="0.25">
      <c r="C91" s="36"/>
      <c r="D91" s="53"/>
      <c r="E91" s="53"/>
      <c r="F91" s="53"/>
      <c r="G91" s="53"/>
    </row>
    <row r="92" spans="1:7" x14ac:dyDescent="0.25">
      <c r="C92" s="36"/>
      <c r="D92" s="36"/>
      <c r="E92" s="36"/>
      <c r="F92" s="36"/>
      <c r="G92" s="36"/>
    </row>
    <row r="93" spans="1:7" x14ac:dyDescent="0.25">
      <c r="C93" s="36"/>
      <c r="D93" s="36"/>
      <c r="E93" s="36"/>
      <c r="F93" s="36"/>
      <c r="G93" s="36"/>
    </row>
    <row r="94" spans="1:7" x14ac:dyDescent="0.25">
      <c r="C94" s="36"/>
      <c r="D94" s="70" t="s">
        <v>16</v>
      </c>
      <c r="E94" s="70"/>
      <c r="F94" s="36"/>
      <c r="G94" s="36" t="s">
        <v>28</v>
      </c>
    </row>
    <row r="95" spans="1:7" x14ac:dyDescent="0.25">
      <c r="C95" s="36"/>
      <c r="D95" s="36"/>
      <c r="E95" s="36"/>
      <c r="F95" s="36"/>
      <c r="G95" s="36"/>
    </row>
    <row r="96" spans="1:7" x14ac:dyDescent="0.25">
      <c r="C96" s="36"/>
      <c r="D96" s="1" t="s">
        <v>0</v>
      </c>
      <c r="E96" s="1" t="s">
        <v>1</v>
      </c>
      <c r="F96" s="1" t="s">
        <v>2</v>
      </c>
      <c r="G96" s="1" t="s">
        <v>3</v>
      </c>
    </row>
    <row r="97" spans="1:9" x14ac:dyDescent="0.25">
      <c r="C97" s="36"/>
      <c r="D97" s="36"/>
      <c r="E97" s="36"/>
      <c r="F97" s="36"/>
      <c r="G97" s="36"/>
    </row>
    <row r="98" spans="1:9" x14ac:dyDescent="0.25">
      <c r="A98" s="70" t="s">
        <v>36</v>
      </c>
      <c r="B98" s="70"/>
      <c r="C98" s="36"/>
      <c r="D98" s="6">
        <v>78163</v>
      </c>
      <c r="E98" s="6">
        <v>73556</v>
      </c>
      <c r="F98" s="6">
        <v>38628</v>
      </c>
      <c r="G98" s="6">
        <v>25673</v>
      </c>
      <c r="I98" s="6"/>
    </row>
    <row r="99" spans="1:9" x14ac:dyDescent="0.25">
      <c r="C99" s="36" t="s">
        <v>37</v>
      </c>
      <c r="D99" s="36"/>
      <c r="E99" s="36"/>
      <c r="F99" s="36"/>
      <c r="G99" s="36"/>
      <c r="I99" s="6"/>
    </row>
    <row r="100" spans="1:9" x14ac:dyDescent="0.25">
      <c r="C100" s="36">
        <v>1</v>
      </c>
      <c r="D100" s="10">
        <f>$D$98/C100</f>
        <v>78163</v>
      </c>
      <c r="E100" s="10">
        <f>$E$98/C100</f>
        <v>73556</v>
      </c>
      <c r="F100" s="10">
        <f>$F$98/C100</f>
        <v>38628</v>
      </c>
      <c r="G100" s="10">
        <f>$G$98/C100</f>
        <v>25673</v>
      </c>
      <c r="I100" s="6"/>
    </row>
    <row r="101" spans="1:9" x14ac:dyDescent="0.25">
      <c r="C101" s="36">
        <v>2</v>
      </c>
      <c r="D101" s="10">
        <f t="shared" ref="D101:D109" si="16">$D$98/C101</f>
        <v>39081.5</v>
      </c>
      <c r="E101" s="10">
        <f t="shared" ref="E101:E108" si="17">$E$98/C101</f>
        <v>36778</v>
      </c>
      <c r="F101" s="10">
        <f t="shared" ref="F101:F109" si="18">$F$98/C101</f>
        <v>19314</v>
      </c>
      <c r="G101" s="9">
        <f t="shared" ref="G101:G109" si="19">$G$98/C101</f>
        <v>12836.5</v>
      </c>
      <c r="I101" s="6"/>
    </row>
    <row r="102" spans="1:9" x14ac:dyDescent="0.25">
      <c r="C102" s="36">
        <v>3</v>
      </c>
      <c r="D102" s="10">
        <f t="shared" si="16"/>
        <v>26054.333333333332</v>
      </c>
      <c r="E102" s="10">
        <f t="shared" si="17"/>
        <v>24518.666666666668</v>
      </c>
      <c r="F102" s="9">
        <f t="shared" si="18"/>
        <v>12876</v>
      </c>
      <c r="G102" s="9">
        <f t="shared" si="19"/>
        <v>8557.6666666666661</v>
      </c>
    </row>
    <row r="103" spans="1:9" x14ac:dyDescent="0.25">
      <c r="C103" s="36">
        <v>4</v>
      </c>
      <c r="D103" s="10">
        <f t="shared" si="16"/>
        <v>19540.75</v>
      </c>
      <c r="E103" s="12">
        <f t="shared" si="17"/>
        <v>18389</v>
      </c>
      <c r="F103" s="9">
        <f t="shared" si="18"/>
        <v>9657</v>
      </c>
      <c r="G103" s="9">
        <f t="shared" si="19"/>
        <v>6418.25</v>
      </c>
    </row>
    <row r="104" spans="1:9" x14ac:dyDescent="0.25">
      <c r="C104" s="36">
        <v>5</v>
      </c>
      <c r="D104" s="9">
        <f t="shared" si="16"/>
        <v>15632.6</v>
      </c>
      <c r="E104" s="9">
        <f t="shared" si="17"/>
        <v>14711.2</v>
      </c>
      <c r="F104" s="9">
        <f t="shared" si="18"/>
        <v>7725.6</v>
      </c>
      <c r="G104" s="9">
        <f t="shared" si="19"/>
        <v>5134.6000000000004</v>
      </c>
    </row>
    <row r="105" spans="1:9" x14ac:dyDescent="0.25">
      <c r="C105" s="36">
        <v>6</v>
      </c>
      <c r="D105" s="9">
        <f t="shared" si="16"/>
        <v>13027.166666666666</v>
      </c>
      <c r="E105" s="9">
        <f t="shared" si="17"/>
        <v>12259.333333333334</v>
      </c>
      <c r="F105" s="9">
        <f t="shared" si="18"/>
        <v>6438</v>
      </c>
      <c r="G105" s="9">
        <f t="shared" si="19"/>
        <v>4278.833333333333</v>
      </c>
    </row>
    <row r="106" spans="1:9" x14ac:dyDescent="0.25">
      <c r="C106" s="36">
        <v>7</v>
      </c>
      <c r="D106" s="9">
        <f t="shared" si="16"/>
        <v>11166.142857142857</v>
      </c>
      <c r="E106" s="9">
        <f t="shared" si="17"/>
        <v>10508</v>
      </c>
      <c r="F106" s="9">
        <f t="shared" si="18"/>
        <v>5518.2857142857147</v>
      </c>
      <c r="G106" s="9">
        <f t="shared" si="19"/>
        <v>3667.5714285714284</v>
      </c>
    </row>
    <row r="107" spans="1:9" x14ac:dyDescent="0.25">
      <c r="C107" s="36">
        <v>8</v>
      </c>
      <c r="D107" s="9">
        <f t="shared" si="16"/>
        <v>9770.375</v>
      </c>
      <c r="E107" s="9">
        <f t="shared" si="17"/>
        <v>9194.5</v>
      </c>
      <c r="F107" s="9">
        <f t="shared" si="18"/>
        <v>4828.5</v>
      </c>
      <c r="G107" s="9">
        <f t="shared" si="19"/>
        <v>3209.125</v>
      </c>
    </row>
    <row r="108" spans="1:9" x14ac:dyDescent="0.25">
      <c r="C108" s="36">
        <v>9</v>
      </c>
      <c r="D108" s="9">
        <f t="shared" si="16"/>
        <v>8684.7777777777774</v>
      </c>
      <c r="E108" s="9">
        <f t="shared" si="17"/>
        <v>8172.8888888888887</v>
      </c>
      <c r="F108" s="9">
        <f t="shared" si="18"/>
        <v>4292</v>
      </c>
      <c r="G108" s="9">
        <f t="shared" si="19"/>
        <v>2852.5555555555557</v>
      </c>
    </row>
    <row r="109" spans="1:9" x14ac:dyDescent="0.25">
      <c r="C109" s="36">
        <v>10</v>
      </c>
      <c r="D109" s="9">
        <f t="shared" si="16"/>
        <v>7816.3</v>
      </c>
      <c r="E109" s="9">
        <f>$E$98/C109</f>
        <v>7355.6</v>
      </c>
      <c r="F109" s="9">
        <f t="shared" si="18"/>
        <v>3862.8</v>
      </c>
      <c r="G109" s="9">
        <f t="shared" si="19"/>
        <v>2567.3000000000002</v>
      </c>
    </row>
    <row r="110" spans="1:9" x14ac:dyDescent="0.25">
      <c r="C110" s="36"/>
      <c r="D110" s="36"/>
      <c r="E110" s="36"/>
      <c r="F110" s="36"/>
      <c r="G110" s="36"/>
    </row>
    <row r="111" spans="1:9" x14ac:dyDescent="0.25">
      <c r="A111" s="70" t="s">
        <v>80</v>
      </c>
      <c r="B111" s="70"/>
      <c r="C111" s="36"/>
      <c r="D111" s="36">
        <v>4</v>
      </c>
      <c r="E111" s="36">
        <v>3</v>
      </c>
      <c r="F111" s="36">
        <v>2</v>
      </c>
      <c r="G111" s="36">
        <v>1</v>
      </c>
    </row>
    <row r="112" spans="1:9" x14ac:dyDescent="0.25">
      <c r="A112" s="16"/>
      <c r="B112" s="16"/>
      <c r="C112" s="36"/>
      <c r="D112" s="53"/>
      <c r="E112" s="53"/>
      <c r="F112" s="53"/>
      <c r="G112" s="53"/>
    </row>
    <row r="113" spans="1:10" x14ac:dyDescent="0.25">
      <c r="A113" s="16"/>
      <c r="B113" s="16"/>
      <c r="C113" s="36"/>
      <c r="D113" s="53"/>
      <c r="E113" s="53"/>
      <c r="F113" s="53"/>
      <c r="G113" s="53"/>
    </row>
    <row r="114" spans="1:10" x14ac:dyDescent="0.25">
      <c r="C114" s="36"/>
      <c r="D114" s="53"/>
      <c r="E114" s="53"/>
      <c r="F114" s="53"/>
      <c r="G114" s="53"/>
    </row>
    <row r="115" spans="1:10" x14ac:dyDescent="0.25">
      <c r="C115" s="36"/>
      <c r="D115" s="36"/>
      <c r="E115" s="36"/>
      <c r="F115" s="36"/>
      <c r="G115" s="36"/>
    </row>
    <row r="116" spans="1:10" x14ac:dyDescent="0.25">
      <c r="C116" s="36"/>
      <c r="D116" s="36"/>
      <c r="E116" s="36"/>
      <c r="F116" s="36"/>
      <c r="G116" s="36"/>
    </row>
    <row r="117" spans="1:10" x14ac:dyDescent="0.25">
      <c r="C117" s="36"/>
      <c r="D117" s="70" t="s">
        <v>17</v>
      </c>
      <c r="E117" s="70"/>
      <c r="F117" s="36"/>
      <c r="G117" s="36" t="s">
        <v>29</v>
      </c>
    </row>
    <row r="118" spans="1:10" x14ac:dyDescent="0.25">
      <c r="C118" s="36"/>
      <c r="D118" s="36"/>
      <c r="E118" s="36"/>
      <c r="F118" s="36"/>
      <c r="G118" s="36"/>
    </row>
    <row r="119" spans="1:10" x14ac:dyDescent="0.25">
      <c r="C119" s="36"/>
      <c r="D119" s="1" t="s">
        <v>0</v>
      </c>
      <c r="E119" s="1" t="s">
        <v>1</v>
      </c>
      <c r="F119" s="1" t="s">
        <v>2</v>
      </c>
      <c r="G119" s="1" t="s">
        <v>3</v>
      </c>
    </row>
    <row r="120" spans="1:10" x14ac:dyDescent="0.25">
      <c r="C120" s="36"/>
      <c r="D120" s="36"/>
      <c r="E120" s="36"/>
      <c r="F120" s="36"/>
      <c r="G120" s="36"/>
    </row>
    <row r="121" spans="1:10" x14ac:dyDescent="0.25">
      <c r="A121" s="70" t="s">
        <v>36</v>
      </c>
      <c r="B121" s="70"/>
      <c r="C121" s="36"/>
      <c r="D121" s="6">
        <v>79715</v>
      </c>
      <c r="E121" s="6">
        <v>96714</v>
      </c>
      <c r="F121" s="6">
        <v>40124</v>
      </c>
      <c r="G121" s="6">
        <v>39759</v>
      </c>
    </row>
    <row r="122" spans="1:10" x14ac:dyDescent="0.25">
      <c r="C122" s="36" t="s">
        <v>37</v>
      </c>
      <c r="D122" s="36"/>
      <c r="E122" s="36"/>
      <c r="F122" s="36"/>
      <c r="G122" s="36"/>
    </row>
    <row r="123" spans="1:10" x14ac:dyDescent="0.25">
      <c r="C123" s="36">
        <v>1</v>
      </c>
      <c r="D123" s="10">
        <f>$D$121/C123</f>
        <v>79715</v>
      </c>
      <c r="E123" s="10">
        <f>$E$121/C123</f>
        <v>96714</v>
      </c>
      <c r="F123" s="10">
        <f>$F$121/C123</f>
        <v>40124</v>
      </c>
      <c r="G123" s="10">
        <f>$G$121/C123</f>
        <v>39759</v>
      </c>
      <c r="J123" s="6"/>
    </row>
    <row r="124" spans="1:10" x14ac:dyDescent="0.25">
      <c r="C124" s="36">
        <v>2</v>
      </c>
      <c r="D124" s="10">
        <f t="shared" ref="D124:D134" si="20">$D$121/C124</f>
        <v>39857.5</v>
      </c>
      <c r="E124" s="10">
        <f t="shared" ref="E124:E134" si="21">$E$121/C124</f>
        <v>48357</v>
      </c>
      <c r="F124" s="10">
        <f t="shared" ref="F124:F134" si="22">$F$121/C124</f>
        <v>20062</v>
      </c>
      <c r="G124" s="10">
        <f t="shared" ref="G124:G134" si="23">$G$121/C124</f>
        <v>19879.5</v>
      </c>
      <c r="J124" s="6"/>
    </row>
    <row r="125" spans="1:10" x14ac:dyDescent="0.25">
      <c r="C125" s="36">
        <v>3</v>
      </c>
      <c r="D125" s="10">
        <f t="shared" si="20"/>
        <v>26571.666666666668</v>
      </c>
      <c r="E125" s="10">
        <f t="shared" si="21"/>
        <v>32238</v>
      </c>
      <c r="F125" s="9">
        <f t="shared" si="22"/>
        <v>13374.666666666666</v>
      </c>
      <c r="G125" s="9">
        <f t="shared" si="23"/>
        <v>13253</v>
      </c>
      <c r="J125" s="6"/>
    </row>
    <row r="126" spans="1:10" x14ac:dyDescent="0.25">
      <c r="C126" s="36">
        <v>4</v>
      </c>
      <c r="D126" s="10">
        <f t="shared" si="20"/>
        <v>19928.75</v>
      </c>
      <c r="E126" s="10">
        <f t="shared" si="21"/>
        <v>24178.5</v>
      </c>
      <c r="F126" s="9">
        <f t="shared" si="22"/>
        <v>10031</v>
      </c>
      <c r="G126" s="9">
        <f t="shared" si="23"/>
        <v>9939.75</v>
      </c>
      <c r="J126" s="6"/>
    </row>
    <row r="127" spans="1:10" x14ac:dyDescent="0.25">
      <c r="C127" s="36">
        <v>5</v>
      </c>
      <c r="D127" s="9">
        <f t="shared" si="20"/>
        <v>15943</v>
      </c>
      <c r="E127" s="9">
        <f t="shared" si="21"/>
        <v>19342.8</v>
      </c>
      <c r="F127" s="9">
        <f t="shared" si="22"/>
        <v>8024.8</v>
      </c>
      <c r="G127" s="9">
        <f t="shared" si="23"/>
        <v>7951.8</v>
      </c>
      <c r="J127" s="6"/>
    </row>
    <row r="128" spans="1:10" x14ac:dyDescent="0.25">
      <c r="C128" s="36">
        <v>6</v>
      </c>
      <c r="D128" s="9">
        <f t="shared" si="20"/>
        <v>13285.833333333334</v>
      </c>
      <c r="E128" s="9">
        <f t="shared" si="21"/>
        <v>16119</v>
      </c>
      <c r="F128" s="9">
        <f t="shared" si="22"/>
        <v>6687.333333333333</v>
      </c>
      <c r="G128" s="9">
        <f t="shared" si="23"/>
        <v>6626.5</v>
      </c>
      <c r="J128" s="6"/>
    </row>
    <row r="129" spans="1:10" x14ac:dyDescent="0.25">
      <c r="C129" s="36">
        <v>7</v>
      </c>
      <c r="D129" s="9">
        <f t="shared" si="20"/>
        <v>11387.857142857143</v>
      </c>
      <c r="E129" s="9">
        <f t="shared" si="21"/>
        <v>13816.285714285714</v>
      </c>
      <c r="F129" s="9">
        <f t="shared" si="22"/>
        <v>5732</v>
      </c>
      <c r="G129" s="9">
        <f t="shared" si="23"/>
        <v>5679.8571428571431</v>
      </c>
      <c r="J129" s="6"/>
    </row>
    <row r="130" spans="1:10" x14ac:dyDescent="0.25">
      <c r="C130" s="36">
        <v>8</v>
      </c>
      <c r="D130" s="9">
        <f t="shared" si="20"/>
        <v>9964.375</v>
      </c>
      <c r="E130" s="9">
        <f t="shared" si="21"/>
        <v>12089.25</v>
      </c>
      <c r="F130" s="9">
        <f t="shared" si="22"/>
        <v>5015.5</v>
      </c>
      <c r="G130" s="9">
        <f t="shared" si="23"/>
        <v>4969.875</v>
      </c>
      <c r="J130" s="6"/>
    </row>
    <row r="131" spans="1:10" x14ac:dyDescent="0.25">
      <c r="C131" s="36">
        <v>9</v>
      </c>
      <c r="D131" s="9">
        <f t="shared" si="20"/>
        <v>8857.2222222222226</v>
      </c>
      <c r="E131" s="9">
        <f t="shared" si="21"/>
        <v>10746</v>
      </c>
      <c r="F131" s="9">
        <f t="shared" si="22"/>
        <v>4458.2222222222226</v>
      </c>
      <c r="G131" s="9">
        <f t="shared" si="23"/>
        <v>4417.666666666667</v>
      </c>
      <c r="J131" s="6"/>
    </row>
    <row r="132" spans="1:10" x14ac:dyDescent="0.25">
      <c r="C132" s="36">
        <v>10</v>
      </c>
      <c r="D132" s="9">
        <f t="shared" si="20"/>
        <v>7971.5</v>
      </c>
      <c r="E132" s="9">
        <f t="shared" si="21"/>
        <v>9671.4</v>
      </c>
      <c r="F132" s="9">
        <f t="shared" si="22"/>
        <v>4012.4</v>
      </c>
      <c r="G132" s="9">
        <f t="shared" si="23"/>
        <v>3975.9</v>
      </c>
      <c r="J132" s="6"/>
    </row>
    <row r="133" spans="1:10" x14ac:dyDescent="0.25">
      <c r="C133" s="36">
        <v>11</v>
      </c>
      <c r="D133" s="9">
        <f t="shared" si="20"/>
        <v>7246.818181818182</v>
      </c>
      <c r="E133" s="9">
        <f t="shared" si="21"/>
        <v>8792.181818181818</v>
      </c>
      <c r="F133" s="9">
        <f t="shared" si="22"/>
        <v>3647.6363636363635</v>
      </c>
      <c r="G133" s="9">
        <f t="shared" si="23"/>
        <v>3614.4545454545455</v>
      </c>
      <c r="J133" s="6"/>
    </row>
    <row r="134" spans="1:10" x14ac:dyDescent="0.25">
      <c r="C134" s="36">
        <v>12</v>
      </c>
      <c r="D134" s="9">
        <f t="shared" si="20"/>
        <v>6642.916666666667</v>
      </c>
      <c r="E134" s="9">
        <f t="shared" si="21"/>
        <v>8059.5</v>
      </c>
      <c r="F134" s="9">
        <f t="shared" si="22"/>
        <v>3343.6666666666665</v>
      </c>
      <c r="G134" s="9">
        <f t="shared" si="23"/>
        <v>3313.25</v>
      </c>
      <c r="J134" s="6"/>
    </row>
    <row r="135" spans="1:10" x14ac:dyDescent="0.25">
      <c r="C135" s="36"/>
      <c r="D135" s="36"/>
      <c r="E135" s="36"/>
      <c r="F135" s="36"/>
      <c r="G135" s="36"/>
    </row>
    <row r="136" spans="1:10" x14ac:dyDescent="0.25">
      <c r="A136" s="70" t="s">
        <v>80</v>
      </c>
      <c r="B136" s="70"/>
      <c r="C136" s="36"/>
      <c r="D136" s="36">
        <v>4</v>
      </c>
      <c r="E136" s="36">
        <v>4</v>
      </c>
      <c r="F136" s="36">
        <v>2</v>
      </c>
      <c r="G136" s="36">
        <v>2</v>
      </c>
    </row>
    <row r="137" spans="1:10" x14ac:dyDescent="0.25">
      <c r="A137" s="16"/>
      <c r="B137" s="16"/>
      <c r="C137" s="36"/>
      <c r="D137" s="53"/>
      <c r="E137" s="53"/>
      <c r="F137" s="53"/>
      <c r="G137" s="53"/>
    </row>
    <row r="138" spans="1:10" x14ac:dyDescent="0.25">
      <c r="A138" s="16"/>
      <c r="B138" s="16"/>
      <c r="C138" s="36"/>
      <c r="D138" s="53"/>
      <c r="E138" s="53"/>
      <c r="F138" s="53"/>
      <c r="G138" s="53"/>
    </row>
    <row r="139" spans="1:10" x14ac:dyDescent="0.25">
      <c r="C139" s="36"/>
      <c r="D139" s="53"/>
      <c r="E139" s="53"/>
      <c r="F139" s="53"/>
      <c r="G139" s="53"/>
    </row>
    <row r="140" spans="1:10" x14ac:dyDescent="0.25">
      <c r="C140" s="36"/>
      <c r="D140" s="53"/>
      <c r="E140" s="53"/>
      <c r="F140" s="53"/>
      <c r="G140" s="53"/>
    </row>
    <row r="141" spans="1:10" x14ac:dyDescent="0.25">
      <c r="C141" s="36"/>
      <c r="D141" s="36"/>
      <c r="E141" s="36"/>
      <c r="F141" s="36"/>
      <c r="G141" s="36"/>
    </row>
    <row r="142" spans="1:10" x14ac:dyDescent="0.25">
      <c r="C142" s="36"/>
      <c r="D142" s="70" t="s">
        <v>18</v>
      </c>
      <c r="E142" s="70"/>
      <c r="F142" s="36"/>
      <c r="G142" s="36" t="s">
        <v>30</v>
      </c>
    </row>
    <row r="143" spans="1:10" x14ac:dyDescent="0.25">
      <c r="C143" s="36"/>
      <c r="D143" s="36"/>
      <c r="E143" s="36"/>
      <c r="F143" s="36"/>
      <c r="G143" s="36"/>
    </row>
    <row r="144" spans="1:10" x14ac:dyDescent="0.25">
      <c r="C144" s="36"/>
      <c r="D144" s="1" t="s">
        <v>0</v>
      </c>
      <c r="E144" s="1" t="s">
        <v>1</v>
      </c>
      <c r="F144" s="1" t="s">
        <v>2</v>
      </c>
      <c r="G144" s="1" t="s">
        <v>3</v>
      </c>
    </row>
    <row r="145" spans="1:12" x14ac:dyDescent="0.25">
      <c r="C145" s="36"/>
      <c r="D145" s="36"/>
      <c r="E145" s="36"/>
      <c r="F145" s="36"/>
      <c r="G145" s="36"/>
      <c r="L145" s="36"/>
    </row>
    <row r="146" spans="1:12" x14ac:dyDescent="0.25">
      <c r="A146" s="70" t="s">
        <v>36</v>
      </c>
      <c r="B146" s="70"/>
      <c r="C146" s="36"/>
      <c r="D146" s="6">
        <v>119457</v>
      </c>
      <c r="E146" s="6">
        <v>195176</v>
      </c>
      <c r="F146" s="6">
        <v>64412</v>
      </c>
      <c r="G146" s="6">
        <v>74191</v>
      </c>
      <c r="L146" s="36"/>
    </row>
    <row r="147" spans="1:12" x14ac:dyDescent="0.25">
      <c r="C147" s="36" t="s">
        <v>37</v>
      </c>
      <c r="D147" s="36"/>
      <c r="E147" s="36"/>
      <c r="F147" s="36"/>
      <c r="G147" s="36"/>
      <c r="L147" s="36"/>
    </row>
    <row r="148" spans="1:12" x14ac:dyDescent="0.25">
      <c r="C148" s="36">
        <v>1</v>
      </c>
      <c r="D148" s="10">
        <f>$D$146/C148</f>
        <v>119457</v>
      </c>
      <c r="E148" s="10">
        <f>$E$146/C148</f>
        <v>195176</v>
      </c>
      <c r="F148" s="10">
        <f>$F$146/C148</f>
        <v>64412</v>
      </c>
      <c r="G148" s="10">
        <f>$G$146/C148</f>
        <v>74191</v>
      </c>
      <c r="L148" s="36"/>
    </row>
    <row r="149" spans="1:12" x14ac:dyDescent="0.25">
      <c r="C149" s="36">
        <v>2</v>
      </c>
      <c r="D149" s="10">
        <f t="shared" ref="D149:D169" si="24">$D$146/C149</f>
        <v>59728.5</v>
      </c>
      <c r="E149" s="10">
        <f t="shared" ref="E149:E169" si="25">$E$146/C149</f>
        <v>97588</v>
      </c>
      <c r="F149" s="10">
        <f t="shared" ref="F149:F169" si="26">$F$146/C149</f>
        <v>32206</v>
      </c>
      <c r="G149" s="10">
        <f t="shared" ref="G149:G169" si="27">$G$146/C149</f>
        <v>37095.5</v>
      </c>
      <c r="L149" s="36"/>
    </row>
    <row r="150" spans="1:12" x14ac:dyDescent="0.25">
      <c r="C150" s="36">
        <v>3</v>
      </c>
      <c r="D150" s="10">
        <f t="shared" si="24"/>
        <v>39819</v>
      </c>
      <c r="E150" s="10">
        <f t="shared" si="25"/>
        <v>65058.666666666664</v>
      </c>
      <c r="F150" s="10">
        <f t="shared" si="26"/>
        <v>21470.666666666668</v>
      </c>
      <c r="G150" s="10">
        <f t="shared" si="27"/>
        <v>24730.333333333332</v>
      </c>
      <c r="L150" s="36"/>
    </row>
    <row r="151" spans="1:12" x14ac:dyDescent="0.25">
      <c r="C151" s="36">
        <v>4</v>
      </c>
      <c r="D151" s="10">
        <f t="shared" si="24"/>
        <v>29864.25</v>
      </c>
      <c r="E151" s="10">
        <f t="shared" si="25"/>
        <v>48794</v>
      </c>
      <c r="F151" s="9">
        <f t="shared" si="26"/>
        <v>16103</v>
      </c>
      <c r="G151" s="12">
        <f t="shared" si="27"/>
        <v>18547.75</v>
      </c>
      <c r="L151" s="36"/>
    </row>
    <row r="152" spans="1:12" x14ac:dyDescent="0.25">
      <c r="C152" s="36">
        <v>5</v>
      </c>
      <c r="D152" s="10">
        <f t="shared" si="24"/>
        <v>23891.4</v>
      </c>
      <c r="E152" s="10">
        <f t="shared" si="25"/>
        <v>39035.199999999997</v>
      </c>
      <c r="F152" s="9">
        <f t="shared" si="26"/>
        <v>12882.4</v>
      </c>
      <c r="G152" s="9">
        <f t="shared" si="27"/>
        <v>14838.2</v>
      </c>
      <c r="L152" s="36"/>
    </row>
    <row r="153" spans="1:12" x14ac:dyDescent="0.25">
      <c r="C153" s="36">
        <v>6</v>
      </c>
      <c r="D153" s="10">
        <f t="shared" si="24"/>
        <v>19909.5</v>
      </c>
      <c r="E153" s="10">
        <f t="shared" si="25"/>
        <v>32529.333333333332</v>
      </c>
      <c r="F153" s="9">
        <f t="shared" si="26"/>
        <v>10735.333333333334</v>
      </c>
      <c r="G153" s="9">
        <f t="shared" si="27"/>
        <v>12365.166666666666</v>
      </c>
    </row>
    <row r="154" spans="1:12" x14ac:dyDescent="0.25">
      <c r="C154" s="36">
        <v>7</v>
      </c>
      <c r="D154" s="9">
        <f t="shared" si="24"/>
        <v>17065.285714285714</v>
      </c>
      <c r="E154" s="10">
        <f t="shared" si="25"/>
        <v>27882.285714285714</v>
      </c>
      <c r="F154" s="9">
        <f t="shared" si="26"/>
        <v>9201.7142857142862</v>
      </c>
      <c r="G154" s="9">
        <f t="shared" si="27"/>
        <v>10598.714285714286</v>
      </c>
    </row>
    <row r="155" spans="1:12" x14ac:dyDescent="0.25">
      <c r="C155" s="36">
        <v>8</v>
      </c>
      <c r="D155" s="9">
        <f t="shared" si="24"/>
        <v>14932.125</v>
      </c>
      <c r="E155" s="10">
        <f t="shared" si="25"/>
        <v>24397</v>
      </c>
      <c r="F155" s="9">
        <f t="shared" si="26"/>
        <v>8051.5</v>
      </c>
      <c r="G155" s="9">
        <f t="shared" si="27"/>
        <v>9273.875</v>
      </c>
    </row>
    <row r="156" spans="1:12" x14ac:dyDescent="0.25">
      <c r="C156" s="36">
        <v>9</v>
      </c>
      <c r="D156" s="9">
        <f t="shared" si="24"/>
        <v>13273</v>
      </c>
      <c r="E156" s="10">
        <f t="shared" si="25"/>
        <v>21686.222222222223</v>
      </c>
      <c r="F156" s="9">
        <f t="shared" si="26"/>
        <v>7156.8888888888887</v>
      </c>
      <c r="G156" s="9">
        <f t="shared" si="27"/>
        <v>8243.4444444444453</v>
      </c>
    </row>
    <row r="157" spans="1:12" x14ac:dyDescent="0.25">
      <c r="C157" s="36">
        <v>10</v>
      </c>
      <c r="D157" s="9">
        <f t="shared" si="24"/>
        <v>11945.7</v>
      </c>
      <c r="E157" s="10">
        <f t="shared" si="25"/>
        <v>19517.599999999999</v>
      </c>
      <c r="F157" s="9">
        <f t="shared" si="26"/>
        <v>6441.2</v>
      </c>
      <c r="G157" s="9">
        <f t="shared" si="27"/>
        <v>7419.1</v>
      </c>
      <c r="J157" s="6"/>
    </row>
    <row r="158" spans="1:12" x14ac:dyDescent="0.25">
      <c r="C158" s="36">
        <v>11</v>
      </c>
      <c r="D158" s="9">
        <f t="shared" si="24"/>
        <v>10859.727272727272</v>
      </c>
      <c r="E158" s="9">
        <f t="shared" si="25"/>
        <v>17743.272727272728</v>
      </c>
      <c r="F158" s="9">
        <f t="shared" si="26"/>
        <v>5855.636363636364</v>
      </c>
      <c r="G158" s="9">
        <f t="shared" si="27"/>
        <v>6744.636363636364</v>
      </c>
      <c r="J158" s="6"/>
    </row>
    <row r="159" spans="1:12" x14ac:dyDescent="0.25">
      <c r="C159" s="36">
        <v>12</v>
      </c>
      <c r="D159" s="9">
        <f t="shared" si="24"/>
        <v>9954.75</v>
      </c>
      <c r="E159" s="9">
        <f t="shared" si="25"/>
        <v>16264.666666666666</v>
      </c>
      <c r="F159" s="9">
        <f t="shared" si="26"/>
        <v>5367.666666666667</v>
      </c>
      <c r="G159" s="9">
        <f t="shared" si="27"/>
        <v>6182.583333333333</v>
      </c>
      <c r="J159" s="6"/>
    </row>
    <row r="160" spans="1:12" x14ac:dyDescent="0.25">
      <c r="C160" s="36">
        <v>13</v>
      </c>
      <c r="D160" s="9">
        <f t="shared" si="24"/>
        <v>9189</v>
      </c>
      <c r="E160" s="9">
        <f t="shared" si="25"/>
        <v>15013.538461538461</v>
      </c>
      <c r="F160" s="9">
        <f t="shared" si="26"/>
        <v>4954.7692307692305</v>
      </c>
      <c r="G160" s="9">
        <f t="shared" si="27"/>
        <v>5707</v>
      </c>
      <c r="J160" s="6"/>
    </row>
    <row r="161" spans="1:10" x14ac:dyDescent="0.25">
      <c r="C161" s="36">
        <v>14</v>
      </c>
      <c r="D161" s="9">
        <f t="shared" si="24"/>
        <v>8532.6428571428569</v>
      </c>
      <c r="E161" s="9">
        <f t="shared" si="25"/>
        <v>13941.142857142857</v>
      </c>
      <c r="F161" s="9">
        <f t="shared" si="26"/>
        <v>4600.8571428571431</v>
      </c>
      <c r="G161" s="9">
        <f t="shared" si="27"/>
        <v>5299.3571428571431</v>
      </c>
      <c r="J161" s="6"/>
    </row>
    <row r="162" spans="1:10" x14ac:dyDescent="0.25">
      <c r="C162" s="36">
        <v>15</v>
      </c>
      <c r="D162" s="9">
        <f t="shared" si="24"/>
        <v>7963.8</v>
      </c>
      <c r="E162" s="9">
        <f t="shared" si="25"/>
        <v>13011.733333333334</v>
      </c>
      <c r="F162" s="9">
        <f t="shared" si="26"/>
        <v>4294.1333333333332</v>
      </c>
      <c r="G162" s="9">
        <f t="shared" si="27"/>
        <v>4946.0666666666666</v>
      </c>
      <c r="J162" s="6"/>
    </row>
    <row r="163" spans="1:10" x14ac:dyDescent="0.25">
      <c r="C163" s="36">
        <v>16</v>
      </c>
      <c r="D163" s="9">
        <f t="shared" si="24"/>
        <v>7466.0625</v>
      </c>
      <c r="E163" s="9">
        <f t="shared" si="25"/>
        <v>12198.5</v>
      </c>
      <c r="F163" s="9">
        <f t="shared" si="26"/>
        <v>4025.75</v>
      </c>
      <c r="G163" s="9">
        <f t="shared" si="27"/>
        <v>4636.9375</v>
      </c>
      <c r="J163" s="6"/>
    </row>
    <row r="164" spans="1:10" x14ac:dyDescent="0.25">
      <c r="C164" s="36">
        <v>17</v>
      </c>
      <c r="D164" s="9">
        <f t="shared" si="24"/>
        <v>7026.8823529411766</v>
      </c>
      <c r="E164" s="9">
        <f t="shared" si="25"/>
        <v>11480.941176470587</v>
      </c>
      <c r="F164" s="9">
        <f t="shared" si="26"/>
        <v>3788.9411764705883</v>
      </c>
      <c r="G164" s="9">
        <f t="shared" si="27"/>
        <v>4364.1764705882351</v>
      </c>
      <c r="J164" s="6"/>
    </row>
    <row r="165" spans="1:10" x14ac:dyDescent="0.25">
      <c r="C165" s="36">
        <v>18</v>
      </c>
      <c r="D165" s="9">
        <f t="shared" si="24"/>
        <v>6636.5</v>
      </c>
      <c r="E165" s="9">
        <f t="shared" si="25"/>
        <v>10843.111111111111</v>
      </c>
      <c r="F165" s="9">
        <f t="shared" si="26"/>
        <v>3578.4444444444443</v>
      </c>
      <c r="G165" s="9">
        <f t="shared" si="27"/>
        <v>4121.7222222222226</v>
      </c>
    </row>
    <row r="166" spans="1:10" x14ac:dyDescent="0.25">
      <c r="C166" s="36">
        <v>19</v>
      </c>
      <c r="D166" s="9">
        <f t="shared" si="24"/>
        <v>6287.2105263157891</v>
      </c>
      <c r="E166" s="9">
        <f t="shared" si="25"/>
        <v>10272.421052631578</v>
      </c>
      <c r="F166" s="9">
        <f t="shared" si="26"/>
        <v>3390.1052631578946</v>
      </c>
      <c r="G166" s="9">
        <f t="shared" si="27"/>
        <v>3904.7894736842104</v>
      </c>
    </row>
    <row r="167" spans="1:10" x14ac:dyDescent="0.25">
      <c r="C167" s="36">
        <v>20</v>
      </c>
      <c r="D167" s="9">
        <f t="shared" si="24"/>
        <v>5972.85</v>
      </c>
      <c r="E167" s="9">
        <f t="shared" si="25"/>
        <v>9758.7999999999993</v>
      </c>
      <c r="F167" s="9">
        <f t="shared" si="26"/>
        <v>3220.6</v>
      </c>
      <c r="G167" s="9">
        <f t="shared" si="27"/>
        <v>3709.55</v>
      </c>
    </row>
    <row r="168" spans="1:10" x14ac:dyDescent="0.25">
      <c r="C168" s="36">
        <v>21</v>
      </c>
      <c r="D168" s="9">
        <f t="shared" si="24"/>
        <v>5688.4285714285716</v>
      </c>
      <c r="E168" s="9">
        <f t="shared" si="25"/>
        <v>9294.0952380952385</v>
      </c>
      <c r="F168" s="9">
        <f t="shared" si="26"/>
        <v>3067.2380952380954</v>
      </c>
      <c r="G168" s="9">
        <f t="shared" si="27"/>
        <v>3532.9047619047619</v>
      </c>
    </row>
    <row r="169" spans="1:10" x14ac:dyDescent="0.25">
      <c r="C169" s="36">
        <v>22</v>
      </c>
      <c r="D169" s="9">
        <f t="shared" si="24"/>
        <v>5429.863636363636</v>
      </c>
      <c r="E169" s="9">
        <f t="shared" si="25"/>
        <v>8871.636363636364</v>
      </c>
      <c r="F169" s="9">
        <f t="shared" si="26"/>
        <v>2927.818181818182</v>
      </c>
      <c r="G169" s="9">
        <f t="shared" si="27"/>
        <v>3372.318181818182</v>
      </c>
    </row>
    <row r="170" spans="1:10" x14ac:dyDescent="0.25">
      <c r="C170" s="36"/>
      <c r="D170" s="36"/>
      <c r="E170" s="36"/>
      <c r="F170" s="36"/>
      <c r="G170" s="36"/>
    </row>
    <row r="171" spans="1:10" x14ac:dyDescent="0.25">
      <c r="A171" s="70" t="s">
        <v>80</v>
      </c>
      <c r="B171" s="70"/>
      <c r="C171" s="36"/>
      <c r="D171" s="36">
        <v>6</v>
      </c>
      <c r="E171" s="36">
        <v>10</v>
      </c>
      <c r="F171" s="36">
        <v>3</v>
      </c>
      <c r="G171" s="36">
        <v>3</v>
      </c>
    </row>
    <row r="172" spans="1:10" x14ac:dyDescent="0.25">
      <c r="A172" s="16"/>
      <c r="B172" s="16"/>
      <c r="C172" s="36"/>
      <c r="D172" s="53"/>
      <c r="E172" s="53"/>
      <c r="F172" s="53"/>
      <c r="G172" s="53"/>
    </row>
    <row r="173" spans="1:10" x14ac:dyDescent="0.25">
      <c r="A173" s="16"/>
      <c r="B173" s="16"/>
      <c r="C173" s="36"/>
      <c r="D173" s="53"/>
      <c r="E173" s="53"/>
      <c r="F173" s="53"/>
      <c r="G173" s="53"/>
    </row>
    <row r="174" spans="1:10" x14ac:dyDescent="0.25">
      <c r="C174" s="36"/>
      <c r="D174" s="53"/>
      <c r="E174" s="53"/>
      <c r="F174" s="53"/>
      <c r="G174" s="53"/>
    </row>
    <row r="175" spans="1:10" x14ac:dyDescent="0.25">
      <c r="C175" s="36"/>
      <c r="D175" s="36"/>
      <c r="E175" s="36"/>
      <c r="F175" s="36"/>
      <c r="G175" s="36"/>
    </row>
    <row r="176" spans="1:10" x14ac:dyDescent="0.25">
      <c r="C176" s="36"/>
      <c r="D176" s="36"/>
      <c r="E176" s="36"/>
      <c r="F176" s="36"/>
      <c r="G176" s="36"/>
    </row>
    <row r="177" spans="1:10" x14ac:dyDescent="0.25">
      <c r="C177" s="36"/>
      <c r="D177" s="70" t="s">
        <v>19</v>
      </c>
      <c r="E177" s="70"/>
      <c r="F177" s="36"/>
      <c r="G177" s="36" t="s">
        <v>29</v>
      </c>
    </row>
    <row r="178" spans="1:10" x14ac:dyDescent="0.25">
      <c r="C178" s="36"/>
      <c r="D178" s="36"/>
      <c r="E178" s="13"/>
      <c r="F178" s="36"/>
      <c r="G178" s="36"/>
    </row>
    <row r="179" spans="1:10" x14ac:dyDescent="0.25">
      <c r="C179" s="36"/>
      <c r="D179" s="1" t="s">
        <v>0</v>
      </c>
      <c r="E179" s="3" t="s">
        <v>1</v>
      </c>
      <c r="F179" s="1" t="s">
        <v>2</v>
      </c>
      <c r="G179" s="1" t="s">
        <v>3</v>
      </c>
    </row>
    <row r="180" spans="1:10" x14ac:dyDescent="0.25">
      <c r="C180" s="36"/>
      <c r="D180" s="36"/>
      <c r="E180" s="13"/>
      <c r="F180" s="36"/>
      <c r="G180" s="36"/>
    </row>
    <row r="181" spans="1:10" x14ac:dyDescent="0.25">
      <c r="A181" s="70" t="s">
        <v>36</v>
      </c>
      <c r="B181" s="70"/>
      <c r="C181" s="36"/>
      <c r="D181" s="6">
        <v>87019</v>
      </c>
      <c r="E181" s="6">
        <v>84534</v>
      </c>
      <c r="F181" s="6">
        <v>42117</v>
      </c>
      <c r="G181" s="6">
        <v>35662</v>
      </c>
    </row>
    <row r="182" spans="1:10" x14ac:dyDescent="0.25">
      <c r="C182" s="36" t="s">
        <v>37</v>
      </c>
      <c r="D182" s="36"/>
      <c r="E182" s="36"/>
      <c r="F182" s="36"/>
      <c r="G182" s="36"/>
    </row>
    <row r="183" spans="1:10" x14ac:dyDescent="0.25">
      <c r="C183" s="36">
        <v>1</v>
      </c>
      <c r="D183" s="10">
        <f>$D$181/C183</f>
        <v>87019</v>
      </c>
      <c r="E183" s="10">
        <f>$E$181/C183</f>
        <v>84534</v>
      </c>
      <c r="F183" s="10">
        <f>$F$181/C183</f>
        <v>42117</v>
      </c>
      <c r="G183" s="10">
        <f>$G$181/C183</f>
        <v>35662</v>
      </c>
    </row>
    <row r="184" spans="1:10" x14ac:dyDescent="0.25">
      <c r="C184" s="36">
        <v>2</v>
      </c>
      <c r="D184" s="10">
        <f t="shared" ref="D184:D194" si="28">$D$181/C184</f>
        <v>43509.5</v>
      </c>
      <c r="E184" s="10">
        <f t="shared" ref="E184:E194" si="29">$E$181/C184</f>
        <v>42267</v>
      </c>
      <c r="F184" s="10">
        <f t="shared" ref="F184:F194" si="30">$F$181/C184</f>
        <v>21058.5</v>
      </c>
      <c r="G184" s="10">
        <f t="shared" ref="G184:G194" si="31">$G$181/C184</f>
        <v>17831</v>
      </c>
    </row>
    <row r="185" spans="1:10" x14ac:dyDescent="0.25">
      <c r="C185" s="36">
        <v>3</v>
      </c>
      <c r="D185" s="10">
        <f t="shared" si="28"/>
        <v>29006.333333333332</v>
      </c>
      <c r="E185" s="10">
        <f t="shared" si="29"/>
        <v>28178</v>
      </c>
      <c r="F185" s="9">
        <f t="shared" si="30"/>
        <v>14039</v>
      </c>
      <c r="G185" s="9">
        <f t="shared" si="31"/>
        <v>11887.333333333334</v>
      </c>
      <c r="J185" s="6"/>
    </row>
    <row r="186" spans="1:10" x14ac:dyDescent="0.25">
      <c r="C186" s="36">
        <v>4</v>
      </c>
      <c r="D186" s="10">
        <f t="shared" si="28"/>
        <v>21754.75</v>
      </c>
      <c r="E186" s="10">
        <f t="shared" si="29"/>
        <v>21133.5</v>
      </c>
      <c r="F186" s="9">
        <f t="shared" si="30"/>
        <v>10529.25</v>
      </c>
      <c r="G186" s="9">
        <f t="shared" si="31"/>
        <v>8915.5</v>
      </c>
      <c r="J186" s="6"/>
    </row>
    <row r="187" spans="1:10" x14ac:dyDescent="0.25">
      <c r="C187" s="36">
        <v>5</v>
      </c>
      <c r="D187" s="9">
        <f t="shared" si="28"/>
        <v>17403.8</v>
      </c>
      <c r="E187" s="9">
        <f t="shared" si="29"/>
        <v>16906.8</v>
      </c>
      <c r="F187" s="9">
        <f t="shared" si="30"/>
        <v>8423.4</v>
      </c>
      <c r="G187" s="9">
        <f t="shared" si="31"/>
        <v>7132.4</v>
      </c>
      <c r="J187" s="6"/>
    </row>
    <row r="188" spans="1:10" x14ac:dyDescent="0.25">
      <c r="C188" s="36">
        <v>6</v>
      </c>
      <c r="D188" s="9">
        <f t="shared" si="28"/>
        <v>14503.166666666666</v>
      </c>
      <c r="E188" s="9">
        <f t="shared" si="29"/>
        <v>14089</v>
      </c>
      <c r="F188" s="9">
        <f t="shared" si="30"/>
        <v>7019.5</v>
      </c>
      <c r="G188" s="9">
        <f t="shared" si="31"/>
        <v>5943.666666666667</v>
      </c>
      <c r="J188" s="6"/>
    </row>
    <row r="189" spans="1:10" x14ac:dyDescent="0.25">
      <c r="C189" s="36">
        <v>7</v>
      </c>
      <c r="D189" s="9">
        <f t="shared" si="28"/>
        <v>12431.285714285714</v>
      </c>
      <c r="E189" s="9">
        <f t="shared" si="29"/>
        <v>12076.285714285714</v>
      </c>
      <c r="F189" s="9">
        <f t="shared" si="30"/>
        <v>6016.7142857142853</v>
      </c>
      <c r="G189" s="9">
        <f t="shared" si="31"/>
        <v>5094.5714285714284</v>
      </c>
    </row>
    <row r="190" spans="1:10" x14ac:dyDescent="0.25">
      <c r="C190" s="36">
        <v>8</v>
      </c>
      <c r="D190" s="9">
        <f t="shared" si="28"/>
        <v>10877.375</v>
      </c>
      <c r="E190" s="9">
        <f t="shared" si="29"/>
        <v>10566.75</v>
      </c>
      <c r="F190" s="9">
        <f t="shared" si="30"/>
        <v>5264.625</v>
      </c>
      <c r="G190" s="9">
        <f t="shared" si="31"/>
        <v>4457.75</v>
      </c>
    </row>
    <row r="191" spans="1:10" x14ac:dyDescent="0.25">
      <c r="C191" s="36">
        <v>9</v>
      </c>
      <c r="D191" s="9">
        <f t="shared" si="28"/>
        <v>9668.7777777777774</v>
      </c>
      <c r="E191" s="9">
        <f t="shared" si="29"/>
        <v>9392.6666666666661</v>
      </c>
      <c r="F191" s="9">
        <f t="shared" si="30"/>
        <v>4679.666666666667</v>
      </c>
      <c r="G191" s="9">
        <f t="shared" si="31"/>
        <v>3962.4444444444443</v>
      </c>
    </row>
    <row r="192" spans="1:10" x14ac:dyDescent="0.25">
      <c r="C192" s="36">
        <v>10</v>
      </c>
      <c r="D192" s="9">
        <f t="shared" si="28"/>
        <v>8701.9</v>
      </c>
      <c r="E192" s="9">
        <f t="shared" si="29"/>
        <v>8453.4</v>
      </c>
      <c r="F192" s="9">
        <f t="shared" si="30"/>
        <v>4211.7</v>
      </c>
      <c r="G192" s="9">
        <f t="shared" si="31"/>
        <v>3566.2</v>
      </c>
    </row>
    <row r="193" spans="1:10" x14ac:dyDescent="0.25">
      <c r="C193" s="36">
        <v>11</v>
      </c>
      <c r="D193" s="9">
        <f t="shared" si="28"/>
        <v>7910.818181818182</v>
      </c>
      <c r="E193" s="9">
        <f t="shared" si="29"/>
        <v>7684.909090909091</v>
      </c>
      <c r="F193" s="9">
        <f t="shared" si="30"/>
        <v>3828.818181818182</v>
      </c>
      <c r="G193" s="9">
        <f t="shared" si="31"/>
        <v>3242</v>
      </c>
    </row>
    <row r="194" spans="1:10" x14ac:dyDescent="0.25">
      <c r="C194" s="36">
        <v>12</v>
      </c>
      <c r="D194" s="9">
        <f t="shared" si="28"/>
        <v>7251.583333333333</v>
      </c>
      <c r="E194" s="9">
        <f t="shared" si="29"/>
        <v>7044.5</v>
      </c>
      <c r="F194" s="9">
        <f t="shared" si="30"/>
        <v>3509.75</v>
      </c>
      <c r="G194" s="9">
        <f t="shared" si="31"/>
        <v>2971.8333333333335</v>
      </c>
    </row>
    <row r="195" spans="1:10" x14ac:dyDescent="0.25">
      <c r="C195" s="36"/>
      <c r="D195" s="36"/>
      <c r="E195" s="36"/>
      <c r="F195" s="36"/>
      <c r="G195" s="36"/>
    </row>
    <row r="196" spans="1:10" x14ac:dyDescent="0.25">
      <c r="A196" s="70" t="s">
        <v>80</v>
      </c>
      <c r="B196" s="70"/>
      <c r="C196" s="36"/>
      <c r="D196" s="36">
        <v>4</v>
      </c>
      <c r="E196" s="36">
        <v>4</v>
      </c>
      <c r="F196" s="36">
        <v>2</v>
      </c>
      <c r="G196" s="36">
        <v>2</v>
      </c>
    </row>
    <row r="197" spans="1:10" x14ac:dyDescent="0.25">
      <c r="A197" s="16"/>
      <c r="B197" s="16"/>
      <c r="C197" s="36"/>
      <c r="D197" s="53"/>
      <c r="E197" s="53"/>
      <c r="F197" s="53"/>
      <c r="G197" s="53"/>
    </row>
    <row r="198" spans="1:10" x14ac:dyDescent="0.25">
      <c r="A198" s="16"/>
      <c r="B198" s="16"/>
      <c r="C198" s="36"/>
      <c r="D198" s="53"/>
      <c r="E198" s="53"/>
      <c r="F198" s="53"/>
      <c r="G198" s="53"/>
    </row>
    <row r="199" spans="1:10" x14ac:dyDescent="0.25">
      <c r="C199" s="36"/>
      <c r="D199" s="53"/>
      <c r="E199" s="53"/>
      <c r="F199" s="53"/>
      <c r="G199" s="53"/>
    </row>
    <row r="200" spans="1:10" x14ac:dyDescent="0.25">
      <c r="C200" s="36"/>
      <c r="D200" s="36"/>
      <c r="E200" s="36"/>
      <c r="F200" s="36"/>
      <c r="G200" s="36"/>
    </row>
    <row r="201" spans="1:10" x14ac:dyDescent="0.25">
      <c r="C201" s="36"/>
      <c r="D201" s="36"/>
      <c r="E201" s="36"/>
      <c r="F201" s="36"/>
      <c r="G201" s="36"/>
    </row>
    <row r="202" spans="1:10" x14ac:dyDescent="0.25">
      <c r="C202" s="36"/>
      <c r="D202" s="70" t="s">
        <v>20</v>
      </c>
      <c r="E202" s="70"/>
      <c r="F202" s="36"/>
      <c r="G202" s="36" t="s">
        <v>31</v>
      </c>
    </row>
    <row r="203" spans="1:10" x14ac:dyDescent="0.25">
      <c r="C203" s="36"/>
      <c r="D203" s="36"/>
      <c r="E203" s="36"/>
      <c r="F203" s="36"/>
      <c r="G203" s="36"/>
    </row>
    <row r="204" spans="1:10" x14ac:dyDescent="0.25">
      <c r="C204" s="36"/>
      <c r="D204" s="1" t="s">
        <v>0</v>
      </c>
      <c r="E204" s="3" t="s">
        <v>1</v>
      </c>
      <c r="F204" s="1" t="s">
        <v>2</v>
      </c>
      <c r="G204" s="1" t="s">
        <v>3</v>
      </c>
      <c r="J204" s="6"/>
    </row>
    <row r="205" spans="1:10" x14ac:dyDescent="0.25">
      <c r="C205" s="36"/>
      <c r="D205" s="36"/>
      <c r="E205" s="36"/>
      <c r="F205" s="36"/>
      <c r="G205" s="36"/>
      <c r="J205" s="6"/>
    </row>
    <row r="206" spans="1:10" x14ac:dyDescent="0.25">
      <c r="A206" s="70" t="s">
        <v>36</v>
      </c>
      <c r="B206" s="70"/>
      <c r="C206" s="36"/>
      <c r="D206" s="6">
        <v>187497</v>
      </c>
      <c r="E206" s="6">
        <v>158362</v>
      </c>
      <c r="F206" s="6">
        <v>88601</v>
      </c>
      <c r="G206" s="6">
        <v>58427</v>
      </c>
      <c r="J206" s="6"/>
    </row>
    <row r="207" spans="1:10" x14ac:dyDescent="0.25">
      <c r="C207" s="36" t="s">
        <v>37</v>
      </c>
      <c r="D207" s="36"/>
      <c r="E207" s="36"/>
      <c r="F207" s="36"/>
      <c r="G207" s="36"/>
      <c r="J207" s="6"/>
    </row>
    <row r="208" spans="1:10" x14ac:dyDescent="0.25">
      <c r="C208" s="36">
        <v>1</v>
      </c>
      <c r="D208" s="10">
        <f>$D$206/C208</f>
        <v>187497</v>
      </c>
      <c r="E208" s="10">
        <f>$E$206/C208</f>
        <v>158362</v>
      </c>
      <c r="F208" s="10">
        <f>$F$206/C208</f>
        <v>88601</v>
      </c>
      <c r="G208" s="10">
        <f>$G$206/C208</f>
        <v>58427</v>
      </c>
    </row>
    <row r="209" spans="3:12" x14ac:dyDescent="0.25">
      <c r="C209" s="36">
        <v>2</v>
      </c>
      <c r="D209" s="10">
        <f t="shared" ref="D209:D230" si="32">$D$206/C209</f>
        <v>93748.5</v>
      </c>
      <c r="E209" s="10">
        <f t="shared" ref="E209:E230" si="33">$E$206/C209</f>
        <v>79181</v>
      </c>
      <c r="F209" s="10">
        <f t="shared" ref="F209:F230" si="34">$F$206/C209</f>
        <v>44300.5</v>
      </c>
      <c r="G209" s="10">
        <f t="shared" ref="G209:G230" si="35">$G$206/C209</f>
        <v>29213.5</v>
      </c>
    </row>
    <row r="210" spans="3:12" x14ac:dyDescent="0.25">
      <c r="C210" s="36">
        <v>3</v>
      </c>
      <c r="D210" s="10">
        <f t="shared" si="32"/>
        <v>62499</v>
      </c>
      <c r="E210" s="10">
        <f t="shared" si="33"/>
        <v>52787.333333333336</v>
      </c>
      <c r="F210" s="10">
        <f t="shared" si="34"/>
        <v>29533.666666666668</v>
      </c>
      <c r="G210" s="9">
        <f t="shared" si="35"/>
        <v>19475.666666666668</v>
      </c>
    </row>
    <row r="211" spans="3:12" x14ac:dyDescent="0.25">
      <c r="C211" s="36">
        <v>4</v>
      </c>
      <c r="D211" s="10">
        <f t="shared" si="32"/>
        <v>46874.25</v>
      </c>
      <c r="E211" s="10">
        <f t="shared" si="33"/>
        <v>39590.5</v>
      </c>
      <c r="F211" s="10">
        <f t="shared" si="34"/>
        <v>22150.25</v>
      </c>
      <c r="G211" s="9">
        <f t="shared" si="35"/>
        <v>14606.75</v>
      </c>
    </row>
    <row r="212" spans="3:12" x14ac:dyDescent="0.25">
      <c r="C212" s="36">
        <v>5</v>
      </c>
      <c r="D212" s="10">
        <f t="shared" si="32"/>
        <v>37499.4</v>
      </c>
      <c r="E212" s="10">
        <f t="shared" si="33"/>
        <v>31672.400000000001</v>
      </c>
      <c r="F212" s="9">
        <f t="shared" si="34"/>
        <v>17720.2</v>
      </c>
      <c r="G212" s="9">
        <f t="shared" si="35"/>
        <v>11685.4</v>
      </c>
      <c r="L212" s="36"/>
    </row>
    <row r="213" spans="3:12" x14ac:dyDescent="0.25">
      <c r="C213" s="36">
        <v>6</v>
      </c>
      <c r="D213" s="10">
        <f t="shared" si="32"/>
        <v>31249.5</v>
      </c>
      <c r="E213" s="10">
        <f t="shared" si="33"/>
        <v>26393.666666666668</v>
      </c>
      <c r="F213" s="9">
        <f t="shared" si="34"/>
        <v>14766.833333333334</v>
      </c>
      <c r="G213" s="9">
        <f t="shared" si="35"/>
        <v>9737.8333333333339</v>
      </c>
      <c r="L213" s="36"/>
    </row>
    <row r="214" spans="3:12" x14ac:dyDescent="0.25">
      <c r="C214" s="36">
        <v>7</v>
      </c>
      <c r="D214" s="10">
        <f t="shared" si="32"/>
        <v>26785.285714285714</v>
      </c>
      <c r="E214" s="10">
        <f t="shared" si="33"/>
        <v>22623.142857142859</v>
      </c>
      <c r="F214" s="9">
        <f t="shared" si="34"/>
        <v>12657.285714285714</v>
      </c>
      <c r="G214" s="9">
        <f t="shared" si="35"/>
        <v>8346.7142857142862</v>
      </c>
      <c r="L214" s="36"/>
    </row>
    <row r="215" spans="3:12" x14ac:dyDescent="0.25">
      <c r="C215" s="36">
        <v>8</v>
      </c>
      <c r="D215" s="10">
        <f t="shared" si="32"/>
        <v>23437.125</v>
      </c>
      <c r="E215" s="10">
        <f t="shared" si="33"/>
        <v>19795.25</v>
      </c>
      <c r="F215" s="9">
        <f t="shared" si="34"/>
        <v>11075.125</v>
      </c>
      <c r="G215" s="9">
        <f t="shared" si="35"/>
        <v>7303.375</v>
      </c>
      <c r="L215" s="36"/>
    </row>
    <row r="216" spans="3:12" x14ac:dyDescent="0.25">
      <c r="C216" s="36">
        <v>9</v>
      </c>
      <c r="D216" s="10">
        <f t="shared" si="32"/>
        <v>20833</v>
      </c>
      <c r="E216" s="9">
        <f t="shared" si="33"/>
        <v>17595.777777777777</v>
      </c>
      <c r="F216" s="9">
        <f t="shared" si="34"/>
        <v>9844.5555555555547</v>
      </c>
      <c r="G216" s="9">
        <f t="shared" si="35"/>
        <v>6491.8888888888887</v>
      </c>
      <c r="L216" s="36"/>
    </row>
    <row r="217" spans="3:12" x14ac:dyDescent="0.25">
      <c r="C217" s="36">
        <v>10</v>
      </c>
      <c r="D217" s="9">
        <f t="shared" si="32"/>
        <v>18749.7</v>
      </c>
      <c r="E217" s="9">
        <f t="shared" si="33"/>
        <v>15836.2</v>
      </c>
      <c r="F217" s="9">
        <f t="shared" si="34"/>
        <v>8860.1</v>
      </c>
      <c r="G217" s="9">
        <f t="shared" si="35"/>
        <v>5842.7</v>
      </c>
      <c r="L217" s="36"/>
    </row>
    <row r="218" spans="3:12" x14ac:dyDescent="0.25">
      <c r="C218" s="36">
        <v>11</v>
      </c>
      <c r="D218" s="9">
        <f t="shared" si="32"/>
        <v>17045.18181818182</v>
      </c>
      <c r="E218" s="9">
        <f t="shared" si="33"/>
        <v>14396.545454545454</v>
      </c>
      <c r="F218" s="9">
        <f t="shared" si="34"/>
        <v>8054.636363636364</v>
      </c>
      <c r="G218" s="9">
        <f t="shared" si="35"/>
        <v>5311.545454545455</v>
      </c>
    </row>
    <row r="219" spans="3:12" x14ac:dyDescent="0.25">
      <c r="C219" s="36">
        <v>12</v>
      </c>
      <c r="D219" s="9">
        <f t="shared" si="32"/>
        <v>15624.75</v>
      </c>
      <c r="E219" s="9">
        <f t="shared" si="33"/>
        <v>13196.833333333334</v>
      </c>
      <c r="F219" s="9">
        <f t="shared" si="34"/>
        <v>7383.416666666667</v>
      </c>
      <c r="G219" s="9">
        <f t="shared" si="35"/>
        <v>4868.916666666667</v>
      </c>
    </row>
    <row r="220" spans="3:12" x14ac:dyDescent="0.25">
      <c r="C220" s="36">
        <v>13</v>
      </c>
      <c r="D220" s="9">
        <f t="shared" si="32"/>
        <v>14422.846153846154</v>
      </c>
      <c r="E220" s="9">
        <f t="shared" si="33"/>
        <v>12181.692307692309</v>
      </c>
      <c r="F220" s="9">
        <f t="shared" si="34"/>
        <v>6815.4615384615381</v>
      </c>
      <c r="G220" s="9">
        <f t="shared" si="35"/>
        <v>4494.3846153846152</v>
      </c>
    </row>
    <row r="221" spans="3:12" x14ac:dyDescent="0.25">
      <c r="C221" s="36">
        <v>14</v>
      </c>
      <c r="D221" s="9">
        <f t="shared" si="32"/>
        <v>13392.642857142857</v>
      </c>
      <c r="E221" s="9">
        <f t="shared" si="33"/>
        <v>11311.571428571429</v>
      </c>
      <c r="F221" s="9">
        <f t="shared" si="34"/>
        <v>6328.6428571428569</v>
      </c>
      <c r="G221" s="9">
        <f t="shared" si="35"/>
        <v>4173.3571428571431</v>
      </c>
    </row>
    <row r="222" spans="3:12" x14ac:dyDescent="0.25">
      <c r="C222" s="36">
        <v>15</v>
      </c>
      <c r="D222" s="9">
        <f t="shared" si="32"/>
        <v>12499.8</v>
      </c>
      <c r="E222" s="9">
        <f t="shared" si="33"/>
        <v>10557.466666666667</v>
      </c>
      <c r="F222" s="9">
        <f t="shared" si="34"/>
        <v>5906.7333333333336</v>
      </c>
      <c r="G222" s="9">
        <f t="shared" si="35"/>
        <v>3895.1333333333332</v>
      </c>
    </row>
    <row r="223" spans="3:12" x14ac:dyDescent="0.25">
      <c r="C223" s="36">
        <v>16</v>
      </c>
      <c r="D223" s="9">
        <f t="shared" si="32"/>
        <v>11718.5625</v>
      </c>
      <c r="E223" s="9">
        <f t="shared" si="33"/>
        <v>9897.625</v>
      </c>
      <c r="F223" s="9">
        <f t="shared" si="34"/>
        <v>5537.5625</v>
      </c>
      <c r="G223" s="9">
        <f t="shared" si="35"/>
        <v>3651.6875</v>
      </c>
    </row>
    <row r="224" spans="3:12" x14ac:dyDescent="0.25">
      <c r="C224" s="36">
        <v>17</v>
      </c>
      <c r="D224" s="9">
        <f t="shared" si="32"/>
        <v>11029.235294117647</v>
      </c>
      <c r="E224" s="9">
        <f t="shared" si="33"/>
        <v>9315.4117647058829</v>
      </c>
      <c r="F224" s="9">
        <f t="shared" si="34"/>
        <v>5211.8235294117649</v>
      </c>
      <c r="G224" s="9">
        <f t="shared" si="35"/>
        <v>3436.8823529411766</v>
      </c>
    </row>
    <row r="225" spans="1:7" x14ac:dyDescent="0.25">
      <c r="C225" s="36">
        <v>18</v>
      </c>
      <c r="D225" s="9">
        <f t="shared" si="32"/>
        <v>10416.5</v>
      </c>
      <c r="E225" s="9">
        <f t="shared" si="33"/>
        <v>8797.8888888888887</v>
      </c>
      <c r="F225" s="9">
        <f t="shared" si="34"/>
        <v>4922.2777777777774</v>
      </c>
      <c r="G225" s="9">
        <f t="shared" si="35"/>
        <v>3245.9444444444443</v>
      </c>
    </row>
    <row r="226" spans="1:7" x14ac:dyDescent="0.25">
      <c r="C226" s="36">
        <v>19</v>
      </c>
      <c r="D226" s="9">
        <f t="shared" si="32"/>
        <v>9868.2631578947367</v>
      </c>
      <c r="E226" s="9">
        <f t="shared" si="33"/>
        <v>8334.8421052631584</v>
      </c>
      <c r="F226" s="9">
        <f t="shared" si="34"/>
        <v>4663.2105263157891</v>
      </c>
      <c r="G226" s="9">
        <f t="shared" si="35"/>
        <v>3075.1052631578946</v>
      </c>
    </row>
    <row r="227" spans="1:7" x14ac:dyDescent="0.25">
      <c r="C227" s="36">
        <v>20</v>
      </c>
      <c r="D227" s="9">
        <f t="shared" si="32"/>
        <v>9374.85</v>
      </c>
      <c r="E227" s="9">
        <f t="shared" si="33"/>
        <v>7918.1</v>
      </c>
      <c r="F227" s="9">
        <f t="shared" si="34"/>
        <v>4430.05</v>
      </c>
      <c r="G227" s="9">
        <f t="shared" si="35"/>
        <v>2921.35</v>
      </c>
    </row>
    <row r="228" spans="1:7" x14ac:dyDescent="0.25">
      <c r="C228" s="36">
        <v>21</v>
      </c>
      <c r="D228" s="9">
        <f t="shared" si="32"/>
        <v>8928.4285714285706</v>
      </c>
      <c r="E228" s="9">
        <f t="shared" si="33"/>
        <v>7541.0476190476193</v>
      </c>
      <c r="F228" s="9">
        <f t="shared" si="34"/>
        <v>4219.0952380952385</v>
      </c>
      <c r="G228" s="9">
        <f t="shared" si="35"/>
        <v>2782.2380952380954</v>
      </c>
    </row>
    <row r="229" spans="1:7" x14ac:dyDescent="0.25">
      <c r="C229" s="36">
        <v>22</v>
      </c>
      <c r="D229" s="9">
        <f t="shared" si="32"/>
        <v>8522.5909090909099</v>
      </c>
      <c r="E229" s="9">
        <f t="shared" si="33"/>
        <v>7198.272727272727</v>
      </c>
      <c r="F229" s="9">
        <f t="shared" si="34"/>
        <v>4027.318181818182</v>
      </c>
      <c r="G229" s="9">
        <f t="shared" si="35"/>
        <v>2655.7727272727275</v>
      </c>
    </row>
    <row r="230" spans="1:7" x14ac:dyDescent="0.25">
      <c r="C230" s="36">
        <v>23</v>
      </c>
      <c r="D230" s="9">
        <f t="shared" si="32"/>
        <v>8152.04347826087</v>
      </c>
      <c r="E230" s="9">
        <f t="shared" si="33"/>
        <v>6885.304347826087</v>
      </c>
      <c r="F230" s="9">
        <f t="shared" si="34"/>
        <v>3852.217391304348</v>
      </c>
      <c r="G230" s="9">
        <f t="shared" si="35"/>
        <v>2540.304347826087</v>
      </c>
    </row>
    <row r="231" spans="1:7" x14ac:dyDescent="0.25">
      <c r="C231" s="36"/>
      <c r="D231" s="36"/>
      <c r="E231" s="36"/>
      <c r="F231" s="36"/>
      <c r="G231" s="36"/>
    </row>
    <row r="232" spans="1:7" x14ac:dyDescent="0.25">
      <c r="A232" s="70" t="s">
        <v>80</v>
      </c>
      <c r="B232" s="70"/>
      <c r="C232" s="36"/>
      <c r="D232" s="36">
        <v>9</v>
      </c>
      <c r="E232" s="36">
        <v>8</v>
      </c>
      <c r="F232" s="36">
        <v>4</v>
      </c>
      <c r="G232" s="36">
        <v>2</v>
      </c>
    </row>
    <row r="233" spans="1:7" x14ac:dyDescent="0.25">
      <c r="A233" s="16"/>
      <c r="B233" s="16"/>
      <c r="C233" s="36"/>
      <c r="D233" s="53"/>
      <c r="E233" s="53"/>
      <c r="F233" s="53"/>
      <c r="G233" s="53"/>
    </row>
    <row r="234" spans="1:7" x14ac:dyDescent="0.25">
      <c r="A234" s="16"/>
      <c r="B234" s="16"/>
      <c r="C234" s="36"/>
      <c r="D234" s="53"/>
      <c r="E234" s="53"/>
      <c r="F234" s="53"/>
      <c r="G234" s="53"/>
    </row>
    <row r="235" spans="1:7" x14ac:dyDescent="0.25">
      <c r="C235" s="36"/>
      <c r="D235" s="53"/>
      <c r="E235" s="53"/>
      <c r="F235" s="53"/>
      <c r="G235" s="53"/>
    </row>
    <row r="236" spans="1:7" x14ac:dyDescent="0.25">
      <c r="C236" s="36"/>
      <c r="D236" s="36"/>
      <c r="E236" s="36"/>
      <c r="F236" s="36"/>
      <c r="G236" s="36"/>
    </row>
    <row r="237" spans="1:7" x14ac:dyDescent="0.25">
      <c r="C237" s="36"/>
      <c r="D237" s="36"/>
      <c r="E237" s="36"/>
      <c r="F237" s="36"/>
      <c r="G237" s="36"/>
    </row>
    <row r="238" spans="1:7" x14ac:dyDescent="0.25">
      <c r="C238" s="36"/>
      <c r="D238" s="70" t="s">
        <v>21</v>
      </c>
      <c r="E238" s="70"/>
      <c r="F238" s="36"/>
      <c r="G238" s="36" t="s">
        <v>28</v>
      </c>
    </row>
    <row r="239" spans="1:7" x14ac:dyDescent="0.25">
      <c r="C239" s="36"/>
      <c r="D239" s="36"/>
      <c r="E239" s="36"/>
      <c r="F239" s="36"/>
      <c r="G239" s="36"/>
    </row>
    <row r="240" spans="1:7" x14ac:dyDescent="0.25">
      <c r="A240" s="70"/>
      <c r="B240" s="70"/>
      <c r="C240" s="36"/>
      <c r="D240" s="1" t="s">
        <v>0</v>
      </c>
      <c r="E240" s="3" t="s">
        <v>1</v>
      </c>
      <c r="F240" s="1" t="s">
        <v>2</v>
      </c>
      <c r="G240" s="1" t="s">
        <v>3</v>
      </c>
    </row>
    <row r="241" spans="1:9" x14ac:dyDescent="0.25">
      <c r="C241" s="36"/>
      <c r="D241" s="36"/>
      <c r="E241" s="36"/>
      <c r="F241" s="36"/>
      <c r="G241" s="36"/>
    </row>
    <row r="242" spans="1:9" x14ac:dyDescent="0.25">
      <c r="A242" s="70" t="s">
        <v>36</v>
      </c>
      <c r="B242" s="70"/>
      <c r="C242" s="36"/>
      <c r="D242" s="6">
        <v>77631</v>
      </c>
      <c r="E242" s="6">
        <v>74113</v>
      </c>
      <c r="F242" s="6">
        <v>37451</v>
      </c>
      <c r="G242" s="6">
        <v>24729</v>
      </c>
      <c r="I242" s="6"/>
    </row>
    <row r="243" spans="1:9" x14ac:dyDescent="0.25">
      <c r="C243" s="36" t="s">
        <v>37</v>
      </c>
      <c r="D243" s="36"/>
      <c r="E243" s="36"/>
      <c r="F243" s="36"/>
      <c r="G243" s="36"/>
      <c r="I243" s="6"/>
    </row>
    <row r="244" spans="1:9" x14ac:dyDescent="0.25">
      <c r="C244" s="36">
        <v>1</v>
      </c>
      <c r="D244" s="10">
        <f>$D$242/C244</f>
        <v>77631</v>
      </c>
      <c r="E244" s="10">
        <f>$E$242/C244</f>
        <v>74113</v>
      </c>
      <c r="F244" s="10">
        <f>$F$242/C244</f>
        <v>37451</v>
      </c>
      <c r="G244" s="10">
        <f>$G$242/C244</f>
        <v>24729</v>
      </c>
      <c r="I244" s="6"/>
    </row>
    <row r="245" spans="1:9" x14ac:dyDescent="0.25">
      <c r="C245" s="36">
        <v>2</v>
      </c>
      <c r="D245" s="10">
        <f t="shared" ref="D245:D253" si="36">$D$242/C245</f>
        <v>38815.5</v>
      </c>
      <c r="E245" s="10">
        <f t="shared" ref="E245:E253" si="37">$E$242/C245</f>
        <v>37056.5</v>
      </c>
      <c r="F245" s="10">
        <f t="shared" ref="F245:F253" si="38">$F$242/C245</f>
        <v>18725.5</v>
      </c>
      <c r="G245" s="9">
        <f t="shared" ref="G245:G253" si="39">$G$242/C245</f>
        <v>12364.5</v>
      </c>
      <c r="I245" s="6"/>
    </row>
    <row r="246" spans="1:9" x14ac:dyDescent="0.25">
      <c r="C246" s="36">
        <v>3</v>
      </c>
      <c r="D246" s="10">
        <f t="shared" si="36"/>
        <v>25877</v>
      </c>
      <c r="E246" s="10">
        <f t="shared" si="37"/>
        <v>24704.333333333332</v>
      </c>
      <c r="F246" s="9">
        <f t="shared" si="38"/>
        <v>12483.666666666666</v>
      </c>
      <c r="G246" s="9">
        <f t="shared" si="39"/>
        <v>8243</v>
      </c>
    </row>
    <row r="247" spans="1:9" x14ac:dyDescent="0.25">
      <c r="C247" s="36">
        <v>4</v>
      </c>
      <c r="D247" s="10">
        <f t="shared" si="36"/>
        <v>19407.75</v>
      </c>
      <c r="E247" s="12">
        <f t="shared" si="37"/>
        <v>18528.25</v>
      </c>
      <c r="F247" s="9">
        <f t="shared" si="38"/>
        <v>9362.75</v>
      </c>
      <c r="G247" s="9">
        <f t="shared" si="39"/>
        <v>6182.25</v>
      </c>
    </row>
    <row r="248" spans="1:9" x14ac:dyDescent="0.25">
      <c r="C248" s="36">
        <v>5</v>
      </c>
      <c r="D248" s="9">
        <f t="shared" si="36"/>
        <v>15526.2</v>
      </c>
      <c r="E248" s="9">
        <f t="shared" si="37"/>
        <v>14822.6</v>
      </c>
      <c r="F248" s="9">
        <f t="shared" si="38"/>
        <v>7490.2</v>
      </c>
      <c r="G248" s="9">
        <f t="shared" si="39"/>
        <v>4945.8</v>
      </c>
    </row>
    <row r="249" spans="1:9" x14ac:dyDescent="0.25">
      <c r="C249" s="36">
        <v>6</v>
      </c>
      <c r="D249" s="9">
        <f t="shared" si="36"/>
        <v>12938.5</v>
      </c>
      <c r="E249" s="9">
        <f t="shared" si="37"/>
        <v>12352.166666666666</v>
      </c>
      <c r="F249" s="9">
        <f t="shared" si="38"/>
        <v>6241.833333333333</v>
      </c>
      <c r="G249" s="9">
        <f t="shared" si="39"/>
        <v>4121.5</v>
      </c>
    </row>
    <row r="250" spans="1:9" x14ac:dyDescent="0.25">
      <c r="C250" s="36">
        <v>7</v>
      </c>
      <c r="D250" s="9">
        <f t="shared" si="36"/>
        <v>11090.142857142857</v>
      </c>
      <c r="E250" s="9">
        <f t="shared" si="37"/>
        <v>10587.571428571429</v>
      </c>
      <c r="F250" s="9">
        <f t="shared" si="38"/>
        <v>5350.1428571428569</v>
      </c>
      <c r="G250" s="9">
        <f t="shared" si="39"/>
        <v>3532.7142857142858</v>
      </c>
    </row>
    <row r="251" spans="1:9" x14ac:dyDescent="0.25">
      <c r="C251" s="36">
        <v>8</v>
      </c>
      <c r="D251" s="9">
        <f t="shared" si="36"/>
        <v>9703.875</v>
      </c>
      <c r="E251" s="9">
        <f t="shared" si="37"/>
        <v>9264.125</v>
      </c>
      <c r="F251" s="9">
        <f t="shared" si="38"/>
        <v>4681.375</v>
      </c>
      <c r="G251" s="9">
        <f t="shared" si="39"/>
        <v>3091.125</v>
      </c>
    </row>
    <row r="252" spans="1:9" x14ac:dyDescent="0.25">
      <c r="C252" s="36">
        <v>9</v>
      </c>
      <c r="D252" s="9">
        <f t="shared" si="36"/>
        <v>8625.6666666666661</v>
      </c>
      <c r="E252" s="9">
        <f t="shared" si="37"/>
        <v>8234.7777777777774</v>
      </c>
      <c r="F252" s="9">
        <f t="shared" si="38"/>
        <v>4161.2222222222226</v>
      </c>
      <c r="G252" s="9">
        <f t="shared" si="39"/>
        <v>2747.6666666666665</v>
      </c>
    </row>
    <row r="253" spans="1:9" x14ac:dyDescent="0.25">
      <c r="C253" s="36">
        <v>10</v>
      </c>
      <c r="D253" s="9">
        <f t="shared" si="36"/>
        <v>7763.1</v>
      </c>
      <c r="E253" s="9">
        <f t="shared" si="37"/>
        <v>7411.3</v>
      </c>
      <c r="F253" s="9">
        <f t="shared" si="38"/>
        <v>3745.1</v>
      </c>
      <c r="G253" s="9">
        <f t="shared" si="39"/>
        <v>2472.9</v>
      </c>
    </row>
    <row r="254" spans="1:9" x14ac:dyDescent="0.25">
      <c r="C254" s="36"/>
      <c r="D254" s="36"/>
      <c r="E254" s="36"/>
      <c r="F254" s="36"/>
      <c r="G254" s="36"/>
    </row>
    <row r="255" spans="1:9" x14ac:dyDescent="0.25">
      <c r="A255" s="70" t="s">
        <v>80</v>
      </c>
      <c r="B255" s="70"/>
      <c r="C255" s="36"/>
      <c r="D255" s="36">
        <v>4</v>
      </c>
      <c r="E255" s="36">
        <v>3</v>
      </c>
      <c r="F255" s="36">
        <v>2</v>
      </c>
      <c r="G255" s="36">
        <v>1</v>
      </c>
    </row>
    <row r="256" spans="1:9" x14ac:dyDescent="0.25">
      <c r="A256" s="16"/>
      <c r="B256" s="16"/>
      <c r="C256" s="36"/>
      <c r="D256" s="53"/>
      <c r="E256" s="53"/>
      <c r="F256" s="53"/>
      <c r="G256" s="53"/>
    </row>
    <row r="257" spans="1:9" x14ac:dyDescent="0.25">
      <c r="A257" s="16"/>
      <c r="B257" s="16"/>
      <c r="C257" s="36"/>
      <c r="D257" s="53"/>
      <c r="E257" s="53"/>
      <c r="F257" s="53"/>
      <c r="G257" s="53"/>
    </row>
    <row r="258" spans="1:9" x14ac:dyDescent="0.25">
      <c r="A258" s="36"/>
      <c r="B258" s="36"/>
      <c r="C258" s="36"/>
      <c r="D258" s="53"/>
      <c r="E258" s="53"/>
      <c r="F258" s="53"/>
      <c r="G258" s="53"/>
    </row>
    <row r="259" spans="1:9" x14ac:dyDescent="0.25">
      <c r="C259" s="36"/>
      <c r="D259" s="53"/>
      <c r="E259" s="53"/>
      <c r="F259" s="53"/>
      <c r="G259" s="53"/>
    </row>
    <row r="260" spans="1:9" x14ac:dyDescent="0.25">
      <c r="C260" s="36"/>
      <c r="D260" s="36"/>
      <c r="E260" s="36"/>
      <c r="F260" s="36"/>
      <c r="G260" s="36"/>
    </row>
    <row r="261" spans="1:9" x14ac:dyDescent="0.25">
      <c r="C261" s="36"/>
      <c r="D261" s="70" t="s">
        <v>22</v>
      </c>
      <c r="E261" s="70"/>
      <c r="F261" s="36"/>
      <c r="G261" s="36" t="s">
        <v>32</v>
      </c>
    </row>
    <row r="262" spans="1:9" x14ac:dyDescent="0.25">
      <c r="C262" s="36"/>
      <c r="D262" s="36"/>
      <c r="E262" s="36"/>
      <c r="F262" s="36"/>
      <c r="G262" s="36"/>
    </row>
    <row r="263" spans="1:9" x14ac:dyDescent="0.25">
      <c r="C263" s="36"/>
      <c r="D263" s="1" t="s">
        <v>0</v>
      </c>
      <c r="E263" s="3" t="s">
        <v>1</v>
      </c>
      <c r="F263" s="1" t="s">
        <v>2</v>
      </c>
      <c r="G263" s="1" t="s">
        <v>3</v>
      </c>
      <c r="I263" s="6"/>
    </row>
    <row r="264" spans="1:9" x14ac:dyDescent="0.25">
      <c r="C264" s="36"/>
      <c r="D264" s="36"/>
      <c r="E264" s="36"/>
      <c r="F264" s="36"/>
      <c r="G264" s="36"/>
      <c r="I264" s="6"/>
    </row>
    <row r="265" spans="1:9" x14ac:dyDescent="0.25">
      <c r="A265" s="70" t="s">
        <v>36</v>
      </c>
      <c r="B265" s="70"/>
      <c r="C265" s="36"/>
      <c r="D265" s="6">
        <v>97698</v>
      </c>
      <c r="E265" s="6">
        <v>89509</v>
      </c>
      <c r="F265" s="6">
        <v>45357</v>
      </c>
      <c r="G265" s="6">
        <v>30183</v>
      </c>
      <c r="I265" s="6"/>
    </row>
    <row r="266" spans="1:9" x14ac:dyDescent="0.25">
      <c r="C266" s="36" t="s">
        <v>37</v>
      </c>
      <c r="D266" s="36"/>
      <c r="E266" s="36"/>
      <c r="F266" s="36"/>
      <c r="G266" s="36"/>
      <c r="I266" s="6"/>
    </row>
    <row r="267" spans="1:9" x14ac:dyDescent="0.25">
      <c r="C267" s="36">
        <v>1</v>
      </c>
      <c r="D267" s="10">
        <f>$D$265/C267</f>
        <v>97698</v>
      </c>
      <c r="E267" s="10">
        <f>$E$265/C267</f>
        <v>89509</v>
      </c>
      <c r="F267" s="10">
        <f>$F$265/C267</f>
        <v>45357</v>
      </c>
      <c r="G267" s="10">
        <f>$G$265/C267</f>
        <v>30183</v>
      </c>
    </row>
    <row r="268" spans="1:9" x14ac:dyDescent="0.25">
      <c r="C268" s="36">
        <v>2</v>
      </c>
      <c r="D268" s="10">
        <f t="shared" ref="D268:D279" si="40">$D$265/C268</f>
        <v>48849</v>
      </c>
      <c r="E268" s="10">
        <f t="shared" ref="E268:E279" si="41">$E$265/C268</f>
        <v>44754.5</v>
      </c>
      <c r="F268" s="10">
        <f t="shared" ref="F268:F279" si="42">$F$265/C268</f>
        <v>22678.5</v>
      </c>
      <c r="G268" s="9">
        <f t="shared" ref="G268:G279" si="43">$G$265/C268</f>
        <v>15091.5</v>
      </c>
    </row>
    <row r="269" spans="1:9" x14ac:dyDescent="0.25">
      <c r="C269" s="36">
        <v>3</v>
      </c>
      <c r="D269" s="10">
        <f t="shared" si="40"/>
        <v>32566</v>
      </c>
      <c r="E269" s="10">
        <f t="shared" si="41"/>
        <v>29836.333333333332</v>
      </c>
      <c r="F269" s="9">
        <f t="shared" si="42"/>
        <v>15119</v>
      </c>
      <c r="G269" s="9">
        <f t="shared" si="43"/>
        <v>10061</v>
      </c>
    </row>
    <row r="270" spans="1:9" x14ac:dyDescent="0.25">
      <c r="C270" s="36">
        <v>4</v>
      </c>
      <c r="D270" s="10">
        <f t="shared" si="40"/>
        <v>24424.5</v>
      </c>
      <c r="E270" s="10">
        <f t="shared" si="41"/>
        <v>22377.25</v>
      </c>
      <c r="F270" s="9">
        <f t="shared" si="42"/>
        <v>11339.25</v>
      </c>
      <c r="G270" s="9">
        <f t="shared" si="43"/>
        <v>7545.75</v>
      </c>
    </row>
    <row r="271" spans="1:9" x14ac:dyDescent="0.25">
      <c r="C271" s="36">
        <v>5</v>
      </c>
      <c r="D271" s="10">
        <f t="shared" si="40"/>
        <v>19539.599999999999</v>
      </c>
      <c r="E271" s="10">
        <f t="shared" si="41"/>
        <v>17901.8</v>
      </c>
      <c r="F271" s="9">
        <f t="shared" si="42"/>
        <v>9071.4</v>
      </c>
      <c r="G271" s="9">
        <f t="shared" si="43"/>
        <v>6036.6</v>
      </c>
    </row>
    <row r="272" spans="1:9" x14ac:dyDescent="0.25">
      <c r="C272" s="36">
        <v>6</v>
      </c>
      <c r="D272" s="9">
        <f t="shared" si="40"/>
        <v>16283</v>
      </c>
      <c r="E272" s="9">
        <f t="shared" si="41"/>
        <v>14918.166666666666</v>
      </c>
      <c r="F272" s="9">
        <f t="shared" si="42"/>
        <v>7559.5</v>
      </c>
      <c r="G272" s="9">
        <f t="shared" si="43"/>
        <v>5030.5</v>
      </c>
    </row>
    <row r="273" spans="1:7" x14ac:dyDescent="0.25">
      <c r="C273" s="36">
        <v>7</v>
      </c>
      <c r="D273" s="9">
        <f t="shared" si="40"/>
        <v>13956.857142857143</v>
      </c>
      <c r="E273" s="9">
        <f t="shared" si="41"/>
        <v>12787</v>
      </c>
      <c r="F273" s="9">
        <f t="shared" si="42"/>
        <v>6479.5714285714284</v>
      </c>
      <c r="G273" s="9">
        <f t="shared" si="43"/>
        <v>4311.8571428571431</v>
      </c>
    </row>
    <row r="274" spans="1:7" x14ac:dyDescent="0.25">
      <c r="C274" s="36">
        <v>8</v>
      </c>
      <c r="D274" s="9">
        <f t="shared" si="40"/>
        <v>12212.25</v>
      </c>
      <c r="E274" s="9">
        <f t="shared" si="41"/>
        <v>11188.625</v>
      </c>
      <c r="F274" s="9">
        <f t="shared" si="42"/>
        <v>5669.625</v>
      </c>
      <c r="G274" s="9">
        <f t="shared" si="43"/>
        <v>3772.875</v>
      </c>
    </row>
    <row r="275" spans="1:7" x14ac:dyDescent="0.25">
      <c r="C275" s="36">
        <v>9</v>
      </c>
      <c r="D275" s="9">
        <f t="shared" si="40"/>
        <v>10855.333333333334</v>
      </c>
      <c r="E275" s="9">
        <f t="shared" si="41"/>
        <v>9945.4444444444453</v>
      </c>
      <c r="F275" s="9">
        <f t="shared" si="42"/>
        <v>5039.666666666667</v>
      </c>
      <c r="G275" s="9">
        <f t="shared" si="43"/>
        <v>3353.6666666666665</v>
      </c>
    </row>
    <row r="276" spans="1:7" x14ac:dyDescent="0.25">
      <c r="C276" s="36">
        <v>10</v>
      </c>
      <c r="D276" s="9">
        <f t="shared" si="40"/>
        <v>9769.7999999999993</v>
      </c>
      <c r="E276" s="9">
        <f t="shared" si="41"/>
        <v>8950.9</v>
      </c>
      <c r="F276" s="9">
        <f t="shared" si="42"/>
        <v>4535.7</v>
      </c>
      <c r="G276" s="9">
        <f t="shared" si="43"/>
        <v>3018.3</v>
      </c>
    </row>
    <row r="277" spans="1:7" x14ac:dyDescent="0.25">
      <c r="C277" s="36">
        <v>11</v>
      </c>
      <c r="D277" s="9">
        <f t="shared" si="40"/>
        <v>8881.636363636364</v>
      </c>
      <c r="E277" s="9">
        <f t="shared" si="41"/>
        <v>8137.181818181818</v>
      </c>
      <c r="F277" s="9">
        <f t="shared" si="42"/>
        <v>4123.363636363636</v>
      </c>
      <c r="G277" s="9">
        <f t="shared" si="43"/>
        <v>2743.909090909091</v>
      </c>
    </row>
    <row r="278" spans="1:7" x14ac:dyDescent="0.25">
      <c r="C278" s="36">
        <v>12</v>
      </c>
      <c r="D278" s="9">
        <f t="shared" si="40"/>
        <v>8141.5</v>
      </c>
      <c r="E278" s="9">
        <f t="shared" si="41"/>
        <v>7459.083333333333</v>
      </c>
      <c r="F278" s="9">
        <f t="shared" si="42"/>
        <v>3779.75</v>
      </c>
      <c r="G278" s="9">
        <f t="shared" si="43"/>
        <v>2515.25</v>
      </c>
    </row>
    <row r="279" spans="1:7" x14ac:dyDescent="0.25">
      <c r="C279" s="36">
        <v>13</v>
      </c>
      <c r="D279" s="9">
        <f t="shared" si="40"/>
        <v>7515.2307692307695</v>
      </c>
      <c r="E279" s="9">
        <f t="shared" si="41"/>
        <v>6885.3076923076924</v>
      </c>
      <c r="F279" s="9">
        <f t="shared" si="42"/>
        <v>3489</v>
      </c>
      <c r="G279" s="9">
        <f t="shared" si="43"/>
        <v>2321.7692307692309</v>
      </c>
    </row>
    <row r="280" spans="1:7" x14ac:dyDescent="0.25">
      <c r="C280" s="36"/>
      <c r="D280" s="36"/>
      <c r="E280" s="36"/>
      <c r="F280" s="36"/>
      <c r="G280" s="36"/>
    </row>
    <row r="281" spans="1:7" x14ac:dyDescent="0.25">
      <c r="A281" s="70" t="s">
        <v>80</v>
      </c>
      <c r="B281" s="70"/>
      <c r="C281" s="36"/>
      <c r="D281" s="36">
        <v>5</v>
      </c>
      <c r="E281" s="36">
        <v>5</v>
      </c>
      <c r="F281" s="36">
        <v>2</v>
      </c>
      <c r="G281" s="36">
        <v>1</v>
      </c>
    </row>
    <row r="282" spans="1:7" x14ac:dyDescent="0.25">
      <c r="A282" s="16"/>
      <c r="B282" s="16"/>
      <c r="C282" s="36"/>
      <c r="D282" s="53"/>
      <c r="E282" s="53"/>
      <c r="F282" s="53"/>
      <c r="G282" s="53"/>
    </row>
    <row r="283" spans="1:7" x14ac:dyDescent="0.25">
      <c r="A283" s="16"/>
      <c r="B283" s="16"/>
      <c r="C283" s="36"/>
      <c r="D283" s="53"/>
      <c r="E283" s="53"/>
      <c r="F283" s="53"/>
      <c r="G283" s="53"/>
    </row>
    <row r="284" spans="1:7" x14ac:dyDescent="0.25">
      <c r="C284" s="36"/>
      <c r="D284" s="53"/>
      <c r="E284" s="53"/>
      <c r="F284" s="53"/>
      <c r="G284" s="53"/>
    </row>
    <row r="285" spans="1:7" x14ac:dyDescent="0.25">
      <c r="C285" s="36"/>
      <c r="D285" s="36"/>
      <c r="E285" s="36"/>
      <c r="F285" s="36"/>
      <c r="G285" s="36"/>
    </row>
    <row r="286" spans="1:7" x14ac:dyDescent="0.25">
      <c r="C286" s="36"/>
      <c r="D286" s="36"/>
      <c r="E286" s="36"/>
      <c r="F286" s="36"/>
      <c r="G286" s="36"/>
    </row>
    <row r="287" spans="1:7" x14ac:dyDescent="0.25">
      <c r="C287" s="36"/>
      <c r="D287" s="70" t="s">
        <v>23</v>
      </c>
      <c r="E287" s="70"/>
      <c r="F287" s="36"/>
      <c r="G287" s="36" t="s">
        <v>26</v>
      </c>
    </row>
    <row r="288" spans="1:7" x14ac:dyDescent="0.25">
      <c r="C288" s="36"/>
      <c r="D288" s="36"/>
      <c r="E288" s="36"/>
      <c r="F288" s="36"/>
      <c r="G288" s="36"/>
    </row>
    <row r="289" spans="1:12" x14ac:dyDescent="0.25">
      <c r="C289" s="36"/>
      <c r="D289" s="1" t="s">
        <v>0</v>
      </c>
      <c r="E289" s="3" t="s">
        <v>1</v>
      </c>
      <c r="F289" s="1" t="s">
        <v>2</v>
      </c>
      <c r="G289" s="1" t="s">
        <v>3</v>
      </c>
    </row>
    <row r="290" spans="1:12" x14ac:dyDescent="0.25">
      <c r="C290" s="36"/>
      <c r="D290" s="36"/>
      <c r="E290" s="36"/>
      <c r="F290" s="36"/>
      <c r="G290" s="36"/>
    </row>
    <row r="291" spans="1:12" x14ac:dyDescent="0.25">
      <c r="A291" s="70" t="s">
        <v>36</v>
      </c>
      <c r="B291" s="70"/>
      <c r="C291" s="36"/>
      <c r="D291" s="6">
        <v>76994</v>
      </c>
      <c r="E291" s="6">
        <v>84107</v>
      </c>
      <c r="F291" s="6">
        <v>40210</v>
      </c>
      <c r="G291" s="6">
        <v>28874</v>
      </c>
    </row>
    <row r="292" spans="1:12" x14ac:dyDescent="0.25">
      <c r="C292" s="36" t="s">
        <v>37</v>
      </c>
      <c r="D292" s="36"/>
      <c r="E292" s="36"/>
      <c r="F292" s="36"/>
      <c r="G292" s="36"/>
      <c r="L292" s="36"/>
    </row>
    <row r="293" spans="1:12" x14ac:dyDescent="0.25">
      <c r="C293" s="36">
        <v>1</v>
      </c>
      <c r="D293" s="10">
        <f>$D$291/C293</f>
        <v>76994</v>
      </c>
      <c r="E293" s="10">
        <f>$E$291/C293</f>
        <v>84107</v>
      </c>
      <c r="F293" s="10">
        <f>$F$291/C293</f>
        <v>40210</v>
      </c>
      <c r="G293" s="10">
        <f>$G$291/C293</f>
        <v>28874</v>
      </c>
      <c r="L293" s="36"/>
    </row>
    <row r="294" spans="1:12" x14ac:dyDescent="0.25">
      <c r="C294" s="36">
        <v>2</v>
      </c>
      <c r="D294" s="10">
        <f t="shared" ref="D294:D303" si="44">$D$291/C294</f>
        <v>38497</v>
      </c>
      <c r="E294" s="10">
        <f t="shared" ref="E294:E303" si="45">$E$291/C294</f>
        <v>42053.5</v>
      </c>
      <c r="F294" s="10">
        <f t="shared" ref="F294:F303" si="46">$F$291/C294</f>
        <v>20105</v>
      </c>
      <c r="G294" s="9">
        <f t="shared" ref="G294:G303" si="47">$G$291/C294</f>
        <v>14437</v>
      </c>
      <c r="I294" s="6"/>
      <c r="L294" s="36"/>
    </row>
    <row r="295" spans="1:12" x14ac:dyDescent="0.25">
      <c r="C295" s="36">
        <v>3</v>
      </c>
      <c r="D295" s="10">
        <f t="shared" si="44"/>
        <v>25664.666666666668</v>
      </c>
      <c r="E295" s="10">
        <f t="shared" si="45"/>
        <v>28035.666666666668</v>
      </c>
      <c r="F295" s="9">
        <f t="shared" si="46"/>
        <v>13403.333333333334</v>
      </c>
      <c r="G295" s="9">
        <f t="shared" si="47"/>
        <v>9624.6666666666661</v>
      </c>
      <c r="I295" s="6"/>
    </row>
    <row r="296" spans="1:12" x14ac:dyDescent="0.25">
      <c r="C296" s="36">
        <v>4</v>
      </c>
      <c r="D296" s="10">
        <f t="shared" si="44"/>
        <v>19248.5</v>
      </c>
      <c r="E296" s="10">
        <f t="shared" si="45"/>
        <v>21026.75</v>
      </c>
      <c r="F296" s="9">
        <f t="shared" si="46"/>
        <v>10052.5</v>
      </c>
      <c r="G296" s="9">
        <f t="shared" si="47"/>
        <v>7218.5</v>
      </c>
      <c r="I296" s="6"/>
    </row>
    <row r="297" spans="1:12" x14ac:dyDescent="0.25">
      <c r="C297" s="36">
        <v>5</v>
      </c>
      <c r="D297" s="9">
        <f t="shared" si="44"/>
        <v>15398.8</v>
      </c>
      <c r="E297" s="9">
        <f t="shared" si="45"/>
        <v>16821.400000000001</v>
      </c>
      <c r="F297" s="9">
        <f t="shared" si="46"/>
        <v>8042</v>
      </c>
      <c r="G297" s="9">
        <f t="shared" si="47"/>
        <v>5774.8</v>
      </c>
      <c r="I297" s="6"/>
    </row>
    <row r="298" spans="1:12" x14ac:dyDescent="0.25">
      <c r="C298" s="36">
        <v>6</v>
      </c>
      <c r="D298" s="9">
        <f t="shared" si="44"/>
        <v>12832.333333333334</v>
      </c>
      <c r="E298" s="9">
        <f t="shared" si="45"/>
        <v>14017.833333333334</v>
      </c>
      <c r="F298" s="9">
        <f t="shared" si="46"/>
        <v>6701.666666666667</v>
      </c>
      <c r="G298" s="9">
        <f t="shared" si="47"/>
        <v>4812.333333333333</v>
      </c>
    </row>
    <row r="299" spans="1:12" x14ac:dyDescent="0.25">
      <c r="C299" s="36">
        <v>7</v>
      </c>
      <c r="D299" s="9">
        <f t="shared" si="44"/>
        <v>10999.142857142857</v>
      </c>
      <c r="E299" s="9">
        <f t="shared" si="45"/>
        <v>12015.285714285714</v>
      </c>
      <c r="F299" s="9">
        <f t="shared" si="46"/>
        <v>5744.2857142857147</v>
      </c>
      <c r="G299" s="9">
        <f t="shared" si="47"/>
        <v>4124.8571428571431</v>
      </c>
    </row>
    <row r="300" spans="1:12" x14ac:dyDescent="0.25">
      <c r="C300" s="36">
        <v>8</v>
      </c>
      <c r="D300" s="9">
        <f t="shared" si="44"/>
        <v>9624.25</v>
      </c>
      <c r="E300" s="9">
        <f t="shared" si="45"/>
        <v>10513.375</v>
      </c>
      <c r="F300" s="9">
        <f t="shared" si="46"/>
        <v>5026.25</v>
      </c>
      <c r="G300" s="9">
        <f t="shared" si="47"/>
        <v>3609.25</v>
      </c>
    </row>
    <row r="301" spans="1:12" x14ac:dyDescent="0.25">
      <c r="C301" s="36">
        <v>9</v>
      </c>
      <c r="D301" s="9">
        <f t="shared" si="44"/>
        <v>8554.8888888888887</v>
      </c>
      <c r="E301" s="9">
        <f t="shared" si="45"/>
        <v>9345.2222222222226</v>
      </c>
      <c r="F301" s="9">
        <f t="shared" si="46"/>
        <v>4467.7777777777774</v>
      </c>
      <c r="G301" s="9">
        <f t="shared" si="47"/>
        <v>3208.2222222222222</v>
      </c>
    </row>
    <row r="302" spans="1:12" x14ac:dyDescent="0.25">
      <c r="C302" s="36">
        <v>10</v>
      </c>
      <c r="D302" s="9">
        <f t="shared" si="44"/>
        <v>7699.4</v>
      </c>
      <c r="E302" s="9">
        <f t="shared" si="45"/>
        <v>8410.7000000000007</v>
      </c>
      <c r="F302" s="9">
        <f t="shared" si="46"/>
        <v>4021</v>
      </c>
      <c r="G302" s="9">
        <f t="shared" si="47"/>
        <v>2887.4</v>
      </c>
    </row>
    <row r="303" spans="1:12" x14ac:dyDescent="0.25">
      <c r="C303" s="36">
        <v>11</v>
      </c>
      <c r="D303" s="9">
        <f t="shared" si="44"/>
        <v>6999.454545454545</v>
      </c>
      <c r="E303" s="9">
        <f t="shared" si="45"/>
        <v>7646.090909090909</v>
      </c>
      <c r="F303" s="9">
        <f t="shared" si="46"/>
        <v>3655.4545454545455</v>
      </c>
      <c r="G303" s="9">
        <f t="shared" si="47"/>
        <v>2624.909090909091</v>
      </c>
    </row>
    <row r="304" spans="1:12" x14ac:dyDescent="0.25">
      <c r="C304" s="36"/>
      <c r="D304" s="36"/>
      <c r="E304" s="36"/>
      <c r="F304" s="36"/>
      <c r="G304" s="36"/>
    </row>
    <row r="305" spans="1:7" x14ac:dyDescent="0.25">
      <c r="A305" s="70" t="s">
        <v>80</v>
      </c>
      <c r="B305" s="70"/>
      <c r="C305" s="36"/>
      <c r="D305" s="36">
        <v>4</v>
      </c>
      <c r="E305" s="36">
        <v>4</v>
      </c>
      <c r="F305" s="36">
        <v>2</v>
      </c>
      <c r="G305" s="36">
        <v>1</v>
      </c>
    </row>
    <row r="306" spans="1:7" x14ac:dyDescent="0.25">
      <c r="A306" s="16"/>
      <c r="B306" s="16"/>
      <c r="C306" s="36"/>
      <c r="D306" s="53"/>
      <c r="E306" s="53"/>
      <c r="F306" s="53"/>
      <c r="G306" s="53"/>
    </row>
    <row r="307" spans="1:7" x14ac:dyDescent="0.25">
      <c r="A307" s="16"/>
      <c r="B307" s="16"/>
      <c r="C307" s="36"/>
      <c r="D307" s="53"/>
      <c r="E307" s="53"/>
      <c r="F307" s="53"/>
      <c r="G307" s="53"/>
    </row>
    <row r="308" spans="1:7" x14ac:dyDescent="0.25">
      <c r="C308" s="36"/>
      <c r="D308" s="53"/>
      <c r="E308" s="53"/>
      <c r="F308" s="53"/>
      <c r="G308" s="53"/>
    </row>
    <row r="309" spans="1:7" x14ac:dyDescent="0.25">
      <c r="C309" s="36"/>
      <c r="D309" s="36"/>
      <c r="E309" s="36"/>
      <c r="F309" s="36"/>
      <c r="G309" s="36"/>
    </row>
    <row r="310" spans="1:7" x14ac:dyDescent="0.25">
      <c r="C310" s="36"/>
      <c r="D310" s="36"/>
      <c r="E310" s="36"/>
      <c r="F310" s="36"/>
      <c r="G310" s="36"/>
    </row>
    <row r="311" spans="1:7" x14ac:dyDescent="0.25">
      <c r="C311" s="36"/>
      <c r="D311" s="70" t="s">
        <v>24</v>
      </c>
      <c r="E311" s="70"/>
      <c r="F311" s="36"/>
      <c r="G311" s="36" t="s">
        <v>27</v>
      </c>
    </row>
    <row r="312" spans="1:7" x14ac:dyDescent="0.25">
      <c r="C312" s="36"/>
      <c r="D312" s="36"/>
      <c r="E312" s="36"/>
      <c r="F312" s="36"/>
      <c r="G312" s="36"/>
    </row>
    <row r="313" spans="1:7" x14ac:dyDescent="0.25">
      <c r="C313" s="36"/>
      <c r="D313" s="1" t="s">
        <v>0</v>
      </c>
      <c r="E313" s="3" t="s">
        <v>1</v>
      </c>
      <c r="F313" s="1" t="s">
        <v>2</v>
      </c>
      <c r="G313" s="1" t="s">
        <v>3</v>
      </c>
    </row>
    <row r="314" spans="1:7" x14ac:dyDescent="0.25">
      <c r="C314" s="36"/>
      <c r="D314" s="36"/>
      <c r="E314" s="36"/>
      <c r="F314" s="36"/>
      <c r="G314" s="36"/>
    </row>
    <row r="315" spans="1:7" x14ac:dyDescent="0.25">
      <c r="A315" s="70" t="s">
        <v>36</v>
      </c>
      <c r="B315" s="70"/>
      <c r="C315" s="36"/>
      <c r="D315" s="6">
        <v>203091</v>
      </c>
      <c r="E315" s="6">
        <v>176100</v>
      </c>
      <c r="F315" s="6">
        <v>137532</v>
      </c>
      <c r="G315" s="6">
        <v>55105</v>
      </c>
    </row>
    <row r="316" spans="1:7" x14ac:dyDescent="0.25">
      <c r="C316" s="36" t="s">
        <v>37</v>
      </c>
      <c r="D316" s="36"/>
      <c r="E316" s="36"/>
      <c r="F316" s="36"/>
      <c r="G316" s="36"/>
    </row>
    <row r="317" spans="1:7" x14ac:dyDescent="0.25">
      <c r="C317" s="36">
        <v>1</v>
      </c>
      <c r="D317" s="10">
        <f>$D$315/C317</f>
        <v>203091</v>
      </c>
      <c r="E317" s="10">
        <f>$E$315/C317</f>
        <v>176100</v>
      </c>
      <c r="F317" s="10">
        <f>$F$315/C317</f>
        <v>137532</v>
      </c>
      <c r="G317" s="10">
        <f>$G$315/C317</f>
        <v>55105</v>
      </c>
    </row>
    <row r="318" spans="1:7" x14ac:dyDescent="0.25">
      <c r="C318" s="36">
        <v>2</v>
      </c>
      <c r="D318" s="10">
        <f t="shared" ref="D318:D342" si="48">$D$315/C318</f>
        <v>101545.5</v>
      </c>
      <c r="E318" s="10">
        <f t="shared" ref="E318:E342" si="49">$E$315/C318</f>
        <v>88050</v>
      </c>
      <c r="F318" s="10">
        <f t="shared" ref="F318:F342" si="50">$F$315/C318</f>
        <v>68766</v>
      </c>
      <c r="G318" s="10">
        <f t="shared" ref="G318:G342" si="51">$G$315/C318</f>
        <v>27552.5</v>
      </c>
    </row>
    <row r="319" spans="1:7" x14ac:dyDescent="0.25">
      <c r="C319" s="36">
        <v>3</v>
      </c>
      <c r="D319" s="10">
        <f t="shared" si="48"/>
        <v>67697</v>
      </c>
      <c r="E319" s="10">
        <f t="shared" si="49"/>
        <v>58700</v>
      </c>
      <c r="F319" s="10">
        <f t="shared" si="50"/>
        <v>45844</v>
      </c>
      <c r="G319" s="9">
        <f t="shared" si="51"/>
        <v>18368.333333333332</v>
      </c>
    </row>
    <row r="320" spans="1:7" x14ac:dyDescent="0.25">
      <c r="C320" s="36">
        <v>4</v>
      </c>
      <c r="D320" s="10">
        <f t="shared" si="48"/>
        <v>50772.75</v>
      </c>
      <c r="E320" s="10">
        <f t="shared" si="49"/>
        <v>44025</v>
      </c>
      <c r="F320" s="10">
        <f t="shared" si="50"/>
        <v>34383</v>
      </c>
      <c r="G320" s="9">
        <f t="shared" si="51"/>
        <v>13776.25</v>
      </c>
    </row>
    <row r="321" spans="3:9" x14ac:dyDescent="0.25">
      <c r="C321" s="36">
        <v>5</v>
      </c>
      <c r="D321" s="10">
        <f t="shared" si="48"/>
        <v>40618.199999999997</v>
      </c>
      <c r="E321" s="10">
        <f t="shared" si="49"/>
        <v>35220</v>
      </c>
      <c r="F321" s="10">
        <f t="shared" si="50"/>
        <v>27506.400000000001</v>
      </c>
      <c r="G321" s="9">
        <f t="shared" si="51"/>
        <v>11021</v>
      </c>
    </row>
    <row r="322" spans="3:9" x14ac:dyDescent="0.25">
      <c r="C322" s="36">
        <v>6</v>
      </c>
      <c r="D322" s="10">
        <f t="shared" si="48"/>
        <v>33848.5</v>
      </c>
      <c r="E322" s="10">
        <f t="shared" si="49"/>
        <v>29350</v>
      </c>
      <c r="F322" s="10">
        <f t="shared" si="50"/>
        <v>22922</v>
      </c>
      <c r="G322" s="9">
        <f t="shared" si="51"/>
        <v>9184.1666666666661</v>
      </c>
      <c r="I322" s="6"/>
    </row>
    <row r="323" spans="3:9" x14ac:dyDescent="0.25">
      <c r="C323" s="36">
        <v>7</v>
      </c>
      <c r="D323" s="10">
        <f t="shared" si="48"/>
        <v>29013</v>
      </c>
      <c r="E323" s="10">
        <f t="shared" si="49"/>
        <v>25157.142857142859</v>
      </c>
      <c r="F323" s="9">
        <f t="shared" si="50"/>
        <v>19647.428571428572</v>
      </c>
      <c r="G323" s="9">
        <f t="shared" si="51"/>
        <v>7872.1428571428569</v>
      </c>
      <c r="I323" s="6"/>
    </row>
    <row r="324" spans="3:9" x14ac:dyDescent="0.25">
      <c r="C324" s="36">
        <v>8</v>
      </c>
      <c r="D324" s="10">
        <f t="shared" si="48"/>
        <v>25386.375</v>
      </c>
      <c r="E324" s="10">
        <f t="shared" si="49"/>
        <v>22012.5</v>
      </c>
      <c r="F324" s="9">
        <f t="shared" si="50"/>
        <v>17191.5</v>
      </c>
      <c r="G324" s="9">
        <f t="shared" si="51"/>
        <v>6888.125</v>
      </c>
      <c r="I324" s="6"/>
    </row>
    <row r="325" spans="3:9" x14ac:dyDescent="0.25">
      <c r="C325" s="36">
        <v>9</v>
      </c>
      <c r="D325" s="10">
        <f t="shared" si="48"/>
        <v>22565.666666666668</v>
      </c>
      <c r="E325" s="9">
        <f t="shared" si="49"/>
        <v>19566.666666666668</v>
      </c>
      <c r="F325" s="9">
        <f t="shared" si="50"/>
        <v>15281.333333333334</v>
      </c>
      <c r="G325" s="9">
        <f t="shared" si="51"/>
        <v>6122.7777777777774</v>
      </c>
      <c r="I325" s="6"/>
    </row>
    <row r="326" spans="3:9" x14ac:dyDescent="0.25">
      <c r="C326" s="36">
        <v>10</v>
      </c>
      <c r="D326" s="10">
        <f t="shared" si="48"/>
        <v>20309.099999999999</v>
      </c>
      <c r="E326" s="9">
        <f t="shared" si="49"/>
        <v>17610</v>
      </c>
      <c r="F326" s="9">
        <f t="shared" si="50"/>
        <v>13753.2</v>
      </c>
      <c r="G326" s="9">
        <f t="shared" si="51"/>
        <v>5510.5</v>
      </c>
    </row>
    <row r="327" spans="3:9" x14ac:dyDescent="0.25">
      <c r="C327" s="36">
        <v>11</v>
      </c>
      <c r="D327" s="9">
        <f t="shared" si="48"/>
        <v>18462.81818181818</v>
      </c>
      <c r="E327" s="9">
        <f t="shared" si="49"/>
        <v>16009.09090909091</v>
      </c>
      <c r="F327" s="9">
        <f t="shared" si="50"/>
        <v>12502.90909090909</v>
      </c>
      <c r="G327" s="9">
        <f t="shared" si="51"/>
        <v>5009.545454545455</v>
      </c>
    </row>
    <row r="328" spans="3:9" x14ac:dyDescent="0.25">
      <c r="C328" s="36">
        <v>12</v>
      </c>
      <c r="D328" s="9">
        <f t="shared" si="48"/>
        <v>16924.25</v>
      </c>
      <c r="E328" s="9">
        <f t="shared" si="49"/>
        <v>14675</v>
      </c>
      <c r="F328" s="9">
        <f t="shared" si="50"/>
        <v>11461</v>
      </c>
      <c r="G328" s="9">
        <f t="shared" si="51"/>
        <v>4592.083333333333</v>
      </c>
    </row>
    <row r="329" spans="3:9" x14ac:dyDescent="0.25">
      <c r="C329" s="36">
        <v>13</v>
      </c>
      <c r="D329" s="9">
        <f t="shared" si="48"/>
        <v>15622.384615384615</v>
      </c>
      <c r="E329" s="9">
        <f t="shared" si="49"/>
        <v>13546.153846153846</v>
      </c>
      <c r="F329" s="9">
        <f t="shared" si="50"/>
        <v>10579.384615384615</v>
      </c>
      <c r="G329" s="9">
        <f t="shared" si="51"/>
        <v>4238.8461538461543</v>
      </c>
    </row>
    <row r="330" spans="3:9" x14ac:dyDescent="0.25">
      <c r="C330" s="36">
        <v>14</v>
      </c>
      <c r="D330" s="9">
        <f t="shared" si="48"/>
        <v>14506.5</v>
      </c>
      <c r="E330" s="9">
        <f t="shared" si="49"/>
        <v>12578.571428571429</v>
      </c>
      <c r="F330" s="9">
        <f t="shared" si="50"/>
        <v>9823.7142857142862</v>
      </c>
      <c r="G330" s="9">
        <f t="shared" si="51"/>
        <v>3936.0714285714284</v>
      </c>
    </row>
    <row r="331" spans="3:9" x14ac:dyDescent="0.25">
      <c r="C331" s="36">
        <v>15</v>
      </c>
      <c r="D331" s="9">
        <f t="shared" si="48"/>
        <v>13539.4</v>
      </c>
      <c r="E331" s="9">
        <f t="shared" si="49"/>
        <v>11740</v>
      </c>
      <c r="F331" s="9">
        <f t="shared" si="50"/>
        <v>9168.7999999999993</v>
      </c>
      <c r="G331" s="9">
        <f t="shared" si="51"/>
        <v>3673.6666666666665</v>
      </c>
    </row>
    <row r="332" spans="3:9" x14ac:dyDescent="0.25">
      <c r="C332" s="36">
        <v>16</v>
      </c>
      <c r="D332" s="9">
        <f t="shared" si="48"/>
        <v>12693.1875</v>
      </c>
      <c r="E332" s="9">
        <f t="shared" si="49"/>
        <v>11006.25</v>
      </c>
      <c r="F332" s="9">
        <f t="shared" si="50"/>
        <v>8595.75</v>
      </c>
      <c r="G332" s="9">
        <f t="shared" si="51"/>
        <v>3444.0625</v>
      </c>
    </row>
    <row r="333" spans="3:9" x14ac:dyDescent="0.25">
      <c r="C333" s="36">
        <v>17</v>
      </c>
      <c r="D333" s="9">
        <f t="shared" si="48"/>
        <v>11946.529411764706</v>
      </c>
      <c r="E333" s="9">
        <f t="shared" si="49"/>
        <v>10358.823529411764</v>
      </c>
      <c r="F333" s="9">
        <f t="shared" si="50"/>
        <v>8090.1176470588234</v>
      </c>
      <c r="G333" s="9">
        <f t="shared" si="51"/>
        <v>3241.4705882352941</v>
      </c>
    </row>
    <row r="334" spans="3:9" x14ac:dyDescent="0.25">
      <c r="C334" s="36">
        <v>18</v>
      </c>
      <c r="D334" s="9">
        <f t="shared" si="48"/>
        <v>11282.833333333334</v>
      </c>
      <c r="E334" s="9">
        <f t="shared" si="49"/>
        <v>9783.3333333333339</v>
      </c>
      <c r="F334" s="9">
        <f t="shared" si="50"/>
        <v>7640.666666666667</v>
      </c>
      <c r="G334" s="9">
        <f t="shared" si="51"/>
        <v>3061.3888888888887</v>
      </c>
    </row>
    <row r="335" spans="3:9" x14ac:dyDescent="0.25">
      <c r="C335" s="36">
        <v>19</v>
      </c>
      <c r="D335" s="9">
        <f t="shared" si="48"/>
        <v>10689</v>
      </c>
      <c r="E335" s="9">
        <f t="shared" si="49"/>
        <v>9268.4210526315783</v>
      </c>
      <c r="F335" s="9">
        <f t="shared" si="50"/>
        <v>7238.5263157894733</v>
      </c>
      <c r="G335" s="9">
        <f t="shared" si="51"/>
        <v>2900.2631578947367</v>
      </c>
    </row>
    <row r="336" spans="3:9" x14ac:dyDescent="0.25">
      <c r="C336" s="36">
        <v>20</v>
      </c>
      <c r="D336" s="9">
        <f t="shared" si="48"/>
        <v>10154.549999999999</v>
      </c>
      <c r="E336" s="9">
        <f t="shared" si="49"/>
        <v>8805</v>
      </c>
      <c r="F336" s="9">
        <f t="shared" si="50"/>
        <v>6876.6</v>
      </c>
      <c r="G336" s="9">
        <f t="shared" si="51"/>
        <v>2755.25</v>
      </c>
    </row>
    <row r="337" spans="1:7" x14ac:dyDescent="0.25">
      <c r="C337" s="36">
        <v>21</v>
      </c>
      <c r="D337" s="9">
        <f t="shared" si="48"/>
        <v>9671</v>
      </c>
      <c r="E337" s="9">
        <f t="shared" si="49"/>
        <v>8385.7142857142862</v>
      </c>
      <c r="F337" s="9">
        <f t="shared" si="50"/>
        <v>6549.1428571428569</v>
      </c>
      <c r="G337" s="9">
        <f t="shared" si="51"/>
        <v>2624.0476190476193</v>
      </c>
    </row>
    <row r="338" spans="1:7" x14ac:dyDescent="0.25">
      <c r="C338" s="36">
        <v>22</v>
      </c>
      <c r="D338" s="9">
        <f t="shared" si="48"/>
        <v>9231.4090909090901</v>
      </c>
      <c r="E338" s="9">
        <f t="shared" si="49"/>
        <v>8004.545454545455</v>
      </c>
      <c r="F338" s="9">
        <f t="shared" si="50"/>
        <v>6251.454545454545</v>
      </c>
      <c r="G338" s="9">
        <f t="shared" si="51"/>
        <v>2504.7727272727275</v>
      </c>
    </row>
    <row r="339" spans="1:7" x14ac:dyDescent="0.25">
      <c r="C339" s="36">
        <v>23</v>
      </c>
      <c r="D339" s="9">
        <f t="shared" si="48"/>
        <v>8830.04347826087</v>
      </c>
      <c r="E339" s="9">
        <f t="shared" si="49"/>
        <v>7656.521739130435</v>
      </c>
      <c r="F339" s="9">
        <f t="shared" si="50"/>
        <v>5979.652173913043</v>
      </c>
      <c r="G339" s="9">
        <f t="shared" si="51"/>
        <v>2395.8695652173915</v>
      </c>
    </row>
    <row r="340" spans="1:7" x14ac:dyDescent="0.25">
      <c r="C340" s="36">
        <v>24</v>
      </c>
      <c r="D340" s="9">
        <f t="shared" si="48"/>
        <v>8462.125</v>
      </c>
      <c r="E340" s="9">
        <f t="shared" si="49"/>
        <v>7337.5</v>
      </c>
      <c r="F340" s="9">
        <f t="shared" si="50"/>
        <v>5730.5</v>
      </c>
      <c r="G340" s="9">
        <f t="shared" si="51"/>
        <v>2296.0416666666665</v>
      </c>
    </row>
    <row r="341" spans="1:7" x14ac:dyDescent="0.25">
      <c r="C341" s="36">
        <v>25</v>
      </c>
      <c r="D341" s="9">
        <f t="shared" si="48"/>
        <v>8123.64</v>
      </c>
      <c r="E341" s="9">
        <f t="shared" si="49"/>
        <v>7044</v>
      </c>
      <c r="F341" s="9">
        <f t="shared" si="50"/>
        <v>5501.28</v>
      </c>
      <c r="G341" s="9">
        <f t="shared" si="51"/>
        <v>2204.1999999999998</v>
      </c>
    </row>
    <row r="342" spans="1:7" x14ac:dyDescent="0.25">
      <c r="C342" s="36">
        <v>26</v>
      </c>
      <c r="D342" s="9">
        <f t="shared" si="48"/>
        <v>7811.1923076923076</v>
      </c>
      <c r="E342" s="9">
        <f t="shared" si="49"/>
        <v>6773.0769230769229</v>
      </c>
      <c r="F342" s="9">
        <f t="shared" si="50"/>
        <v>5289.6923076923076</v>
      </c>
      <c r="G342" s="9">
        <f t="shared" si="51"/>
        <v>2119.4230769230771</v>
      </c>
    </row>
    <row r="343" spans="1:7" x14ac:dyDescent="0.25">
      <c r="C343" s="36"/>
      <c r="D343" s="36"/>
      <c r="E343" s="36"/>
      <c r="F343" s="36"/>
      <c r="G343" s="36"/>
    </row>
    <row r="344" spans="1:7" x14ac:dyDescent="0.25">
      <c r="A344" s="70" t="s">
        <v>80</v>
      </c>
      <c r="B344" s="70"/>
      <c r="C344" s="36"/>
      <c r="D344" s="36">
        <v>10</v>
      </c>
      <c r="E344" s="36">
        <v>8</v>
      </c>
      <c r="F344" s="36">
        <v>6</v>
      </c>
      <c r="G344" s="36">
        <v>2</v>
      </c>
    </row>
    <row r="345" spans="1:7" x14ac:dyDescent="0.25">
      <c r="A345" s="16"/>
      <c r="B345" s="16"/>
      <c r="C345" s="36"/>
      <c r="D345" s="53"/>
      <c r="E345" s="53"/>
      <c r="F345" s="53"/>
      <c r="G345" s="53"/>
    </row>
    <row r="346" spans="1:7" x14ac:dyDescent="0.25">
      <c r="A346" s="16"/>
      <c r="B346" s="16"/>
      <c r="C346" s="36"/>
      <c r="D346" s="53"/>
      <c r="E346" s="53"/>
      <c r="F346" s="53"/>
      <c r="G346" s="53"/>
    </row>
    <row r="347" spans="1:7" x14ac:dyDescent="0.25">
      <c r="A347" s="36"/>
      <c r="B347" s="36"/>
      <c r="C347" s="36"/>
      <c r="D347" s="36"/>
      <c r="E347" s="36"/>
      <c r="F347" s="36"/>
      <c r="G347" s="36"/>
    </row>
    <row r="348" spans="1:7" x14ac:dyDescent="0.25">
      <c r="C348" s="36"/>
      <c r="D348" s="36"/>
      <c r="E348" s="36"/>
      <c r="F348" s="36"/>
      <c r="G348" s="36"/>
    </row>
    <row r="349" spans="1:7" x14ac:dyDescent="0.25">
      <c r="C349" s="36"/>
      <c r="D349" s="36"/>
      <c r="E349" s="36"/>
      <c r="F349" s="36"/>
      <c r="G349" s="36"/>
    </row>
    <row r="350" spans="1:7" x14ac:dyDescent="0.25">
      <c r="C350" s="36"/>
      <c r="D350" s="70" t="s">
        <v>25</v>
      </c>
      <c r="E350" s="70"/>
      <c r="F350" s="36"/>
      <c r="G350" s="36" t="s">
        <v>31</v>
      </c>
    </row>
    <row r="351" spans="1:7" x14ac:dyDescent="0.25">
      <c r="C351" s="36"/>
      <c r="D351" s="36"/>
      <c r="E351" s="36"/>
      <c r="F351" s="36"/>
      <c r="G351" s="36"/>
    </row>
    <row r="352" spans="1:7" x14ac:dyDescent="0.25">
      <c r="C352" s="36"/>
      <c r="D352" s="1" t="s">
        <v>0</v>
      </c>
      <c r="E352" s="3" t="s">
        <v>1</v>
      </c>
      <c r="F352" s="1" t="s">
        <v>2</v>
      </c>
      <c r="G352" s="1" t="s">
        <v>3</v>
      </c>
    </row>
    <row r="353" spans="1:9" x14ac:dyDescent="0.25">
      <c r="C353" s="36"/>
      <c r="D353" s="36"/>
      <c r="E353" s="36"/>
      <c r="F353" s="36"/>
      <c r="G353" s="36"/>
    </row>
    <row r="354" spans="1:9" x14ac:dyDescent="0.25">
      <c r="A354" s="70" t="s">
        <v>36</v>
      </c>
      <c r="B354" s="70"/>
      <c r="C354" s="36"/>
      <c r="D354" s="6">
        <v>251090</v>
      </c>
      <c r="E354" s="6">
        <v>109588</v>
      </c>
      <c r="F354" s="6">
        <v>142100</v>
      </c>
      <c r="G354" s="6">
        <v>28859</v>
      </c>
    </row>
    <row r="355" spans="1:9" x14ac:dyDescent="0.25">
      <c r="C355" s="36" t="s">
        <v>37</v>
      </c>
      <c r="D355" s="36"/>
      <c r="E355" s="36"/>
      <c r="F355" s="36"/>
      <c r="G355" s="36"/>
    </row>
    <row r="356" spans="1:9" x14ac:dyDescent="0.25">
      <c r="C356" s="36">
        <v>1</v>
      </c>
      <c r="D356" s="10">
        <f>$D$354/C356</f>
        <v>251090</v>
      </c>
      <c r="E356" s="10">
        <f>$E$354/C356</f>
        <v>109588</v>
      </c>
      <c r="F356" s="10">
        <f>$F$354/C356</f>
        <v>142100</v>
      </c>
      <c r="G356" s="10">
        <f>$G$354/C356</f>
        <v>28859</v>
      </c>
    </row>
    <row r="357" spans="1:9" x14ac:dyDescent="0.25">
      <c r="C357" s="36">
        <v>2</v>
      </c>
      <c r="D357" s="10">
        <f t="shared" ref="D357:D378" si="52">$D$354/C357</f>
        <v>125545</v>
      </c>
      <c r="E357" s="10">
        <f t="shared" ref="E357:E378" si="53">$E$354/C357</f>
        <v>54794</v>
      </c>
      <c r="F357" s="10">
        <f t="shared" ref="F357:F378" si="54">$F$354/C357</f>
        <v>71050</v>
      </c>
      <c r="G357" s="9">
        <f t="shared" ref="G357:G378" si="55">$G$354/C357</f>
        <v>14429.5</v>
      </c>
    </row>
    <row r="358" spans="1:9" x14ac:dyDescent="0.25">
      <c r="C358" s="36">
        <v>3</v>
      </c>
      <c r="D358" s="10">
        <f t="shared" si="52"/>
        <v>83696.666666666672</v>
      </c>
      <c r="E358" s="10">
        <f t="shared" si="53"/>
        <v>36529.333333333336</v>
      </c>
      <c r="F358" s="10">
        <f t="shared" si="54"/>
        <v>47366.666666666664</v>
      </c>
      <c r="G358" s="9">
        <f t="shared" si="55"/>
        <v>9619.6666666666661</v>
      </c>
    </row>
    <row r="359" spans="1:9" x14ac:dyDescent="0.25">
      <c r="C359" s="36">
        <v>4</v>
      </c>
      <c r="D359" s="10">
        <f t="shared" si="52"/>
        <v>62772.5</v>
      </c>
      <c r="E359" s="10">
        <f t="shared" si="53"/>
        <v>27397</v>
      </c>
      <c r="F359" s="10">
        <f t="shared" si="54"/>
        <v>35525</v>
      </c>
      <c r="G359" s="9">
        <f t="shared" si="55"/>
        <v>7214.75</v>
      </c>
    </row>
    <row r="360" spans="1:9" x14ac:dyDescent="0.25">
      <c r="C360" s="36">
        <v>5</v>
      </c>
      <c r="D360" s="10">
        <f t="shared" si="52"/>
        <v>50218</v>
      </c>
      <c r="E360" s="10">
        <f t="shared" si="53"/>
        <v>21917.599999999999</v>
      </c>
      <c r="F360" s="10">
        <f t="shared" si="54"/>
        <v>28420</v>
      </c>
      <c r="G360" s="9">
        <f t="shared" si="55"/>
        <v>5771.8</v>
      </c>
      <c r="I360" s="6"/>
    </row>
    <row r="361" spans="1:9" x14ac:dyDescent="0.25">
      <c r="C361" s="36">
        <v>6</v>
      </c>
      <c r="D361" s="10">
        <f t="shared" si="52"/>
        <v>41848.333333333336</v>
      </c>
      <c r="E361" s="9">
        <f t="shared" si="53"/>
        <v>18264.666666666668</v>
      </c>
      <c r="F361" s="10">
        <f t="shared" si="54"/>
        <v>23683.333333333332</v>
      </c>
      <c r="G361" s="9">
        <f t="shared" si="55"/>
        <v>4809.833333333333</v>
      </c>
      <c r="I361" s="6"/>
    </row>
    <row r="362" spans="1:9" x14ac:dyDescent="0.25">
      <c r="C362" s="36">
        <v>7</v>
      </c>
      <c r="D362" s="10">
        <f t="shared" si="52"/>
        <v>35870</v>
      </c>
      <c r="E362" s="9">
        <f t="shared" si="53"/>
        <v>15655.428571428571</v>
      </c>
      <c r="F362" s="9">
        <f t="shared" si="54"/>
        <v>20300</v>
      </c>
      <c r="G362" s="9">
        <f t="shared" si="55"/>
        <v>4122.7142857142853</v>
      </c>
      <c r="I362" s="6"/>
    </row>
    <row r="363" spans="1:9" x14ac:dyDescent="0.25">
      <c r="C363" s="36">
        <v>8</v>
      </c>
      <c r="D363" s="10">
        <f t="shared" si="52"/>
        <v>31386.25</v>
      </c>
      <c r="E363" s="9">
        <f t="shared" si="53"/>
        <v>13698.5</v>
      </c>
      <c r="F363" s="9">
        <f t="shared" si="54"/>
        <v>17762.5</v>
      </c>
      <c r="G363" s="9">
        <f t="shared" si="55"/>
        <v>3607.375</v>
      </c>
      <c r="I363" s="6"/>
    </row>
    <row r="364" spans="1:9" x14ac:dyDescent="0.25">
      <c r="C364" s="36">
        <v>9</v>
      </c>
      <c r="D364" s="10">
        <f t="shared" si="52"/>
        <v>27898.888888888891</v>
      </c>
      <c r="E364" s="9">
        <f t="shared" si="53"/>
        <v>12176.444444444445</v>
      </c>
      <c r="F364" s="9">
        <f t="shared" si="54"/>
        <v>15788.888888888889</v>
      </c>
      <c r="G364" s="9">
        <f t="shared" si="55"/>
        <v>3206.5555555555557</v>
      </c>
    </row>
    <row r="365" spans="1:9" x14ac:dyDescent="0.25">
      <c r="C365" s="36">
        <v>10</v>
      </c>
      <c r="D365" s="10">
        <f t="shared" si="52"/>
        <v>25109</v>
      </c>
      <c r="E365" s="9">
        <f t="shared" si="53"/>
        <v>10958.8</v>
      </c>
      <c r="F365" s="9">
        <f t="shared" si="54"/>
        <v>14210</v>
      </c>
      <c r="G365" s="9">
        <f t="shared" si="55"/>
        <v>2885.9</v>
      </c>
    </row>
    <row r="366" spans="1:9" x14ac:dyDescent="0.25">
      <c r="C366" s="36">
        <v>11</v>
      </c>
      <c r="D366" s="10">
        <f t="shared" si="52"/>
        <v>22826.363636363636</v>
      </c>
      <c r="E366" s="9">
        <f t="shared" si="53"/>
        <v>9962.545454545454</v>
      </c>
      <c r="F366" s="9">
        <f t="shared" si="54"/>
        <v>12918.181818181818</v>
      </c>
      <c r="G366" s="9">
        <f t="shared" si="55"/>
        <v>2623.5454545454545</v>
      </c>
    </row>
    <row r="367" spans="1:9" x14ac:dyDescent="0.25">
      <c r="C367" s="36">
        <v>12</v>
      </c>
      <c r="D367" s="12">
        <f t="shared" si="52"/>
        <v>20924.166666666668</v>
      </c>
      <c r="E367" s="9">
        <f t="shared" si="53"/>
        <v>9132.3333333333339</v>
      </c>
      <c r="F367" s="9">
        <f t="shared" si="54"/>
        <v>11841.666666666666</v>
      </c>
      <c r="G367" s="9">
        <f t="shared" si="55"/>
        <v>2404.9166666666665</v>
      </c>
    </row>
    <row r="368" spans="1:9" x14ac:dyDescent="0.25">
      <c r="C368" s="36">
        <v>13</v>
      </c>
      <c r="D368" s="9">
        <f t="shared" si="52"/>
        <v>19314.615384615383</v>
      </c>
      <c r="E368" s="9">
        <f t="shared" si="53"/>
        <v>8429.8461538461543</v>
      </c>
      <c r="F368" s="9">
        <f t="shared" si="54"/>
        <v>10930.76923076923</v>
      </c>
      <c r="G368" s="9">
        <f t="shared" si="55"/>
        <v>2219.9230769230771</v>
      </c>
    </row>
    <row r="369" spans="1:7" x14ac:dyDescent="0.25">
      <c r="C369" s="36">
        <v>14</v>
      </c>
      <c r="D369" s="9">
        <f t="shared" si="52"/>
        <v>17935</v>
      </c>
      <c r="E369" s="9">
        <f t="shared" si="53"/>
        <v>7827.7142857142853</v>
      </c>
      <c r="F369" s="9">
        <f t="shared" si="54"/>
        <v>10150</v>
      </c>
      <c r="G369" s="9">
        <f t="shared" si="55"/>
        <v>2061.3571428571427</v>
      </c>
    </row>
    <row r="370" spans="1:7" x14ac:dyDescent="0.25">
      <c r="C370" s="36">
        <v>15</v>
      </c>
      <c r="D370" s="9">
        <f t="shared" si="52"/>
        <v>16739.333333333332</v>
      </c>
      <c r="E370" s="9">
        <f t="shared" si="53"/>
        <v>7305.8666666666668</v>
      </c>
      <c r="F370" s="9">
        <f t="shared" si="54"/>
        <v>9473.3333333333339</v>
      </c>
      <c r="G370" s="9">
        <f t="shared" si="55"/>
        <v>1923.9333333333334</v>
      </c>
    </row>
    <row r="371" spans="1:7" x14ac:dyDescent="0.25">
      <c r="C371" s="36">
        <v>16</v>
      </c>
      <c r="D371" s="9">
        <f t="shared" si="52"/>
        <v>15693.125</v>
      </c>
      <c r="E371" s="9">
        <f t="shared" si="53"/>
        <v>6849.25</v>
      </c>
      <c r="F371" s="9">
        <f t="shared" si="54"/>
        <v>8881.25</v>
      </c>
      <c r="G371" s="9">
        <f t="shared" si="55"/>
        <v>1803.6875</v>
      </c>
    </row>
    <row r="372" spans="1:7" x14ac:dyDescent="0.25">
      <c r="C372" s="36">
        <v>17</v>
      </c>
      <c r="D372" s="9">
        <f t="shared" si="52"/>
        <v>14770</v>
      </c>
      <c r="E372" s="9">
        <f t="shared" si="53"/>
        <v>6446.3529411764703</v>
      </c>
      <c r="F372" s="9">
        <f t="shared" si="54"/>
        <v>8358.823529411764</v>
      </c>
      <c r="G372" s="9">
        <f t="shared" si="55"/>
        <v>1697.5882352941176</v>
      </c>
    </row>
    <row r="373" spans="1:7" x14ac:dyDescent="0.25">
      <c r="C373" s="36">
        <v>18</v>
      </c>
      <c r="D373" s="9">
        <f t="shared" si="52"/>
        <v>13949.444444444445</v>
      </c>
      <c r="E373" s="9">
        <f t="shared" si="53"/>
        <v>6088.2222222222226</v>
      </c>
      <c r="F373" s="9">
        <f t="shared" si="54"/>
        <v>7894.4444444444443</v>
      </c>
      <c r="G373" s="9">
        <f t="shared" si="55"/>
        <v>1603.2777777777778</v>
      </c>
    </row>
    <row r="374" spans="1:7" x14ac:dyDescent="0.25">
      <c r="C374" s="36">
        <v>19</v>
      </c>
      <c r="D374" s="9">
        <f t="shared" si="52"/>
        <v>13215.263157894737</v>
      </c>
      <c r="E374" s="9">
        <f t="shared" si="53"/>
        <v>5767.7894736842109</v>
      </c>
      <c r="F374" s="9">
        <f t="shared" si="54"/>
        <v>7478.9473684210525</v>
      </c>
      <c r="G374" s="9">
        <f t="shared" si="55"/>
        <v>1518.8947368421052</v>
      </c>
    </row>
    <row r="375" spans="1:7" x14ac:dyDescent="0.25">
      <c r="C375" s="36">
        <v>20</v>
      </c>
      <c r="D375" s="9">
        <f t="shared" si="52"/>
        <v>12554.5</v>
      </c>
      <c r="E375" s="9">
        <f t="shared" si="53"/>
        <v>5479.4</v>
      </c>
      <c r="F375" s="9">
        <f t="shared" si="54"/>
        <v>7105</v>
      </c>
      <c r="G375" s="9">
        <f t="shared" si="55"/>
        <v>1442.95</v>
      </c>
    </row>
    <row r="376" spans="1:7" x14ac:dyDescent="0.25">
      <c r="C376" s="36">
        <v>21</v>
      </c>
      <c r="D376" s="9">
        <f t="shared" si="52"/>
        <v>11956.666666666666</v>
      </c>
      <c r="E376" s="9">
        <f t="shared" si="53"/>
        <v>5218.4761904761908</v>
      </c>
      <c r="F376" s="9">
        <f t="shared" si="54"/>
        <v>6766.666666666667</v>
      </c>
      <c r="G376" s="9">
        <f t="shared" si="55"/>
        <v>1374.2380952380952</v>
      </c>
    </row>
    <row r="377" spans="1:7" x14ac:dyDescent="0.25">
      <c r="C377" s="36">
        <v>22</v>
      </c>
      <c r="D377" s="9">
        <f t="shared" si="52"/>
        <v>11413.181818181818</v>
      </c>
      <c r="E377" s="9">
        <f t="shared" si="53"/>
        <v>4981.272727272727</v>
      </c>
      <c r="F377" s="9">
        <f t="shared" si="54"/>
        <v>6459.090909090909</v>
      </c>
      <c r="G377" s="9">
        <f t="shared" si="55"/>
        <v>1311.7727272727273</v>
      </c>
    </row>
    <row r="378" spans="1:7" x14ac:dyDescent="0.25">
      <c r="C378" s="36">
        <v>23</v>
      </c>
      <c r="D378" s="9">
        <f t="shared" si="52"/>
        <v>10916.95652173913</v>
      </c>
      <c r="E378" s="9">
        <f t="shared" si="53"/>
        <v>4764.695652173913</v>
      </c>
      <c r="F378" s="9">
        <f t="shared" si="54"/>
        <v>6178.260869565217</v>
      </c>
      <c r="G378" s="9">
        <f t="shared" si="55"/>
        <v>1254.7391304347825</v>
      </c>
    </row>
    <row r="379" spans="1:7" x14ac:dyDescent="0.25">
      <c r="C379" s="36"/>
      <c r="D379" s="36"/>
      <c r="E379" s="36"/>
      <c r="F379" s="36"/>
      <c r="G379" s="36"/>
    </row>
    <row r="380" spans="1:7" x14ac:dyDescent="0.25">
      <c r="A380" s="70" t="s">
        <v>80</v>
      </c>
      <c r="B380" s="70"/>
      <c r="C380" s="36"/>
      <c r="D380" s="36">
        <v>11</v>
      </c>
      <c r="E380" s="36">
        <v>5</v>
      </c>
      <c r="F380" s="36">
        <v>6</v>
      </c>
      <c r="G380" s="36">
        <v>1</v>
      </c>
    </row>
    <row r="381" spans="1:7" x14ac:dyDescent="0.25">
      <c r="A381" s="16"/>
      <c r="B381" s="16"/>
      <c r="C381" s="36"/>
      <c r="D381" s="53"/>
      <c r="E381" s="53"/>
      <c r="F381" s="53"/>
      <c r="G381" s="53"/>
    </row>
    <row r="382" spans="1:7" x14ac:dyDescent="0.25">
      <c r="A382" s="16"/>
      <c r="B382" s="16"/>
      <c r="C382" s="36"/>
      <c r="D382" s="53"/>
      <c r="E382" s="53"/>
      <c r="F382" s="53"/>
      <c r="G382" s="53"/>
    </row>
    <row r="383" spans="1:7" x14ac:dyDescent="0.25">
      <c r="D383" s="7"/>
      <c r="E383" s="7"/>
      <c r="F383" s="7"/>
      <c r="G383" s="7"/>
    </row>
    <row r="388" spans="1:11" x14ac:dyDescent="0.25">
      <c r="A388" s="36"/>
      <c r="B388" s="36"/>
      <c r="C388" s="36"/>
      <c r="D388" s="1"/>
      <c r="E388" s="3"/>
      <c r="F388" s="1"/>
      <c r="G388" s="1"/>
      <c r="H388" s="36"/>
      <c r="I388" s="36"/>
      <c r="J388" s="36"/>
      <c r="K388" s="36"/>
    </row>
    <row r="389" spans="1:11" x14ac:dyDescent="0.25">
      <c r="A389" s="36"/>
      <c r="B389" s="36"/>
      <c r="C389" s="36"/>
      <c r="D389" s="33" t="s">
        <v>0</v>
      </c>
      <c r="E389" s="33" t="s">
        <v>1</v>
      </c>
      <c r="F389" s="33" t="s">
        <v>2</v>
      </c>
      <c r="G389" s="33" t="s">
        <v>3</v>
      </c>
      <c r="H389" s="36"/>
      <c r="I389" s="36"/>
      <c r="J389" s="36"/>
      <c r="K389" s="36"/>
    </row>
    <row r="390" spans="1:11" x14ac:dyDescent="0.25">
      <c r="A390" s="70" t="s">
        <v>80</v>
      </c>
      <c r="B390" s="70"/>
      <c r="C390" s="36"/>
      <c r="D390" s="52">
        <f>D380+D344+D305+D281+D255+D232+D196+D171+D136+D111+D88+D64+D43+D16</f>
        <v>71</v>
      </c>
      <c r="E390" s="52">
        <f t="shared" ref="E390:G390" si="56">E380+E344+E305+E281+E255+E232+E196+E171+E136+E111+E88+E64+E43+E16</f>
        <v>70</v>
      </c>
      <c r="F390" s="52">
        <f t="shared" si="56"/>
        <v>38</v>
      </c>
      <c r="G390" s="52">
        <f t="shared" si="56"/>
        <v>21</v>
      </c>
      <c r="H390" s="36"/>
      <c r="I390" s="36"/>
      <c r="J390" s="36"/>
      <c r="K390" s="36"/>
    </row>
    <row r="391" spans="1:11" x14ac:dyDescent="0.25">
      <c r="A391" s="16"/>
      <c r="B391" s="16"/>
      <c r="C391" s="36"/>
      <c r="D391" s="53"/>
      <c r="E391" s="53"/>
      <c r="F391" s="53"/>
      <c r="G391" s="53"/>
      <c r="H391" s="36"/>
      <c r="I391" s="36"/>
      <c r="J391" s="36"/>
      <c r="K391" s="36"/>
    </row>
    <row r="392" spans="1:11" x14ac:dyDescent="0.25">
      <c r="A392" s="16"/>
      <c r="B392" s="16"/>
      <c r="C392" s="36"/>
      <c r="D392" s="53"/>
      <c r="E392" s="53"/>
      <c r="F392" s="53"/>
      <c r="G392" s="53"/>
      <c r="H392" s="36"/>
      <c r="I392" s="36"/>
      <c r="J392" s="36"/>
      <c r="K392" s="36"/>
    </row>
    <row r="393" spans="1:11" x14ac:dyDescent="0.25">
      <c r="A393" s="36"/>
      <c r="B393" s="36"/>
      <c r="C393" s="36"/>
      <c r="D393" s="53"/>
      <c r="E393" s="53"/>
      <c r="F393" s="53"/>
      <c r="G393" s="53"/>
      <c r="H393" s="36"/>
      <c r="I393" s="36"/>
      <c r="J393" s="36"/>
      <c r="K393" s="36"/>
    </row>
    <row r="394" spans="1:1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</row>
    <row r="395" spans="1:1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</row>
    <row r="396" spans="1:1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</row>
    <row r="403" spans="1:7" x14ac:dyDescent="0.25">
      <c r="C403" s="7"/>
      <c r="D403" s="7"/>
      <c r="E403" s="7"/>
      <c r="F403" s="7"/>
      <c r="G403" s="7"/>
    </row>
    <row r="404" spans="1:7" x14ac:dyDescent="0.25">
      <c r="C404" s="37"/>
      <c r="D404" s="71" t="s">
        <v>7</v>
      </c>
      <c r="E404" s="71"/>
      <c r="F404" s="37" t="s">
        <v>11</v>
      </c>
      <c r="G404" s="37"/>
    </row>
    <row r="405" spans="1:7" x14ac:dyDescent="0.25">
      <c r="C405" s="37"/>
      <c r="D405" s="37"/>
      <c r="E405" s="37"/>
      <c r="F405" s="37"/>
      <c r="G405" s="37"/>
    </row>
    <row r="406" spans="1:7" x14ac:dyDescent="0.25">
      <c r="C406" s="37"/>
      <c r="D406" s="37"/>
      <c r="E406" s="37"/>
      <c r="F406" s="37"/>
      <c r="G406" s="37"/>
    </row>
    <row r="407" spans="1:7" x14ac:dyDescent="0.25">
      <c r="C407" s="37"/>
      <c r="D407" s="3" t="s">
        <v>0</v>
      </c>
      <c r="E407" s="3" t="s">
        <v>51</v>
      </c>
      <c r="F407" s="3" t="s">
        <v>2</v>
      </c>
      <c r="G407" s="3"/>
    </row>
    <row r="408" spans="1:7" x14ac:dyDescent="0.25">
      <c r="C408" s="37"/>
      <c r="D408" s="37"/>
      <c r="E408" s="37"/>
      <c r="F408" s="37"/>
      <c r="G408" s="37"/>
    </row>
    <row r="409" spans="1:7" x14ac:dyDescent="0.25">
      <c r="A409" s="70" t="s">
        <v>36</v>
      </c>
      <c r="B409" s="70"/>
      <c r="C409" s="37"/>
      <c r="D409" s="25">
        <v>26355</v>
      </c>
      <c r="E409" s="25">
        <v>59710</v>
      </c>
      <c r="F409" s="25">
        <v>18546</v>
      </c>
      <c r="G409" s="25"/>
    </row>
    <row r="410" spans="1:7" x14ac:dyDescent="0.25">
      <c r="C410" s="37" t="s">
        <v>37</v>
      </c>
      <c r="D410" s="37"/>
      <c r="E410" s="37"/>
      <c r="F410" s="37"/>
      <c r="G410" s="37"/>
    </row>
    <row r="411" spans="1:7" x14ac:dyDescent="0.25">
      <c r="C411" s="37">
        <v>1</v>
      </c>
      <c r="D411" s="10">
        <f>D$409/$C411</f>
        <v>26355</v>
      </c>
      <c r="E411" s="10">
        <f t="shared" ref="E411:F415" si="57">E$409/$C411</f>
        <v>59710</v>
      </c>
      <c r="F411" s="10">
        <f t="shared" si="57"/>
        <v>18546</v>
      </c>
      <c r="G411" s="12"/>
    </row>
    <row r="412" spans="1:7" x14ac:dyDescent="0.25">
      <c r="C412" s="37">
        <v>2</v>
      </c>
      <c r="D412" s="12">
        <f t="shared" ref="D412:D415" si="58">D$409/$C412</f>
        <v>13177.5</v>
      </c>
      <c r="E412" s="10">
        <f>E$409/$C412</f>
        <v>29855</v>
      </c>
      <c r="F412" s="12">
        <f t="shared" si="57"/>
        <v>9273</v>
      </c>
      <c r="G412" s="12"/>
    </row>
    <row r="413" spans="1:7" x14ac:dyDescent="0.25">
      <c r="C413" s="37">
        <v>3</v>
      </c>
      <c r="D413" s="12">
        <f t="shared" si="58"/>
        <v>8785</v>
      </c>
      <c r="E413" s="10">
        <f t="shared" si="57"/>
        <v>19903.333333333332</v>
      </c>
      <c r="F413" s="12">
        <f>F$409/$C413</f>
        <v>6182</v>
      </c>
      <c r="G413" s="12"/>
    </row>
    <row r="414" spans="1:7" x14ac:dyDescent="0.25">
      <c r="C414" s="37">
        <v>4</v>
      </c>
      <c r="D414" s="12">
        <f t="shared" si="58"/>
        <v>6588.75</v>
      </c>
      <c r="E414" s="12">
        <f t="shared" si="57"/>
        <v>14927.5</v>
      </c>
      <c r="F414" s="12">
        <f t="shared" si="57"/>
        <v>4636.5</v>
      </c>
      <c r="G414" s="12"/>
    </row>
    <row r="415" spans="1:7" x14ac:dyDescent="0.25">
      <c r="C415" s="37">
        <v>5</v>
      </c>
      <c r="D415" s="12">
        <f t="shared" si="58"/>
        <v>5271</v>
      </c>
      <c r="E415" s="12">
        <f>E$409/$C415</f>
        <v>11942</v>
      </c>
      <c r="F415" s="12">
        <f t="shared" si="57"/>
        <v>3709.2</v>
      </c>
      <c r="G415" s="12"/>
    </row>
    <row r="416" spans="1:7" x14ac:dyDescent="0.25">
      <c r="C416" s="37"/>
      <c r="D416" s="37"/>
      <c r="E416" s="37"/>
      <c r="F416" s="37"/>
      <c r="G416" s="37"/>
    </row>
    <row r="417" spans="1:7" x14ac:dyDescent="0.25">
      <c r="A417" s="70" t="s">
        <v>80</v>
      </c>
      <c r="B417" s="70"/>
      <c r="C417" s="37"/>
      <c r="D417" s="37">
        <v>1</v>
      </c>
      <c r="E417" s="37">
        <v>3</v>
      </c>
      <c r="F417" s="37">
        <v>1</v>
      </c>
      <c r="G417" s="37"/>
    </row>
    <row r="418" spans="1:7" x14ac:dyDescent="0.25">
      <c r="A418" s="16"/>
      <c r="B418" s="16"/>
      <c r="C418" s="37"/>
      <c r="D418" s="37"/>
      <c r="E418" s="37"/>
      <c r="F418" s="37"/>
      <c r="G418" s="37"/>
    </row>
    <row r="419" spans="1:7" x14ac:dyDescent="0.25">
      <c r="A419" s="16"/>
      <c r="B419" s="16"/>
      <c r="C419" s="37"/>
      <c r="D419" s="37"/>
      <c r="E419" s="37"/>
      <c r="F419" s="37"/>
      <c r="G419" s="37"/>
    </row>
    <row r="420" spans="1:7" x14ac:dyDescent="0.25">
      <c r="C420" s="37"/>
      <c r="D420" s="37"/>
      <c r="E420" s="37"/>
      <c r="F420" s="37"/>
      <c r="G420" s="37"/>
    </row>
    <row r="421" spans="1:7" x14ac:dyDescent="0.25">
      <c r="C421" s="37"/>
      <c r="D421" s="37"/>
      <c r="E421" s="37"/>
      <c r="F421" s="37"/>
      <c r="G421" s="37"/>
    </row>
    <row r="422" spans="1:7" x14ac:dyDescent="0.25">
      <c r="C422" s="37"/>
      <c r="D422" s="37"/>
      <c r="E422" s="37"/>
      <c r="F422" s="37"/>
      <c r="G422" s="37"/>
    </row>
    <row r="423" spans="1:7" x14ac:dyDescent="0.25">
      <c r="C423" s="37"/>
      <c r="D423" s="71" t="s">
        <v>10</v>
      </c>
      <c r="E423" s="71"/>
      <c r="F423" s="37" t="s">
        <v>12</v>
      </c>
      <c r="G423" s="37"/>
    </row>
    <row r="424" spans="1:7" x14ac:dyDescent="0.25">
      <c r="C424" s="37"/>
      <c r="D424" s="37"/>
      <c r="E424" s="37"/>
      <c r="F424" s="37"/>
      <c r="G424" s="37"/>
    </row>
    <row r="425" spans="1:7" x14ac:dyDescent="0.25">
      <c r="C425" s="37"/>
      <c r="D425" s="3" t="s">
        <v>0</v>
      </c>
      <c r="E425" s="3" t="s">
        <v>51</v>
      </c>
      <c r="F425" s="3" t="s">
        <v>2</v>
      </c>
      <c r="G425" s="3"/>
    </row>
    <row r="426" spans="1:7" x14ac:dyDescent="0.25">
      <c r="C426" s="37"/>
      <c r="D426" s="37"/>
      <c r="E426" s="37"/>
      <c r="F426" s="37"/>
      <c r="G426" s="37"/>
    </row>
    <row r="427" spans="1:7" x14ac:dyDescent="0.25">
      <c r="A427" s="70" t="s">
        <v>36</v>
      </c>
      <c r="B427" s="70"/>
      <c r="C427" s="37"/>
      <c r="D427" s="25">
        <v>74565</v>
      </c>
      <c r="E427" s="25">
        <v>179096</v>
      </c>
      <c r="F427" s="25">
        <v>52797</v>
      </c>
      <c r="G427" s="25"/>
    </row>
    <row r="428" spans="1:7" x14ac:dyDescent="0.25">
      <c r="C428" s="37" t="s">
        <v>37</v>
      </c>
      <c r="D428" s="37"/>
      <c r="E428" s="37"/>
      <c r="F428" s="37"/>
      <c r="G428" s="37"/>
    </row>
    <row r="429" spans="1:7" x14ac:dyDescent="0.25">
      <c r="C429" s="37">
        <v>1</v>
      </c>
      <c r="D429" s="10">
        <f>D$427/$C429</f>
        <v>74565</v>
      </c>
      <c r="E429" s="10">
        <f t="shared" ref="E429:F442" si="59">E$427/$C429</f>
        <v>179096</v>
      </c>
      <c r="F429" s="10">
        <f t="shared" si="59"/>
        <v>52797</v>
      </c>
      <c r="G429" s="12"/>
    </row>
    <row r="430" spans="1:7" x14ac:dyDescent="0.25">
      <c r="C430" s="37">
        <v>2</v>
      </c>
      <c r="D430" s="10">
        <f t="shared" ref="D430:D442" si="60">D$427/$C430</f>
        <v>37282.5</v>
      </c>
      <c r="E430" s="10">
        <f t="shared" si="59"/>
        <v>89548</v>
      </c>
      <c r="F430" s="10">
        <f t="shared" si="59"/>
        <v>26398.5</v>
      </c>
      <c r="G430" s="12"/>
    </row>
    <row r="431" spans="1:7" x14ac:dyDescent="0.25">
      <c r="C431" s="37">
        <v>3</v>
      </c>
      <c r="D431" s="10">
        <f t="shared" si="60"/>
        <v>24855</v>
      </c>
      <c r="E431" s="10">
        <f t="shared" si="59"/>
        <v>59698.666666666664</v>
      </c>
      <c r="F431" s="12">
        <f t="shared" si="59"/>
        <v>17599</v>
      </c>
      <c r="G431" s="12"/>
    </row>
    <row r="432" spans="1:7" x14ac:dyDescent="0.25">
      <c r="C432" s="37">
        <v>4</v>
      </c>
      <c r="D432" s="12">
        <f t="shared" si="60"/>
        <v>18641.25</v>
      </c>
      <c r="E432" s="10">
        <f t="shared" si="59"/>
        <v>44774</v>
      </c>
      <c r="F432" s="12">
        <f t="shared" si="59"/>
        <v>13199.25</v>
      </c>
      <c r="G432" s="12"/>
    </row>
    <row r="433" spans="1:7" x14ac:dyDescent="0.25">
      <c r="C433" s="37">
        <v>5</v>
      </c>
      <c r="D433" s="12">
        <f t="shared" si="60"/>
        <v>14913</v>
      </c>
      <c r="E433" s="10">
        <f t="shared" si="59"/>
        <v>35819.199999999997</v>
      </c>
      <c r="F433" s="12">
        <f t="shared" si="59"/>
        <v>10559.4</v>
      </c>
      <c r="G433" s="12"/>
    </row>
    <row r="434" spans="1:7" x14ac:dyDescent="0.25">
      <c r="C434" s="37">
        <v>6</v>
      </c>
      <c r="D434" s="12">
        <f t="shared" si="60"/>
        <v>12427.5</v>
      </c>
      <c r="E434" s="10">
        <f t="shared" si="59"/>
        <v>29849.333333333332</v>
      </c>
      <c r="F434" s="12">
        <f t="shared" si="59"/>
        <v>8799.5</v>
      </c>
      <c r="G434" s="12"/>
    </row>
    <row r="435" spans="1:7" x14ac:dyDescent="0.25">
      <c r="C435" s="37">
        <v>7</v>
      </c>
      <c r="D435" s="12">
        <f t="shared" si="60"/>
        <v>10652.142857142857</v>
      </c>
      <c r="E435" s="10">
        <f t="shared" si="59"/>
        <v>25585.142857142859</v>
      </c>
      <c r="F435" s="12">
        <f t="shared" si="59"/>
        <v>7542.4285714285716</v>
      </c>
      <c r="G435" s="12"/>
    </row>
    <row r="436" spans="1:7" x14ac:dyDescent="0.25">
      <c r="C436" s="37">
        <v>8</v>
      </c>
      <c r="D436" s="12">
        <f t="shared" si="60"/>
        <v>9320.625</v>
      </c>
      <c r="E436" s="10">
        <f t="shared" si="59"/>
        <v>22387</v>
      </c>
      <c r="F436" s="12">
        <f t="shared" si="59"/>
        <v>6599.625</v>
      </c>
      <c r="G436" s="12"/>
    </row>
    <row r="437" spans="1:7" x14ac:dyDescent="0.25">
      <c r="C437" s="37">
        <v>9</v>
      </c>
      <c r="D437" s="12">
        <f t="shared" si="60"/>
        <v>8285</v>
      </c>
      <c r="E437" s="10">
        <f t="shared" si="59"/>
        <v>19899.555555555555</v>
      </c>
      <c r="F437" s="12">
        <f t="shared" si="59"/>
        <v>5866.333333333333</v>
      </c>
      <c r="G437" s="12"/>
    </row>
    <row r="438" spans="1:7" x14ac:dyDescent="0.25">
      <c r="C438" s="37">
        <v>10</v>
      </c>
      <c r="D438" s="12">
        <f t="shared" si="60"/>
        <v>7456.5</v>
      </c>
      <c r="E438" s="12">
        <f t="shared" si="59"/>
        <v>17909.599999999999</v>
      </c>
      <c r="F438" s="12">
        <f t="shared" si="59"/>
        <v>5279.7</v>
      </c>
      <c r="G438" s="12"/>
    </row>
    <row r="439" spans="1:7" x14ac:dyDescent="0.25">
      <c r="C439" s="37">
        <v>11</v>
      </c>
      <c r="D439" s="12">
        <f t="shared" si="60"/>
        <v>6778.636363636364</v>
      </c>
      <c r="E439" s="12">
        <f t="shared" si="59"/>
        <v>16281.454545454546</v>
      </c>
      <c r="F439" s="12">
        <f t="shared" si="59"/>
        <v>4799.727272727273</v>
      </c>
      <c r="G439" s="12"/>
    </row>
    <row r="440" spans="1:7" x14ac:dyDescent="0.25">
      <c r="C440" s="37">
        <v>12</v>
      </c>
      <c r="D440" s="12">
        <f t="shared" si="60"/>
        <v>6213.75</v>
      </c>
      <c r="E440" s="12">
        <f t="shared" si="59"/>
        <v>14924.666666666666</v>
      </c>
      <c r="F440" s="12">
        <f t="shared" si="59"/>
        <v>4399.75</v>
      </c>
      <c r="G440" s="12"/>
    </row>
    <row r="441" spans="1:7" x14ac:dyDescent="0.25">
      <c r="C441" s="37">
        <v>13</v>
      </c>
      <c r="D441" s="12">
        <f t="shared" si="60"/>
        <v>5735.7692307692305</v>
      </c>
      <c r="E441" s="12">
        <f t="shared" si="59"/>
        <v>13776.615384615385</v>
      </c>
      <c r="F441" s="12">
        <f t="shared" si="59"/>
        <v>4061.3076923076924</v>
      </c>
      <c r="G441" s="12"/>
    </row>
    <row r="442" spans="1:7" x14ac:dyDescent="0.25">
      <c r="C442" s="37">
        <v>14</v>
      </c>
      <c r="D442" s="12">
        <f t="shared" si="60"/>
        <v>5326.0714285714284</v>
      </c>
      <c r="E442" s="12">
        <f t="shared" si="59"/>
        <v>12792.571428571429</v>
      </c>
      <c r="F442" s="12">
        <f t="shared" si="59"/>
        <v>3771.2142857142858</v>
      </c>
      <c r="G442" s="12"/>
    </row>
    <row r="443" spans="1:7" x14ac:dyDescent="0.25">
      <c r="C443" s="37"/>
      <c r="D443" s="37"/>
      <c r="E443" s="37"/>
      <c r="F443" s="37"/>
      <c r="G443" s="37"/>
    </row>
    <row r="444" spans="1:7" x14ac:dyDescent="0.25">
      <c r="A444" s="70" t="s">
        <v>80</v>
      </c>
      <c r="B444" s="70"/>
      <c r="C444" s="37"/>
      <c r="D444" s="37">
        <v>3</v>
      </c>
      <c r="E444" s="37">
        <v>9</v>
      </c>
      <c r="F444" s="37">
        <v>2</v>
      </c>
      <c r="G444" s="37"/>
    </row>
    <row r="445" spans="1:7" x14ac:dyDescent="0.25">
      <c r="A445" s="16"/>
      <c r="B445" s="16"/>
      <c r="C445" s="37"/>
      <c r="D445" s="37"/>
      <c r="E445" s="37"/>
      <c r="F445" s="37"/>
      <c r="G445" s="37"/>
    </row>
    <row r="446" spans="1:7" x14ac:dyDescent="0.25">
      <c r="A446" s="16"/>
      <c r="B446" s="16"/>
      <c r="C446" s="37"/>
      <c r="D446" s="37"/>
      <c r="E446" s="37"/>
      <c r="F446" s="37"/>
      <c r="G446" s="37"/>
    </row>
    <row r="447" spans="1:7" x14ac:dyDescent="0.25">
      <c r="C447" s="37"/>
      <c r="D447" s="37"/>
      <c r="E447" s="37"/>
      <c r="F447" s="37"/>
      <c r="G447" s="37"/>
    </row>
    <row r="448" spans="1:7" x14ac:dyDescent="0.25">
      <c r="C448" s="37"/>
      <c r="D448" s="37"/>
      <c r="E448" s="37"/>
      <c r="F448" s="37"/>
      <c r="G448" s="37"/>
    </row>
    <row r="449" spans="1:7" x14ac:dyDescent="0.25">
      <c r="C449" s="37"/>
      <c r="D449" s="37"/>
      <c r="E449" s="37"/>
      <c r="F449" s="37"/>
      <c r="G449" s="37"/>
    </row>
    <row r="450" spans="1:7" x14ac:dyDescent="0.25">
      <c r="C450" s="37"/>
      <c r="D450" s="71" t="s">
        <v>13</v>
      </c>
      <c r="E450" s="71"/>
      <c r="F450" s="37" t="s">
        <v>14</v>
      </c>
      <c r="G450" s="37"/>
    </row>
    <row r="451" spans="1:7" x14ac:dyDescent="0.25">
      <c r="C451" s="37"/>
      <c r="D451" s="37"/>
      <c r="E451" s="37"/>
      <c r="F451" s="37"/>
      <c r="G451" s="37"/>
    </row>
    <row r="452" spans="1:7" x14ac:dyDescent="0.25">
      <c r="A452" s="70"/>
      <c r="B452" s="70"/>
      <c r="C452" s="37"/>
      <c r="D452" s="3" t="s">
        <v>0</v>
      </c>
      <c r="E452" s="3" t="s">
        <v>51</v>
      </c>
      <c r="F452" s="3" t="s">
        <v>2</v>
      </c>
      <c r="G452" s="3"/>
    </row>
    <row r="453" spans="1:7" x14ac:dyDescent="0.25">
      <c r="C453" s="37"/>
      <c r="D453" s="37"/>
      <c r="E453" s="37"/>
      <c r="F453" s="37"/>
      <c r="G453" s="37"/>
    </row>
    <row r="454" spans="1:7" x14ac:dyDescent="0.25">
      <c r="A454" s="70" t="s">
        <v>36</v>
      </c>
      <c r="B454" s="70"/>
      <c r="C454" s="37"/>
      <c r="D454" s="25">
        <v>50464</v>
      </c>
      <c r="E454" s="25">
        <v>83899</v>
      </c>
      <c r="F454" s="25">
        <v>47350</v>
      </c>
      <c r="G454" s="25"/>
    </row>
    <row r="455" spans="1:7" x14ac:dyDescent="0.25">
      <c r="C455" s="37" t="s">
        <v>37</v>
      </c>
      <c r="D455" s="37"/>
      <c r="E455" s="37"/>
      <c r="F455" s="37"/>
      <c r="G455" s="37"/>
    </row>
    <row r="456" spans="1:7" x14ac:dyDescent="0.25">
      <c r="C456" s="37">
        <v>1</v>
      </c>
      <c r="D456" s="10">
        <f>D$454/$C456</f>
        <v>50464</v>
      </c>
      <c r="E456" s="10">
        <f t="shared" ref="E456:F463" si="61">E$454/$C456</f>
        <v>83899</v>
      </c>
      <c r="F456" s="10">
        <f t="shared" si="61"/>
        <v>47350</v>
      </c>
      <c r="G456" s="12"/>
    </row>
    <row r="457" spans="1:7" x14ac:dyDescent="0.25">
      <c r="C457" s="37">
        <v>2</v>
      </c>
      <c r="D457" s="10">
        <f t="shared" ref="D457:D463" si="62">D$454/$C457</f>
        <v>25232</v>
      </c>
      <c r="E457" s="10">
        <f t="shared" si="61"/>
        <v>41949.5</v>
      </c>
      <c r="F457" s="10">
        <f t="shared" si="61"/>
        <v>23675</v>
      </c>
      <c r="G457" s="12"/>
    </row>
    <row r="458" spans="1:7" x14ac:dyDescent="0.25">
      <c r="C458" s="37">
        <v>3</v>
      </c>
      <c r="D458" s="12">
        <f t="shared" si="62"/>
        <v>16821.333333333332</v>
      </c>
      <c r="E458" s="10">
        <f>E$454/$C458</f>
        <v>27966.333333333332</v>
      </c>
      <c r="F458" s="12">
        <f t="shared" si="61"/>
        <v>15783.333333333334</v>
      </c>
      <c r="G458" s="12"/>
    </row>
    <row r="459" spans="1:7" x14ac:dyDescent="0.25">
      <c r="C459" s="37">
        <v>4</v>
      </c>
      <c r="D459" s="12">
        <f t="shared" si="62"/>
        <v>12616</v>
      </c>
      <c r="E459" s="10">
        <f t="shared" si="61"/>
        <v>20974.75</v>
      </c>
      <c r="F459" s="12">
        <f t="shared" si="61"/>
        <v>11837.5</v>
      </c>
      <c r="G459" s="12"/>
    </row>
    <row r="460" spans="1:7" x14ac:dyDescent="0.25">
      <c r="C460" s="37">
        <v>5</v>
      </c>
      <c r="D460" s="12">
        <f t="shared" si="62"/>
        <v>10092.799999999999</v>
      </c>
      <c r="E460" s="12">
        <f t="shared" si="61"/>
        <v>16779.8</v>
      </c>
      <c r="F460" s="12">
        <f>F$454/$C460</f>
        <v>9470</v>
      </c>
      <c r="G460" s="12"/>
    </row>
    <row r="461" spans="1:7" x14ac:dyDescent="0.25">
      <c r="C461" s="37">
        <v>6</v>
      </c>
      <c r="D461" s="12">
        <f t="shared" si="62"/>
        <v>8410.6666666666661</v>
      </c>
      <c r="E461" s="12">
        <f t="shared" si="61"/>
        <v>13983.166666666666</v>
      </c>
      <c r="F461" s="12">
        <f t="shared" si="61"/>
        <v>7891.666666666667</v>
      </c>
      <c r="G461" s="12"/>
    </row>
    <row r="462" spans="1:7" x14ac:dyDescent="0.25">
      <c r="C462" s="37">
        <v>7</v>
      </c>
      <c r="D462" s="12">
        <f t="shared" si="62"/>
        <v>7209.1428571428569</v>
      </c>
      <c r="E462" s="12">
        <f t="shared" si="61"/>
        <v>11985.571428571429</v>
      </c>
      <c r="F462" s="12">
        <f t="shared" si="61"/>
        <v>6764.2857142857147</v>
      </c>
      <c r="G462" s="12"/>
    </row>
    <row r="463" spans="1:7" x14ac:dyDescent="0.25">
      <c r="C463" s="37">
        <v>8</v>
      </c>
      <c r="D463" s="12">
        <f t="shared" si="62"/>
        <v>6308</v>
      </c>
      <c r="E463" s="12">
        <f t="shared" si="61"/>
        <v>10487.375</v>
      </c>
      <c r="F463" s="12">
        <f t="shared" si="61"/>
        <v>5918.75</v>
      </c>
      <c r="G463" s="12"/>
    </row>
    <row r="464" spans="1:7" x14ac:dyDescent="0.25">
      <c r="C464" s="37"/>
      <c r="D464" s="37"/>
      <c r="E464" s="37"/>
      <c r="F464" s="37"/>
      <c r="G464" s="37"/>
    </row>
    <row r="465" spans="1:7" x14ac:dyDescent="0.25">
      <c r="A465" s="70" t="s">
        <v>80</v>
      </c>
      <c r="B465" s="70"/>
      <c r="C465" s="37"/>
      <c r="D465" s="37">
        <v>2</v>
      </c>
      <c r="E465" s="37">
        <v>4</v>
      </c>
      <c r="F465" s="37">
        <v>2</v>
      </c>
      <c r="G465" s="37"/>
    </row>
    <row r="466" spans="1:7" x14ac:dyDescent="0.25">
      <c r="A466" s="16"/>
      <c r="B466" s="16"/>
      <c r="C466" s="37"/>
      <c r="D466" s="37"/>
      <c r="E466" s="37"/>
      <c r="F466" s="37"/>
      <c r="G466" s="37"/>
    </row>
    <row r="467" spans="1:7" x14ac:dyDescent="0.25">
      <c r="A467" s="16"/>
      <c r="B467" s="16"/>
      <c r="C467" s="37"/>
      <c r="D467" s="37"/>
      <c r="E467" s="37"/>
      <c r="F467" s="37"/>
      <c r="G467" s="37"/>
    </row>
    <row r="468" spans="1:7" x14ac:dyDescent="0.25">
      <c r="C468" s="37"/>
      <c r="D468" s="37"/>
      <c r="E468" s="37"/>
      <c r="F468" s="37"/>
      <c r="G468" s="37"/>
    </row>
    <row r="469" spans="1:7" x14ac:dyDescent="0.25">
      <c r="C469" s="37"/>
      <c r="D469" s="37"/>
      <c r="E469" s="37"/>
      <c r="F469" s="37"/>
      <c r="G469" s="37"/>
    </row>
    <row r="470" spans="1:7" x14ac:dyDescent="0.25">
      <c r="C470" s="37"/>
      <c r="D470" s="37"/>
      <c r="E470" s="37"/>
      <c r="F470" s="37"/>
      <c r="G470" s="37"/>
    </row>
    <row r="471" spans="1:7" x14ac:dyDescent="0.25">
      <c r="C471" s="37"/>
      <c r="D471" s="71" t="s">
        <v>15</v>
      </c>
      <c r="E471" s="71"/>
      <c r="F471" s="37" t="s">
        <v>26</v>
      </c>
      <c r="G471" s="37"/>
    </row>
    <row r="472" spans="1:7" x14ac:dyDescent="0.25">
      <c r="C472" s="37"/>
      <c r="D472" s="37"/>
      <c r="E472" s="37"/>
      <c r="F472" s="37"/>
      <c r="G472" s="37"/>
    </row>
    <row r="473" spans="1:7" x14ac:dyDescent="0.25">
      <c r="C473" s="37"/>
      <c r="D473" s="3" t="s">
        <v>0</v>
      </c>
      <c r="E473" s="3" t="s">
        <v>51</v>
      </c>
      <c r="F473" s="3" t="s">
        <v>2</v>
      </c>
      <c r="G473" s="3"/>
    </row>
    <row r="474" spans="1:7" x14ac:dyDescent="0.25">
      <c r="C474" s="37"/>
      <c r="D474" s="37"/>
      <c r="E474" s="37"/>
      <c r="F474" s="37"/>
      <c r="G474" s="37"/>
    </row>
    <row r="475" spans="1:7" x14ac:dyDescent="0.25">
      <c r="A475" s="70" t="s">
        <v>36</v>
      </c>
      <c r="B475" s="70"/>
      <c r="C475" s="37"/>
      <c r="D475" s="25">
        <v>84166</v>
      </c>
      <c r="E475" s="25">
        <v>106124</v>
      </c>
      <c r="F475" s="25">
        <v>44551</v>
      </c>
      <c r="G475" s="25"/>
    </row>
    <row r="476" spans="1:7" x14ac:dyDescent="0.25">
      <c r="C476" s="37" t="s">
        <v>37</v>
      </c>
      <c r="D476" s="37"/>
      <c r="E476" s="37"/>
      <c r="F476" s="37"/>
      <c r="G476" s="37"/>
    </row>
    <row r="477" spans="1:7" x14ac:dyDescent="0.25">
      <c r="C477" s="37">
        <v>1</v>
      </c>
      <c r="D477" s="10">
        <f>D$475/$C477</f>
        <v>84166</v>
      </c>
      <c r="E477" s="10">
        <f t="shared" ref="E477:F487" si="63">E$475/$C477</f>
        <v>106124</v>
      </c>
      <c r="F477" s="10">
        <f t="shared" si="63"/>
        <v>44551</v>
      </c>
      <c r="G477" s="12"/>
    </row>
    <row r="478" spans="1:7" x14ac:dyDescent="0.25">
      <c r="C478" s="37">
        <v>2</v>
      </c>
      <c r="D478" s="10">
        <f t="shared" ref="D478:D487" si="64">D$475/$C478</f>
        <v>42083</v>
      </c>
      <c r="E478" s="10">
        <f t="shared" si="63"/>
        <v>53062</v>
      </c>
      <c r="F478" s="10">
        <f t="shared" si="63"/>
        <v>22275.5</v>
      </c>
      <c r="G478" s="12"/>
    </row>
    <row r="479" spans="1:7" x14ac:dyDescent="0.25">
      <c r="C479" s="37">
        <v>3</v>
      </c>
      <c r="D479" s="10">
        <f t="shared" si="64"/>
        <v>28055.333333333332</v>
      </c>
      <c r="E479" s="10">
        <f t="shared" si="63"/>
        <v>35374.666666666664</v>
      </c>
      <c r="F479" s="12">
        <f t="shared" si="63"/>
        <v>14850.333333333334</v>
      </c>
      <c r="G479" s="12"/>
    </row>
    <row r="480" spans="1:7" x14ac:dyDescent="0.25">
      <c r="C480" s="37">
        <v>4</v>
      </c>
      <c r="D480" s="10">
        <f t="shared" si="64"/>
        <v>21041.5</v>
      </c>
      <c r="E480" s="10">
        <f>E$475/$C480</f>
        <v>26531</v>
      </c>
      <c r="F480" s="12">
        <f>F$475/$C480</f>
        <v>11137.75</v>
      </c>
      <c r="G480" s="12"/>
    </row>
    <row r="481" spans="1:7" x14ac:dyDescent="0.25">
      <c r="C481" s="37">
        <v>5</v>
      </c>
      <c r="D481" s="12">
        <f>D$475/$C481</f>
        <v>16833.2</v>
      </c>
      <c r="E481" s="10">
        <f t="shared" si="63"/>
        <v>21224.799999999999</v>
      </c>
      <c r="F481" s="12">
        <f t="shared" si="63"/>
        <v>8910.2000000000007</v>
      </c>
      <c r="G481" s="12"/>
    </row>
    <row r="482" spans="1:7" x14ac:dyDescent="0.25">
      <c r="C482" s="37">
        <v>6</v>
      </c>
      <c r="D482" s="12">
        <f t="shared" si="64"/>
        <v>14027.666666666666</v>
      </c>
      <c r="E482" s="12">
        <f t="shared" si="63"/>
        <v>17687.333333333332</v>
      </c>
      <c r="F482" s="12">
        <f t="shared" si="63"/>
        <v>7425.166666666667</v>
      </c>
      <c r="G482" s="12"/>
    </row>
    <row r="483" spans="1:7" x14ac:dyDescent="0.25">
      <c r="C483" s="37">
        <v>7</v>
      </c>
      <c r="D483" s="12">
        <f t="shared" si="64"/>
        <v>12023.714285714286</v>
      </c>
      <c r="E483" s="12">
        <f t="shared" si="63"/>
        <v>15160.571428571429</v>
      </c>
      <c r="F483" s="12">
        <f t="shared" si="63"/>
        <v>6364.4285714285716</v>
      </c>
      <c r="G483" s="12"/>
    </row>
    <row r="484" spans="1:7" x14ac:dyDescent="0.25">
      <c r="C484" s="37">
        <v>8</v>
      </c>
      <c r="D484" s="12">
        <f t="shared" si="64"/>
        <v>10520.75</v>
      </c>
      <c r="E484" s="12">
        <f>E$475/$C484</f>
        <v>13265.5</v>
      </c>
      <c r="F484" s="12">
        <f t="shared" si="63"/>
        <v>5568.875</v>
      </c>
      <c r="G484" s="12"/>
    </row>
    <row r="485" spans="1:7" x14ac:dyDescent="0.25">
      <c r="C485" s="37">
        <v>9</v>
      </c>
      <c r="D485" s="12">
        <f t="shared" si="64"/>
        <v>9351.7777777777774</v>
      </c>
      <c r="E485" s="12">
        <f t="shared" si="63"/>
        <v>11791.555555555555</v>
      </c>
      <c r="F485" s="12">
        <f t="shared" si="63"/>
        <v>4950.1111111111113</v>
      </c>
      <c r="G485" s="12"/>
    </row>
    <row r="486" spans="1:7" x14ac:dyDescent="0.25">
      <c r="C486" s="37">
        <v>10</v>
      </c>
      <c r="D486" s="12">
        <f t="shared" si="64"/>
        <v>8416.6</v>
      </c>
      <c r="E486" s="12">
        <f t="shared" si="63"/>
        <v>10612.4</v>
      </c>
      <c r="F486" s="12">
        <f t="shared" si="63"/>
        <v>4455.1000000000004</v>
      </c>
      <c r="G486" s="12"/>
    </row>
    <row r="487" spans="1:7" x14ac:dyDescent="0.25">
      <c r="C487" s="37">
        <v>11</v>
      </c>
      <c r="D487" s="12">
        <f t="shared" si="64"/>
        <v>7651.454545454545</v>
      </c>
      <c r="E487" s="12">
        <f t="shared" si="63"/>
        <v>9647.636363636364</v>
      </c>
      <c r="F487" s="12">
        <f t="shared" si="63"/>
        <v>4050.090909090909</v>
      </c>
      <c r="G487" s="12"/>
    </row>
    <row r="488" spans="1:7" x14ac:dyDescent="0.25">
      <c r="C488" s="37"/>
      <c r="D488" s="37"/>
      <c r="E488" s="37"/>
      <c r="F488" s="37"/>
      <c r="G488" s="37"/>
    </row>
    <row r="489" spans="1:7" x14ac:dyDescent="0.25">
      <c r="A489" s="70" t="s">
        <v>80</v>
      </c>
      <c r="B489" s="70"/>
      <c r="C489" s="37"/>
      <c r="D489" s="37">
        <v>4</v>
      </c>
      <c r="E489" s="37">
        <v>5</v>
      </c>
      <c r="F489" s="37">
        <v>2</v>
      </c>
      <c r="G489" s="37"/>
    </row>
    <row r="490" spans="1:7" x14ac:dyDescent="0.25">
      <c r="A490" s="16"/>
      <c r="B490" s="16"/>
      <c r="C490" s="37"/>
      <c r="D490" s="37"/>
      <c r="E490" s="37"/>
      <c r="F490" s="37"/>
      <c r="G490" s="37"/>
    </row>
    <row r="491" spans="1:7" x14ac:dyDescent="0.25">
      <c r="A491" s="16"/>
      <c r="B491" s="16"/>
      <c r="C491" s="37"/>
      <c r="D491" s="37"/>
      <c r="E491" s="37"/>
      <c r="F491" s="37"/>
      <c r="G491" s="37"/>
    </row>
    <row r="492" spans="1:7" x14ac:dyDescent="0.25">
      <c r="C492" s="37"/>
      <c r="D492" s="37"/>
      <c r="E492" s="37"/>
      <c r="F492" s="37"/>
      <c r="G492" s="37"/>
    </row>
    <row r="493" spans="1:7" x14ac:dyDescent="0.25">
      <c r="C493" s="37"/>
      <c r="D493" s="37"/>
      <c r="E493" s="37"/>
      <c r="F493" s="37"/>
      <c r="G493" s="37"/>
    </row>
    <row r="494" spans="1:7" x14ac:dyDescent="0.25">
      <c r="C494" s="37"/>
      <c r="D494" s="37"/>
      <c r="E494" s="37"/>
      <c r="F494" s="37"/>
      <c r="G494" s="37"/>
    </row>
    <row r="495" spans="1:7" x14ac:dyDescent="0.25">
      <c r="C495" s="37"/>
      <c r="D495" s="71" t="s">
        <v>16</v>
      </c>
      <c r="E495" s="71"/>
      <c r="F495" s="37" t="s">
        <v>28</v>
      </c>
      <c r="G495" s="37"/>
    </row>
    <row r="496" spans="1:7" x14ac:dyDescent="0.25">
      <c r="C496" s="37"/>
      <c r="D496" s="37"/>
      <c r="E496" s="37"/>
      <c r="F496" s="37"/>
      <c r="G496" s="37"/>
    </row>
    <row r="497" spans="1:7" x14ac:dyDescent="0.25">
      <c r="C497" s="37"/>
      <c r="D497" s="3" t="s">
        <v>0</v>
      </c>
      <c r="E497" s="3" t="s">
        <v>51</v>
      </c>
      <c r="F497" s="3" t="s">
        <v>2</v>
      </c>
      <c r="G497" s="3"/>
    </row>
    <row r="498" spans="1:7" x14ac:dyDescent="0.25">
      <c r="C498" s="37"/>
      <c r="D498" s="37"/>
      <c r="E498" s="37"/>
      <c r="F498" s="37"/>
      <c r="G498" s="37"/>
    </row>
    <row r="499" spans="1:7" x14ac:dyDescent="0.25">
      <c r="A499" s="70" t="s">
        <v>36</v>
      </c>
      <c r="B499" s="70"/>
      <c r="C499" s="37"/>
      <c r="D499" s="25">
        <v>78163</v>
      </c>
      <c r="E499" s="25">
        <v>99229</v>
      </c>
      <c r="F499" s="25">
        <v>38628</v>
      </c>
      <c r="G499" s="25"/>
    </row>
    <row r="500" spans="1:7" x14ac:dyDescent="0.25">
      <c r="C500" s="37" t="s">
        <v>37</v>
      </c>
      <c r="D500" s="37"/>
      <c r="E500" s="37"/>
      <c r="F500" s="37"/>
      <c r="G500" s="37"/>
    </row>
    <row r="501" spans="1:7" x14ac:dyDescent="0.25">
      <c r="C501" s="37">
        <v>1</v>
      </c>
      <c r="D501" s="10">
        <f>D$499/$C501</f>
        <v>78163</v>
      </c>
      <c r="E501" s="10">
        <f t="shared" ref="E501:F510" si="65">E$499/$C501</f>
        <v>99229</v>
      </c>
      <c r="F501" s="10">
        <f t="shared" si="65"/>
        <v>38628</v>
      </c>
      <c r="G501" s="12"/>
    </row>
    <row r="502" spans="1:7" x14ac:dyDescent="0.25">
      <c r="C502" s="37">
        <v>2</v>
      </c>
      <c r="D502" s="10">
        <f t="shared" ref="D502:D510" si="66">D$499/$C502</f>
        <v>39081.5</v>
      </c>
      <c r="E502" s="10">
        <f t="shared" si="65"/>
        <v>49614.5</v>
      </c>
      <c r="F502" s="12">
        <f t="shared" si="65"/>
        <v>19314</v>
      </c>
      <c r="G502" s="12"/>
    </row>
    <row r="503" spans="1:7" x14ac:dyDescent="0.25">
      <c r="C503" s="37">
        <v>3</v>
      </c>
      <c r="D503" s="10">
        <f t="shared" si="66"/>
        <v>26054.333333333332</v>
      </c>
      <c r="E503" s="10">
        <f t="shared" si="65"/>
        <v>33076.333333333336</v>
      </c>
      <c r="F503" s="12">
        <f t="shared" si="65"/>
        <v>12876</v>
      </c>
      <c r="G503" s="12"/>
    </row>
    <row r="504" spans="1:7" x14ac:dyDescent="0.25">
      <c r="C504" s="37">
        <v>4</v>
      </c>
      <c r="D504" s="10">
        <f t="shared" si="66"/>
        <v>19540.75</v>
      </c>
      <c r="E504" s="10">
        <f t="shared" si="65"/>
        <v>24807.25</v>
      </c>
      <c r="F504" s="12">
        <f t="shared" si="65"/>
        <v>9657</v>
      </c>
      <c r="G504" s="12"/>
    </row>
    <row r="505" spans="1:7" x14ac:dyDescent="0.25">
      <c r="C505" s="37">
        <v>5</v>
      </c>
      <c r="D505" s="12">
        <f t="shared" si="66"/>
        <v>15632.6</v>
      </c>
      <c r="E505" s="10">
        <f t="shared" si="65"/>
        <v>19845.8</v>
      </c>
      <c r="F505" s="12">
        <f t="shared" si="65"/>
        <v>7725.6</v>
      </c>
      <c r="G505" s="12"/>
    </row>
    <row r="506" spans="1:7" x14ac:dyDescent="0.25">
      <c r="C506" s="37">
        <v>6</v>
      </c>
      <c r="D506" s="12">
        <f t="shared" si="66"/>
        <v>13027.166666666666</v>
      </c>
      <c r="E506" s="12">
        <f t="shared" si="65"/>
        <v>16538.166666666668</v>
      </c>
      <c r="F506" s="12">
        <f t="shared" si="65"/>
        <v>6438</v>
      </c>
      <c r="G506" s="12"/>
    </row>
    <row r="507" spans="1:7" x14ac:dyDescent="0.25">
      <c r="C507" s="37">
        <v>7</v>
      </c>
      <c r="D507" s="12">
        <f t="shared" si="66"/>
        <v>11166.142857142857</v>
      </c>
      <c r="E507" s="12">
        <f t="shared" si="65"/>
        <v>14175.571428571429</v>
      </c>
      <c r="F507" s="12">
        <f t="shared" si="65"/>
        <v>5518.2857142857147</v>
      </c>
      <c r="G507" s="12"/>
    </row>
    <row r="508" spans="1:7" x14ac:dyDescent="0.25">
      <c r="C508" s="37">
        <v>8</v>
      </c>
      <c r="D508" s="12">
        <f t="shared" si="66"/>
        <v>9770.375</v>
      </c>
      <c r="E508" s="12">
        <f t="shared" si="65"/>
        <v>12403.625</v>
      </c>
      <c r="F508" s="12">
        <f t="shared" si="65"/>
        <v>4828.5</v>
      </c>
      <c r="G508" s="12"/>
    </row>
    <row r="509" spans="1:7" x14ac:dyDescent="0.25">
      <c r="C509" s="37">
        <v>9</v>
      </c>
      <c r="D509" s="12">
        <f t="shared" si="66"/>
        <v>8684.7777777777774</v>
      </c>
      <c r="E509" s="12">
        <f t="shared" si="65"/>
        <v>11025.444444444445</v>
      </c>
      <c r="F509" s="12">
        <f t="shared" si="65"/>
        <v>4292</v>
      </c>
      <c r="G509" s="12"/>
    </row>
    <row r="510" spans="1:7" x14ac:dyDescent="0.25">
      <c r="C510" s="37">
        <v>10</v>
      </c>
      <c r="D510" s="12">
        <f t="shared" si="66"/>
        <v>7816.3</v>
      </c>
      <c r="E510" s="12">
        <f t="shared" si="65"/>
        <v>9922.9</v>
      </c>
      <c r="F510" s="12">
        <f t="shared" si="65"/>
        <v>3862.8</v>
      </c>
      <c r="G510" s="12"/>
    </row>
    <row r="511" spans="1:7" x14ac:dyDescent="0.25">
      <c r="C511" s="37"/>
      <c r="D511" s="37"/>
      <c r="E511" s="37"/>
      <c r="F511" s="37"/>
      <c r="G511" s="37"/>
    </row>
    <row r="512" spans="1:7" x14ac:dyDescent="0.25">
      <c r="A512" s="70" t="s">
        <v>80</v>
      </c>
      <c r="B512" s="70"/>
      <c r="C512" s="37"/>
      <c r="D512" s="37">
        <v>4</v>
      </c>
      <c r="E512" s="37">
        <v>5</v>
      </c>
      <c r="F512" s="37">
        <v>1</v>
      </c>
      <c r="G512" s="37"/>
    </row>
    <row r="513" spans="1:7" x14ac:dyDescent="0.25">
      <c r="A513" s="16"/>
      <c r="B513" s="16"/>
      <c r="C513" s="37"/>
      <c r="D513" s="37"/>
      <c r="E513" s="37"/>
      <c r="F513" s="37"/>
      <c r="G513" s="37"/>
    </row>
    <row r="514" spans="1:7" x14ac:dyDescent="0.25">
      <c r="A514" s="16"/>
      <c r="B514" s="16"/>
      <c r="C514" s="37"/>
      <c r="D514" s="37"/>
      <c r="E514" s="37"/>
      <c r="F514" s="37"/>
      <c r="G514" s="37"/>
    </row>
    <row r="515" spans="1:7" x14ac:dyDescent="0.25">
      <c r="C515" s="37"/>
      <c r="D515" s="37"/>
      <c r="E515" s="37"/>
      <c r="F515" s="37"/>
      <c r="G515" s="37"/>
    </row>
    <row r="516" spans="1:7" x14ac:dyDescent="0.25">
      <c r="C516" s="37"/>
      <c r="D516" s="37"/>
      <c r="E516" s="37"/>
      <c r="F516" s="37"/>
      <c r="G516" s="37"/>
    </row>
    <row r="517" spans="1:7" x14ac:dyDescent="0.25">
      <c r="C517" s="37"/>
      <c r="D517" s="37"/>
      <c r="E517" s="37"/>
      <c r="F517" s="37"/>
      <c r="G517" s="37"/>
    </row>
    <row r="518" spans="1:7" x14ac:dyDescent="0.25">
      <c r="C518" s="37"/>
      <c r="D518" s="71" t="s">
        <v>17</v>
      </c>
      <c r="E518" s="71"/>
      <c r="F518" s="37" t="s">
        <v>29</v>
      </c>
      <c r="G518" s="37"/>
    </row>
    <row r="519" spans="1:7" x14ac:dyDescent="0.25">
      <c r="C519" s="37"/>
      <c r="D519" s="37"/>
      <c r="E519" s="37"/>
      <c r="F519" s="37"/>
      <c r="G519" s="37"/>
    </row>
    <row r="520" spans="1:7" x14ac:dyDescent="0.25">
      <c r="C520" s="37"/>
      <c r="D520" s="3" t="s">
        <v>0</v>
      </c>
      <c r="E520" s="3" t="s">
        <v>51</v>
      </c>
      <c r="F520" s="3" t="s">
        <v>2</v>
      </c>
      <c r="G520" s="3"/>
    </row>
    <row r="521" spans="1:7" x14ac:dyDescent="0.25">
      <c r="C521" s="37"/>
      <c r="D521" s="37"/>
      <c r="E521" s="37"/>
      <c r="F521" s="37"/>
      <c r="G521" s="37"/>
    </row>
    <row r="522" spans="1:7" x14ac:dyDescent="0.25">
      <c r="A522" s="70" t="s">
        <v>36</v>
      </c>
      <c r="B522" s="70"/>
      <c r="C522" s="37"/>
      <c r="D522" s="25">
        <v>79715</v>
      </c>
      <c r="E522" s="25">
        <v>136473</v>
      </c>
      <c r="F522" s="25">
        <v>40124</v>
      </c>
      <c r="G522" s="25"/>
    </row>
    <row r="523" spans="1:7" x14ac:dyDescent="0.25">
      <c r="C523" s="37" t="s">
        <v>37</v>
      </c>
      <c r="D523" s="37"/>
      <c r="E523" s="37"/>
      <c r="F523" s="37"/>
      <c r="G523" s="37"/>
    </row>
    <row r="524" spans="1:7" x14ac:dyDescent="0.25">
      <c r="C524" s="37">
        <v>1</v>
      </c>
      <c r="D524" s="10">
        <f>D$522/$C524</f>
        <v>79715</v>
      </c>
      <c r="E524" s="10">
        <f t="shared" ref="E524:F535" si="67">E$522/$C524</f>
        <v>136473</v>
      </c>
      <c r="F524" s="10">
        <f t="shared" si="67"/>
        <v>40124</v>
      </c>
      <c r="G524" s="12"/>
    </row>
    <row r="525" spans="1:7" x14ac:dyDescent="0.25">
      <c r="C525" s="37">
        <v>2</v>
      </c>
      <c r="D525" s="10">
        <f t="shared" ref="D525:D535" si="68">D$522/$C525</f>
        <v>39857.5</v>
      </c>
      <c r="E525" s="10">
        <f t="shared" si="67"/>
        <v>68236.5</v>
      </c>
      <c r="F525" s="10">
        <f t="shared" si="67"/>
        <v>20062</v>
      </c>
      <c r="G525" s="12"/>
    </row>
    <row r="526" spans="1:7" x14ac:dyDescent="0.25">
      <c r="C526" s="37">
        <v>3</v>
      </c>
      <c r="D526" s="10">
        <f t="shared" si="68"/>
        <v>26571.666666666668</v>
      </c>
      <c r="E526" s="10">
        <f t="shared" si="67"/>
        <v>45491</v>
      </c>
      <c r="F526" s="12">
        <f t="shared" si="67"/>
        <v>13374.666666666666</v>
      </c>
      <c r="G526" s="12"/>
    </row>
    <row r="527" spans="1:7" x14ac:dyDescent="0.25">
      <c r="C527" s="37">
        <v>4</v>
      </c>
      <c r="D527" s="10">
        <f t="shared" si="68"/>
        <v>19928.75</v>
      </c>
      <c r="E527" s="10">
        <f t="shared" si="67"/>
        <v>34118.25</v>
      </c>
      <c r="F527" s="12">
        <f t="shared" si="67"/>
        <v>10031</v>
      </c>
      <c r="G527" s="12"/>
    </row>
    <row r="528" spans="1:7" x14ac:dyDescent="0.25">
      <c r="C528" s="37">
        <v>5</v>
      </c>
      <c r="D528" s="12">
        <f t="shared" si="68"/>
        <v>15943</v>
      </c>
      <c r="E528" s="10">
        <f t="shared" si="67"/>
        <v>27294.6</v>
      </c>
      <c r="F528" s="12">
        <f t="shared" si="67"/>
        <v>8024.8</v>
      </c>
      <c r="G528" s="12"/>
    </row>
    <row r="529" spans="1:7" x14ac:dyDescent="0.25">
      <c r="C529" s="37">
        <v>6</v>
      </c>
      <c r="D529" s="12">
        <f t="shared" si="68"/>
        <v>13285.833333333334</v>
      </c>
      <c r="E529" s="10">
        <f t="shared" si="67"/>
        <v>22745.5</v>
      </c>
      <c r="F529" s="12">
        <f t="shared" si="67"/>
        <v>6687.333333333333</v>
      </c>
      <c r="G529" s="12"/>
    </row>
    <row r="530" spans="1:7" x14ac:dyDescent="0.25">
      <c r="C530" s="37">
        <v>7</v>
      </c>
      <c r="D530" s="12">
        <f t="shared" si="68"/>
        <v>11387.857142857143</v>
      </c>
      <c r="E530" s="12">
        <f t="shared" si="67"/>
        <v>19496.142857142859</v>
      </c>
      <c r="F530" s="12">
        <f t="shared" si="67"/>
        <v>5732</v>
      </c>
      <c r="G530" s="12"/>
    </row>
    <row r="531" spans="1:7" x14ac:dyDescent="0.25">
      <c r="C531" s="37">
        <v>8</v>
      </c>
      <c r="D531" s="12">
        <f t="shared" si="68"/>
        <v>9964.375</v>
      </c>
      <c r="E531" s="12">
        <f t="shared" si="67"/>
        <v>17059.125</v>
      </c>
      <c r="F531" s="12">
        <f t="shared" si="67"/>
        <v>5015.5</v>
      </c>
      <c r="G531" s="12"/>
    </row>
    <row r="532" spans="1:7" x14ac:dyDescent="0.25">
      <c r="C532" s="37">
        <v>9</v>
      </c>
      <c r="D532" s="12">
        <f t="shared" si="68"/>
        <v>8857.2222222222226</v>
      </c>
      <c r="E532" s="12">
        <f t="shared" si="67"/>
        <v>15163.666666666666</v>
      </c>
      <c r="F532" s="12">
        <f t="shared" si="67"/>
        <v>4458.2222222222226</v>
      </c>
      <c r="G532" s="12"/>
    </row>
    <row r="533" spans="1:7" x14ac:dyDescent="0.25">
      <c r="C533" s="37">
        <v>10</v>
      </c>
      <c r="D533" s="12">
        <f t="shared" si="68"/>
        <v>7971.5</v>
      </c>
      <c r="E533" s="12">
        <f t="shared" si="67"/>
        <v>13647.3</v>
      </c>
      <c r="F533" s="12">
        <f t="shared" si="67"/>
        <v>4012.4</v>
      </c>
      <c r="G533" s="12"/>
    </row>
    <row r="534" spans="1:7" x14ac:dyDescent="0.25">
      <c r="C534" s="37">
        <v>11</v>
      </c>
      <c r="D534" s="12">
        <f t="shared" si="68"/>
        <v>7246.818181818182</v>
      </c>
      <c r="E534" s="12">
        <f t="shared" si="67"/>
        <v>12406.636363636364</v>
      </c>
      <c r="F534" s="12">
        <f t="shared" si="67"/>
        <v>3647.6363636363635</v>
      </c>
      <c r="G534" s="12"/>
    </row>
    <row r="535" spans="1:7" x14ac:dyDescent="0.25">
      <c r="C535" s="37">
        <v>12</v>
      </c>
      <c r="D535" s="12">
        <f t="shared" si="68"/>
        <v>6642.916666666667</v>
      </c>
      <c r="E535" s="12">
        <f t="shared" si="67"/>
        <v>11372.75</v>
      </c>
      <c r="F535" s="12">
        <f t="shared" si="67"/>
        <v>3343.6666666666665</v>
      </c>
      <c r="G535" s="12"/>
    </row>
    <row r="536" spans="1:7" x14ac:dyDescent="0.25">
      <c r="C536" s="37"/>
      <c r="D536" s="37"/>
      <c r="E536" s="37"/>
      <c r="F536" s="37"/>
      <c r="G536" s="37"/>
    </row>
    <row r="537" spans="1:7" x14ac:dyDescent="0.25">
      <c r="A537" s="70" t="s">
        <v>80</v>
      </c>
      <c r="B537" s="70"/>
      <c r="C537" s="37"/>
      <c r="D537" s="37">
        <v>4</v>
      </c>
      <c r="E537" s="37">
        <v>6</v>
      </c>
      <c r="F537" s="37">
        <v>2</v>
      </c>
      <c r="G537" s="37"/>
    </row>
    <row r="538" spans="1:7" x14ac:dyDescent="0.25">
      <c r="A538" s="16"/>
      <c r="B538" s="16"/>
      <c r="C538" s="37"/>
      <c r="D538" s="37"/>
      <c r="E538" s="37"/>
      <c r="F538" s="37"/>
      <c r="G538" s="37"/>
    </row>
    <row r="539" spans="1:7" x14ac:dyDescent="0.25">
      <c r="A539" s="16"/>
      <c r="B539" s="16"/>
      <c r="C539" s="37"/>
      <c r="D539" s="37"/>
      <c r="E539" s="37"/>
      <c r="F539" s="37"/>
      <c r="G539" s="37"/>
    </row>
    <row r="540" spans="1:7" x14ac:dyDescent="0.25">
      <c r="C540" s="37"/>
      <c r="D540" s="37"/>
      <c r="E540" s="37"/>
      <c r="F540" s="37"/>
      <c r="G540" s="37"/>
    </row>
    <row r="541" spans="1:7" x14ac:dyDescent="0.25">
      <c r="C541" s="37"/>
      <c r="D541" s="37"/>
      <c r="E541" s="37"/>
      <c r="F541" s="37"/>
      <c r="G541" s="37"/>
    </row>
    <row r="542" spans="1:7" x14ac:dyDescent="0.25">
      <c r="C542" s="37"/>
      <c r="D542" s="37"/>
      <c r="E542" s="37"/>
      <c r="F542" s="37"/>
      <c r="G542" s="37"/>
    </row>
    <row r="543" spans="1:7" x14ac:dyDescent="0.25">
      <c r="C543" s="37"/>
      <c r="D543" s="71" t="s">
        <v>18</v>
      </c>
      <c r="E543" s="71"/>
      <c r="F543" s="37" t="s">
        <v>30</v>
      </c>
      <c r="G543" s="37"/>
    </row>
    <row r="544" spans="1:7" x14ac:dyDescent="0.25">
      <c r="C544" s="37"/>
      <c r="D544" s="37"/>
      <c r="E544" s="37"/>
      <c r="F544" s="37"/>
      <c r="G544" s="37"/>
    </row>
    <row r="545" spans="1:7" x14ac:dyDescent="0.25">
      <c r="C545" s="37"/>
      <c r="D545" s="3" t="s">
        <v>0</v>
      </c>
      <c r="E545" s="3" t="s">
        <v>51</v>
      </c>
      <c r="F545" s="3" t="s">
        <v>2</v>
      </c>
      <c r="G545" s="3"/>
    </row>
    <row r="546" spans="1:7" x14ac:dyDescent="0.25">
      <c r="C546" s="37"/>
      <c r="D546" s="37"/>
      <c r="E546" s="37"/>
      <c r="F546" s="37"/>
      <c r="G546" s="37"/>
    </row>
    <row r="547" spans="1:7" x14ac:dyDescent="0.25">
      <c r="A547" s="70" t="s">
        <v>36</v>
      </c>
      <c r="B547" s="70"/>
      <c r="C547" s="37"/>
      <c r="D547" s="25">
        <v>119457</v>
      </c>
      <c r="E547" s="25">
        <v>269367</v>
      </c>
      <c r="F547" s="25">
        <v>64412</v>
      </c>
      <c r="G547" s="25"/>
    </row>
    <row r="548" spans="1:7" x14ac:dyDescent="0.25">
      <c r="C548" s="37" t="s">
        <v>37</v>
      </c>
      <c r="D548" s="37"/>
      <c r="E548" s="37"/>
      <c r="F548" s="37"/>
      <c r="G548" s="37"/>
    </row>
    <row r="549" spans="1:7" x14ac:dyDescent="0.25">
      <c r="C549" s="37">
        <v>1</v>
      </c>
      <c r="D549" s="10">
        <f>D$547/$C549</f>
        <v>119457</v>
      </c>
      <c r="E549" s="10">
        <f t="shared" ref="E549:F564" si="69">E$547/$C549</f>
        <v>269367</v>
      </c>
      <c r="F549" s="10">
        <f t="shared" si="69"/>
        <v>64412</v>
      </c>
      <c r="G549" s="12"/>
    </row>
    <row r="550" spans="1:7" x14ac:dyDescent="0.25">
      <c r="C550" s="37">
        <v>2</v>
      </c>
      <c r="D550" s="10">
        <f t="shared" ref="D550:F570" si="70">D$547/$C550</f>
        <v>59728.5</v>
      </c>
      <c r="E550" s="10">
        <f t="shared" si="69"/>
        <v>134683.5</v>
      </c>
      <c r="F550" s="10">
        <f t="shared" si="69"/>
        <v>32206</v>
      </c>
      <c r="G550" s="12"/>
    </row>
    <row r="551" spans="1:7" x14ac:dyDescent="0.25">
      <c r="C551" s="37">
        <v>3</v>
      </c>
      <c r="D551" s="10">
        <f t="shared" si="70"/>
        <v>39819</v>
      </c>
      <c r="E551" s="10">
        <f t="shared" si="69"/>
        <v>89789</v>
      </c>
      <c r="F551" s="10">
        <f t="shared" si="69"/>
        <v>21470.666666666668</v>
      </c>
      <c r="G551" s="12"/>
    </row>
    <row r="552" spans="1:7" x14ac:dyDescent="0.25">
      <c r="C552" s="37">
        <v>4</v>
      </c>
      <c r="D552" s="10">
        <f t="shared" si="70"/>
        <v>29864.25</v>
      </c>
      <c r="E552" s="10">
        <f t="shared" si="69"/>
        <v>67341.75</v>
      </c>
      <c r="F552" s="12">
        <f t="shared" si="69"/>
        <v>16103</v>
      </c>
      <c r="G552" s="12"/>
    </row>
    <row r="553" spans="1:7" x14ac:dyDescent="0.25">
      <c r="C553" s="37">
        <v>5</v>
      </c>
      <c r="D553" s="10">
        <f t="shared" si="70"/>
        <v>23891.4</v>
      </c>
      <c r="E553" s="10">
        <f t="shared" si="69"/>
        <v>53873.4</v>
      </c>
      <c r="F553" s="12">
        <f t="shared" si="69"/>
        <v>12882.4</v>
      </c>
      <c r="G553" s="12"/>
    </row>
    <row r="554" spans="1:7" x14ac:dyDescent="0.25">
      <c r="C554" s="37">
        <v>6</v>
      </c>
      <c r="D554" s="10">
        <f t="shared" si="70"/>
        <v>19909.5</v>
      </c>
      <c r="E554" s="10">
        <f t="shared" si="69"/>
        <v>44894.5</v>
      </c>
      <c r="F554" s="12">
        <f t="shared" si="69"/>
        <v>10735.333333333334</v>
      </c>
      <c r="G554" s="12"/>
    </row>
    <row r="555" spans="1:7" x14ac:dyDescent="0.25">
      <c r="C555" s="37">
        <v>7</v>
      </c>
      <c r="D555" s="12">
        <f t="shared" si="70"/>
        <v>17065.285714285714</v>
      </c>
      <c r="E555" s="10">
        <f t="shared" si="69"/>
        <v>38481</v>
      </c>
      <c r="F555" s="12">
        <f t="shared" si="69"/>
        <v>9201.7142857142862</v>
      </c>
      <c r="G555" s="12"/>
    </row>
    <row r="556" spans="1:7" x14ac:dyDescent="0.25">
      <c r="C556" s="37">
        <v>8</v>
      </c>
      <c r="D556" s="12">
        <f t="shared" si="70"/>
        <v>14932.125</v>
      </c>
      <c r="E556" s="10">
        <f t="shared" si="69"/>
        <v>33670.875</v>
      </c>
      <c r="F556" s="12">
        <f t="shared" si="69"/>
        <v>8051.5</v>
      </c>
      <c r="G556" s="12"/>
    </row>
    <row r="557" spans="1:7" x14ac:dyDescent="0.25">
      <c r="C557" s="37">
        <v>9</v>
      </c>
      <c r="D557" s="12">
        <f t="shared" si="70"/>
        <v>13273</v>
      </c>
      <c r="E557" s="10">
        <f t="shared" si="69"/>
        <v>29929.666666666668</v>
      </c>
      <c r="F557" s="12">
        <f t="shared" si="69"/>
        <v>7156.8888888888887</v>
      </c>
      <c r="G557" s="12"/>
    </row>
    <row r="558" spans="1:7" x14ac:dyDescent="0.25">
      <c r="C558" s="37">
        <v>10</v>
      </c>
      <c r="D558" s="12">
        <f t="shared" si="70"/>
        <v>11945.7</v>
      </c>
      <c r="E558" s="10">
        <f t="shared" si="69"/>
        <v>26936.7</v>
      </c>
      <c r="F558" s="12">
        <f t="shared" si="69"/>
        <v>6441.2</v>
      </c>
      <c r="G558" s="12"/>
    </row>
    <row r="559" spans="1:7" x14ac:dyDescent="0.25">
      <c r="C559" s="37">
        <v>11</v>
      </c>
      <c r="D559" s="12">
        <f t="shared" si="70"/>
        <v>10859.727272727272</v>
      </c>
      <c r="E559" s="10">
        <f t="shared" si="69"/>
        <v>24487.909090909092</v>
      </c>
      <c r="F559" s="12">
        <f t="shared" si="69"/>
        <v>5855.636363636364</v>
      </c>
      <c r="G559" s="12"/>
    </row>
    <row r="560" spans="1:7" x14ac:dyDescent="0.25">
      <c r="C560" s="37">
        <v>12</v>
      </c>
      <c r="D560" s="12">
        <f t="shared" si="70"/>
        <v>9954.75</v>
      </c>
      <c r="E560" s="10">
        <f t="shared" si="69"/>
        <v>22447.25</v>
      </c>
      <c r="F560" s="12">
        <f t="shared" si="69"/>
        <v>5367.666666666667</v>
      </c>
      <c r="G560" s="12"/>
    </row>
    <row r="561" spans="1:7" x14ac:dyDescent="0.25">
      <c r="C561" s="37">
        <v>13</v>
      </c>
      <c r="D561" s="12">
        <f t="shared" si="70"/>
        <v>9189</v>
      </c>
      <c r="E561" s="10">
        <f t="shared" si="69"/>
        <v>20720.538461538461</v>
      </c>
      <c r="F561" s="12">
        <f t="shared" si="69"/>
        <v>4954.7692307692305</v>
      </c>
      <c r="G561" s="12"/>
    </row>
    <row r="562" spans="1:7" x14ac:dyDescent="0.25">
      <c r="C562" s="37">
        <v>14</v>
      </c>
      <c r="D562" s="12">
        <f t="shared" si="70"/>
        <v>8532.6428571428569</v>
      </c>
      <c r="E562" s="12">
        <f>E$547/$C562</f>
        <v>19240.5</v>
      </c>
      <c r="F562" s="12">
        <f t="shared" si="69"/>
        <v>4600.8571428571431</v>
      </c>
      <c r="G562" s="12"/>
    </row>
    <row r="563" spans="1:7" x14ac:dyDescent="0.25">
      <c r="C563" s="37">
        <v>15</v>
      </c>
      <c r="D563" s="12">
        <f t="shared" si="70"/>
        <v>7963.8</v>
      </c>
      <c r="E563" s="12">
        <f t="shared" si="69"/>
        <v>17957.8</v>
      </c>
      <c r="F563" s="12">
        <f t="shared" si="69"/>
        <v>4294.1333333333332</v>
      </c>
      <c r="G563" s="12"/>
    </row>
    <row r="564" spans="1:7" x14ac:dyDescent="0.25">
      <c r="C564" s="37">
        <v>16</v>
      </c>
      <c r="D564" s="12">
        <f t="shared" si="70"/>
        <v>7466.0625</v>
      </c>
      <c r="E564" s="12">
        <f t="shared" si="69"/>
        <v>16835.4375</v>
      </c>
      <c r="F564" s="12">
        <f t="shared" si="69"/>
        <v>4025.75</v>
      </c>
      <c r="G564" s="12"/>
    </row>
    <row r="565" spans="1:7" x14ac:dyDescent="0.25">
      <c r="C565" s="37">
        <v>17</v>
      </c>
      <c r="D565" s="12">
        <f t="shared" si="70"/>
        <v>7026.8823529411766</v>
      </c>
      <c r="E565" s="12">
        <f t="shared" si="70"/>
        <v>15845.117647058823</v>
      </c>
      <c r="F565" s="12">
        <f>F$547/$C565</f>
        <v>3788.9411764705883</v>
      </c>
      <c r="G565" s="12"/>
    </row>
    <row r="566" spans="1:7" x14ac:dyDescent="0.25">
      <c r="C566" s="37">
        <v>18</v>
      </c>
      <c r="D566" s="12">
        <f t="shared" si="70"/>
        <v>6636.5</v>
      </c>
      <c r="E566" s="12">
        <f t="shared" si="70"/>
        <v>14964.833333333334</v>
      </c>
      <c r="F566" s="12">
        <f t="shared" si="70"/>
        <v>3578.4444444444443</v>
      </c>
      <c r="G566" s="12"/>
    </row>
    <row r="567" spans="1:7" x14ac:dyDescent="0.25">
      <c r="C567" s="37">
        <v>19</v>
      </c>
      <c r="D567" s="12">
        <f t="shared" si="70"/>
        <v>6287.2105263157891</v>
      </c>
      <c r="E567" s="12">
        <f t="shared" si="70"/>
        <v>14177.21052631579</v>
      </c>
      <c r="F567" s="12">
        <f t="shared" si="70"/>
        <v>3390.1052631578946</v>
      </c>
      <c r="G567" s="12"/>
    </row>
    <row r="568" spans="1:7" x14ac:dyDescent="0.25">
      <c r="C568" s="37">
        <v>20</v>
      </c>
      <c r="D568" s="12">
        <f t="shared" si="70"/>
        <v>5972.85</v>
      </c>
      <c r="E568" s="12">
        <f t="shared" si="70"/>
        <v>13468.35</v>
      </c>
      <c r="F568" s="12">
        <f t="shared" si="70"/>
        <v>3220.6</v>
      </c>
      <c r="G568" s="12"/>
    </row>
    <row r="569" spans="1:7" x14ac:dyDescent="0.25">
      <c r="C569" s="37">
        <v>21</v>
      </c>
      <c r="D569" s="12">
        <f>D$547/$C569</f>
        <v>5688.4285714285716</v>
      </c>
      <c r="E569" s="12">
        <f t="shared" si="70"/>
        <v>12827</v>
      </c>
      <c r="F569" s="12">
        <f t="shared" si="70"/>
        <v>3067.2380952380954</v>
      </c>
      <c r="G569" s="12"/>
    </row>
    <row r="570" spans="1:7" x14ac:dyDescent="0.25">
      <c r="C570" s="37">
        <v>22</v>
      </c>
      <c r="D570" s="12">
        <f t="shared" si="70"/>
        <v>5429.863636363636</v>
      </c>
      <c r="E570" s="12">
        <f t="shared" si="70"/>
        <v>12243.954545454546</v>
      </c>
      <c r="F570" s="12">
        <f t="shared" si="70"/>
        <v>2927.818181818182</v>
      </c>
      <c r="G570" s="12"/>
    </row>
    <row r="571" spans="1:7" x14ac:dyDescent="0.25">
      <c r="C571" s="37"/>
      <c r="D571" s="12"/>
      <c r="E571" s="12"/>
      <c r="F571" s="12"/>
      <c r="G571" s="37"/>
    </row>
    <row r="572" spans="1:7" x14ac:dyDescent="0.25">
      <c r="A572" s="70" t="s">
        <v>80</v>
      </c>
      <c r="B572" s="70"/>
      <c r="C572" s="37"/>
      <c r="D572" s="37">
        <v>6</v>
      </c>
      <c r="E572" s="37">
        <v>13</v>
      </c>
      <c r="F572" s="37">
        <v>3</v>
      </c>
      <c r="G572" s="37"/>
    </row>
    <row r="573" spans="1:7" x14ac:dyDescent="0.25">
      <c r="A573" s="16"/>
      <c r="B573" s="16"/>
      <c r="C573" s="37"/>
      <c r="D573" s="37"/>
      <c r="E573" s="37"/>
      <c r="F573" s="37"/>
      <c r="G573" s="37"/>
    </row>
    <row r="574" spans="1:7" x14ac:dyDescent="0.25">
      <c r="A574" s="16"/>
      <c r="B574" s="16"/>
      <c r="C574" s="37"/>
      <c r="D574" s="37"/>
      <c r="E574" s="37"/>
      <c r="F574" s="37"/>
      <c r="G574" s="37"/>
    </row>
    <row r="575" spans="1:7" x14ac:dyDescent="0.25">
      <c r="C575" s="37"/>
      <c r="D575" s="37"/>
      <c r="E575" s="37"/>
      <c r="F575" s="37"/>
      <c r="G575" s="37"/>
    </row>
    <row r="576" spans="1:7" x14ac:dyDescent="0.25">
      <c r="C576" s="37"/>
      <c r="D576" s="37"/>
      <c r="E576" s="37"/>
      <c r="F576" s="37"/>
      <c r="G576" s="37"/>
    </row>
    <row r="577" spans="1:7" x14ac:dyDescent="0.25">
      <c r="C577" s="37"/>
      <c r="D577" s="37"/>
      <c r="E577" s="37"/>
      <c r="F577" s="37"/>
      <c r="G577" s="37"/>
    </row>
    <row r="578" spans="1:7" x14ac:dyDescent="0.25">
      <c r="C578" s="37"/>
      <c r="D578" s="71" t="s">
        <v>19</v>
      </c>
      <c r="E578" s="71"/>
      <c r="F578" s="37" t="s">
        <v>29</v>
      </c>
      <c r="G578" s="37"/>
    </row>
    <row r="579" spans="1:7" x14ac:dyDescent="0.25">
      <c r="C579" s="37"/>
      <c r="D579" s="37"/>
      <c r="E579" s="13"/>
      <c r="F579" s="37"/>
      <c r="G579" s="37"/>
    </row>
    <row r="580" spans="1:7" x14ac:dyDescent="0.25">
      <c r="C580" s="37"/>
      <c r="D580" s="3" t="s">
        <v>0</v>
      </c>
      <c r="E580" s="3" t="s">
        <v>51</v>
      </c>
      <c r="F580" s="3" t="s">
        <v>2</v>
      </c>
      <c r="G580" s="3"/>
    </row>
    <row r="581" spans="1:7" x14ac:dyDescent="0.25">
      <c r="C581" s="37"/>
      <c r="D581" s="37"/>
      <c r="E581" s="13"/>
      <c r="F581" s="37"/>
      <c r="G581" s="37"/>
    </row>
    <row r="582" spans="1:7" x14ac:dyDescent="0.25">
      <c r="A582" s="70" t="s">
        <v>36</v>
      </c>
      <c r="B582" s="70"/>
      <c r="C582" s="37"/>
      <c r="D582" s="25">
        <v>87019</v>
      </c>
      <c r="E582" s="25">
        <v>120196</v>
      </c>
      <c r="F582" s="25">
        <v>42117</v>
      </c>
      <c r="G582" s="25"/>
    </row>
    <row r="583" spans="1:7" x14ac:dyDescent="0.25">
      <c r="C583" s="37" t="s">
        <v>37</v>
      </c>
      <c r="D583" s="37"/>
      <c r="E583" s="37"/>
      <c r="F583" s="37"/>
      <c r="G583" s="37"/>
    </row>
    <row r="584" spans="1:7" x14ac:dyDescent="0.25">
      <c r="C584" s="37">
        <v>1</v>
      </c>
      <c r="D584" s="10">
        <f>D$582/$C584</f>
        <v>87019</v>
      </c>
      <c r="E584" s="10">
        <f t="shared" ref="E584:F595" si="71">E$582/$C584</f>
        <v>120196</v>
      </c>
      <c r="F584" s="10">
        <f t="shared" si="71"/>
        <v>42117</v>
      </c>
      <c r="G584" s="12"/>
    </row>
    <row r="585" spans="1:7" x14ac:dyDescent="0.25">
      <c r="C585" s="37">
        <v>2</v>
      </c>
      <c r="D585" s="10">
        <f t="shared" ref="D585:D595" si="72">D$582/$C585</f>
        <v>43509.5</v>
      </c>
      <c r="E585" s="10">
        <f t="shared" si="71"/>
        <v>60098</v>
      </c>
      <c r="F585" s="10">
        <f t="shared" si="71"/>
        <v>21058.5</v>
      </c>
      <c r="G585" s="12"/>
    </row>
    <row r="586" spans="1:7" x14ac:dyDescent="0.25">
      <c r="C586" s="37">
        <v>3</v>
      </c>
      <c r="D586" s="10">
        <f t="shared" si="72"/>
        <v>29006.333333333332</v>
      </c>
      <c r="E586" s="10">
        <f t="shared" si="71"/>
        <v>40065.333333333336</v>
      </c>
      <c r="F586" s="12">
        <f t="shared" si="71"/>
        <v>14039</v>
      </c>
      <c r="G586" s="12"/>
    </row>
    <row r="587" spans="1:7" x14ac:dyDescent="0.25">
      <c r="C587" s="37">
        <v>4</v>
      </c>
      <c r="D587" s="10">
        <f t="shared" si="72"/>
        <v>21754.75</v>
      </c>
      <c r="E587" s="10">
        <f t="shared" si="71"/>
        <v>30049</v>
      </c>
      <c r="F587" s="12">
        <f t="shared" si="71"/>
        <v>10529.25</v>
      </c>
      <c r="G587" s="12"/>
    </row>
    <row r="588" spans="1:7" x14ac:dyDescent="0.25">
      <c r="C588" s="37">
        <v>5</v>
      </c>
      <c r="D588" s="12">
        <f t="shared" si="72"/>
        <v>17403.8</v>
      </c>
      <c r="E588" s="10">
        <f t="shared" si="71"/>
        <v>24039.200000000001</v>
      </c>
      <c r="F588" s="12">
        <f t="shared" si="71"/>
        <v>8423.4</v>
      </c>
      <c r="G588" s="12"/>
    </row>
    <row r="589" spans="1:7" x14ac:dyDescent="0.25">
      <c r="C589" s="37">
        <v>6</v>
      </c>
      <c r="D589" s="12">
        <f t="shared" si="72"/>
        <v>14503.166666666666</v>
      </c>
      <c r="E589" s="10">
        <f t="shared" si="71"/>
        <v>20032.666666666668</v>
      </c>
      <c r="F589" s="12">
        <f t="shared" si="71"/>
        <v>7019.5</v>
      </c>
      <c r="G589" s="12"/>
    </row>
    <row r="590" spans="1:7" x14ac:dyDescent="0.25">
      <c r="C590" s="37">
        <v>7</v>
      </c>
      <c r="D590" s="12">
        <f t="shared" si="72"/>
        <v>12431.285714285714</v>
      </c>
      <c r="E590" s="12">
        <f t="shared" si="71"/>
        <v>17170.857142857141</v>
      </c>
      <c r="F590" s="12">
        <f t="shared" si="71"/>
        <v>6016.7142857142853</v>
      </c>
      <c r="G590" s="12"/>
    </row>
    <row r="591" spans="1:7" x14ac:dyDescent="0.25">
      <c r="C591" s="37">
        <v>8</v>
      </c>
      <c r="D591" s="12">
        <f t="shared" si="72"/>
        <v>10877.375</v>
      </c>
      <c r="E591" s="12">
        <f t="shared" si="71"/>
        <v>15024.5</v>
      </c>
      <c r="F591" s="12">
        <f t="shared" si="71"/>
        <v>5264.625</v>
      </c>
      <c r="G591" s="12"/>
    </row>
    <row r="592" spans="1:7" x14ac:dyDescent="0.25">
      <c r="C592" s="37">
        <v>9</v>
      </c>
      <c r="D592" s="12">
        <f t="shared" si="72"/>
        <v>9668.7777777777774</v>
      </c>
      <c r="E592" s="12">
        <f t="shared" si="71"/>
        <v>13355.111111111111</v>
      </c>
      <c r="F592" s="12">
        <f t="shared" si="71"/>
        <v>4679.666666666667</v>
      </c>
      <c r="G592" s="12"/>
    </row>
    <row r="593" spans="1:7" x14ac:dyDescent="0.25">
      <c r="C593" s="37">
        <v>10</v>
      </c>
      <c r="D593" s="12">
        <f t="shared" si="72"/>
        <v>8701.9</v>
      </c>
      <c r="E593" s="12">
        <f t="shared" si="71"/>
        <v>12019.6</v>
      </c>
      <c r="F593" s="12">
        <f t="shared" si="71"/>
        <v>4211.7</v>
      </c>
      <c r="G593" s="12"/>
    </row>
    <row r="594" spans="1:7" x14ac:dyDescent="0.25">
      <c r="C594" s="37">
        <v>11</v>
      </c>
      <c r="D594" s="12">
        <f t="shared" si="72"/>
        <v>7910.818181818182</v>
      </c>
      <c r="E594" s="12">
        <f t="shared" si="71"/>
        <v>10926.90909090909</v>
      </c>
      <c r="F594" s="12">
        <f t="shared" si="71"/>
        <v>3828.818181818182</v>
      </c>
      <c r="G594" s="12"/>
    </row>
    <row r="595" spans="1:7" x14ac:dyDescent="0.25">
      <c r="C595" s="37">
        <v>12</v>
      </c>
      <c r="D595" s="12">
        <f t="shared" si="72"/>
        <v>7251.583333333333</v>
      </c>
      <c r="E595" s="12">
        <f t="shared" si="71"/>
        <v>10016.333333333334</v>
      </c>
      <c r="F595" s="12">
        <f t="shared" si="71"/>
        <v>3509.75</v>
      </c>
      <c r="G595" s="12"/>
    </row>
    <row r="596" spans="1:7" x14ac:dyDescent="0.25">
      <c r="C596" s="37"/>
      <c r="D596" s="37"/>
      <c r="E596" s="37"/>
      <c r="F596" s="37"/>
      <c r="G596" s="37"/>
    </row>
    <row r="597" spans="1:7" x14ac:dyDescent="0.25">
      <c r="A597" s="70" t="s">
        <v>80</v>
      </c>
      <c r="B597" s="70"/>
      <c r="C597" s="37"/>
      <c r="D597" s="37">
        <v>4</v>
      </c>
      <c r="E597" s="37">
        <v>6</v>
      </c>
      <c r="F597" s="37">
        <v>2</v>
      </c>
      <c r="G597" s="37"/>
    </row>
    <row r="598" spans="1:7" x14ac:dyDescent="0.25">
      <c r="A598" s="16"/>
      <c r="B598" s="16"/>
      <c r="C598" s="37"/>
      <c r="D598" s="37"/>
      <c r="E598" s="37"/>
      <c r="F598" s="37"/>
      <c r="G598" s="37"/>
    </row>
    <row r="599" spans="1:7" x14ac:dyDescent="0.25">
      <c r="A599" s="16"/>
      <c r="B599" s="16"/>
      <c r="C599" s="37"/>
      <c r="D599" s="37"/>
      <c r="E599" s="37"/>
      <c r="F599" s="37"/>
      <c r="G599" s="37"/>
    </row>
    <row r="600" spans="1:7" x14ac:dyDescent="0.25">
      <c r="C600" s="37"/>
      <c r="D600" s="37"/>
      <c r="E600" s="37"/>
      <c r="F600" s="37"/>
      <c r="G600" s="37"/>
    </row>
    <row r="601" spans="1:7" x14ac:dyDescent="0.25">
      <c r="C601" s="37"/>
      <c r="D601" s="37"/>
      <c r="E601" s="37"/>
      <c r="F601" s="37"/>
      <c r="G601" s="37"/>
    </row>
    <row r="602" spans="1:7" x14ac:dyDescent="0.25">
      <c r="C602" s="37"/>
      <c r="D602" s="37"/>
      <c r="E602" s="37"/>
      <c r="F602" s="37"/>
      <c r="G602" s="37"/>
    </row>
    <row r="603" spans="1:7" x14ac:dyDescent="0.25">
      <c r="C603" s="37"/>
      <c r="D603" s="71" t="s">
        <v>20</v>
      </c>
      <c r="E603" s="71"/>
      <c r="F603" s="37" t="s">
        <v>31</v>
      </c>
      <c r="G603" s="37"/>
    </row>
    <row r="604" spans="1:7" x14ac:dyDescent="0.25">
      <c r="C604" s="37"/>
      <c r="D604" s="37"/>
      <c r="E604" s="37"/>
      <c r="F604" s="37"/>
      <c r="G604" s="37"/>
    </row>
    <row r="605" spans="1:7" x14ac:dyDescent="0.25">
      <c r="C605" s="37"/>
      <c r="D605" s="3" t="s">
        <v>0</v>
      </c>
      <c r="E605" s="3" t="s">
        <v>51</v>
      </c>
      <c r="F605" s="3" t="s">
        <v>2</v>
      </c>
      <c r="G605" s="3"/>
    </row>
    <row r="606" spans="1:7" x14ac:dyDescent="0.25">
      <c r="C606" s="37"/>
      <c r="D606" s="37"/>
      <c r="E606" s="37"/>
      <c r="F606" s="37"/>
      <c r="G606" s="37"/>
    </row>
    <row r="607" spans="1:7" x14ac:dyDescent="0.25">
      <c r="A607" s="70" t="s">
        <v>36</v>
      </c>
      <c r="B607" s="70"/>
      <c r="C607" s="37"/>
      <c r="D607" s="25">
        <v>187497</v>
      </c>
      <c r="E607" s="25">
        <v>216789</v>
      </c>
      <c r="F607" s="25">
        <v>88601</v>
      </c>
      <c r="G607" s="25"/>
    </row>
    <row r="608" spans="1:7" x14ac:dyDescent="0.25">
      <c r="C608" s="37" t="s">
        <v>37</v>
      </c>
      <c r="D608" s="37"/>
      <c r="E608" s="37"/>
      <c r="F608" s="37"/>
      <c r="G608" s="37"/>
    </row>
    <row r="609" spans="3:7" x14ac:dyDescent="0.25">
      <c r="C609" s="37">
        <v>1</v>
      </c>
      <c r="D609" s="10">
        <f>D$607/$C609</f>
        <v>187497</v>
      </c>
      <c r="E609" s="10">
        <f t="shared" ref="E609:F624" si="73">E$607/$C609</f>
        <v>216789</v>
      </c>
      <c r="F609" s="10">
        <f t="shared" si="73"/>
        <v>88601</v>
      </c>
      <c r="G609" s="12"/>
    </row>
    <row r="610" spans="3:7" x14ac:dyDescent="0.25">
      <c r="C610" s="37">
        <v>2</v>
      </c>
      <c r="D610" s="10">
        <f t="shared" ref="D610:F631" si="74">D$607/$C610</f>
        <v>93748.5</v>
      </c>
      <c r="E610" s="10">
        <f t="shared" si="73"/>
        <v>108394.5</v>
      </c>
      <c r="F610" s="10">
        <f t="shared" si="73"/>
        <v>44300.5</v>
      </c>
      <c r="G610" s="12"/>
    </row>
    <row r="611" spans="3:7" x14ac:dyDescent="0.25">
      <c r="C611" s="37">
        <v>3</v>
      </c>
      <c r="D611" s="10">
        <f t="shared" si="74"/>
        <v>62499</v>
      </c>
      <c r="E611" s="10">
        <f t="shared" si="73"/>
        <v>72263</v>
      </c>
      <c r="F611" s="10">
        <f t="shared" si="73"/>
        <v>29533.666666666668</v>
      </c>
      <c r="G611" s="12"/>
    </row>
    <row r="612" spans="3:7" x14ac:dyDescent="0.25">
      <c r="C612" s="37">
        <v>4</v>
      </c>
      <c r="D612" s="10">
        <f t="shared" si="74"/>
        <v>46874.25</v>
      </c>
      <c r="E612" s="10">
        <f t="shared" si="73"/>
        <v>54197.25</v>
      </c>
      <c r="F612" s="10">
        <f t="shared" si="73"/>
        <v>22150.25</v>
      </c>
      <c r="G612" s="12"/>
    </row>
    <row r="613" spans="3:7" x14ac:dyDescent="0.25">
      <c r="C613" s="37">
        <v>5</v>
      </c>
      <c r="D613" s="10">
        <f t="shared" si="74"/>
        <v>37499.4</v>
      </c>
      <c r="E613" s="10">
        <f t="shared" si="73"/>
        <v>43357.8</v>
      </c>
      <c r="F613" s="12">
        <f t="shared" si="73"/>
        <v>17720.2</v>
      </c>
      <c r="G613" s="12"/>
    </row>
    <row r="614" spans="3:7" x14ac:dyDescent="0.25">
      <c r="C614" s="37">
        <v>6</v>
      </c>
      <c r="D614" s="10">
        <f t="shared" si="74"/>
        <v>31249.5</v>
      </c>
      <c r="E614" s="10">
        <f t="shared" si="73"/>
        <v>36131.5</v>
      </c>
      <c r="F614" s="12">
        <f t="shared" si="73"/>
        <v>14766.833333333334</v>
      </c>
      <c r="G614" s="12"/>
    </row>
    <row r="615" spans="3:7" x14ac:dyDescent="0.25">
      <c r="C615" s="37">
        <v>7</v>
      </c>
      <c r="D615" s="10">
        <f t="shared" si="74"/>
        <v>26785.285714285714</v>
      </c>
      <c r="E615" s="10">
        <f t="shared" si="73"/>
        <v>30969.857142857141</v>
      </c>
      <c r="F615" s="12">
        <f t="shared" si="73"/>
        <v>12657.285714285714</v>
      </c>
      <c r="G615" s="12"/>
    </row>
    <row r="616" spans="3:7" x14ac:dyDescent="0.25">
      <c r="C616" s="37">
        <v>8</v>
      </c>
      <c r="D616" s="10">
        <f t="shared" si="74"/>
        <v>23437.125</v>
      </c>
      <c r="E616" s="10">
        <f t="shared" si="73"/>
        <v>27098.625</v>
      </c>
      <c r="F616" s="12">
        <f t="shared" si="73"/>
        <v>11075.125</v>
      </c>
      <c r="G616" s="12"/>
    </row>
    <row r="617" spans="3:7" x14ac:dyDescent="0.25">
      <c r="C617" s="37">
        <v>9</v>
      </c>
      <c r="D617" s="10">
        <f t="shared" si="74"/>
        <v>20833</v>
      </c>
      <c r="E617" s="10">
        <f t="shared" si="73"/>
        <v>24087.666666666668</v>
      </c>
      <c r="F617" s="12">
        <f t="shared" si="73"/>
        <v>9844.5555555555547</v>
      </c>
      <c r="G617" s="12"/>
    </row>
    <row r="618" spans="3:7" x14ac:dyDescent="0.25">
      <c r="C618" s="37">
        <v>10</v>
      </c>
      <c r="D618" s="12">
        <f t="shared" si="74"/>
        <v>18749.7</v>
      </c>
      <c r="E618" s="10">
        <f t="shared" si="73"/>
        <v>21678.9</v>
      </c>
      <c r="F618" s="12">
        <f t="shared" si="73"/>
        <v>8860.1</v>
      </c>
      <c r="G618" s="12"/>
    </row>
    <row r="619" spans="3:7" x14ac:dyDescent="0.25">
      <c r="C619" s="37">
        <v>11</v>
      </c>
      <c r="D619" s="12">
        <f t="shared" si="74"/>
        <v>17045.18181818182</v>
      </c>
      <c r="E619" s="12">
        <f t="shared" si="73"/>
        <v>19708.090909090908</v>
      </c>
      <c r="F619" s="12">
        <f t="shared" si="73"/>
        <v>8054.636363636364</v>
      </c>
      <c r="G619" s="12"/>
    </row>
    <row r="620" spans="3:7" x14ac:dyDescent="0.25">
      <c r="C620" s="37">
        <v>12</v>
      </c>
      <c r="D620" s="12">
        <f t="shared" si="74"/>
        <v>15624.75</v>
      </c>
      <c r="E620" s="12">
        <f t="shared" si="73"/>
        <v>18065.75</v>
      </c>
      <c r="F620" s="12">
        <f t="shared" si="73"/>
        <v>7383.416666666667</v>
      </c>
      <c r="G620" s="12"/>
    </row>
    <row r="621" spans="3:7" x14ac:dyDescent="0.25">
      <c r="C621" s="37">
        <v>13</v>
      </c>
      <c r="D621" s="12">
        <f t="shared" si="74"/>
        <v>14422.846153846154</v>
      </c>
      <c r="E621" s="12">
        <f t="shared" si="73"/>
        <v>16676.076923076922</v>
      </c>
      <c r="F621" s="12">
        <f t="shared" si="73"/>
        <v>6815.4615384615381</v>
      </c>
      <c r="G621" s="12"/>
    </row>
    <row r="622" spans="3:7" x14ac:dyDescent="0.25">
      <c r="C622" s="37">
        <v>14</v>
      </c>
      <c r="D622" s="12">
        <f t="shared" si="74"/>
        <v>13392.642857142857</v>
      </c>
      <c r="E622" s="12">
        <f t="shared" si="73"/>
        <v>15484.928571428571</v>
      </c>
      <c r="F622" s="12">
        <f t="shared" si="73"/>
        <v>6328.6428571428569</v>
      </c>
      <c r="G622" s="12"/>
    </row>
    <row r="623" spans="3:7" x14ac:dyDescent="0.25">
      <c r="C623" s="37">
        <v>15</v>
      </c>
      <c r="D623" s="12">
        <f t="shared" si="74"/>
        <v>12499.8</v>
      </c>
      <c r="E623" s="12">
        <f t="shared" si="73"/>
        <v>14452.6</v>
      </c>
      <c r="F623" s="12">
        <f t="shared" si="73"/>
        <v>5906.7333333333336</v>
      </c>
      <c r="G623" s="12"/>
    </row>
    <row r="624" spans="3:7" x14ac:dyDescent="0.25">
      <c r="C624" s="37">
        <v>16</v>
      </c>
      <c r="D624" s="12">
        <f t="shared" si="74"/>
        <v>11718.5625</v>
      </c>
      <c r="E624" s="12">
        <f t="shared" si="73"/>
        <v>13549.3125</v>
      </c>
      <c r="F624" s="12">
        <f t="shared" si="73"/>
        <v>5537.5625</v>
      </c>
      <c r="G624" s="12"/>
    </row>
    <row r="625" spans="1:7" x14ac:dyDescent="0.25">
      <c r="C625" s="37">
        <v>17</v>
      </c>
      <c r="D625" s="12">
        <f t="shared" si="74"/>
        <v>11029.235294117647</v>
      </c>
      <c r="E625" s="12">
        <f t="shared" si="74"/>
        <v>12752.294117647059</v>
      </c>
      <c r="F625" s="12">
        <f t="shared" si="74"/>
        <v>5211.8235294117649</v>
      </c>
      <c r="G625" s="12"/>
    </row>
    <row r="626" spans="1:7" x14ac:dyDescent="0.25">
      <c r="C626" s="37">
        <v>18</v>
      </c>
      <c r="D626" s="12">
        <f t="shared" si="74"/>
        <v>10416.5</v>
      </c>
      <c r="E626" s="12">
        <f t="shared" si="74"/>
        <v>12043.833333333334</v>
      </c>
      <c r="F626" s="12">
        <f t="shared" si="74"/>
        <v>4922.2777777777774</v>
      </c>
      <c r="G626" s="12"/>
    </row>
    <row r="627" spans="1:7" x14ac:dyDescent="0.25">
      <c r="C627" s="37">
        <v>19</v>
      </c>
      <c r="D627" s="12">
        <f t="shared" si="74"/>
        <v>9868.2631578947367</v>
      </c>
      <c r="E627" s="12">
        <f t="shared" si="74"/>
        <v>11409.947368421053</v>
      </c>
      <c r="F627" s="12">
        <f t="shared" si="74"/>
        <v>4663.2105263157891</v>
      </c>
      <c r="G627" s="12"/>
    </row>
    <row r="628" spans="1:7" x14ac:dyDescent="0.25">
      <c r="C628" s="37">
        <v>20</v>
      </c>
      <c r="D628" s="12">
        <f t="shared" si="74"/>
        <v>9374.85</v>
      </c>
      <c r="E628" s="12">
        <f t="shared" si="74"/>
        <v>10839.45</v>
      </c>
      <c r="F628" s="12">
        <f t="shared" si="74"/>
        <v>4430.05</v>
      </c>
      <c r="G628" s="12"/>
    </row>
    <row r="629" spans="1:7" x14ac:dyDescent="0.25">
      <c r="C629" s="37">
        <v>21</v>
      </c>
      <c r="D629" s="12">
        <f t="shared" si="74"/>
        <v>8928.4285714285706</v>
      </c>
      <c r="E629" s="12">
        <f t="shared" si="74"/>
        <v>10323.285714285714</v>
      </c>
      <c r="F629" s="12">
        <f t="shared" si="74"/>
        <v>4219.0952380952385</v>
      </c>
      <c r="G629" s="12"/>
    </row>
    <row r="630" spans="1:7" x14ac:dyDescent="0.25">
      <c r="C630" s="37">
        <v>22</v>
      </c>
      <c r="D630" s="12">
        <f t="shared" si="74"/>
        <v>8522.5909090909099</v>
      </c>
      <c r="E630" s="12">
        <f t="shared" si="74"/>
        <v>9854.045454545454</v>
      </c>
      <c r="F630" s="12">
        <f t="shared" si="74"/>
        <v>4027.318181818182</v>
      </c>
      <c r="G630" s="12"/>
    </row>
    <row r="631" spans="1:7" x14ac:dyDescent="0.25">
      <c r="C631" s="37">
        <v>23</v>
      </c>
      <c r="D631" s="12">
        <f t="shared" si="74"/>
        <v>8152.04347826087</v>
      </c>
      <c r="E631" s="12">
        <f t="shared" si="74"/>
        <v>9425.608695652174</v>
      </c>
      <c r="F631" s="12">
        <f t="shared" si="74"/>
        <v>3852.217391304348</v>
      </c>
      <c r="G631" s="12"/>
    </row>
    <row r="632" spans="1:7" x14ac:dyDescent="0.25">
      <c r="C632" s="37"/>
      <c r="D632" s="37"/>
      <c r="E632" s="37"/>
      <c r="F632" s="37"/>
      <c r="G632" s="37"/>
    </row>
    <row r="633" spans="1:7" x14ac:dyDescent="0.25">
      <c r="A633" s="70" t="s">
        <v>80</v>
      </c>
      <c r="B633" s="70"/>
      <c r="C633" s="37"/>
      <c r="D633" s="37">
        <v>9</v>
      </c>
      <c r="E633" s="37">
        <v>10</v>
      </c>
      <c r="F633" s="37">
        <v>4</v>
      </c>
      <c r="G633" s="37"/>
    </row>
    <row r="634" spans="1:7" x14ac:dyDescent="0.25">
      <c r="A634" s="16"/>
      <c r="B634" s="16"/>
      <c r="C634" s="37"/>
      <c r="D634" s="37"/>
      <c r="E634" s="37"/>
      <c r="F634" s="37"/>
      <c r="G634" s="37"/>
    </row>
    <row r="635" spans="1:7" x14ac:dyDescent="0.25">
      <c r="A635" s="16"/>
      <c r="B635" s="16"/>
      <c r="C635" s="37"/>
      <c r="D635" s="37"/>
      <c r="E635" s="37"/>
      <c r="F635" s="37"/>
      <c r="G635" s="37"/>
    </row>
    <row r="636" spans="1:7" x14ac:dyDescent="0.25">
      <c r="C636" s="37"/>
      <c r="D636" s="37"/>
      <c r="E636" s="37"/>
      <c r="F636" s="37"/>
      <c r="G636" s="37"/>
    </row>
    <row r="637" spans="1:7" x14ac:dyDescent="0.25">
      <c r="C637" s="37"/>
      <c r="D637" s="37"/>
      <c r="E637" s="37"/>
      <c r="F637" s="37"/>
      <c r="G637" s="37"/>
    </row>
    <row r="638" spans="1:7" x14ac:dyDescent="0.25">
      <c r="C638" s="37"/>
      <c r="D638" s="37"/>
      <c r="E638" s="37"/>
      <c r="F638" s="37"/>
      <c r="G638" s="37"/>
    </row>
    <row r="639" spans="1:7" x14ac:dyDescent="0.25">
      <c r="C639" s="37"/>
      <c r="D639" s="71" t="s">
        <v>21</v>
      </c>
      <c r="E639" s="71"/>
      <c r="F639" s="37" t="s">
        <v>28</v>
      </c>
      <c r="G639" s="37"/>
    </row>
    <row r="640" spans="1:7" x14ac:dyDescent="0.25">
      <c r="C640" s="37"/>
      <c r="D640" s="37"/>
      <c r="E640" s="37"/>
      <c r="F640" s="37"/>
      <c r="G640" s="37"/>
    </row>
    <row r="641" spans="1:7" x14ac:dyDescent="0.25">
      <c r="A641" s="70"/>
      <c r="B641" s="70"/>
      <c r="C641" s="37"/>
      <c r="D641" s="3" t="s">
        <v>0</v>
      </c>
      <c r="E641" s="3" t="s">
        <v>51</v>
      </c>
      <c r="F641" s="3" t="s">
        <v>2</v>
      </c>
      <c r="G641" s="3"/>
    </row>
    <row r="642" spans="1:7" x14ac:dyDescent="0.25">
      <c r="C642" s="37"/>
      <c r="D642" s="37"/>
      <c r="E642" s="37"/>
      <c r="F642" s="37"/>
      <c r="G642" s="37"/>
    </row>
    <row r="643" spans="1:7" x14ac:dyDescent="0.25">
      <c r="A643" s="70" t="s">
        <v>36</v>
      </c>
      <c r="B643" s="70"/>
      <c r="C643" s="37"/>
      <c r="D643" s="25">
        <v>77631</v>
      </c>
      <c r="E643" s="25">
        <v>98842</v>
      </c>
      <c r="F643" s="25">
        <v>37451</v>
      </c>
      <c r="G643" s="25"/>
    </row>
    <row r="644" spans="1:7" x14ac:dyDescent="0.25">
      <c r="C644" s="37" t="s">
        <v>37</v>
      </c>
      <c r="D644" s="37"/>
      <c r="E644" s="37"/>
      <c r="F644" s="37"/>
      <c r="G644" s="37"/>
    </row>
    <row r="645" spans="1:7" x14ac:dyDescent="0.25">
      <c r="C645" s="37">
        <v>1</v>
      </c>
      <c r="D645" s="10">
        <f>D$643/$C645</f>
        <v>77631</v>
      </c>
      <c r="E645" s="10">
        <f t="shared" ref="E645:F654" si="75">E$643/$C645</f>
        <v>98842</v>
      </c>
      <c r="F645" s="10">
        <f t="shared" si="75"/>
        <v>37451</v>
      </c>
      <c r="G645" s="12"/>
    </row>
    <row r="646" spans="1:7" x14ac:dyDescent="0.25">
      <c r="C646" s="37">
        <v>2</v>
      </c>
      <c r="D646" s="10">
        <f t="shared" ref="D646:D654" si="76">D$643/$C646</f>
        <v>38815.5</v>
      </c>
      <c r="E646" s="10">
        <f t="shared" si="75"/>
        <v>49421</v>
      </c>
      <c r="F646" s="12">
        <f t="shared" si="75"/>
        <v>18725.5</v>
      </c>
      <c r="G646" s="12"/>
    </row>
    <row r="647" spans="1:7" x14ac:dyDescent="0.25">
      <c r="C647" s="37">
        <v>3</v>
      </c>
      <c r="D647" s="10">
        <f t="shared" si="76"/>
        <v>25877</v>
      </c>
      <c r="E647" s="10">
        <f t="shared" si="75"/>
        <v>32947.333333333336</v>
      </c>
      <c r="F647" s="12">
        <f t="shared" si="75"/>
        <v>12483.666666666666</v>
      </c>
      <c r="G647" s="12"/>
    </row>
    <row r="648" spans="1:7" x14ac:dyDescent="0.25">
      <c r="C648" s="37">
        <v>4</v>
      </c>
      <c r="D648" s="10">
        <f t="shared" si="76"/>
        <v>19407.75</v>
      </c>
      <c r="E648" s="10">
        <f t="shared" si="75"/>
        <v>24710.5</v>
      </c>
      <c r="F648" s="12">
        <f t="shared" si="75"/>
        <v>9362.75</v>
      </c>
      <c r="G648" s="12"/>
    </row>
    <row r="649" spans="1:7" x14ac:dyDescent="0.25">
      <c r="C649" s="37">
        <v>5</v>
      </c>
      <c r="D649" s="12">
        <f t="shared" si="76"/>
        <v>15526.2</v>
      </c>
      <c r="E649" s="10">
        <f t="shared" si="75"/>
        <v>19768.400000000001</v>
      </c>
      <c r="F649" s="12">
        <f t="shared" si="75"/>
        <v>7490.2</v>
      </c>
      <c r="G649" s="12"/>
    </row>
    <row r="650" spans="1:7" x14ac:dyDescent="0.25">
      <c r="C650" s="37">
        <v>6</v>
      </c>
      <c r="D650" s="12">
        <f t="shared" si="76"/>
        <v>12938.5</v>
      </c>
      <c r="E650" s="12">
        <f t="shared" si="75"/>
        <v>16473.666666666668</v>
      </c>
      <c r="F650" s="12">
        <f t="shared" si="75"/>
        <v>6241.833333333333</v>
      </c>
      <c r="G650" s="12"/>
    </row>
    <row r="651" spans="1:7" x14ac:dyDescent="0.25">
      <c r="C651" s="37">
        <v>7</v>
      </c>
      <c r="D651" s="12">
        <f t="shared" si="76"/>
        <v>11090.142857142857</v>
      </c>
      <c r="E651" s="12">
        <f t="shared" si="75"/>
        <v>14120.285714285714</v>
      </c>
      <c r="F651" s="12">
        <f t="shared" si="75"/>
        <v>5350.1428571428569</v>
      </c>
      <c r="G651" s="12"/>
    </row>
    <row r="652" spans="1:7" x14ac:dyDescent="0.25">
      <c r="C652" s="37">
        <v>8</v>
      </c>
      <c r="D652" s="12">
        <f t="shared" si="76"/>
        <v>9703.875</v>
      </c>
      <c r="E652" s="12">
        <f t="shared" si="75"/>
        <v>12355.25</v>
      </c>
      <c r="F652" s="12">
        <f t="shared" si="75"/>
        <v>4681.375</v>
      </c>
      <c r="G652" s="12"/>
    </row>
    <row r="653" spans="1:7" x14ac:dyDescent="0.25">
      <c r="C653" s="37">
        <v>9</v>
      </c>
      <c r="D653" s="12">
        <f t="shared" si="76"/>
        <v>8625.6666666666661</v>
      </c>
      <c r="E653" s="12">
        <f t="shared" si="75"/>
        <v>10982.444444444445</v>
      </c>
      <c r="F653" s="12">
        <f t="shared" si="75"/>
        <v>4161.2222222222226</v>
      </c>
      <c r="G653" s="12"/>
    </row>
    <row r="654" spans="1:7" x14ac:dyDescent="0.25">
      <c r="C654" s="37">
        <v>10</v>
      </c>
      <c r="D654" s="12">
        <f t="shared" si="76"/>
        <v>7763.1</v>
      </c>
      <c r="E654" s="12">
        <f t="shared" si="75"/>
        <v>9884.2000000000007</v>
      </c>
      <c r="F654" s="12">
        <f t="shared" si="75"/>
        <v>3745.1</v>
      </c>
      <c r="G654" s="12"/>
    </row>
    <row r="655" spans="1:7" x14ac:dyDescent="0.25">
      <c r="C655" s="37"/>
      <c r="D655" s="37"/>
      <c r="E655" s="37"/>
      <c r="F655" s="37"/>
      <c r="G655" s="37"/>
    </row>
    <row r="656" spans="1:7" x14ac:dyDescent="0.25">
      <c r="A656" s="70" t="s">
        <v>80</v>
      </c>
      <c r="B656" s="70"/>
      <c r="C656" s="37"/>
      <c r="D656" s="37">
        <v>4</v>
      </c>
      <c r="E656" s="37">
        <v>5</v>
      </c>
      <c r="F656" s="37">
        <v>1</v>
      </c>
      <c r="G656" s="37"/>
    </row>
    <row r="657" spans="1:7" x14ac:dyDescent="0.25">
      <c r="A657" s="16"/>
      <c r="B657" s="16"/>
      <c r="C657" s="37"/>
      <c r="D657" s="37"/>
      <c r="E657" s="37"/>
      <c r="F657" s="37"/>
      <c r="G657" s="37"/>
    </row>
    <row r="658" spans="1:7" x14ac:dyDescent="0.25">
      <c r="A658" s="16"/>
      <c r="B658" s="16"/>
      <c r="C658" s="37"/>
      <c r="D658" s="37"/>
      <c r="E658" s="37"/>
      <c r="F658" s="37"/>
      <c r="G658" s="37"/>
    </row>
    <row r="659" spans="1:7" x14ac:dyDescent="0.25">
      <c r="A659" s="36"/>
      <c r="B659" s="36"/>
      <c r="C659" s="37"/>
      <c r="D659" s="37"/>
      <c r="E659" s="37"/>
      <c r="F659" s="37"/>
      <c r="G659" s="37"/>
    </row>
    <row r="660" spans="1:7" x14ac:dyDescent="0.25">
      <c r="C660" s="37"/>
      <c r="D660" s="37"/>
      <c r="E660" s="37"/>
      <c r="F660" s="37"/>
      <c r="G660" s="37"/>
    </row>
    <row r="661" spans="1:7" x14ac:dyDescent="0.25">
      <c r="C661" s="37"/>
      <c r="D661" s="37"/>
      <c r="E661" s="37"/>
      <c r="F661" s="37"/>
      <c r="G661" s="37"/>
    </row>
    <row r="662" spans="1:7" x14ac:dyDescent="0.25">
      <c r="C662" s="37"/>
      <c r="D662" s="71" t="s">
        <v>22</v>
      </c>
      <c r="E662" s="71"/>
      <c r="F662" s="37" t="s">
        <v>32</v>
      </c>
      <c r="G662" s="37"/>
    </row>
    <row r="663" spans="1:7" x14ac:dyDescent="0.25">
      <c r="C663" s="37"/>
      <c r="D663" s="37"/>
      <c r="E663" s="37"/>
      <c r="F663" s="37"/>
      <c r="G663" s="37"/>
    </row>
    <row r="664" spans="1:7" x14ac:dyDescent="0.25">
      <c r="C664" s="37"/>
      <c r="D664" s="3" t="s">
        <v>0</v>
      </c>
      <c r="E664" s="3" t="s">
        <v>51</v>
      </c>
      <c r="F664" s="3" t="s">
        <v>2</v>
      </c>
      <c r="G664" s="3"/>
    </row>
    <row r="665" spans="1:7" x14ac:dyDescent="0.25">
      <c r="C665" s="37"/>
      <c r="D665" s="37"/>
      <c r="E665" s="37"/>
      <c r="F665" s="37"/>
      <c r="G665" s="37"/>
    </row>
    <row r="666" spans="1:7" x14ac:dyDescent="0.25">
      <c r="A666" s="70" t="s">
        <v>36</v>
      </c>
      <c r="B666" s="70"/>
      <c r="C666" s="37"/>
      <c r="D666" s="25">
        <v>97698</v>
      </c>
      <c r="E666" s="25">
        <v>119692</v>
      </c>
      <c r="F666" s="25">
        <v>45357</v>
      </c>
      <c r="G666" s="25"/>
    </row>
    <row r="667" spans="1:7" x14ac:dyDescent="0.25">
      <c r="C667" s="37" t="s">
        <v>37</v>
      </c>
      <c r="D667" s="37"/>
      <c r="E667" s="37"/>
      <c r="F667" s="37"/>
      <c r="G667" s="37"/>
    </row>
    <row r="668" spans="1:7" x14ac:dyDescent="0.25">
      <c r="C668" s="37">
        <v>1</v>
      </c>
      <c r="D668" s="10">
        <f>D$666/$C668</f>
        <v>97698</v>
      </c>
      <c r="E668" s="10">
        <f t="shared" ref="E668:F668" si="77">E$666/$C668</f>
        <v>119692</v>
      </c>
      <c r="F668" s="10">
        <f t="shared" si="77"/>
        <v>45357</v>
      </c>
      <c r="G668" s="12"/>
    </row>
    <row r="669" spans="1:7" x14ac:dyDescent="0.25">
      <c r="C669" s="37">
        <v>2</v>
      </c>
      <c r="D669" s="10">
        <f t="shared" ref="D669:F680" si="78">D$666/$C669</f>
        <v>48849</v>
      </c>
      <c r="E669" s="10">
        <f t="shared" si="78"/>
        <v>59846</v>
      </c>
      <c r="F669" s="10">
        <f t="shared" si="78"/>
        <v>22678.5</v>
      </c>
      <c r="G669" s="12"/>
    </row>
    <row r="670" spans="1:7" x14ac:dyDescent="0.25">
      <c r="C670" s="37">
        <v>3</v>
      </c>
      <c r="D670" s="10">
        <f t="shared" si="78"/>
        <v>32566</v>
      </c>
      <c r="E670" s="10">
        <f t="shared" si="78"/>
        <v>39897.333333333336</v>
      </c>
      <c r="F670" s="12">
        <f t="shared" si="78"/>
        <v>15119</v>
      </c>
      <c r="G670" s="12"/>
    </row>
    <row r="671" spans="1:7" x14ac:dyDescent="0.25">
      <c r="C671" s="37">
        <v>4</v>
      </c>
      <c r="D671" s="10">
        <f t="shared" si="78"/>
        <v>24424.5</v>
      </c>
      <c r="E671" s="10">
        <f t="shared" si="78"/>
        <v>29923</v>
      </c>
      <c r="F671" s="12">
        <f t="shared" si="78"/>
        <v>11339.25</v>
      </c>
      <c r="G671" s="12"/>
    </row>
    <row r="672" spans="1:7" x14ac:dyDescent="0.25">
      <c r="C672" s="37">
        <v>5</v>
      </c>
      <c r="D672" s="10">
        <f t="shared" si="78"/>
        <v>19539.599999999999</v>
      </c>
      <c r="E672" s="10">
        <f t="shared" si="78"/>
        <v>23938.400000000001</v>
      </c>
      <c r="F672" s="12">
        <f t="shared" si="78"/>
        <v>9071.4</v>
      </c>
      <c r="G672" s="12"/>
    </row>
    <row r="673" spans="1:7" x14ac:dyDescent="0.25">
      <c r="C673" s="37">
        <v>6</v>
      </c>
      <c r="D673" s="12">
        <f t="shared" si="78"/>
        <v>16283</v>
      </c>
      <c r="E673" s="10">
        <f t="shared" si="78"/>
        <v>19948.666666666668</v>
      </c>
      <c r="F673" s="12">
        <f t="shared" si="78"/>
        <v>7559.5</v>
      </c>
      <c r="G673" s="12"/>
    </row>
    <row r="674" spans="1:7" x14ac:dyDescent="0.25">
      <c r="C674" s="37">
        <v>7</v>
      </c>
      <c r="D674" s="12">
        <f t="shared" si="78"/>
        <v>13956.857142857143</v>
      </c>
      <c r="E674" s="12">
        <f t="shared" si="78"/>
        <v>17098.857142857141</v>
      </c>
      <c r="F674" s="12">
        <f t="shared" si="78"/>
        <v>6479.5714285714284</v>
      </c>
      <c r="G674" s="12"/>
    </row>
    <row r="675" spans="1:7" x14ac:dyDescent="0.25">
      <c r="C675" s="37">
        <v>8</v>
      </c>
      <c r="D675" s="12">
        <f t="shared" si="78"/>
        <v>12212.25</v>
      </c>
      <c r="E675" s="12">
        <f t="shared" si="78"/>
        <v>14961.5</v>
      </c>
      <c r="F675" s="12">
        <f t="shared" si="78"/>
        <v>5669.625</v>
      </c>
      <c r="G675" s="12"/>
    </row>
    <row r="676" spans="1:7" x14ac:dyDescent="0.25">
      <c r="C676" s="37">
        <v>9</v>
      </c>
      <c r="D676" s="12">
        <f t="shared" si="78"/>
        <v>10855.333333333334</v>
      </c>
      <c r="E676" s="12">
        <f t="shared" si="78"/>
        <v>13299.111111111111</v>
      </c>
      <c r="F676" s="12">
        <f t="shared" si="78"/>
        <v>5039.666666666667</v>
      </c>
      <c r="G676" s="12"/>
    </row>
    <row r="677" spans="1:7" x14ac:dyDescent="0.25">
      <c r="C677" s="37">
        <v>10</v>
      </c>
      <c r="D677" s="12">
        <f t="shared" si="78"/>
        <v>9769.7999999999993</v>
      </c>
      <c r="E677" s="12">
        <f t="shared" si="78"/>
        <v>11969.2</v>
      </c>
      <c r="F677" s="12">
        <f t="shared" si="78"/>
        <v>4535.7</v>
      </c>
      <c r="G677" s="12"/>
    </row>
    <row r="678" spans="1:7" x14ac:dyDescent="0.25">
      <c r="C678" s="37">
        <v>11</v>
      </c>
      <c r="D678" s="12">
        <f t="shared" si="78"/>
        <v>8881.636363636364</v>
      </c>
      <c r="E678" s="12">
        <f t="shared" si="78"/>
        <v>10881.09090909091</v>
      </c>
      <c r="F678" s="12">
        <f t="shared" si="78"/>
        <v>4123.363636363636</v>
      </c>
      <c r="G678" s="12"/>
    </row>
    <row r="679" spans="1:7" x14ac:dyDescent="0.25">
      <c r="C679" s="37">
        <v>12</v>
      </c>
      <c r="D679" s="12">
        <f t="shared" si="78"/>
        <v>8141.5</v>
      </c>
      <c r="E679" s="12">
        <f t="shared" si="78"/>
        <v>9974.3333333333339</v>
      </c>
      <c r="F679" s="12">
        <f t="shared" si="78"/>
        <v>3779.75</v>
      </c>
      <c r="G679" s="12"/>
    </row>
    <row r="680" spans="1:7" x14ac:dyDescent="0.25">
      <c r="C680" s="37">
        <v>13</v>
      </c>
      <c r="D680" s="12">
        <f t="shared" si="78"/>
        <v>7515.2307692307695</v>
      </c>
      <c r="E680" s="12">
        <f t="shared" si="78"/>
        <v>9207.0769230769238</v>
      </c>
      <c r="F680" s="12">
        <f t="shared" si="78"/>
        <v>3489</v>
      </c>
      <c r="G680" s="12"/>
    </row>
    <row r="681" spans="1:7" x14ac:dyDescent="0.25">
      <c r="C681" s="37"/>
      <c r="D681" s="37"/>
      <c r="E681" s="37"/>
      <c r="F681" s="37"/>
      <c r="G681" s="37"/>
    </row>
    <row r="682" spans="1:7" x14ac:dyDescent="0.25">
      <c r="A682" s="70" t="s">
        <v>80</v>
      </c>
      <c r="B682" s="70"/>
      <c r="C682" s="37"/>
      <c r="D682" s="37">
        <v>5</v>
      </c>
      <c r="E682" s="37">
        <v>6</v>
      </c>
      <c r="F682" s="37">
        <v>2</v>
      </c>
      <c r="G682" s="37"/>
    </row>
    <row r="683" spans="1:7" x14ac:dyDescent="0.25">
      <c r="A683" s="16"/>
      <c r="B683" s="16"/>
      <c r="C683" s="37"/>
      <c r="D683" s="37"/>
      <c r="E683" s="37"/>
      <c r="F683" s="37"/>
      <c r="G683" s="37"/>
    </row>
    <row r="684" spans="1:7" x14ac:dyDescent="0.25">
      <c r="A684" s="16"/>
      <c r="B684" s="16"/>
      <c r="C684" s="37"/>
      <c r="D684" s="37"/>
      <c r="E684" s="53"/>
      <c r="F684" s="37"/>
      <c r="G684" s="37"/>
    </row>
    <row r="685" spans="1:7" x14ac:dyDescent="0.25">
      <c r="C685" s="37"/>
      <c r="D685" s="37"/>
      <c r="E685" s="37"/>
      <c r="F685" s="37"/>
      <c r="G685" s="37"/>
    </row>
    <row r="686" spans="1:7" x14ac:dyDescent="0.25">
      <c r="C686" s="37"/>
      <c r="D686" s="37"/>
      <c r="E686" s="37"/>
      <c r="F686" s="37"/>
      <c r="G686" s="37"/>
    </row>
    <row r="687" spans="1:7" x14ac:dyDescent="0.25">
      <c r="C687" s="37"/>
      <c r="D687" s="37"/>
      <c r="E687" s="37"/>
      <c r="F687" s="37"/>
      <c r="G687" s="37"/>
    </row>
    <row r="688" spans="1:7" x14ac:dyDescent="0.25">
      <c r="C688" s="37"/>
      <c r="D688" s="71" t="s">
        <v>23</v>
      </c>
      <c r="E688" s="71"/>
      <c r="F688" s="37" t="s">
        <v>26</v>
      </c>
      <c r="G688" s="37"/>
    </row>
    <row r="689" spans="1:7" x14ac:dyDescent="0.25">
      <c r="C689" s="37"/>
      <c r="D689" s="37"/>
      <c r="E689" s="37"/>
      <c r="F689" s="37"/>
      <c r="G689" s="37"/>
    </row>
    <row r="690" spans="1:7" x14ac:dyDescent="0.25">
      <c r="C690" s="37"/>
      <c r="D690" s="3" t="s">
        <v>0</v>
      </c>
      <c r="E690" s="3" t="s">
        <v>51</v>
      </c>
      <c r="F690" s="3" t="s">
        <v>2</v>
      </c>
      <c r="G690" s="3"/>
    </row>
    <row r="691" spans="1:7" x14ac:dyDescent="0.25">
      <c r="C691" s="37"/>
      <c r="D691" s="37"/>
      <c r="E691" s="37"/>
      <c r="F691" s="37"/>
      <c r="G691" s="37"/>
    </row>
    <row r="692" spans="1:7" x14ac:dyDescent="0.25">
      <c r="A692" s="70" t="s">
        <v>36</v>
      </c>
      <c r="B692" s="70"/>
      <c r="C692" s="37"/>
      <c r="D692" s="25">
        <v>76994</v>
      </c>
      <c r="E692" s="25">
        <v>112981</v>
      </c>
      <c r="F692" s="25">
        <v>40210</v>
      </c>
      <c r="G692" s="25"/>
    </row>
    <row r="693" spans="1:7" x14ac:dyDescent="0.25">
      <c r="C693" s="37" t="s">
        <v>37</v>
      </c>
      <c r="D693" s="37"/>
      <c r="E693" s="37"/>
      <c r="F693" s="37"/>
      <c r="G693" s="37"/>
    </row>
    <row r="694" spans="1:7" x14ac:dyDescent="0.25">
      <c r="C694" s="37">
        <v>1</v>
      </c>
      <c r="D694" s="10">
        <f>D$692/$C694</f>
        <v>76994</v>
      </c>
      <c r="E694" s="10">
        <f t="shared" ref="E694:F694" si="79">E$692/$C694</f>
        <v>112981</v>
      </c>
      <c r="F694" s="10">
        <f t="shared" si="79"/>
        <v>40210</v>
      </c>
      <c r="G694" s="12"/>
    </row>
    <row r="695" spans="1:7" x14ac:dyDescent="0.25">
      <c r="C695" s="37">
        <v>2</v>
      </c>
      <c r="D695" s="10">
        <f t="shared" ref="D695:F704" si="80">D$692/$C695</f>
        <v>38497</v>
      </c>
      <c r="E695" s="10">
        <f t="shared" si="80"/>
        <v>56490.5</v>
      </c>
      <c r="F695" s="10">
        <f t="shared" si="80"/>
        <v>20105</v>
      </c>
      <c r="G695" s="12"/>
    </row>
    <row r="696" spans="1:7" x14ac:dyDescent="0.25">
      <c r="C696" s="37">
        <v>3</v>
      </c>
      <c r="D696" s="10">
        <f t="shared" si="80"/>
        <v>25664.666666666668</v>
      </c>
      <c r="E696" s="10">
        <f t="shared" si="80"/>
        <v>37660.333333333336</v>
      </c>
      <c r="F696" s="12">
        <f t="shared" si="80"/>
        <v>13403.333333333334</v>
      </c>
      <c r="G696" s="12"/>
    </row>
    <row r="697" spans="1:7" x14ac:dyDescent="0.25">
      <c r="C697" s="37">
        <v>4</v>
      </c>
      <c r="D697" s="10">
        <f t="shared" si="80"/>
        <v>19248.5</v>
      </c>
      <c r="E697" s="10">
        <f t="shared" si="80"/>
        <v>28245.25</v>
      </c>
      <c r="F697" s="12">
        <f t="shared" si="80"/>
        <v>10052.5</v>
      </c>
      <c r="G697" s="12"/>
    </row>
    <row r="698" spans="1:7" x14ac:dyDescent="0.25">
      <c r="C698" s="37">
        <v>5</v>
      </c>
      <c r="D698" s="12">
        <f t="shared" si="80"/>
        <v>15398.8</v>
      </c>
      <c r="E698" s="10">
        <f t="shared" si="80"/>
        <v>22596.2</v>
      </c>
      <c r="F698" s="12">
        <f t="shared" si="80"/>
        <v>8042</v>
      </c>
      <c r="G698" s="12"/>
    </row>
    <row r="699" spans="1:7" x14ac:dyDescent="0.25">
      <c r="C699" s="37">
        <v>6</v>
      </c>
      <c r="D699" s="12">
        <f t="shared" si="80"/>
        <v>12832.333333333334</v>
      </c>
      <c r="E699" s="12">
        <f t="shared" si="80"/>
        <v>18830.166666666668</v>
      </c>
      <c r="F699" s="12">
        <f t="shared" si="80"/>
        <v>6701.666666666667</v>
      </c>
      <c r="G699" s="12"/>
    </row>
    <row r="700" spans="1:7" x14ac:dyDescent="0.25">
      <c r="C700" s="37">
        <v>7</v>
      </c>
      <c r="D700" s="12">
        <f t="shared" si="80"/>
        <v>10999.142857142857</v>
      </c>
      <c r="E700" s="12">
        <f t="shared" si="80"/>
        <v>16140.142857142857</v>
      </c>
      <c r="F700" s="12">
        <f t="shared" si="80"/>
        <v>5744.2857142857147</v>
      </c>
      <c r="G700" s="12"/>
    </row>
    <row r="701" spans="1:7" x14ac:dyDescent="0.25">
      <c r="C701" s="37">
        <v>8</v>
      </c>
      <c r="D701" s="12">
        <f t="shared" si="80"/>
        <v>9624.25</v>
      </c>
      <c r="E701" s="12">
        <f t="shared" si="80"/>
        <v>14122.625</v>
      </c>
      <c r="F701" s="12">
        <f t="shared" si="80"/>
        <v>5026.25</v>
      </c>
      <c r="G701" s="12"/>
    </row>
    <row r="702" spans="1:7" x14ac:dyDescent="0.25">
      <c r="C702" s="37">
        <v>9</v>
      </c>
      <c r="D702" s="12">
        <f t="shared" si="80"/>
        <v>8554.8888888888887</v>
      </c>
      <c r="E702" s="12">
        <f t="shared" si="80"/>
        <v>12553.444444444445</v>
      </c>
      <c r="F702" s="12">
        <f t="shared" si="80"/>
        <v>4467.7777777777774</v>
      </c>
      <c r="G702" s="12"/>
    </row>
    <row r="703" spans="1:7" x14ac:dyDescent="0.25">
      <c r="C703" s="37">
        <v>10</v>
      </c>
      <c r="D703" s="12">
        <f t="shared" si="80"/>
        <v>7699.4</v>
      </c>
      <c r="E703" s="12">
        <f t="shared" si="80"/>
        <v>11298.1</v>
      </c>
      <c r="F703" s="12">
        <f t="shared" si="80"/>
        <v>4021</v>
      </c>
      <c r="G703" s="12"/>
    </row>
    <row r="704" spans="1:7" x14ac:dyDescent="0.25">
      <c r="C704" s="37">
        <v>11</v>
      </c>
      <c r="D704" s="12">
        <f t="shared" si="80"/>
        <v>6999.454545454545</v>
      </c>
      <c r="E704" s="12">
        <f t="shared" si="80"/>
        <v>10271</v>
      </c>
      <c r="F704" s="12">
        <f t="shared" si="80"/>
        <v>3655.4545454545455</v>
      </c>
      <c r="G704" s="12"/>
    </row>
    <row r="705" spans="1:7" x14ac:dyDescent="0.25">
      <c r="C705" s="37"/>
      <c r="D705" s="37"/>
      <c r="E705" s="37"/>
      <c r="F705" s="37"/>
      <c r="G705" s="37"/>
    </row>
    <row r="706" spans="1:7" x14ac:dyDescent="0.25">
      <c r="A706" s="70" t="s">
        <v>80</v>
      </c>
      <c r="B706" s="70"/>
      <c r="C706" s="37"/>
      <c r="D706" s="37">
        <v>4</v>
      </c>
      <c r="E706" s="37">
        <v>5</v>
      </c>
      <c r="F706" s="37">
        <v>2</v>
      </c>
      <c r="G706" s="37"/>
    </row>
    <row r="707" spans="1:7" x14ac:dyDescent="0.25">
      <c r="A707" s="16"/>
      <c r="B707" s="16"/>
      <c r="C707" s="37"/>
      <c r="D707" s="37"/>
      <c r="E707" s="37"/>
      <c r="F707" s="37"/>
      <c r="G707" s="37"/>
    </row>
    <row r="708" spans="1:7" x14ac:dyDescent="0.25">
      <c r="A708" s="16"/>
      <c r="B708" s="16"/>
      <c r="C708" s="37"/>
      <c r="D708" s="37"/>
      <c r="E708" s="37"/>
      <c r="F708" s="37"/>
      <c r="G708" s="37"/>
    </row>
    <row r="709" spans="1:7" x14ac:dyDescent="0.25">
      <c r="C709" s="37"/>
      <c r="D709" s="37"/>
      <c r="E709" s="37"/>
      <c r="F709" s="37"/>
      <c r="G709" s="37"/>
    </row>
    <row r="710" spans="1:7" x14ac:dyDescent="0.25">
      <c r="C710" s="37"/>
      <c r="D710" s="37"/>
      <c r="E710" s="37"/>
      <c r="F710" s="37"/>
      <c r="G710" s="37"/>
    </row>
    <row r="711" spans="1:7" x14ac:dyDescent="0.25">
      <c r="C711" s="37"/>
      <c r="D711" s="37"/>
      <c r="E711" s="37"/>
      <c r="F711" s="37"/>
      <c r="G711" s="37"/>
    </row>
    <row r="712" spans="1:7" x14ac:dyDescent="0.25">
      <c r="C712" s="37"/>
      <c r="D712" s="71" t="s">
        <v>24</v>
      </c>
      <c r="E712" s="71"/>
      <c r="F712" s="37" t="s">
        <v>27</v>
      </c>
      <c r="G712" s="37"/>
    </row>
    <row r="713" spans="1:7" x14ac:dyDescent="0.25">
      <c r="C713" s="37"/>
      <c r="D713" s="37"/>
      <c r="E713" s="37"/>
      <c r="F713" s="37"/>
      <c r="G713" s="37"/>
    </row>
    <row r="714" spans="1:7" x14ac:dyDescent="0.25">
      <c r="C714" s="37"/>
      <c r="D714" s="3" t="s">
        <v>0</v>
      </c>
      <c r="E714" s="3" t="s">
        <v>51</v>
      </c>
      <c r="F714" s="3" t="s">
        <v>2</v>
      </c>
      <c r="G714" s="3"/>
    </row>
    <row r="715" spans="1:7" x14ac:dyDescent="0.25">
      <c r="C715" s="37"/>
      <c r="D715" s="37"/>
      <c r="E715" s="37"/>
      <c r="F715" s="37"/>
      <c r="G715" s="37"/>
    </row>
    <row r="716" spans="1:7" x14ac:dyDescent="0.25">
      <c r="A716" s="70" t="s">
        <v>36</v>
      </c>
      <c r="B716" s="70"/>
      <c r="C716" s="37"/>
      <c r="D716" s="25">
        <v>203091</v>
      </c>
      <c r="E716" s="25">
        <v>231205</v>
      </c>
      <c r="F716" s="25">
        <v>137532</v>
      </c>
      <c r="G716" s="25"/>
    </row>
    <row r="717" spans="1:7" x14ac:dyDescent="0.25">
      <c r="C717" s="37" t="s">
        <v>37</v>
      </c>
      <c r="D717" s="37"/>
      <c r="E717" s="37"/>
      <c r="F717" s="37"/>
      <c r="G717" s="37"/>
    </row>
    <row r="718" spans="1:7" x14ac:dyDescent="0.25">
      <c r="C718" s="37">
        <v>1</v>
      </c>
      <c r="D718" s="10">
        <f>D$716/$C718</f>
        <v>203091</v>
      </c>
      <c r="E718" s="10">
        <f t="shared" ref="E718:F733" si="81">E$716/$C718</f>
        <v>231205</v>
      </c>
      <c r="F718" s="10">
        <f t="shared" si="81"/>
        <v>137532</v>
      </c>
      <c r="G718" s="12"/>
    </row>
    <row r="719" spans="1:7" x14ac:dyDescent="0.25">
      <c r="C719" s="37">
        <v>2</v>
      </c>
      <c r="D719" s="10">
        <f t="shared" ref="D719:F743" si="82">D$716/$C719</f>
        <v>101545.5</v>
      </c>
      <c r="E719" s="10">
        <f t="shared" si="81"/>
        <v>115602.5</v>
      </c>
      <c r="F719" s="10">
        <f t="shared" si="81"/>
        <v>68766</v>
      </c>
      <c r="G719" s="12"/>
    </row>
    <row r="720" spans="1:7" x14ac:dyDescent="0.25">
      <c r="C720" s="37">
        <v>3</v>
      </c>
      <c r="D720" s="10">
        <f t="shared" si="82"/>
        <v>67697</v>
      </c>
      <c r="E720" s="10">
        <f t="shared" si="81"/>
        <v>77068.333333333328</v>
      </c>
      <c r="F720" s="10">
        <f t="shared" si="81"/>
        <v>45844</v>
      </c>
      <c r="G720" s="12"/>
    </row>
    <row r="721" spans="3:7" x14ac:dyDescent="0.25">
      <c r="C721" s="37">
        <v>4</v>
      </c>
      <c r="D721" s="10">
        <f t="shared" si="82"/>
        <v>50772.75</v>
      </c>
      <c r="E721" s="10">
        <f t="shared" si="81"/>
        <v>57801.25</v>
      </c>
      <c r="F721" s="10">
        <f t="shared" si="81"/>
        <v>34383</v>
      </c>
      <c r="G721" s="12"/>
    </row>
    <row r="722" spans="3:7" x14ac:dyDescent="0.25">
      <c r="C722" s="37">
        <v>5</v>
      </c>
      <c r="D722" s="10">
        <f t="shared" si="82"/>
        <v>40618.199999999997</v>
      </c>
      <c r="E722" s="10">
        <f t="shared" si="81"/>
        <v>46241</v>
      </c>
      <c r="F722" s="10">
        <f t="shared" si="81"/>
        <v>27506.400000000001</v>
      </c>
      <c r="G722" s="12"/>
    </row>
    <row r="723" spans="3:7" x14ac:dyDescent="0.25">
      <c r="C723" s="37">
        <v>6</v>
      </c>
      <c r="D723" s="10">
        <f t="shared" si="82"/>
        <v>33848.5</v>
      </c>
      <c r="E723" s="10">
        <f t="shared" si="81"/>
        <v>38534.166666666664</v>
      </c>
      <c r="F723" s="10">
        <f t="shared" si="81"/>
        <v>22922</v>
      </c>
      <c r="G723" s="12"/>
    </row>
    <row r="724" spans="3:7" x14ac:dyDescent="0.25">
      <c r="C724" s="37">
        <v>7</v>
      </c>
      <c r="D724" s="10">
        <f t="shared" si="82"/>
        <v>29013</v>
      </c>
      <c r="E724" s="10">
        <f t="shared" si="81"/>
        <v>33029.285714285717</v>
      </c>
      <c r="F724" s="12">
        <f t="shared" si="81"/>
        <v>19647.428571428572</v>
      </c>
      <c r="G724" s="12"/>
    </row>
    <row r="725" spans="3:7" x14ac:dyDescent="0.25">
      <c r="C725" s="37">
        <v>8</v>
      </c>
      <c r="D725" s="10">
        <f t="shared" si="82"/>
        <v>25386.375</v>
      </c>
      <c r="E725" s="10">
        <f t="shared" si="81"/>
        <v>28900.625</v>
      </c>
      <c r="F725" s="12">
        <f t="shared" si="81"/>
        <v>17191.5</v>
      </c>
      <c r="G725" s="12"/>
    </row>
    <row r="726" spans="3:7" x14ac:dyDescent="0.25">
      <c r="C726" s="37">
        <v>9</v>
      </c>
      <c r="D726" s="10">
        <f t="shared" si="82"/>
        <v>22565.666666666668</v>
      </c>
      <c r="E726" s="10">
        <f t="shared" si="81"/>
        <v>25689.444444444445</v>
      </c>
      <c r="F726" s="12">
        <f t="shared" si="81"/>
        <v>15281.333333333334</v>
      </c>
      <c r="G726" s="12"/>
    </row>
    <row r="727" spans="3:7" x14ac:dyDescent="0.25">
      <c r="C727" s="37">
        <v>10</v>
      </c>
      <c r="D727" s="12">
        <f t="shared" si="82"/>
        <v>20309.099999999999</v>
      </c>
      <c r="E727" s="10">
        <f t="shared" si="81"/>
        <v>23120.5</v>
      </c>
      <c r="F727" s="12">
        <f t="shared" si="81"/>
        <v>13753.2</v>
      </c>
      <c r="G727" s="12"/>
    </row>
    <row r="728" spans="3:7" x14ac:dyDescent="0.25">
      <c r="C728" s="37">
        <v>11</v>
      </c>
      <c r="D728" s="12">
        <f t="shared" si="82"/>
        <v>18462.81818181818</v>
      </c>
      <c r="E728" s="10">
        <f t="shared" si="81"/>
        <v>21018.636363636364</v>
      </c>
      <c r="F728" s="12">
        <f t="shared" si="81"/>
        <v>12502.90909090909</v>
      </c>
      <c r="G728" s="12"/>
    </row>
    <row r="729" spans="3:7" x14ac:dyDescent="0.25">
      <c r="C729" s="37">
        <v>12</v>
      </c>
      <c r="D729" s="12">
        <f t="shared" si="82"/>
        <v>16924.25</v>
      </c>
      <c r="E729" s="12">
        <f t="shared" si="81"/>
        <v>19267.083333333332</v>
      </c>
      <c r="F729" s="12">
        <f t="shared" si="81"/>
        <v>11461</v>
      </c>
      <c r="G729" s="12"/>
    </row>
    <row r="730" spans="3:7" x14ac:dyDescent="0.25">
      <c r="C730" s="37">
        <v>13</v>
      </c>
      <c r="D730" s="12">
        <f t="shared" si="82"/>
        <v>15622.384615384615</v>
      </c>
      <c r="E730" s="12">
        <f t="shared" si="81"/>
        <v>17785</v>
      </c>
      <c r="F730" s="12">
        <f t="shared" si="81"/>
        <v>10579.384615384615</v>
      </c>
      <c r="G730" s="12"/>
    </row>
    <row r="731" spans="3:7" x14ac:dyDescent="0.25">
      <c r="C731" s="37">
        <v>14</v>
      </c>
      <c r="D731" s="12">
        <f t="shared" si="82"/>
        <v>14506.5</v>
      </c>
      <c r="E731" s="12">
        <f t="shared" si="81"/>
        <v>16514.642857142859</v>
      </c>
      <c r="F731" s="12">
        <f t="shared" si="81"/>
        <v>9823.7142857142862</v>
      </c>
      <c r="G731" s="12"/>
    </row>
    <row r="732" spans="3:7" x14ac:dyDescent="0.25">
      <c r="C732" s="37">
        <v>15</v>
      </c>
      <c r="D732" s="12">
        <f t="shared" si="82"/>
        <v>13539.4</v>
      </c>
      <c r="E732" s="12">
        <f t="shared" si="81"/>
        <v>15413.666666666666</v>
      </c>
      <c r="F732" s="12">
        <f t="shared" si="81"/>
        <v>9168.7999999999993</v>
      </c>
      <c r="G732" s="12"/>
    </row>
    <row r="733" spans="3:7" x14ac:dyDescent="0.25">
      <c r="C733" s="37">
        <v>16</v>
      </c>
      <c r="D733" s="12">
        <f t="shared" si="82"/>
        <v>12693.1875</v>
      </c>
      <c r="E733" s="12">
        <f t="shared" si="81"/>
        <v>14450.3125</v>
      </c>
      <c r="F733" s="12">
        <f t="shared" si="81"/>
        <v>8595.75</v>
      </c>
      <c r="G733" s="12"/>
    </row>
    <row r="734" spans="3:7" x14ac:dyDescent="0.25">
      <c r="C734" s="37">
        <v>17</v>
      </c>
      <c r="D734" s="12">
        <f t="shared" si="82"/>
        <v>11946.529411764706</v>
      </c>
      <c r="E734" s="12">
        <f t="shared" si="82"/>
        <v>13600.294117647059</v>
      </c>
      <c r="F734" s="12">
        <f t="shared" si="82"/>
        <v>8090.1176470588234</v>
      </c>
      <c r="G734" s="12"/>
    </row>
    <row r="735" spans="3:7" x14ac:dyDescent="0.25">
      <c r="C735" s="37">
        <v>18</v>
      </c>
      <c r="D735" s="12">
        <f t="shared" si="82"/>
        <v>11282.833333333334</v>
      </c>
      <c r="E735" s="12">
        <f t="shared" si="82"/>
        <v>12844.722222222223</v>
      </c>
      <c r="F735" s="12">
        <f t="shared" si="82"/>
        <v>7640.666666666667</v>
      </c>
      <c r="G735" s="12"/>
    </row>
    <row r="736" spans="3:7" x14ac:dyDescent="0.25">
      <c r="C736" s="37">
        <v>19</v>
      </c>
      <c r="D736" s="12">
        <f t="shared" si="82"/>
        <v>10689</v>
      </c>
      <c r="E736" s="12">
        <f t="shared" si="82"/>
        <v>12168.684210526315</v>
      </c>
      <c r="F736" s="12">
        <f t="shared" si="82"/>
        <v>7238.5263157894733</v>
      </c>
      <c r="G736" s="12"/>
    </row>
    <row r="737" spans="1:7" x14ac:dyDescent="0.25">
      <c r="C737" s="37">
        <v>20</v>
      </c>
      <c r="D737" s="12">
        <f t="shared" si="82"/>
        <v>10154.549999999999</v>
      </c>
      <c r="E737" s="12">
        <f t="shared" si="82"/>
        <v>11560.25</v>
      </c>
      <c r="F737" s="12">
        <f t="shared" si="82"/>
        <v>6876.6</v>
      </c>
      <c r="G737" s="12"/>
    </row>
    <row r="738" spans="1:7" x14ac:dyDescent="0.25">
      <c r="C738" s="37">
        <v>21</v>
      </c>
      <c r="D738" s="12">
        <f t="shared" si="82"/>
        <v>9671</v>
      </c>
      <c r="E738" s="12">
        <f t="shared" si="82"/>
        <v>11009.761904761905</v>
      </c>
      <c r="F738" s="12">
        <f t="shared" si="82"/>
        <v>6549.1428571428569</v>
      </c>
      <c r="G738" s="12"/>
    </row>
    <row r="739" spans="1:7" x14ac:dyDescent="0.25">
      <c r="C739" s="37">
        <v>22</v>
      </c>
      <c r="D739" s="12">
        <f t="shared" si="82"/>
        <v>9231.4090909090901</v>
      </c>
      <c r="E739" s="12">
        <f t="shared" si="82"/>
        <v>10509.318181818182</v>
      </c>
      <c r="F739" s="12">
        <f t="shared" si="82"/>
        <v>6251.454545454545</v>
      </c>
      <c r="G739" s="12"/>
    </row>
    <row r="740" spans="1:7" x14ac:dyDescent="0.25">
      <c r="C740" s="37">
        <v>23</v>
      </c>
      <c r="D740" s="12">
        <f t="shared" si="82"/>
        <v>8830.04347826087</v>
      </c>
      <c r="E740" s="12">
        <f t="shared" si="82"/>
        <v>10052.391304347826</v>
      </c>
      <c r="F740" s="12">
        <f t="shared" si="82"/>
        <v>5979.652173913043</v>
      </c>
      <c r="G740" s="12"/>
    </row>
    <row r="741" spans="1:7" x14ac:dyDescent="0.25">
      <c r="C741" s="37">
        <v>24</v>
      </c>
      <c r="D741" s="12">
        <f t="shared" si="82"/>
        <v>8462.125</v>
      </c>
      <c r="E741" s="12">
        <f t="shared" si="82"/>
        <v>9633.5416666666661</v>
      </c>
      <c r="F741" s="12">
        <f t="shared" si="82"/>
        <v>5730.5</v>
      </c>
      <c r="G741" s="12"/>
    </row>
    <row r="742" spans="1:7" x14ac:dyDescent="0.25">
      <c r="C742" s="37">
        <v>25</v>
      </c>
      <c r="D742" s="12">
        <f t="shared" si="82"/>
        <v>8123.64</v>
      </c>
      <c r="E742" s="12">
        <f t="shared" si="82"/>
        <v>9248.2000000000007</v>
      </c>
      <c r="F742" s="12">
        <f t="shared" si="82"/>
        <v>5501.28</v>
      </c>
      <c r="G742" s="12"/>
    </row>
    <row r="743" spans="1:7" x14ac:dyDescent="0.25">
      <c r="C743" s="37">
        <v>26</v>
      </c>
      <c r="D743" s="12">
        <f t="shared" si="82"/>
        <v>7811.1923076923076</v>
      </c>
      <c r="E743" s="12">
        <f t="shared" si="82"/>
        <v>8892.5</v>
      </c>
      <c r="F743" s="12">
        <f t="shared" si="82"/>
        <v>5289.6923076923076</v>
      </c>
      <c r="G743" s="12"/>
    </row>
    <row r="744" spans="1:7" x14ac:dyDescent="0.25">
      <c r="C744" s="37"/>
      <c r="D744" s="37"/>
      <c r="E744" s="37"/>
      <c r="F744" s="37"/>
      <c r="G744" s="37"/>
    </row>
    <row r="745" spans="1:7" x14ac:dyDescent="0.25">
      <c r="A745" s="70" t="s">
        <v>80</v>
      </c>
      <c r="B745" s="70"/>
      <c r="C745" s="37"/>
      <c r="D745" s="37">
        <v>9</v>
      </c>
      <c r="E745" s="37">
        <v>11</v>
      </c>
      <c r="F745" s="37">
        <v>6</v>
      </c>
      <c r="G745" s="37"/>
    </row>
    <row r="746" spans="1:7" x14ac:dyDescent="0.25">
      <c r="A746" s="16"/>
      <c r="B746" s="16"/>
      <c r="C746" s="37"/>
      <c r="D746" s="37"/>
      <c r="E746" s="37"/>
      <c r="F746" s="37"/>
      <c r="G746" s="37"/>
    </row>
    <row r="747" spans="1:7" x14ac:dyDescent="0.25">
      <c r="A747" s="16"/>
      <c r="B747" s="16"/>
      <c r="C747" s="37"/>
      <c r="D747" s="37"/>
      <c r="E747" s="37"/>
      <c r="F747" s="37"/>
      <c r="G747" s="37"/>
    </row>
    <row r="748" spans="1:7" x14ac:dyDescent="0.25">
      <c r="A748" s="36"/>
      <c r="B748" s="36"/>
      <c r="C748" s="37"/>
      <c r="D748" s="37"/>
      <c r="E748" s="37"/>
      <c r="F748" s="37"/>
      <c r="G748" s="37"/>
    </row>
    <row r="749" spans="1:7" x14ac:dyDescent="0.25">
      <c r="C749" s="37"/>
      <c r="D749" s="37"/>
      <c r="E749" s="37"/>
      <c r="F749" s="37"/>
      <c r="G749" s="37"/>
    </row>
    <row r="750" spans="1:7" x14ac:dyDescent="0.25">
      <c r="C750" s="37"/>
      <c r="D750" s="37"/>
      <c r="E750" s="37"/>
      <c r="F750" s="37"/>
      <c r="G750" s="37"/>
    </row>
    <row r="751" spans="1:7" x14ac:dyDescent="0.25">
      <c r="C751" s="37"/>
      <c r="D751" s="71" t="s">
        <v>25</v>
      </c>
      <c r="E751" s="71"/>
      <c r="F751" s="37" t="s">
        <v>31</v>
      </c>
      <c r="G751" s="37"/>
    </row>
    <row r="752" spans="1:7" x14ac:dyDescent="0.25">
      <c r="C752" s="37"/>
      <c r="D752" s="37"/>
      <c r="E752" s="37"/>
      <c r="F752" s="37"/>
      <c r="G752" s="37"/>
    </row>
    <row r="753" spans="1:7" x14ac:dyDescent="0.25">
      <c r="C753" s="37"/>
      <c r="D753" s="3" t="s">
        <v>0</v>
      </c>
      <c r="E753" s="3" t="s">
        <v>51</v>
      </c>
      <c r="F753" s="3" t="s">
        <v>2</v>
      </c>
      <c r="G753" s="3"/>
    </row>
    <row r="754" spans="1:7" x14ac:dyDescent="0.25">
      <c r="C754" s="37"/>
      <c r="D754" s="37"/>
      <c r="E754" s="37"/>
      <c r="F754" s="37"/>
      <c r="G754" s="37"/>
    </row>
    <row r="755" spans="1:7" x14ac:dyDescent="0.25">
      <c r="A755" s="70" t="s">
        <v>36</v>
      </c>
      <c r="B755" s="70"/>
      <c r="C755" s="37"/>
      <c r="D755" s="25">
        <v>251090</v>
      </c>
      <c r="E755" s="25">
        <v>138447</v>
      </c>
      <c r="F755" s="25">
        <v>142100</v>
      </c>
      <c r="G755" s="25"/>
    </row>
    <row r="756" spans="1:7" x14ac:dyDescent="0.25">
      <c r="C756" s="37" t="s">
        <v>37</v>
      </c>
      <c r="D756" s="37"/>
      <c r="E756" s="37"/>
      <c r="F756" s="37"/>
      <c r="G756" s="37"/>
    </row>
    <row r="757" spans="1:7" x14ac:dyDescent="0.25">
      <c r="C757" s="37">
        <v>1</v>
      </c>
      <c r="D757" s="10">
        <f>D$755/$C757</f>
        <v>251090</v>
      </c>
      <c r="E757" s="10">
        <f t="shared" ref="E757:F757" si="83">E$755/$C757</f>
        <v>138447</v>
      </c>
      <c r="F757" s="10">
        <f t="shared" si="83"/>
        <v>142100</v>
      </c>
      <c r="G757" s="12"/>
    </row>
    <row r="758" spans="1:7" x14ac:dyDescent="0.25">
      <c r="C758" s="37">
        <v>2</v>
      </c>
      <c r="D758" s="10">
        <f t="shared" ref="D758:F779" si="84">D$755/$C758</f>
        <v>125545</v>
      </c>
      <c r="E758" s="10">
        <f t="shared" si="84"/>
        <v>69223.5</v>
      </c>
      <c r="F758" s="10">
        <f t="shared" si="84"/>
        <v>71050</v>
      </c>
      <c r="G758" s="12"/>
    </row>
    <row r="759" spans="1:7" x14ac:dyDescent="0.25">
      <c r="C759" s="37">
        <v>3</v>
      </c>
      <c r="D759" s="10">
        <f t="shared" si="84"/>
        <v>83696.666666666672</v>
      </c>
      <c r="E759" s="10">
        <f t="shared" si="84"/>
        <v>46149</v>
      </c>
      <c r="F759" s="10">
        <f t="shared" si="84"/>
        <v>47366.666666666664</v>
      </c>
      <c r="G759" s="12"/>
    </row>
    <row r="760" spans="1:7" x14ac:dyDescent="0.25">
      <c r="C760" s="37">
        <v>4</v>
      </c>
      <c r="D760" s="10">
        <f t="shared" si="84"/>
        <v>62772.5</v>
      </c>
      <c r="E760" s="10">
        <f t="shared" si="84"/>
        <v>34611.75</v>
      </c>
      <c r="F760" s="10">
        <f t="shared" si="84"/>
        <v>35525</v>
      </c>
      <c r="G760" s="12"/>
    </row>
    <row r="761" spans="1:7" x14ac:dyDescent="0.25">
      <c r="C761" s="37">
        <v>5</v>
      </c>
      <c r="D761" s="10">
        <f t="shared" si="84"/>
        <v>50218</v>
      </c>
      <c r="E761" s="10">
        <f t="shared" si="84"/>
        <v>27689.4</v>
      </c>
      <c r="F761" s="10">
        <f t="shared" si="84"/>
        <v>28420</v>
      </c>
      <c r="G761" s="12"/>
    </row>
    <row r="762" spans="1:7" x14ac:dyDescent="0.25">
      <c r="C762" s="37">
        <v>6</v>
      </c>
      <c r="D762" s="10">
        <f t="shared" si="84"/>
        <v>41848.333333333336</v>
      </c>
      <c r="E762" s="10">
        <f t="shared" si="84"/>
        <v>23074.5</v>
      </c>
      <c r="F762" s="10">
        <f t="shared" si="84"/>
        <v>23683.333333333332</v>
      </c>
      <c r="G762" s="12"/>
    </row>
    <row r="763" spans="1:7" x14ac:dyDescent="0.25">
      <c r="C763" s="37">
        <v>7</v>
      </c>
      <c r="D763" s="10">
        <f t="shared" si="84"/>
        <v>35870</v>
      </c>
      <c r="E763" s="12">
        <f t="shared" si="84"/>
        <v>19778.142857142859</v>
      </c>
      <c r="F763" s="12">
        <f t="shared" si="84"/>
        <v>20300</v>
      </c>
      <c r="G763" s="12"/>
    </row>
    <row r="764" spans="1:7" x14ac:dyDescent="0.25">
      <c r="C764" s="37">
        <v>8</v>
      </c>
      <c r="D764" s="10">
        <f t="shared" si="84"/>
        <v>31386.25</v>
      </c>
      <c r="E764" s="12">
        <f t="shared" si="84"/>
        <v>17305.875</v>
      </c>
      <c r="F764" s="12">
        <f t="shared" si="84"/>
        <v>17762.5</v>
      </c>
      <c r="G764" s="12"/>
    </row>
    <row r="765" spans="1:7" x14ac:dyDescent="0.25">
      <c r="C765" s="37">
        <v>9</v>
      </c>
      <c r="D765" s="10">
        <f t="shared" si="84"/>
        <v>27898.888888888891</v>
      </c>
      <c r="E765" s="12">
        <f t="shared" si="84"/>
        <v>15383</v>
      </c>
      <c r="F765" s="12">
        <f t="shared" si="84"/>
        <v>15788.888888888889</v>
      </c>
      <c r="G765" s="12"/>
    </row>
    <row r="766" spans="1:7" x14ac:dyDescent="0.25">
      <c r="C766" s="37">
        <v>10</v>
      </c>
      <c r="D766" s="10">
        <f t="shared" si="84"/>
        <v>25109</v>
      </c>
      <c r="E766" s="12">
        <f t="shared" si="84"/>
        <v>13844.7</v>
      </c>
      <c r="F766" s="12">
        <f t="shared" si="84"/>
        <v>14210</v>
      </c>
      <c r="G766" s="12"/>
    </row>
    <row r="767" spans="1:7" x14ac:dyDescent="0.25">
      <c r="C767" s="37">
        <v>11</v>
      </c>
      <c r="D767" s="10">
        <f t="shared" si="84"/>
        <v>22826.363636363636</v>
      </c>
      <c r="E767" s="12">
        <f t="shared" si="84"/>
        <v>12586.09090909091</v>
      </c>
      <c r="F767" s="12">
        <f t="shared" si="84"/>
        <v>12918.181818181818</v>
      </c>
      <c r="G767" s="12"/>
    </row>
    <row r="768" spans="1:7" x14ac:dyDescent="0.25">
      <c r="C768" s="37">
        <v>12</v>
      </c>
      <c r="D768" s="12">
        <f t="shared" si="84"/>
        <v>20924.166666666668</v>
      </c>
      <c r="E768" s="12">
        <f t="shared" si="84"/>
        <v>11537.25</v>
      </c>
      <c r="F768" s="12">
        <f t="shared" si="84"/>
        <v>11841.666666666666</v>
      </c>
      <c r="G768" s="12"/>
    </row>
    <row r="769" spans="1:7" x14ac:dyDescent="0.25">
      <c r="C769" s="37">
        <v>13</v>
      </c>
      <c r="D769" s="12">
        <f t="shared" si="84"/>
        <v>19314.615384615383</v>
      </c>
      <c r="E769" s="12">
        <f t="shared" si="84"/>
        <v>10649.76923076923</v>
      </c>
      <c r="F769" s="12">
        <f t="shared" si="84"/>
        <v>10930.76923076923</v>
      </c>
      <c r="G769" s="12"/>
    </row>
    <row r="770" spans="1:7" x14ac:dyDescent="0.25">
      <c r="C770" s="37">
        <v>14</v>
      </c>
      <c r="D770" s="12">
        <f t="shared" si="84"/>
        <v>17935</v>
      </c>
      <c r="E770" s="12">
        <f t="shared" si="84"/>
        <v>9889.0714285714294</v>
      </c>
      <c r="F770" s="12">
        <f t="shared" si="84"/>
        <v>10150</v>
      </c>
      <c r="G770" s="12"/>
    </row>
    <row r="771" spans="1:7" x14ac:dyDescent="0.25">
      <c r="C771" s="37">
        <v>15</v>
      </c>
      <c r="D771" s="12">
        <f t="shared" si="84"/>
        <v>16739.333333333332</v>
      </c>
      <c r="E771" s="12">
        <f t="shared" si="84"/>
        <v>9229.7999999999993</v>
      </c>
      <c r="F771" s="12">
        <f t="shared" si="84"/>
        <v>9473.3333333333339</v>
      </c>
      <c r="G771" s="12"/>
    </row>
    <row r="772" spans="1:7" x14ac:dyDescent="0.25">
      <c r="C772" s="37">
        <v>16</v>
      </c>
      <c r="D772" s="12">
        <f t="shared" si="84"/>
        <v>15693.125</v>
      </c>
      <c r="E772" s="12">
        <f t="shared" si="84"/>
        <v>8652.9375</v>
      </c>
      <c r="F772" s="12">
        <f t="shared" si="84"/>
        <v>8881.25</v>
      </c>
      <c r="G772" s="12"/>
    </row>
    <row r="773" spans="1:7" x14ac:dyDescent="0.25">
      <c r="C773" s="37">
        <v>17</v>
      </c>
      <c r="D773" s="12">
        <f t="shared" si="84"/>
        <v>14770</v>
      </c>
      <c r="E773" s="12">
        <f t="shared" si="84"/>
        <v>8143.9411764705883</v>
      </c>
      <c r="F773" s="12">
        <f t="shared" si="84"/>
        <v>8358.823529411764</v>
      </c>
      <c r="G773" s="12"/>
    </row>
    <row r="774" spans="1:7" x14ac:dyDescent="0.25">
      <c r="C774" s="37">
        <v>18</v>
      </c>
      <c r="D774" s="12">
        <f t="shared" si="84"/>
        <v>13949.444444444445</v>
      </c>
      <c r="E774" s="12">
        <f t="shared" si="84"/>
        <v>7691.5</v>
      </c>
      <c r="F774" s="12">
        <f t="shared" si="84"/>
        <v>7894.4444444444443</v>
      </c>
      <c r="G774" s="12"/>
    </row>
    <row r="775" spans="1:7" x14ac:dyDescent="0.25">
      <c r="C775" s="37">
        <v>19</v>
      </c>
      <c r="D775" s="12">
        <f t="shared" si="84"/>
        <v>13215.263157894737</v>
      </c>
      <c r="E775" s="12">
        <f t="shared" si="84"/>
        <v>7286.6842105263158</v>
      </c>
      <c r="F775" s="12">
        <f t="shared" si="84"/>
        <v>7478.9473684210525</v>
      </c>
      <c r="G775" s="12"/>
    </row>
    <row r="776" spans="1:7" x14ac:dyDescent="0.25">
      <c r="C776" s="37">
        <v>20</v>
      </c>
      <c r="D776" s="12">
        <f t="shared" si="84"/>
        <v>12554.5</v>
      </c>
      <c r="E776" s="12">
        <f t="shared" si="84"/>
        <v>6922.35</v>
      </c>
      <c r="F776" s="12">
        <f t="shared" si="84"/>
        <v>7105</v>
      </c>
      <c r="G776" s="12"/>
    </row>
    <row r="777" spans="1:7" x14ac:dyDescent="0.25">
      <c r="C777" s="37">
        <v>21</v>
      </c>
      <c r="D777" s="12">
        <f t="shared" si="84"/>
        <v>11956.666666666666</v>
      </c>
      <c r="E777" s="12">
        <f t="shared" si="84"/>
        <v>6592.7142857142853</v>
      </c>
      <c r="F777" s="12">
        <f t="shared" si="84"/>
        <v>6766.666666666667</v>
      </c>
      <c r="G777" s="12"/>
    </row>
    <row r="778" spans="1:7" x14ac:dyDescent="0.25">
      <c r="C778" s="37">
        <v>22</v>
      </c>
      <c r="D778" s="12">
        <f t="shared" si="84"/>
        <v>11413.181818181818</v>
      </c>
      <c r="E778" s="12">
        <f t="shared" si="84"/>
        <v>6293.045454545455</v>
      </c>
      <c r="F778" s="12">
        <f t="shared" si="84"/>
        <v>6459.090909090909</v>
      </c>
      <c r="G778" s="12"/>
    </row>
    <row r="779" spans="1:7" x14ac:dyDescent="0.25">
      <c r="C779" s="37">
        <v>23</v>
      </c>
      <c r="D779" s="12">
        <f t="shared" si="84"/>
        <v>10916.95652173913</v>
      </c>
      <c r="E779" s="12">
        <f t="shared" si="84"/>
        <v>6019.434782608696</v>
      </c>
      <c r="F779" s="12">
        <f t="shared" si="84"/>
        <v>6178.260869565217</v>
      </c>
      <c r="G779" s="12"/>
    </row>
    <row r="780" spans="1:7" x14ac:dyDescent="0.25">
      <c r="C780" s="37"/>
      <c r="D780" s="37"/>
      <c r="E780" s="37"/>
      <c r="F780" s="37"/>
      <c r="G780" s="37"/>
    </row>
    <row r="781" spans="1:7" x14ac:dyDescent="0.25">
      <c r="A781" s="70" t="s">
        <v>80</v>
      </c>
      <c r="B781" s="70"/>
      <c r="C781" s="37"/>
      <c r="D781" s="37">
        <v>11</v>
      </c>
      <c r="E781" s="37">
        <v>6</v>
      </c>
      <c r="F781" s="37">
        <v>6</v>
      </c>
      <c r="G781" s="37"/>
    </row>
    <row r="782" spans="1:7" x14ac:dyDescent="0.25">
      <c r="A782" s="16"/>
      <c r="B782" s="16"/>
      <c r="C782" s="37"/>
      <c r="D782" s="37"/>
      <c r="E782" s="37"/>
      <c r="F782" s="37"/>
      <c r="G782" s="37"/>
    </row>
    <row r="783" spans="1:7" x14ac:dyDescent="0.25">
      <c r="A783" s="16"/>
      <c r="B783" s="16"/>
      <c r="C783" s="37"/>
      <c r="D783" s="37"/>
      <c r="E783" s="37"/>
      <c r="F783" s="37"/>
      <c r="G783" s="37"/>
    </row>
    <row r="784" spans="1:7" x14ac:dyDescent="0.25">
      <c r="C784" s="37"/>
      <c r="D784" s="37"/>
      <c r="E784" s="37"/>
      <c r="F784" s="37"/>
      <c r="G784" s="37"/>
    </row>
    <row r="785" spans="1:7" x14ac:dyDescent="0.25">
      <c r="C785" s="37"/>
      <c r="D785" s="37"/>
      <c r="E785" s="37"/>
      <c r="F785" s="37"/>
      <c r="G785" s="37"/>
    </row>
    <row r="786" spans="1:7" x14ac:dyDescent="0.25">
      <c r="C786" s="37"/>
      <c r="D786" s="37"/>
      <c r="E786" s="37"/>
      <c r="F786" s="37"/>
      <c r="G786" s="37"/>
    </row>
    <row r="787" spans="1:7" x14ac:dyDescent="0.25">
      <c r="C787" s="37"/>
      <c r="D787" s="37"/>
      <c r="E787" s="37"/>
      <c r="F787" s="37"/>
      <c r="G787" s="37"/>
    </row>
    <row r="788" spans="1:7" x14ac:dyDescent="0.25">
      <c r="C788" s="37"/>
      <c r="D788" s="37"/>
      <c r="E788" s="37"/>
      <c r="F788" s="37"/>
      <c r="G788" s="37"/>
    </row>
    <row r="789" spans="1:7" x14ac:dyDescent="0.25">
      <c r="C789" s="37"/>
      <c r="D789" s="33" t="s">
        <v>0</v>
      </c>
      <c r="E789" s="33" t="s">
        <v>51</v>
      </c>
      <c r="F789" s="33" t="s">
        <v>2</v>
      </c>
      <c r="G789" s="52" t="s">
        <v>79</v>
      </c>
    </row>
    <row r="790" spans="1:7" x14ac:dyDescent="0.25">
      <c r="A790" s="70" t="s">
        <v>80</v>
      </c>
      <c r="B790" s="70"/>
      <c r="C790" s="37"/>
      <c r="D790" s="52">
        <f>D781+D745+D706+D682+D656+D633+D597+D572+D537+D512+D489+D465+D444+D417</f>
        <v>70</v>
      </c>
      <c r="E790" s="52">
        <f t="shared" ref="E790:F790" si="85">E781+E745+E706+E682+E656+E633+E597+E572+E537+E512+E489+E465+E444+E417</f>
        <v>94</v>
      </c>
      <c r="F790" s="52">
        <f t="shared" si="85"/>
        <v>36</v>
      </c>
      <c r="G790" s="52">
        <f>SUM(D790:F791)</f>
        <v>200</v>
      </c>
    </row>
    <row r="791" spans="1:7" x14ac:dyDescent="0.25">
      <c r="A791" s="16"/>
      <c r="B791" s="16"/>
      <c r="C791" s="37"/>
      <c r="D791" s="37"/>
      <c r="E791" s="37"/>
      <c r="F791" s="37"/>
      <c r="G791" s="37"/>
    </row>
    <row r="792" spans="1:7" x14ac:dyDescent="0.25">
      <c r="A792" s="16"/>
      <c r="B792" s="16"/>
      <c r="C792" s="37"/>
      <c r="D792" s="37"/>
      <c r="E792" s="37"/>
      <c r="F792" s="37"/>
      <c r="G792" s="37"/>
    </row>
    <row r="793" spans="1:7" x14ac:dyDescent="0.25">
      <c r="C793" s="7"/>
      <c r="D793" s="7"/>
      <c r="E793" s="7"/>
      <c r="F793" s="7"/>
      <c r="G793" s="7"/>
    </row>
    <row r="794" spans="1:7" x14ac:dyDescent="0.25">
      <c r="C794" s="7"/>
      <c r="D794" s="7"/>
      <c r="E794" s="7"/>
      <c r="F794" s="7"/>
      <c r="G794" s="7"/>
    </row>
    <row r="795" spans="1:7" x14ac:dyDescent="0.25">
      <c r="C795" s="7"/>
      <c r="D795" s="7"/>
      <c r="E795" s="7"/>
      <c r="F795" s="7"/>
      <c r="G795" s="7"/>
    </row>
    <row r="796" spans="1:7" x14ac:dyDescent="0.25">
      <c r="C796" s="7"/>
      <c r="D796" s="7"/>
      <c r="E796" s="7"/>
      <c r="F796" s="7"/>
      <c r="G796" s="7"/>
    </row>
    <row r="797" spans="1:7" x14ac:dyDescent="0.25">
      <c r="C797" s="7"/>
      <c r="D797" s="7"/>
      <c r="E797" s="7"/>
      <c r="F797" s="7"/>
      <c r="G797" s="7"/>
    </row>
    <row r="798" spans="1:7" x14ac:dyDescent="0.25">
      <c r="C798" s="7"/>
      <c r="D798" s="7"/>
      <c r="E798" s="7"/>
      <c r="F798" s="7"/>
      <c r="G798" s="7"/>
    </row>
    <row r="799" spans="1:7" x14ac:dyDescent="0.25">
      <c r="C799" s="7"/>
      <c r="D799" s="7"/>
      <c r="E799" s="7"/>
      <c r="F799" s="7"/>
      <c r="G799" s="7"/>
    </row>
    <row r="800" spans="1:7" x14ac:dyDescent="0.25">
      <c r="C800" s="7"/>
      <c r="D800" s="7"/>
      <c r="E800" s="7"/>
      <c r="F800" s="7"/>
      <c r="G800" s="7"/>
    </row>
    <row r="801" spans="1:7" x14ac:dyDescent="0.25">
      <c r="C801" s="37"/>
      <c r="D801" s="71" t="s">
        <v>7</v>
      </c>
      <c r="E801" s="71"/>
      <c r="F801" s="37" t="s">
        <v>11</v>
      </c>
      <c r="G801" s="7"/>
    </row>
    <row r="802" spans="1:7" x14ac:dyDescent="0.25">
      <c r="C802" s="37"/>
      <c r="D802" s="37"/>
      <c r="E802" s="37"/>
      <c r="F802" s="37"/>
      <c r="G802" s="7"/>
    </row>
    <row r="803" spans="1:7" x14ac:dyDescent="0.25">
      <c r="C803" s="37"/>
      <c r="D803" s="37"/>
      <c r="E803" s="37"/>
      <c r="F803" s="37"/>
      <c r="G803" s="7"/>
    </row>
    <row r="804" spans="1:7" x14ac:dyDescent="0.25">
      <c r="C804" s="37"/>
      <c r="D804" s="3" t="s">
        <v>52</v>
      </c>
      <c r="E804" s="3" t="s">
        <v>1</v>
      </c>
      <c r="F804" s="3" t="s">
        <v>53</v>
      </c>
      <c r="G804" s="7"/>
    </row>
    <row r="805" spans="1:7" x14ac:dyDescent="0.25">
      <c r="C805" s="37"/>
      <c r="D805" s="37"/>
      <c r="E805" s="37"/>
      <c r="F805" s="37"/>
      <c r="G805" s="7"/>
    </row>
    <row r="806" spans="1:7" x14ac:dyDescent="0.25">
      <c r="A806" s="70" t="s">
        <v>36</v>
      </c>
      <c r="B806" s="70"/>
      <c r="C806" s="37"/>
      <c r="D806" s="25">
        <v>44901</v>
      </c>
      <c r="E806" s="25">
        <v>43081</v>
      </c>
      <c r="F806" s="25">
        <v>16629</v>
      </c>
      <c r="G806" s="7"/>
    </row>
    <row r="807" spans="1:7" x14ac:dyDescent="0.25">
      <c r="C807" s="37" t="s">
        <v>37</v>
      </c>
      <c r="D807" s="37"/>
      <c r="E807" s="37"/>
      <c r="F807" s="37"/>
      <c r="G807" s="7"/>
    </row>
    <row r="808" spans="1:7" x14ac:dyDescent="0.25">
      <c r="C808" s="37">
        <v>1</v>
      </c>
      <c r="D808" s="10">
        <f>D$806/$C808</f>
        <v>44901</v>
      </c>
      <c r="E808" s="10">
        <f t="shared" ref="E808:F812" si="86">E$806/$C808</f>
        <v>43081</v>
      </c>
      <c r="F808" s="10">
        <f t="shared" si="86"/>
        <v>16629</v>
      </c>
      <c r="G808" s="7"/>
    </row>
    <row r="809" spans="1:7" x14ac:dyDescent="0.25">
      <c r="C809" s="37">
        <v>2</v>
      </c>
      <c r="D809" s="10">
        <f t="shared" ref="D809:D812" si="87">D$806/$C809</f>
        <v>22450.5</v>
      </c>
      <c r="E809" s="10">
        <f t="shared" si="86"/>
        <v>21540.5</v>
      </c>
      <c r="F809" s="12">
        <f t="shared" si="86"/>
        <v>8314.5</v>
      </c>
      <c r="G809" s="7"/>
    </row>
    <row r="810" spans="1:7" x14ac:dyDescent="0.25">
      <c r="C810" s="37">
        <v>3</v>
      </c>
      <c r="D810" s="12">
        <f t="shared" si="87"/>
        <v>14967</v>
      </c>
      <c r="E810" s="12">
        <f t="shared" si="86"/>
        <v>14360.333333333334</v>
      </c>
      <c r="F810" s="12">
        <f>F$806/$C810</f>
        <v>5543</v>
      </c>
      <c r="G810" s="7"/>
    </row>
    <row r="811" spans="1:7" x14ac:dyDescent="0.25">
      <c r="C811" s="37">
        <v>4</v>
      </c>
      <c r="D811" s="12">
        <f t="shared" si="87"/>
        <v>11225.25</v>
      </c>
      <c r="E811" s="12">
        <f>E$806/$C811</f>
        <v>10770.25</v>
      </c>
      <c r="F811" s="12">
        <f t="shared" si="86"/>
        <v>4157.25</v>
      </c>
      <c r="G811" s="7"/>
    </row>
    <row r="812" spans="1:7" x14ac:dyDescent="0.25">
      <c r="C812" s="37">
        <v>5</v>
      </c>
      <c r="D812" s="12">
        <f t="shared" si="87"/>
        <v>8980.2000000000007</v>
      </c>
      <c r="E812" s="12">
        <f t="shared" si="86"/>
        <v>8616.2000000000007</v>
      </c>
      <c r="F812" s="12">
        <f t="shared" si="86"/>
        <v>3325.8</v>
      </c>
      <c r="G812" s="7"/>
    </row>
    <row r="813" spans="1:7" x14ac:dyDescent="0.25">
      <c r="C813" s="37"/>
      <c r="D813" s="37"/>
      <c r="E813" s="37"/>
      <c r="F813" s="37"/>
      <c r="G813" s="7"/>
    </row>
    <row r="814" spans="1:7" x14ac:dyDescent="0.25">
      <c r="A814" s="70" t="s">
        <v>80</v>
      </c>
      <c r="B814" s="70"/>
      <c r="C814" s="37"/>
      <c r="D814" s="37">
        <v>2</v>
      </c>
      <c r="E814" s="37">
        <v>2</v>
      </c>
      <c r="F814" s="37">
        <v>1</v>
      </c>
      <c r="G814" s="7"/>
    </row>
    <row r="815" spans="1:7" x14ac:dyDescent="0.25">
      <c r="A815" s="16"/>
      <c r="B815" s="16"/>
      <c r="C815" s="37"/>
      <c r="D815" s="37"/>
      <c r="E815" s="37"/>
      <c r="F815" s="37"/>
      <c r="G815" s="7"/>
    </row>
    <row r="816" spans="1:7" x14ac:dyDescent="0.25">
      <c r="A816" s="16"/>
      <c r="B816" s="16"/>
      <c r="C816" s="37"/>
      <c r="D816" s="37"/>
      <c r="E816" s="37"/>
      <c r="F816" s="37"/>
      <c r="G816" s="7"/>
    </row>
    <row r="817" spans="1:7" x14ac:dyDescent="0.25">
      <c r="C817" s="37"/>
      <c r="D817" s="37"/>
      <c r="E817" s="37"/>
      <c r="F817" s="37"/>
      <c r="G817" s="7"/>
    </row>
    <row r="818" spans="1:7" x14ac:dyDescent="0.25">
      <c r="C818" s="37"/>
      <c r="D818" s="37"/>
      <c r="E818" s="37"/>
      <c r="F818" s="37"/>
      <c r="G818" s="7"/>
    </row>
    <row r="819" spans="1:7" x14ac:dyDescent="0.25">
      <c r="C819" s="37"/>
      <c r="D819" s="37"/>
      <c r="E819" s="37"/>
      <c r="F819" s="37"/>
      <c r="G819" s="7"/>
    </row>
    <row r="820" spans="1:7" x14ac:dyDescent="0.25">
      <c r="C820" s="37"/>
      <c r="D820" s="71" t="s">
        <v>10</v>
      </c>
      <c r="E820" s="71"/>
      <c r="F820" s="37" t="s">
        <v>12</v>
      </c>
      <c r="G820" s="7"/>
    </row>
    <row r="821" spans="1:7" x14ac:dyDescent="0.25">
      <c r="C821" s="37"/>
      <c r="D821" s="37"/>
      <c r="E821" s="37"/>
      <c r="F821" s="37"/>
      <c r="G821" s="7"/>
    </row>
    <row r="822" spans="1:7" x14ac:dyDescent="0.25">
      <c r="C822" s="37"/>
      <c r="D822" s="3" t="s">
        <v>52</v>
      </c>
      <c r="E822" s="3" t="s">
        <v>1</v>
      </c>
      <c r="F822" s="3" t="s">
        <v>53</v>
      </c>
      <c r="G822" s="7"/>
    </row>
    <row r="823" spans="1:7" x14ac:dyDescent="0.25">
      <c r="C823" s="37"/>
      <c r="D823" s="37"/>
      <c r="E823" s="37"/>
      <c r="F823" s="37"/>
      <c r="G823" s="7"/>
    </row>
    <row r="824" spans="1:7" x14ac:dyDescent="0.25">
      <c r="A824" s="70" t="s">
        <v>36</v>
      </c>
      <c r="B824" s="70"/>
      <c r="C824" s="37"/>
      <c r="D824" s="25">
        <v>127362</v>
      </c>
      <c r="E824" s="25">
        <v>134322</v>
      </c>
      <c r="F824" s="25">
        <v>44774</v>
      </c>
      <c r="G824" s="7"/>
    </row>
    <row r="825" spans="1:7" x14ac:dyDescent="0.25">
      <c r="C825" s="37" t="s">
        <v>37</v>
      </c>
      <c r="D825" s="37"/>
      <c r="E825" s="37"/>
      <c r="F825" s="37"/>
      <c r="G825" s="7"/>
    </row>
    <row r="826" spans="1:7" x14ac:dyDescent="0.25">
      <c r="C826" s="37">
        <v>1</v>
      </c>
      <c r="D826" s="10">
        <f>D$824/$C826</f>
        <v>127362</v>
      </c>
      <c r="E826" s="10">
        <f t="shared" ref="E826:F826" si="88">E$824/$C826</f>
        <v>134322</v>
      </c>
      <c r="F826" s="10">
        <f t="shared" si="88"/>
        <v>44774</v>
      </c>
      <c r="G826" s="7"/>
    </row>
    <row r="827" spans="1:7" x14ac:dyDescent="0.25">
      <c r="C827" s="37">
        <v>2</v>
      </c>
      <c r="D827" s="10">
        <f t="shared" ref="D827:F839" si="89">D$824/$C827</f>
        <v>63681</v>
      </c>
      <c r="E827" s="10">
        <f t="shared" si="89"/>
        <v>67161</v>
      </c>
      <c r="F827" s="10">
        <f t="shared" si="89"/>
        <v>22387</v>
      </c>
      <c r="G827" s="7"/>
    </row>
    <row r="828" spans="1:7" x14ac:dyDescent="0.25">
      <c r="C828" s="37">
        <v>3</v>
      </c>
      <c r="D828" s="10">
        <f t="shared" si="89"/>
        <v>42454</v>
      </c>
      <c r="E828" s="10">
        <f t="shared" si="89"/>
        <v>44774</v>
      </c>
      <c r="F828" s="12">
        <f t="shared" si="89"/>
        <v>14924.666666666666</v>
      </c>
      <c r="G828" s="7"/>
    </row>
    <row r="829" spans="1:7" x14ac:dyDescent="0.25">
      <c r="C829" s="37">
        <v>4</v>
      </c>
      <c r="D829" s="10">
        <f t="shared" si="89"/>
        <v>31840.5</v>
      </c>
      <c r="E829" s="10">
        <f t="shared" si="89"/>
        <v>33580.5</v>
      </c>
      <c r="F829" s="12">
        <f t="shared" si="89"/>
        <v>11193.5</v>
      </c>
      <c r="G829" s="7"/>
    </row>
    <row r="830" spans="1:7" x14ac:dyDescent="0.25">
      <c r="C830" s="37">
        <v>5</v>
      </c>
      <c r="D830" s="10">
        <f t="shared" si="89"/>
        <v>25472.400000000001</v>
      </c>
      <c r="E830" s="10">
        <f>E$824/$C830</f>
        <v>26864.400000000001</v>
      </c>
      <c r="F830" s="12">
        <f t="shared" si="89"/>
        <v>8954.7999999999993</v>
      </c>
      <c r="G830" s="7"/>
    </row>
    <row r="831" spans="1:7" x14ac:dyDescent="0.25">
      <c r="C831" s="37">
        <v>6</v>
      </c>
      <c r="D831" s="10">
        <f t="shared" si="89"/>
        <v>21227</v>
      </c>
      <c r="E831" s="10">
        <f t="shared" si="89"/>
        <v>22387</v>
      </c>
      <c r="F831" s="12">
        <f t="shared" si="89"/>
        <v>7462.333333333333</v>
      </c>
      <c r="G831" s="7"/>
    </row>
    <row r="832" spans="1:7" x14ac:dyDescent="0.25">
      <c r="C832" s="37">
        <v>7</v>
      </c>
      <c r="D832" s="12">
        <f t="shared" si="89"/>
        <v>18194.571428571428</v>
      </c>
      <c r="E832" s="12">
        <f t="shared" si="89"/>
        <v>19188.857142857141</v>
      </c>
      <c r="F832" s="12">
        <f>F$824/$C832</f>
        <v>6396.2857142857147</v>
      </c>
      <c r="G832" s="7"/>
    </row>
    <row r="833" spans="1:7" x14ac:dyDescent="0.25">
      <c r="C833" s="37">
        <v>8</v>
      </c>
      <c r="D833" s="12">
        <f t="shared" si="89"/>
        <v>15920.25</v>
      </c>
      <c r="E833" s="12">
        <f t="shared" si="89"/>
        <v>16790.25</v>
      </c>
      <c r="F833" s="12">
        <f t="shared" si="89"/>
        <v>5596.75</v>
      </c>
      <c r="G833" s="7"/>
    </row>
    <row r="834" spans="1:7" x14ac:dyDescent="0.25">
      <c r="C834" s="37">
        <v>9</v>
      </c>
      <c r="D834" s="12">
        <f t="shared" si="89"/>
        <v>14151.333333333334</v>
      </c>
      <c r="E834" s="12">
        <f>E$824/$C834</f>
        <v>14924.666666666666</v>
      </c>
      <c r="F834" s="12">
        <f t="shared" si="89"/>
        <v>4974.8888888888887</v>
      </c>
      <c r="G834" s="7"/>
    </row>
    <row r="835" spans="1:7" x14ac:dyDescent="0.25">
      <c r="C835" s="37">
        <v>10</v>
      </c>
      <c r="D835" s="12">
        <f t="shared" si="89"/>
        <v>12736.2</v>
      </c>
      <c r="E835" s="12">
        <f t="shared" si="89"/>
        <v>13432.2</v>
      </c>
      <c r="F835" s="12">
        <f t="shared" si="89"/>
        <v>4477.3999999999996</v>
      </c>
      <c r="G835" s="7"/>
    </row>
    <row r="836" spans="1:7" x14ac:dyDescent="0.25">
      <c r="C836" s="37">
        <v>11</v>
      </c>
      <c r="D836" s="12">
        <f t="shared" si="89"/>
        <v>11578.363636363636</v>
      </c>
      <c r="E836" s="12">
        <f t="shared" si="89"/>
        <v>12211.09090909091</v>
      </c>
      <c r="F836" s="12">
        <f t="shared" si="89"/>
        <v>4070.3636363636365</v>
      </c>
      <c r="G836" s="7"/>
    </row>
    <row r="837" spans="1:7" x14ac:dyDescent="0.25">
      <c r="C837" s="37">
        <v>12</v>
      </c>
      <c r="D837" s="12">
        <f t="shared" si="89"/>
        <v>10613.5</v>
      </c>
      <c r="E837" s="12">
        <f t="shared" si="89"/>
        <v>11193.5</v>
      </c>
      <c r="F837" s="12">
        <f t="shared" si="89"/>
        <v>3731.1666666666665</v>
      </c>
      <c r="G837" s="7"/>
    </row>
    <row r="838" spans="1:7" x14ac:dyDescent="0.25">
      <c r="C838" s="37">
        <v>13</v>
      </c>
      <c r="D838" s="12">
        <f t="shared" si="89"/>
        <v>9797.0769230769238</v>
      </c>
      <c r="E838" s="12">
        <f t="shared" si="89"/>
        <v>10332.461538461539</v>
      </c>
      <c r="F838" s="12">
        <f t="shared" si="89"/>
        <v>3444.1538461538462</v>
      </c>
      <c r="G838" s="7"/>
    </row>
    <row r="839" spans="1:7" x14ac:dyDescent="0.25">
      <c r="C839" s="37">
        <v>14</v>
      </c>
      <c r="D839" s="12">
        <f t="shared" si="89"/>
        <v>9097.2857142857138</v>
      </c>
      <c r="E839" s="12">
        <f t="shared" si="89"/>
        <v>9594.4285714285706</v>
      </c>
      <c r="F839" s="12">
        <f t="shared" si="89"/>
        <v>3198.1428571428573</v>
      </c>
      <c r="G839" s="7"/>
    </row>
    <row r="840" spans="1:7" x14ac:dyDescent="0.25">
      <c r="C840" s="37"/>
      <c r="D840" s="37"/>
      <c r="E840" s="37"/>
      <c r="F840" s="37"/>
      <c r="G840" s="7"/>
    </row>
    <row r="841" spans="1:7" x14ac:dyDescent="0.25">
      <c r="A841" s="70" t="s">
        <v>80</v>
      </c>
      <c r="B841" s="70"/>
      <c r="C841" s="37"/>
      <c r="D841" s="37">
        <v>6</v>
      </c>
      <c r="E841" s="37">
        <v>6</v>
      </c>
      <c r="F841" s="53">
        <v>2</v>
      </c>
      <c r="G841" s="7"/>
    </row>
    <row r="842" spans="1:7" x14ac:dyDescent="0.25">
      <c r="A842" s="16"/>
      <c r="B842" s="16"/>
      <c r="C842" s="37"/>
      <c r="D842" s="37"/>
      <c r="E842" s="37"/>
      <c r="F842" s="37"/>
      <c r="G842" s="7"/>
    </row>
    <row r="843" spans="1:7" x14ac:dyDescent="0.25">
      <c r="A843" s="16"/>
      <c r="B843" s="16"/>
      <c r="C843" s="37"/>
      <c r="D843" s="37"/>
      <c r="E843" s="37"/>
      <c r="F843" s="37"/>
      <c r="G843" s="7"/>
    </row>
    <row r="844" spans="1:7" x14ac:dyDescent="0.25">
      <c r="C844" s="37"/>
      <c r="D844" s="37"/>
      <c r="E844" s="37"/>
      <c r="F844" s="37"/>
      <c r="G844" s="7"/>
    </row>
    <row r="845" spans="1:7" x14ac:dyDescent="0.25">
      <c r="C845" s="37"/>
      <c r="D845" s="37"/>
      <c r="E845" s="37"/>
      <c r="F845" s="37"/>
      <c r="G845" s="7"/>
    </row>
    <row r="846" spans="1:7" x14ac:dyDescent="0.25">
      <c r="C846" s="37"/>
      <c r="D846" s="37"/>
      <c r="E846" s="37"/>
      <c r="F846" s="37"/>
      <c r="G846" s="7"/>
    </row>
    <row r="847" spans="1:7" x14ac:dyDescent="0.25">
      <c r="C847" s="37"/>
      <c r="D847" s="71" t="s">
        <v>13</v>
      </c>
      <c r="E847" s="71"/>
      <c r="F847" s="37" t="s">
        <v>14</v>
      </c>
      <c r="G847" s="7"/>
    </row>
    <row r="848" spans="1:7" x14ac:dyDescent="0.25">
      <c r="C848" s="37"/>
      <c r="D848" s="37"/>
      <c r="E848" s="37"/>
      <c r="F848" s="37"/>
      <c r="G848" s="7"/>
    </row>
    <row r="849" spans="1:7" x14ac:dyDescent="0.25">
      <c r="A849" s="70"/>
      <c r="B849" s="70"/>
      <c r="C849" s="37"/>
      <c r="D849" s="3" t="s">
        <v>52</v>
      </c>
      <c r="E849" s="3" t="s">
        <v>1</v>
      </c>
      <c r="F849" s="3" t="s">
        <v>53</v>
      </c>
      <c r="G849" s="7"/>
    </row>
    <row r="850" spans="1:7" x14ac:dyDescent="0.25">
      <c r="C850" s="37"/>
      <c r="D850" s="37"/>
      <c r="E850" s="37"/>
      <c r="F850" s="37"/>
      <c r="G850" s="7"/>
    </row>
    <row r="851" spans="1:7" x14ac:dyDescent="0.25">
      <c r="A851" s="70" t="s">
        <v>36</v>
      </c>
      <c r="B851" s="70"/>
      <c r="C851" s="37"/>
      <c r="D851" s="25">
        <v>97814</v>
      </c>
      <c r="E851" s="25">
        <v>59515</v>
      </c>
      <c r="F851" s="25">
        <v>24384</v>
      </c>
      <c r="G851" s="7"/>
    </row>
    <row r="852" spans="1:7" x14ac:dyDescent="0.25">
      <c r="C852" s="37" t="s">
        <v>37</v>
      </c>
      <c r="D852" s="37"/>
      <c r="E852" s="37"/>
      <c r="F852" s="37"/>
      <c r="G852" s="7"/>
    </row>
    <row r="853" spans="1:7" x14ac:dyDescent="0.25">
      <c r="C853" s="37">
        <v>1</v>
      </c>
      <c r="D853" s="10">
        <f>D$851/$C853</f>
        <v>97814</v>
      </c>
      <c r="E853" s="10">
        <f t="shared" ref="E853:F860" si="90">E$851/$C853</f>
        <v>59515</v>
      </c>
      <c r="F853" s="10">
        <f t="shared" si="90"/>
        <v>24384</v>
      </c>
      <c r="G853" s="7"/>
    </row>
    <row r="854" spans="1:7" x14ac:dyDescent="0.25">
      <c r="C854" s="37">
        <v>2</v>
      </c>
      <c r="D854" s="10">
        <f t="shared" ref="D854:D860" si="91">D$851/$C854</f>
        <v>48907</v>
      </c>
      <c r="E854" s="10">
        <f t="shared" si="90"/>
        <v>29757.5</v>
      </c>
      <c r="F854" s="12">
        <f t="shared" si="90"/>
        <v>12192</v>
      </c>
      <c r="G854" s="7"/>
    </row>
    <row r="855" spans="1:7" x14ac:dyDescent="0.25">
      <c r="C855" s="37">
        <v>3</v>
      </c>
      <c r="D855" s="10">
        <f t="shared" si="91"/>
        <v>32604.666666666668</v>
      </c>
      <c r="E855" s="10">
        <f t="shared" si="90"/>
        <v>19838.333333333332</v>
      </c>
      <c r="F855" s="12">
        <f t="shared" si="90"/>
        <v>8128</v>
      </c>
      <c r="G855" s="7"/>
    </row>
    <row r="856" spans="1:7" x14ac:dyDescent="0.25">
      <c r="C856" s="37">
        <v>4</v>
      </c>
      <c r="D856" s="10">
        <f t="shared" si="91"/>
        <v>24453.5</v>
      </c>
      <c r="E856" s="12">
        <f t="shared" si="90"/>
        <v>14878.75</v>
      </c>
      <c r="F856" s="12">
        <f t="shared" si="90"/>
        <v>6096</v>
      </c>
      <c r="G856" s="7"/>
    </row>
    <row r="857" spans="1:7" x14ac:dyDescent="0.25">
      <c r="C857" s="37">
        <v>5</v>
      </c>
      <c r="D857" s="12">
        <f t="shared" si="91"/>
        <v>19562.8</v>
      </c>
      <c r="E857" s="12">
        <f t="shared" si="90"/>
        <v>11903</v>
      </c>
      <c r="F857" s="12">
        <f t="shared" si="90"/>
        <v>4876.8</v>
      </c>
      <c r="G857" s="7"/>
    </row>
    <row r="858" spans="1:7" x14ac:dyDescent="0.25">
      <c r="C858" s="37">
        <v>6</v>
      </c>
      <c r="D858" s="12">
        <f t="shared" si="91"/>
        <v>16302.333333333334</v>
      </c>
      <c r="E858" s="12">
        <f t="shared" si="90"/>
        <v>9919.1666666666661</v>
      </c>
      <c r="F858" s="12">
        <f t="shared" si="90"/>
        <v>4064</v>
      </c>
      <c r="G858" s="7"/>
    </row>
    <row r="859" spans="1:7" x14ac:dyDescent="0.25">
      <c r="C859" s="37">
        <v>7</v>
      </c>
      <c r="D859" s="12">
        <f t="shared" si="91"/>
        <v>13973.428571428571</v>
      </c>
      <c r="E859" s="12">
        <f t="shared" si="90"/>
        <v>8502.1428571428569</v>
      </c>
      <c r="F859" s="12">
        <f t="shared" si="90"/>
        <v>3483.4285714285716</v>
      </c>
      <c r="G859" s="7"/>
    </row>
    <row r="860" spans="1:7" x14ac:dyDescent="0.25">
      <c r="C860" s="37">
        <v>8</v>
      </c>
      <c r="D860" s="12">
        <f t="shared" si="91"/>
        <v>12226.75</v>
      </c>
      <c r="E860" s="12">
        <f t="shared" si="90"/>
        <v>7439.375</v>
      </c>
      <c r="F860" s="12">
        <f t="shared" si="90"/>
        <v>3048</v>
      </c>
      <c r="G860" s="7"/>
    </row>
    <row r="861" spans="1:7" x14ac:dyDescent="0.25">
      <c r="C861" s="37"/>
      <c r="D861" s="37"/>
      <c r="E861" s="37"/>
      <c r="F861" s="37"/>
      <c r="G861" s="7"/>
    </row>
    <row r="862" spans="1:7" x14ac:dyDescent="0.25">
      <c r="A862" s="70" t="s">
        <v>80</v>
      </c>
      <c r="B862" s="70"/>
      <c r="C862" s="37"/>
      <c r="D862" s="37">
        <v>4</v>
      </c>
      <c r="E862" s="37">
        <v>3</v>
      </c>
      <c r="F862" s="37">
        <v>1</v>
      </c>
      <c r="G862" s="7"/>
    </row>
    <row r="863" spans="1:7" x14ac:dyDescent="0.25">
      <c r="A863" s="16"/>
      <c r="B863" s="16"/>
      <c r="C863" s="37"/>
      <c r="D863" s="37"/>
      <c r="E863" s="37"/>
      <c r="F863" s="37"/>
      <c r="G863" s="7"/>
    </row>
    <row r="864" spans="1:7" x14ac:dyDescent="0.25">
      <c r="A864" s="16"/>
      <c r="B864" s="16"/>
      <c r="C864" s="37"/>
      <c r="D864" s="37"/>
      <c r="E864" s="37"/>
      <c r="F864" s="37"/>
      <c r="G864" s="7"/>
    </row>
    <row r="865" spans="1:7" x14ac:dyDescent="0.25">
      <c r="C865" s="37"/>
      <c r="D865" s="37"/>
      <c r="E865" s="37"/>
      <c r="F865" s="37"/>
      <c r="G865" s="7"/>
    </row>
    <row r="866" spans="1:7" x14ac:dyDescent="0.25">
      <c r="C866" s="37"/>
      <c r="D866" s="37"/>
      <c r="E866" s="37"/>
      <c r="F866" s="37"/>
      <c r="G866" s="7"/>
    </row>
    <row r="867" spans="1:7" x14ac:dyDescent="0.25">
      <c r="C867" s="37"/>
      <c r="D867" s="37"/>
      <c r="E867" s="37"/>
      <c r="F867" s="37"/>
      <c r="G867" s="7"/>
    </row>
    <row r="868" spans="1:7" x14ac:dyDescent="0.25">
      <c r="C868" s="37"/>
      <c r="D868" s="71" t="s">
        <v>15</v>
      </c>
      <c r="E868" s="71"/>
      <c r="F868" s="37" t="s">
        <v>26</v>
      </c>
      <c r="G868" s="7"/>
    </row>
    <row r="869" spans="1:7" x14ac:dyDescent="0.25">
      <c r="C869" s="37"/>
      <c r="D869" s="37"/>
      <c r="E869" s="37"/>
      <c r="F869" s="37"/>
      <c r="G869" s="7"/>
    </row>
    <row r="870" spans="1:7" x14ac:dyDescent="0.25">
      <c r="C870" s="37"/>
      <c r="D870" s="3" t="s">
        <v>52</v>
      </c>
      <c r="E870" s="3" t="s">
        <v>1</v>
      </c>
      <c r="F870" s="3" t="s">
        <v>53</v>
      </c>
      <c r="G870" s="7"/>
    </row>
    <row r="871" spans="1:7" x14ac:dyDescent="0.25">
      <c r="C871" s="37"/>
      <c r="D871" s="37"/>
      <c r="E871" s="37"/>
      <c r="F871" s="37"/>
      <c r="G871" s="7"/>
    </row>
    <row r="872" spans="1:7" x14ac:dyDescent="0.25">
      <c r="A872" s="70" t="s">
        <v>36</v>
      </c>
      <c r="B872" s="70"/>
      <c r="C872" s="37"/>
      <c r="D872" s="25">
        <v>128717</v>
      </c>
      <c r="E872" s="25">
        <v>79463</v>
      </c>
      <c r="F872" s="25">
        <v>26661</v>
      </c>
      <c r="G872" s="7"/>
    </row>
    <row r="873" spans="1:7" x14ac:dyDescent="0.25">
      <c r="C873" s="37" t="s">
        <v>37</v>
      </c>
      <c r="D873" s="37"/>
      <c r="E873" s="37"/>
      <c r="F873" s="37"/>
      <c r="G873" s="7"/>
    </row>
    <row r="874" spans="1:7" x14ac:dyDescent="0.25">
      <c r="C874" s="37">
        <v>1</v>
      </c>
      <c r="D874" s="10">
        <f>D$872/$C874</f>
        <v>128717</v>
      </c>
      <c r="E874" s="10">
        <f t="shared" ref="E874:F884" si="92">E$872/$C874</f>
        <v>79463</v>
      </c>
      <c r="F874" s="10">
        <f t="shared" si="92"/>
        <v>26661</v>
      </c>
      <c r="G874" s="7"/>
    </row>
    <row r="875" spans="1:7" x14ac:dyDescent="0.25">
      <c r="C875" s="37">
        <v>2</v>
      </c>
      <c r="D875" s="10">
        <f t="shared" ref="D875:D884" si="93">D$872/$C875</f>
        <v>64358.5</v>
      </c>
      <c r="E875" s="10">
        <f t="shared" si="92"/>
        <v>39731.5</v>
      </c>
      <c r="F875" s="12">
        <f t="shared" si="92"/>
        <v>13330.5</v>
      </c>
      <c r="G875" s="7"/>
    </row>
    <row r="876" spans="1:7" x14ac:dyDescent="0.25">
      <c r="C876" s="37">
        <v>3</v>
      </c>
      <c r="D876" s="10">
        <f t="shared" si="93"/>
        <v>42905.666666666664</v>
      </c>
      <c r="E876" s="10">
        <f t="shared" si="92"/>
        <v>26487.666666666668</v>
      </c>
      <c r="F876" s="12">
        <f t="shared" si="92"/>
        <v>8887</v>
      </c>
      <c r="G876" s="7"/>
    </row>
    <row r="877" spans="1:7" x14ac:dyDescent="0.25">
      <c r="C877" s="37">
        <v>4</v>
      </c>
      <c r="D877" s="10">
        <f t="shared" si="93"/>
        <v>32179.25</v>
      </c>
      <c r="E877" s="10">
        <f t="shared" si="92"/>
        <v>19865.75</v>
      </c>
      <c r="F877" s="12">
        <f t="shared" si="92"/>
        <v>6665.25</v>
      </c>
      <c r="G877" s="7"/>
    </row>
    <row r="878" spans="1:7" x14ac:dyDescent="0.25">
      <c r="C878" s="37">
        <v>5</v>
      </c>
      <c r="D878" s="10">
        <f t="shared" si="93"/>
        <v>25743.4</v>
      </c>
      <c r="E878" s="12">
        <f t="shared" si="92"/>
        <v>15892.6</v>
      </c>
      <c r="F878" s="12">
        <f t="shared" si="92"/>
        <v>5332.2</v>
      </c>
      <c r="G878" s="7"/>
    </row>
    <row r="879" spans="1:7" x14ac:dyDescent="0.25">
      <c r="C879" s="37">
        <v>6</v>
      </c>
      <c r="D879" s="10">
        <f t="shared" si="93"/>
        <v>21452.833333333332</v>
      </c>
      <c r="E879" s="12">
        <f t="shared" si="92"/>
        <v>13243.833333333334</v>
      </c>
      <c r="F879" s="12">
        <f t="shared" si="92"/>
        <v>4443.5</v>
      </c>
      <c r="G879" s="7"/>
    </row>
    <row r="880" spans="1:7" x14ac:dyDescent="0.25">
      <c r="C880" s="37">
        <v>7</v>
      </c>
      <c r="D880" s="12">
        <f t="shared" si="93"/>
        <v>18388.142857142859</v>
      </c>
      <c r="E880" s="12">
        <f t="shared" si="92"/>
        <v>11351.857142857143</v>
      </c>
      <c r="F880" s="12">
        <f t="shared" si="92"/>
        <v>3808.7142857142858</v>
      </c>
      <c r="G880" s="7"/>
    </row>
    <row r="881" spans="1:7" x14ac:dyDescent="0.25">
      <c r="C881" s="37">
        <v>8</v>
      </c>
      <c r="D881" s="12">
        <f t="shared" si="93"/>
        <v>16089.625</v>
      </c>
      <c r="E881" s="12">
        <f t="shared" si="92"/>
        <v>9932.875</v>
      </c>
      <c r="F881" s="12">
        <f t="shared" si="92"/>
        <v>3332.625</v>
      </c>
      <c r="G881" s="7"/>
    </row>
    <row r="882" spans="1:7" x14ac:dyDescent="0.25">
      <c r="C882" s="37">
        <v>9</v>
      </c>
      <c r="D882" s="12">
        <f t="shared" si="93"/>
        <v>14301.888888888889</v>
      </c>
      <c r="E882" s="12">
        <f t="shared" si="92"/>
        <v>8829.2222222222226</v>
      </c>
      <c r="F882" s="12">
        <f t="shared" si="92"/>
        <v>2962.3333333333335</v>
      </c>
      <c r="G882" s="7"/>
    </row>
    <row r="883" spans="1:7" x14ac:dyDescent="0.25">
      <c r="C883" s="37">
        <v>10</v>
      </c>
      <c r="D883" s="12">
        <f t="shared" si="93"/>
        <v>12871.7</v>
      </c>
      <c r="E883" s="12">
        <f t="shared" si="92"/>
        <v>7946.3</v>
      </c>
      <c r="F883" s="12">
        <f t="shared" si="92"/>
        <v>2666.1</v>
      </c>
      <c r="G883" s="7"/>
    </row>
    <row r="884" spans="1:7" x14ac:dyDescent="0.25">
      <c r="C884" s="37">
        <v>11</v>
      </c>
      <c r="D884" s="12">
        <f t="shared" si="93"/>
        <v>11701.545454545454</v>
      </c>
      <c r="E884" s="12">
        <f t="shared" si="92"/>
        <v>7223.909090909091</v>
      </c>
      <c r="F884" s="12">
        <f t="shared" si="92"/>
        <v>2423.7272727272725</v>
      </c>
      <c r="G884" s="7"/>
    </row>
    <row r="885" spans="1:7" x14ac:dyDescent="0.25">
      <c r="C885" s="37"/>
      <c r="D885" s="37"/>
      <c r="E885" s="37"/>
      <c r="F885" s="37"/>
      <c r="G885" s="7"/>
    </row>
    <row r="886" spans="1:7" x14ac:dyDescent="0.25">
      <c r="A886" s="70" t="s">
        <v>80</v>
      </c>
      <c r="B886" s="70"/>
      <c r="C886" s="37"/>
      <c r="D886" s="37">
        <v>6</v>
      </c>
      <c r="E886" s="37">
        <v>4</v>
      </c>
      <c r="F886" s="37">
        <v>1</v>
      </c>
      <c r="G886" s="7"/>
    </row>
    <row r="887" spans="1:7" x14ac:dyDescent="0.25">
      <c r="A887" s="16"/>
      <c r="B887" s="16"/>
      <c r="C887" s="37"/>
      <c r="D887" s="37"/>
      <c r="E887" s="37"/>
      <c r="F887" s="37"/>
      <c r="G887" s="7"/>
    </row>
    <row r="888" spans="1:7" x14ac:dyDescent="0.25">
      <c r="A888" s="16"/>
      <c r="B888" s="16"/>
      <c r="C888" s="37"/>
      <c r="D888" s="37"/>
      <c r="E888" s="37"/>
      <c r="F888" s="37"/>
      <c r="G888" s="7"/>
    </row>
    <row r="889" spans="1:7" x14ac:dyDescent="0.25">
      <c r="C889" s="37"/>
      <c r="D889" s="37"/>
      <c r="E889" s="37"/>
      <c r="F889" s="37"/>
      <c r="G889" s="7"/>
    </row>
    <row r="890" spans="1:7" x14ac:dyDescent="0.25">
      <c r="C890" s="37"/>
      <c r="D890" s="37"/>
      <c r="E890" s="37"/>
      <c r="F890" s="37"/>
      <c r="G890" s="7"/>
    </row>
    <row r="891" spans="1:7" x14ac:dyDescent="0.25">
      <c r="C891" s="36"/>
      <c r="D891" s="37"/>
      <c r="E891" s="37"/>
      <c r="F891" s="37"/>
    </row>
    <row r="892" spans="1:7" x14ac:dyDescent="0.25">
      <c r="C892" s="36"/>
      <c r="D892" s="71" t="s">
        <v>16</v>
      </c>
      <c r="E892" s="71"/>
      <c r="F892" s="37" t="s">
        <v>28</v>
      </c>
    </row>
    <row r="893" spans="1:7" x14ac:dyDescent="0.25">
      <c r="C893" s="36"/>
      <c r="D893" s="37"/>
      <c r="E893" s="37"/>
      <c r="F893" s="37"/>
    </row>
    <row r="894" spans="1:7" x14ac:dyDescent="0.25">
      <c r="C894" s="36"/>
      <c r="D894" s="3" t="s">
        <v>52</v>
      </c>
      <c r="E894" s="3" t="s">
        <v>1</v>
      </c>
      <c r="F894" s="3" t="s">
        <v>53</v>
      </c>
    </row>
    <row r="895" spans="1:7" x14ac:dyDescent="0.25">
      <c r="C895" s="36"/>
      <c r="D895" s="37"/>
      <c r="E895" s="37"/>
      <c r="F895" s="37"/>
    </row>
    <row r="896" spans="1:7" x14ac:dyDescent="0.25">
      <c r="A896" s="70" t="s">
        <v>36</v>
      </c>
      <c r="B896" s="70"/>
      <c r="C896" s="36"/>
      <c r="D896" s="25">
        <v>116791</v>
      </c>
      <c r="E896" s="25">
        <v>73556</v>
      </c>
      <c r="F896" s="25">
        <v>25673</v>
      </c>
    </row>
    <row r="897" spans="1:6" x14ac:dyDescent="0.25">
      <c r="C897" s="36" t="s">
        <v>37</v>
      </c>
      <c r="D897" s="37"/>
      <c r="E897" s="37"/>
      <c r="F897" s="37"/>
    </row>
    <row r="898" spans="1:6" x14ac:dyDescent="0.25">
      <c r="C898" s="37">
        <v>1</v>
      </c>
      <c r="D898" s="10">
        <f>D$896/$C898</f>
        <v>116791</v>
      </c>
      <c r="E898" s="10">
        <f t="shared" ref="E898:F898" si="94">E$896/$C898</f>
        <v>73556</v>
      </c>
      <c r="F898" s="10">
        <f t="shared" si="94"/>
        <v>25673</v>
      </c>
    </row>
    <row r="899" spans="1:6" x14ac:dyDescent="0.25">
      <c r="C899" s="36">
        <v>2</v>
      </c>
      <c r="D899" s="10">
        <f t="shared" ref="D899:F907" si="95">D$896/$C899</f>
        <v>58395.5</v>
      </c>
      <c r="E899" s="10">
        <f t="shared" si="95"/>
        <v>36778</v>
      </c>
      <c r="F899" s="12">
        <f t="shared" si="95"/>
        <v>12836.5</v>
      </c>
    </row>
    <row r="900" spans="1:6" x14ac:dyDescent="0.25">
      <c r="C900" s="36">
        <v>3</v>
      </c>
      <c r="D900" s="10">
        <f t="shared" si="95"/>
        <v>38930.333333333336</v>
      </c>
      <c r="E900" s="10">
        <f t="shared" si="95"/>
        <v>24518.666666666668</v>
      </c>
      <c r="F900" s="12">
        <f t="shared" si="95"/>
        <v>8557.6666666666661</v>
      </c>
    </row>
    <row r="901" spans="1:6" x14ac:dyDescent="0.25">
      <c r="C901" s="36">
        <v>4</v>
      </c>
      <c r="D901" s="10">
        <f t="shared" si="95"/>
        <v>29197.75</v>
      </c>
      <c r="E901" s="12">
        <f t="shared" si="95"/>
        <v>18389</v>
      </c>
      <c r="F901" s="12">
        <f t="shared" si="95"/>
        <v>6418.25</v>
      </c>
    </row>
    <row r="902" spans="1:6" x14ac:dyDescent="0.25">
      <c r="C902" s="36">
        <v>5</v>
      </c>
      <c r="D902" s="10">
        <f t="shared" si="95"/>
        <v>23358.2</v>
      </c>
      <c r="E902" s="12">
        <f t="shared" si="95"/>
        <v>14711.2</v>
      </c>
      <c r="F902" s="12">
        <f t="shared" si="95"/>
        <v>5134.6000000000004</v>
      </c>
    </row>
    <row r="903" spans="1:6" x14ac:dyDescent="0.25">
      <c r="C903" s="36">
        <v>6</v>
      </c>
      <c r="D903" s="10">
        <f t="shared" si="95"/>
        <v>19465.166666666668</v>
      </c>
      <c r="E903" s="12">
        <f t="shared" si="95"/>
        <v>12259.333333333334</v>
      </c>
      <c r="F903" s="12">
        <f t="shared" si="95"/>
        <v>4278.833333333333</v>
      </c>
    </row>
    <row r="904" spans="1:6" x14ac:dyDescent="0.25">
      <c r="C904" s="36">
        <v>7</v>
      </c>
      <c r="D904" s="12">
        <f t="shared" si="95"/>
        <v>16684.428571428572</v>
      </c>
      <c r="E904" s="12">
        <f t="shared" si="95"/>
        <v>10508</v>
      </c>
      <c r="F904" s="12">
        <f t="shared" si="95"/>
        <v>3667.5714285714284</v>
      </c>
    </row>
    <row r="905" spans="1:6" x14ac:dyDescent="0.25">
      <c r="C905" s="36">
        <v>8</v>
      </c>
      <c r="D905" s="12">
        <f t="shared" si="95"/>
        <v>14598.875</v>
      </c>
      <c r="E905" s="12">
        <f t="shared" si="95"/>
        <v>9194.5</v>
      </c>
      <c r="F905" s="12">
        <f t="shared" si="95"/>
        <v>3209.125</v>
      </c>
    </row>
    <row r="906" spans="1:6" x14ac:dyDescent="0.25">
      <c r="C906" s="36">
        <v>9</v>
      </c>
      <c r="D906" s="12">
        <f t="shared" si="95"/>
        <v>12976.777777777777</v>
      </c>
      <c r="E906" s="12">
        <f t="shared" si="95"/>
        <v>8172.8888888888887</v>
      </c>
      <c r="F906" s="12">
        <f t="shared" si="95"/>
        <v>2852.5555555555557</v>
      </c>
    </row>
    <row r="907" spans="1:6" x14ac:dyDescent="0.25">
      <c r="C907" s="36">
        <v>10</v>
      </c>
      <c r="D907" s="12">
        <f t="shared" si="95"/>
        <v>11679.1</v>
      </c>
      <c r="E907" s="12">
        <f t="shared" si="95"/>
        <v>7355.6</v>
      </c>
      <c r="F907" s="12">
        <f t="shared" si="95"/>
        <v>2567.3000000000002</v>
      </c>
    </row>
    <row r="908" spans="1:6" x14ac:dyDescent="0.25">
      <c r="C908" s="36"/>
      <c r="D908" s="37"/>
      <c r="E908" s="37"/>
      <c r="F908" s="37"/>
    </row>
    <row r="909" spans="1:6" x14ac:dyDescent="0.25">
      <c r="A909" s="70" t="s">
        <v>80</v>
      </c>
      <c r="B909" s="70"/>
      <c r="C909" s="36"/>
      <c r="D909" s="37">
        <v>6</v>
      </c>
      <c r="E909" s="37">
        <v>3</v>
      </c>
      <c r="F909" s="37">
        <v>1</v>
      </c>
    </row>
    <row r="910" spans="1:6" x14ac:dyDescent="0.25">
      <c r="A910" s="16"/>
      <c r="B910" s="16"/>
      <c r="C910" s="36"/>
      <c r="D910" s="37"/>
      <c r="E910" s="37"/>
      <c r="F910" s="37"/>
    </row>
    <row r="911" spans="1:6" x14ac:dyDescent="0.25">
      <c r="A911" s="16"/>
      <c r="B911" s="16"/>
      <c r="C911" s="36"/>
      <c r="D911" s="37"/>
      <c r="E911" s="37"/>
      <c r="F911" s="37"/>
    </row>
    <row r="912" spans="1:6" x14ac:dyDescent="0.25">
      <c r="C912" s="36"/>
      <c r="D912" s="37"/>
      <c r="E912" s="37"/>
      <c r="F912" s="37"/>
    </row>
    <row r="913" spans="1:6" x14ac:dyDescent="0.25">
      <c r="C913" s="36"/>
      <c r="D913" s="37"/>
      <c r="E913" s="37"/>
      <c r="F913" s="37"/>
    </row>
    <row r="914" spans="1:6" x14ac:dyDescent="0.25">
      <c r="C914" s="36"/>
      <c r="D914" s="37"/>
      <c r="E914" s="37"/>
      <c r="F914" s="37"/>
    </row>
    <row r="915" spans="1:6" x14ac:dyDescent="0.25">
      <c r="C915" s="36"/>
      <c r="D915" s="71" t="s">
        <v>17</v>
      </c>
      <c r="E915" s="71"/>
      <c r="F915" s="37" t="s">
        <v>29</v>
      </c>
    </row>
    <row r="916" spans="1:6" x14ac:dyDescent="0.25">
      <c r="C916" s="36"/>
      <c r="D916" s="37"/>
      <c r="E916" s="37"/>
      <c r="F916" s="37"/>
    </row>
    <row r="917" spans="1:6" x14ac:dyDescent="0.25">
      <c r="C917" s="36"/>
      <c r="D917" s="3" t="s">
        <v>52</v>
      </c>
      <c r="E917" s="3" t="s">
        <v>1</v>
      </c>
      <c r="F917" s="3" t="s">
        <v>53</v>
      </c>
    </row>
    <row r="918" spans="1:6" x14ac:dyDescent="0.25">
      <c r="C918" s="36"/>
      <c r="D918" s="37"/>
      <c r="E918" s="37"/>
      <c r="F918" s="37"/>
    </row>
    <row r="919" spans="1:6" x14ac:dyDescent="0.25">
      <c r="A919" s="70" t="s">
        <v>36</v>
      </c>
      <c r="B919" s="70"/>
      <c r="C919" s="36"/>
      <c r="D919" s="25">
        <v>119839</v>
      </c>
      <c r="E919" s="25">
        <v>79715</v>
      </c>
      <c r="F919" s="25">
        <v>39759</v>
      </c>
    </row>
    <row r="920" spans="1:6" x14ac:dyDescent="0.25">
      <c r="C920" s="36" t="s">
        <v>37</v>
      </c>
      <c r="D920" s="37"/>
      <c r="E920" s="37"/>
      <c r="F920" s="37"/>
    </row>
    <row r="921" spans="1:6" x14ac:dyDescent="0.25">
      <c r="C921" s="37">
        <v>1</v>
      </c>
      <c r="D921" s="10">
        <f>D$919/$C921</f>
        <v>119839</v>
      </c>
      <c r="E921" s="10">
        <f t="shared" ref="E921:F921" si="96">E$919/$C921</f>
        <v>79715</v>
      </c>
      <c r="F921" s="10">
        <f t="shared" si="96"/>
        <v>39759</v>
      </c>
    </row>
    <row r="922" spans="1:6" x14ac:dyDescent="0.25">
      <c r="C922" s="36">
        <v>2</v>
      </c>
      <c r="D922" s="10">
        <f t="shared" ref="D922:F932" si="97">D$919/$C922</f>
        <v>59919.5</v>
      </c>
      <c r="E922" s="10">
        <f t="shared" si="97"/>
        <v>39857.5</v>
      </c>
      <c r="F922" s="10">
        <f t="shared" si="97"/>
        <v>19879.5</v>
      </c>
    </row>
    <row r="923" spans="1:6" x14ac:dyDescent="0.25">
      <c r="C923" s="36">
        <v>3</v>
      </c>
      <c r="D923" s="10">
        <f t="shared" si="97"/>
        <v>39946.333333333336</v>
      </c>
      <c r="E923" s="10">
        <f t="shared" si="97"/>
        <v>26571.666666666668</v>
      </c>
      <c r="F923" s="12">
        <f t="shared" si="97"/>
        <v>13253</v>
      </c>
    </row>
    <row r="924" spans="1:6" x14ac:dyDescent="0.25">
      <c r="C924" s="36">
        <v>4</v>
      </c>
      <c r="D924" s="10">
        <f t="shared" si="97"/>
        <v>29959.75</v>
      </c>
      <c r="E924" s="10">
        <f t="shared" si="97"/>
        <v>19928.75</v>
      </c>
      <c r="F924" s="12">
        <f t="shared" si="97"/>
        <v>9939.75</v>
      </c>
    </row>
    <row r="925" spans="1:6" x14ac:dyDescent="0.25">
      <c r="C925" s="36">
        <v>5</v>
      </c>
      <c r="D925" s="10">
        <f t="shared" si="97"/>
        <v>23967.8</v>
      </c>
      <c r="E925" s="12">
        <f t="shared" si="97"/>
        <v>15943</v>
      </c>
      <c r="F925" s="12">
        <f t="shared" si="97"/>
        <v>7951.8</v>
      </c>
    </row>
    <row r="926" spans="1:6" x14ac:dyDescent="0.25">
      <c r="C926" s="36">
        <v>6</v>
      </c>
      <c r="D926" s="10">
        <f t="shared" si="97"/>
        <v>19973.166666666668</v>
      </c>
      <c r="E926" s="12">
        <f t="shared" si="97"/>
        <v>13285.833333333334</v>
      </c>
      <c r="F926" s="12">
        <f t="shared" si="97"/>
        <v>6626.5</v>
      </c>
    </row>
    <row r="927" spans="1:6" x14ac:dyDescent="0.25">
      <c r="C927" s="36">
        <v>7</v>
      </c>
      <c r="D927" s="12">
        <f t="shared" si="97"/>
        <v>17119.857142857141</v>
      </c>
      <c r="E927" s="12">
        <f t="shared" si="97"/>
        <v>11387.857142857143</v>
      </c>
      <c r="F927" s="12">
        <f t="shared" si="97"/>
        <v>5679.8571428571431</v>
      </c>
    </row>
    <row r="928" spans="1:6" x14ac:dyDescent="0.25">
      <c r="C928" s="36">
        <v>8</v>
      </c>
      <c r="D928" s="12">
        <f t="shared" si="97"/>
        <v>14979.875</v>
      </c>
      <c r="E928" s="12">
        <f t="shared" si="97"/>
        <v>9964.375</v>
      </c>
      <c r="F928" s="12">
        <f t="shared" si="97"/>
        <v>4969.875</v>
      </c>
    </row>
    <row r="929" spans="1:6" x14ac:dyDescent="0.25">
      <c r="C929" s="36">
        <v>9</v>
      </c>
      <c r="D929" s="12">
        <f t="shared" si="97"/>
        <v>13315.444444444445</v>
      </c>
      <c r="E929" s="12">
        <f t="shared" si="97"/>
        <v>8857.2222222222226</v>
      </c>
      <c r="F929" s="12">
        <f t="shared" si="97"/>
        <v>4417.666666666667</v>
      </c>
    </row>
    <row r="930" spans="1:6" x14ac:dyDescent="0.25">
      <c r="C930" s="36">
        <v>10</v>
      </c>
      <c r="D930" s="12">
        <f t="shared" si="97"/>
        <v>11983.9</v>
      </c>
      <c r="E930" s="12">
        <f t="shared" si="97"/>
        <v>7971.5</v>
      </c>
      <c r="F930" s="12">
        <f t="shared" si="97"/>
        <v>3975.9</v>
      </c>
    </row>
    <row r="931" spans="1:6" x14ac:dyDescent="0.25">
      <c r="C931" s="36">
        <v>11</v>
      </c>
      <c r="D931" s="12">
        <f t="shared" si="97"/>
        <v>10894.454545454546</v>
      </c>
      <c r="E931" s="12">
        <f t="shared" si="97"/>
        <v>7246.818181818182</v>
      </c>
      <c r="F931" s="12">
        <f t="shared" si="97"/>
        <v>3614.4545454545455</v>
      </c>
    </row>
    <row r="932" spans="1:6" x14ac:dyDescent="0.25">
      <c r="C932" s="36">
        <v>12</v>
      </c>
      <c r="D932" s="12">
        <f t="shared" si="97"/>
        <v>9986.5833333333339</v>
      </c>
      <c r="E932" s="12">
        <f t="shared" si="97"/>
        <v>6642.916666666667</v>
      </c>
      <c r="F932" s="12">
        <f t="shared" si="97"/>
        <v>3313.25</v>
      </c>
    </row>
    <row r="933" spans="1:6" x14ac:dyDescent="0.25">
      <c r="C933" s="36"/>
      <c r="D933" s="37"/>
      <c r="E933" s="37"/>
      <c r="F933" s="37"/>
    </row>
    <row r="934" spans="1:6" x14ac:dyDescent="0.25">
      <c r="A934" s="70" t="s">
        <v>80</v>
      </c>
      <c r="B934" s="70"/>
      <c r="C934" s="36"/>
      <c r="D934" s="37">
        <v>6</v>
      </c>
      <c r="E934" s="37">
        <v>4</v>
      </c>
      <c r="F934" s="37">
        <v>2</v>
      </c>
    </row>
    <row r="935" spans="1:6" x14ac:dyDescent="0.25">
      <c r="A935" s="16"/>
      <c r="B935" s="16"/>
      <c r="C935" s="36"/>
      <c r="D935" s="37"/>
      <c r="E935" s="37"/>
      <c r="F935" s="37"/>
    </row>
    <row r="936" spans="1:6" x14ac:dyDescent="0.25">
      <c r="A936" s="16"/>
      <c r="B936" s="16"/>
      <c r="C936" s="36"/>
      <c r="D936" s="37"/>
      <c r="E936" s="37"/>
      <c r="F936" s="37"/>
    </row>
    <row r="937" spans="1:6" x14ac:dyDescent="0.25">
      <c r="C937" s="36"/>
      <c r="D937" s="37"/>
      <c r="E937" s="37"/>
      <c r="F937" s="37"/>
    </row>
    <row r="938" spans="1:6" x14ac:dyDescent="0.25">
      <c r="C938" s="36"/>
      <c r="D938" s="37"/>
      <c r="E938" s="37"/>
      <c r="F938" s="37"/>
    </row>
    <row r="939" spans="1:6" x14ac:dyDescent="0.25">
      <c r="C939" s="36"/>
      <c r="D939" s="37"/>
      <c r="E939" s="37"/>
      <c r="F939" s="37"/>
    </row>
    <row r="940" spans="1:6" x14ac:dyDescent="0.25">
      <c r="C940" s="36"/>
      <c r="D940" s="71" t="s">
        <v>18</v>
      </c>
      <c r="E940" s="71"/>
      <c r="F940" s="37" t="s">
        <v>30</v>
      </c>
    </row>
    <row r="941" spans="1:6" x14ac:dyDescent="0.25">
      <c r="C941" s="36"/>
      <c r="D941" s="37"/>
      <c r="E941" s="37"/>
      <c r="F941" s="37"/>
    </row>
    <row r="942" spans="1:6" x14ac:dyDescent="0.25">
      <c r="C942" s="36"/>
      <c r="D942" s="3" t="s">
        <v>52</v>
      </c>
      <c r="E942" s="3" t="s">
        <v>1</v>
      </c>
      <c r="F942" s="3" t="s">
        <v>53</v>
      </c>
    </row>
    <row r="943" spans="1:6" x14ac:dyDescent="0.25">
      <c r="C943" s="36"/>
      <c r="D943" s="37"/>
      <c r="E943" s="37"/>
      <c r="F943" s="37"/>
    </row>
    <row r="944" spans="1:6" x14ac:dyDescent="0.25">
      <c r="A944" s="70" t="s">
        <v>36</v>
      </c>
      <c r="B944" s="70"/>
      <c r="C944" s="36"/>
      <c r="D944" s="25">
        <v>183869</v>
      </c>
      <c r="E944" s="25">
        <v>195176</v>
      </c>
      <c r="F944" s="25">
        <v>74191</v>
      </c>
    </row>
    <row r="945" spans="3:6" x14ac:dyDescent="0.25">
      <c r="C945" s="36" t="s">
        <v>37</v>
      </c>
      <c r="D945" s="37"/>
      <c r="E945" s="37"/>
      <c r="F945" s="37"/>
    </row>
    <row r="946" spans="3:6" x14ac:dyDescent="0.25">
      <c r="C946" s="37">
        <v>1</v>
      </c>
      <c r="D946" s="10">
        <f>D$944/$C946</f>
        <v>183869</v>
      </c>
      <c r="E946" s="10">
        <f t="shared" ref="E946:F961" si="98">E$944/$C946</f>
        <v>195176</v>
      </c>
      <c r="F946" s="10">
        <f t="shared" si="98"/>
        <v>74191</v>
      </c>
    </row>
    <row r="947" spans="3:6" x14ac:dyDescent="0.25">
      <c r="C947" s="36">
        <v>2</v>
      </c>
      <c r="D947" s="10">
        <f t="shared" ref="D947:F967" si="99">D$944/$C947</f>
        <v>91934.5</v>
      </c>
      <c r="E947" s="10">
        <f t="shared" si="98"/>
        <v>97588</v>
      </c>
      <c r="F947" s="10">
        <f t="shared" si="98"/>
        <v>37095.5</v>
      </c>
    </row>
    <row r="948" spans="3:6" x14ac:dyDescent="0.25">
      <c r="C948" s="36">
        <v>3</v>
      </c>
      <c r="D948" s="10">
        <f t="shared" si="99"/>
        <v>61289.666666666664</v>
      </c>
      <c r="E948" s="10">
        <f t="shared" si="98"/>
        <v>65058.666666666664</v>
      </c>
      <c r="F948" s="10">
        <f t="shared" si="98"/>
        <v>24730.333333333332</v>
      </c>
    </row>
    <row r="949" spans="3:6" x14ac:dyDescent="0.25">
      <c r="C949" s="36">
        <v>4</v>
      </c>
      <c r="D949" s="10">
        <f t="shared" si="99"/>
        <v>45967.25</v>
      </c>
      <c r="E949" s="10">
        <f t="shared" si="98"/>
        <v>48794</v>
      </c>
      <c r="F949" s="12">
        <f t="shared" si="98"/>
        <v>18547.75</v>
      </c>
    </row>
    <row r="950" spans="3:6" x14ac:dyDescent="0.25">
      <c r="C950" s="36">
        <v>5</v>
      </c>
      <c r="D950" s="10">
        <f t="shared" si="99"/>
        <v>36773.800000000003</v>
      </c>
      <c r="E950" s="10">
        <f t="shared" si="98"/>
        <v>39035.199999999997</v>
      </c>
      <c r="F950" s="12">
        <f t="shared" si="98"/>
        <v>14838.2</v>
      </c>
    </row>
    <row r="951" spans="3:6" x14ac:dyDescent="0.25">
      <c r="C951" s="36">
        <v>6</v>
      </c>
      <c r="D951" s="10">
        <f t="shared" si="99"/>
        <v>30644.833333333332</v>
      </c>
      <c r="E951" s="10">
        <f t="shared" si="98"/>
        <v>32529.333333333332</v>
      </c>
      <c r="F951" s="12">
        <f t="shared" si="98"/>
        <v>12365.166666666666</v>
      </c>
    </row>
    <row r="952" spans="3:6" x14ac:dyDescent="0.25">
      <c r="C952" s="36">
        <v>7</v>
      </c>
      <c r="D952" s="10">
        <f t="shared" si="99"/>
        <v>26267</v>
      </c>
      <c r="E952" s="10">
        <f t="shared" si="98"/>
        <v>27882.285714285714</v>
      </c>
      <c r="F952" s="12">
        <f t="shared" si="98"/>
        <v>10598.714285714286</v>
      </c>
    </row>
    <row r="953" spans="3:6" x14ac:dyDescent="0.25">
      <c r="C953" s="36">
        <v>8</v>
      </c>
      <c r="D953" s="10">
        <f t="shared" si="99"/>
        <v>22983.625</v>
      </c>
      <c r="E953" s="10">
        <f t="shared" si="98"/>
        <v>24397</v>
      </c>
      <c r="F953" s="12">
        <f t="shared" si="98"/>
        <v>9273.875</v>
      </c>
    </row>
    <row r="954" spans="3:6" x14ac:dyDescent="0.25">
      <c r="C954" s="36">
        <v>9</v>
      </c>
      <c r="D954" s="10">
        <f t="shared" si="99"/>
        <v>20429.888888888891</v>
      </c>
      <c r="E954" s="10">
        <f t="shared" si="98"/>
        <v>21686.222222222223</v>
      </c>
      <c r="F954" s="12">
        <f t="shared" si="98"/>
        <v>8243.4444444444453</v>
      </c>
    </row>
    <row r="955" spans="3:6" x14ac:dyDescent="0.25">
      <c r="C955" s="36">
        <v>10</v>
      </c>
      <c r="D955" s="12">
        <f t="shared" si="99"/>
        <v>18386.900000000001</v>
      </c>
      <c r="E955" s="10">
        <f t="shared" si="98"/>
        <v>19517.599999999999</v>
      </c>
      <c r="F955" s="12">
        <f t="shared" si="98"/>
        <v>7419.1</v>
      </c>
    </row>
    <row r="956" spans="3:6" x14ac:dyDescent="0.25">
      <c r="C956" s="36">
        <v>11</v>
      </c>
      <c r="D956" s="12">
        <f t="shared" si="99"/>
        <v>16715.363636363636</v>
      </c>
      <c r="E956" s="12">
        <f t="shared" si="98"/>
        <v>17743.272727272728</v>
      </c>
      <c r="F956" s="12">
        <f t="shared" si="98"/>
        <v>6744.636363636364</v>
      </c>
    </row>
    <row r="957" spans="3:6" x14ac:dyDescent="0.25">
      <c r="C957" s="36">
        <v>12</v>
      </c>
      <c r="D957" s="12">
        <f t="shared" si="99"/>
        <v>15322.416666666666</v>
      </c>
      <c r="E957" s="12">
        <f t="shared" si="98"/>
        <v>16264.666666666666</v>
      </c>
      <c r="F957" s="12">
        <f t="shared" si="98"/>
        <v>6182.583333333333</v>
      </c>
    </row>
    <row r="958" spans="3:6" x14ac:dyDescent="0.25">
      <c r="C958" s="36">
        <v>13</v>
      </c>
      <c r="D958" s="12">
        <f t="shared" si="99"/>
        <v>14143.76923076923</v>
      </c>
      <c r="E958" s="12">
        <f t="shared" si="98"/>
        <v>15013.538461538461</v>
      </c>
      <c r="F958" s="12">
        <f t="shared" si="98"/>
        <v>5707</v>
      </c>
    </row>
    <row r="959" spans="3:6" x14ac:dyDescent="0.25">
      <c r="C959" s="36">
        <v>14</v>
      </c>
      <c r="D959" s="12">
        <f t="shared" si="99"/>
        <v>13133.5</v>
      </c>
      <c r="E959" s="12">
        <f t="shared" si="98"/>
        <v>13941.142857142857</v>
      </c>
      <c r="F959" s="12">
        <f t="shared" si="98"/>
        <v>5299.3571428571431</v>
      </c>
    </row>
    <row r="960" spans="3:6" x14ac:dyDescent="0.25">
      <c r="C960" s="36">
        <v>15</v>
      </c>
      <c r="D960" s="12">
        <f t="shared" si="99"/>
        <v>12257.933333333332</v>
      </c>
      <c r="E960" s="12">
        <f t="shared" si="98"/>
        <v>13011.733333333334</v>
      </c>
      <c r="F960" s="12">
        <f t="shared" si="98"/>
        <v>4946.0666666666666</v>
      </c>
    </row>
    <row r="961" spans="1:6" x14ac:dyDescent="0.25">
      <c r="C961" s="36">
        <v>16</v>
      </c>
      <c r="D961" s="12">
        <f t="shared" si="99"/>
        <v>11491.8125</v>
      </c>
      <c r="E961" s="12">
        <f t="shared" si="98"/>
        <v>12198.5</v>
      </c>
      <c r="F961" s="12">
        <f t="shared" si="98"/>
        <v>4636.9375</v>
      </c>
    </row>
    <row r="962" spans="1:6" x14ac:dyDescent="0.25">
      <c r="C962" s="36">
        <v>17</v>
      </c>
      <c r="D962" s="12">
        <f t="shared" si="99"/>
        <v>10815.823529411764</v>
      </c>
      <c r="E962" s="12">
        <f t="shared" si="99"/>
        <v>11480.941176470587</v>
      </c>
      <c r="F962" s="12">
        <f t="shared" si="99"/>
        <v>4364.1764705882351</v>
      </c>
    </row>
    <row r="963" spans="1:6" x14ac:dyDescent="0.25">
      <c r="C963" s="36">
        <v>18</v>
      </c>
      <c r="D963" s="12">
        <f t="shared" si="99"/>
        <v>10214.944444444445</v>
      </c>
      <c r="E963" s="12">
        <f t="shared" si="99"/>
        <v>10843.111111111111</v>
      </c>
      <c r="F963" s="12">
        <f t="shared" si="99"/>
        <v>4121.7222222222226</v>
      </c>
    </row>
    <row r="964" spans="1:6" x14ac:dyDescent="0.25">
      <c r="C964" s="36">
        <v>19</v>
      </c>
      <c r="D964" s="12">
        <f t="shared" si="99"/>
        <v>9677.3157894736851</v>
      </c>
      <c r="E964" s="12">
        <f t="shared" si="99"/>
        <v>10272.421052631578</v>
      </c>
      <c r="F964" s="12">
        <f t="shared" si="99"/>
        <v>3904.7894736842104</v>
      </c>
    </row>
    <row r="965" spans="1:6" x14ac:dyDescent="0.25">
      <c r="C965" s="36">
        <v>20</v>
      </c>
      <c r="D965" s="12">
        <f t="shared" si="99"/>
        <v>9193.4500000000007</v>
      </c>
      <c r="E965" s="12">
        <f t="shared" si="99"/>
        <v>9758.7999999999993</v>
      </c>
      <c r="F965" s="12">
        <f t="shared" si="99"/>
        <v>3709.55</v>
      </c>
    </row>
    <row r="966" spans="1:6" x14ac:dyDescent="0.25">
      <c r="C966" s="36">
        <v>21</v>
      </c>
      <c r="D966" s="12">
        <f t="shared" si="99"/>
        <v>8755.6666666666661</v>
      </c>
      <c r="E966" s="12">
        <f t="shared" si="99"/>
        <v>9294.0952380952385</v>
      </c>
      <c r="F966" s="12">
        <f t="shared" si="99"/>
        <v>3532.9047619047619</v>
      </c>
    </row>
    <row r="967" spans="1:6" x14ac:dyDescent="0.25">
      <c r="C967" s="36">
        <v>22</v>
      </c>
      <c r="D967" s="12">
        <f t="shared" si="99"/>
        <v>8357.681818181818</v>
      </c>
      <c r="E967" s="12">
        <f t="shared" si="99"/>
        <v>8871.636363636364</v>
      </c>
      <c r="F967" s="12">
        <f t="shared" si="99"/>
        <v>3372.318181818182</v>
      </c>
    </row>
    <row r="968" spans="1:6" x14ac:dyDescent="0.25">
      <c r="C968" s="36"/>
      <c r="D968" s="12"/>
      <c r="E968" s="12"/>
      <c r="F968" s="12"/>
    </row>
    <row r="969" spans="1:6" x14ac:dyDescent="0.25">
      <c r="A969" s="70" t="s">
        <v>80</v>
      </c>
      <c r="B969" s="70"/>
      <c r="C969" s="36"/>
      <c r="D969" s="37">
        <v>9</v>
      </c>
      <c r="E969" s="37">
        <v>10</v>
      </c>
      <c r="F969" s="37">
        <v>3</v>
      </c>
    </row>
    <row r="970" spans="1:6" x14ac:dyDescent="0.25">
      <c r="A970" s="16"/>
      <c r="B970" s="16"/>
      <c r="C970" s="36"/>
      <c r="D970" s="37"/>
      <c r="E970" s="37"/>
      <c r="F970" s="37"/>
    </row>
    <row r="971" spans="1:6" x14ac:dyDescent="0.25">
      <c r="A971" s="16"/>
      <c r="B971" s="16"/>
      <c r="C971" s="36"/>
      <c r="D971" s="37"/>
      <c r="E971" s="37"/>
      <c r="F971" s="37"/>
    </row>
    <row r="972" spans="1:6" x14ac:dyDescent="0.25">
      <c r="C972" s="36"/>
      <c r="D972" s="37"/>
      <c r="E972" s="37"/>
      <c r="F972" s="37"/>
    </row>
    <row r="973" spans="1:6" x14ac:dyDescent="0.25">
      <c r="C973" s="36"/>
      <c r="D973" s="37"/>
      <c r="E973" s="37"/>
      <c r="F973" s="37"/>
    </row>
    <row r="974" spans="1:6" x14ac:dyDescent="0.25">
      <c r="C974" s="36"/>
      <c r="D974" s="37"/>
      <c r="E974" s="37"/>
      <c r="F974" s="37"/>
    </row>
    <row r="975" spans="1:6" x14ac:dyDescent="0.25">
      <c r="C975" s="36"/>
      <c r="D975" s="71" t="s">
        <v>19</v>
      </c>
      <c r="E975" s="71"/>
      <c r="F975" s="37" t="s">
        <v>29</v>
      </c>
    </row>
    <row r="976" spans="1:6" x14ac:dyDescent="0.25">
      <c r="C976" s="36"/>
      <c r="D976" s="37"/>
      <c r="E976" s="13"/>
      <c r="F976" s="37"/>
    </row>
    <row r="977" spans="1:6" x14ac:dyDescent="0.25">
      <c r="C977" s="36"/>
      <c r="D977" s="3" t="s">
        <v>52</v>
      </c>
      <c r="E977" s="3" t="s">
        <v>1</v>
      </c>
      <c r="F977" s="3" t="s">
        <v>53</v>
      </c>
    </row>
    <row r="978" spans="1:6" x14ac:dyDescent="0.25">
      <c r="C978" s="36"/>
      <c r="D978" s="37"/>
      <c r="E978" s="13"/>
      <c r="F978" s="37"/>
    </row>
    <row r="979" spans="1:6" x14ac:dyDescent="0.25">
      <c r="A979" s="70" t="s">
        <v>36</v>
      </c>
      <c r="B979" s="70"/>
      <c r="C979" s="36"/>
      <c r="D979" s="25">
        <v>129136</v>
      </c>
      <c r="E979" s="25">
        <v>84534</v>
      </c>
      <c r="F979" s="25">
        <v>35662</v>
      </c>
    </row>
    <row r="980" spans="1:6" x14ac:dyDescent="0.25">
      <c r="C980" s="36" t="s">
        <v>37</v>
      </c>
      <c r="D980" s="37"/>
      <c r="E980" s="37"/>
      <c r="F980" s="37"/>
    </row>
    <row r="981" spans="1:6" x14ac:dyDescent="0.25">
      <c r="C981" s="37">
        <v>1</v>
      </c>
      <c r="D981" s="10">
        <f>D$979/$C981</f>
        <v>129136</v>
      </c>
      <c r="E981" s="10">
        <f t="shared" ref="E981:F992" si="100">E$979/$C981</f>
        <v>84534</v>
      </c>
      <c r="F981" s="10">
        <f t="shared" si="100"/>
        <v>35662</v>
      </c>
    </row>
    <row r="982" spans="1:6" x14ac:dyDescent="0.25">
      <c r="C982" s="36">
        <v>2</v>
      </c>
      <c r="D982" s="10">
        <f t="shared" ref="D982:D992" si="101">D$979/$C982</f>
        <v>64568</v>
      </c>
      <c r="E982" s="10">
        <f t="shared" si="100"/>
        <v>42267</v>
      </c>
      <c r="F982" s="12">
        <f t="shared" si="100"/>
        <v>17831</v>
      </c>
    </row>
    <row r="983" spans="1:6" x14ac:dyDescent="0.25">
      <c r="C983" s="36">
        <v>3</v>
      </c>
      <c r="D983" s="10">
        <f t="shared" si="101"/>
        <v>43045.333333333336</v>
      </c>
      <c r="E983" s="10">
        <f t="shared" si="100"/>
        <v>28178</v>
      </c>
      <c r="F983" s="12">
        <f t="shared" si="100"/>
        <v>11887.333333333334</v>
      </c>
    </row>
    <row r="984" spans="1:6" x14ac:dyDescent="0.25">
      <c r="C984" s="36">
        <v>4</v>
      </c>
      <c r="D984" s="10">
        <f t="shared" si="101"/>
        <v>32284</v>
      </c>
      <c r="E984" s="10">
        <f t="shared" si="100"/>
        <v>21133.5</v>
      </c>
      <c r="F984" s="12">
        <f t="shared" si="100"/>
        <v>8915.5</v>
      </c>
    </row>
    <row r="985" spans="1:6" x14ac:dyDescent="0.25">
      <c r="C985" s="36">
        <v>5</v>
      </c>
      <c r="D985" s="10">
        <f t="shared" si="101"/>
        <v>25827.200000000001</v>
      </c>
      <c r="E985" s="12">
        <f t="shared" si="100"/>
        <v>16906.8</v>
      </c>
      <c r="F985" s="12">
        <f t="shared" si="100"/>
        <v>7132.4</v>
      </c>
    </row>
    <row r="986" spans="1:6" x14ac:dyDescent="0.25">
      <c r="C986" s="36">
        <v>6</v>
      </c>
      <c r="D986" s="10">
        <f t="shared" si="101"/>
        <v>21522.666666666668</v>
      </c>
      <c r="E986" s="12">
        <f t="shared" si="100"/>
        <v>14089</v>
      </c>
      <c r="F986" s="12">
        <f t="shared" si="100"/>
        <v>5943.666666666667</v>
      </c>
    </row>
    <row r="987" spans="1:6" x14ac:dyDescent="0.25">
      <c r="C987" s="36">
        <v>7</v>
      </c>
      <c r="D987" s="10">
        <f t="shared" si="101"/>
        <v>18448</v>
      </c>
      <c r="E987" s="12">
        <f t="shared" si="100"/>
        <v>12076.285714285714</v>
      </c>
      <c r="F987" s="12">
        <f t="shared" si="100"/>
        <v>5094.5714285714284</v>
      </c>
    </row>
    <row r="988" spans="1:6" x14ac:dyDescent="0.25">
      <c r="C988" s="36">
        <v>8</v>
      </c>
      <c r="D988" s="12">
        <f t="shared" si="101"/>
        <v>16142</v>
      </c>
      <c r="E988" s="12">
        <f t="shared" si="100"/>
        <v>10566.75</v>
      </c>
      <c r="F988" s="12">
        <f t="shared" si="100"/>
        <v>4457.75</v>
      </c>
    </row>
    <row r="989" spans="1:6" x14ac:dyDescent="0.25">
      <c r="C989" s="36">
        <v>9</v>
      </c>
      <c r="D989" s="12">
        <f t="shared" si="101"/>
        <v>14348.444444444445</v>
      </c>
      <c r="E989" s="12">
        <f t="shared" si="100"/>
        <v>9392.6666666666661</v>
      </c>
      <c r="F989" s="12">
        <f t="shared" si="100"/>
        <v>3962.4444444444443</v>
      </c>
    </row>
    <row r="990" spans="1:6" x14ac:dyDescent="0.25">
      <c r="C990" s="36">
        <v>10</v>
      </c>
      <c r="D990" s="12">
        <f t="shared" si="101"/>
        <v>12913.6</v>
      </c>
      <c r="E990" s="12">
        <f t="shared" si="100"/>
        <v>8453.4</v>
      </c>
      <c r="F990" s="12">
        <f t="shared" si="100"/>
        <v>3566.2</v>
      </c>
    </row>
    <row r="991" spans="1:6" x14ac:dyDescent="0.25">
      <c r="C991" s="36">
        <v>11</v>
      </c>
      <c r="D991" s="12">
        <f t="shared" si="101"/>
        <v>11739.636363636364</v>
      </c>
      <c r="E991" s="12">
        <f t="shared" si="100"/>
        <v>7684.909090909091</v>
      </c>
      <c r="F991" s="12">
        <f t="shared" si="100"/>
        <v>3242</v>
      </c>
    </row>
    <row r="992" spans="1:6" x14ac:dyDescent="0.25">
      <c r="C992" s="36">
        <v>12</v>
      </c>
      <c r="D992" s="12">
        <f t="shared" si="101"/>
        <v>10761.333333333334</v>
      </c>
      <c r="E992" s="12">
        <f t="shared" si="100"/>
        <v>7044.5</v>
      </c>
      <c r="F992" s="12">
        <f t="shared" si="100"/>
        <v>2971.8333333333335</v>
      </c>
    </row>
    <row r="993" spans="1:6" x14ac:dyDescent="0.25">
      <c r="C993" s="36"/>
      <c r="D993" s="37"/>
      <c r="E993" s="37"/>
      <c r="F993" s="37"/>
    </row>
    <row r="994" spans="1:6" x14ac:dyDescent="0.25">
      <c r="A994" s="70" t="s">
        <v>80</v>
      </c>
      <c r="B994" s="70"/>
      <c r="C994" s="36"/>
      <c r="D994" s="37">
        <v>7</v>
      </c>
      <c r="E994" s="37">
        <v>4</v>
      </c>
      <c r="F994" s="37">
        <v>1</v>
      </c>
    </row>
    <row r="995" spans="1:6" x14ac:dyDescent="0.25">
      <c r="A995" s="16"/>
      <c r="B995" s="16"/>
      <c r="C995" s="36"/>
      <c r="D995" s="37"/>
      <c r="E995" s="37"/>
      <c r="F995" s="37"/>
    </row>
    <row r="996" spans="1:6" x14ac:dyDescent="0.25">
      <c r="A996" s="16"/>
      <c r="B996" s="16"/>
      <c r="C996" s="36"/>
      <c r="D996" s="37"/>
      <c r="E996" s="37"/>
      <c r="F996" s="37"/>
    </row>
    <row r="997" spans="1:6" x14ac:dyDescent="0.25">
      <c r="C997" s="36"/>
      <c r="D997" s="37"/>
      <c r="E997" s="37"/>
      <c r="F997" s="37"/>
    </row>
    <row r="998" spans="1:6" x14ac:dyDescent="0.25">
      <c r="C998" s="36"/>
      <c r="D998" s="37"/>
      <c r="E998" s="37"/>
      <c r="F998" s="37"/>
    </row>
    <row r="999" spans="1:6" x14ac:dyDescent="0.25">
      <c r="C999" s="36"/>
      <c r="D999" s="37"/>
      <c r="E999" s="37"/>
      <c r="F999" s="37"/>
    </row>
    <row r="1000" spans="1:6" x14ac:dyDescent="0.25">
      <c r="C1000" s="36"/>
      <c r="D1000" s="71" t="s">
        <v>20</v>
      </c>
      <c r="E1000" s="71"/>
      <c r="F1000" s="37" t="s">
        <v>31</v>
      </c>
    </row>
    <row r="1001" spans="1:6" x14ac:dyDescent="0.25">
      <c r="C1001" s="36"/>
      <c r="D1001" s="37"/>
      <c r="E1001" s="37"/>
      <c r="F1001" s="37"/>
    </row>
    <row r="1002" spans="1:6" x14ac:dyDescent="0.25">
      <c r="C1002" s="36"/>
      <c r="D1002" s="3" t="s">
        <v>52</v>
      </c>
      <c r="E1002" s="3" t="s">
        <v>1</v>
      </c>
      <c r="F1002" s="3" t="s">
        <v>53</v>
      </c>
    </row>
    <row r="1003" spans="1:6" x14ac:dyDescent="0.25">
      <c r="C1003" s="36"/>
      <c r="D1003" s="37"/>
      <c r="E1003" s="37"/>
      <c r="F1003" s="37"/>
    </row>
    <row r="1004" spans="1:6" x14ac:dyDescent="0.25">
      <c r="A1004" s="70" t="s">
        <v>36</v>
      </c>
      <c r="B1004" s="70"/>
      <c r="C1004" s="36"/>
      <c r="D1004" s="25">
        <v>276098</v>
      </c>
      <c r="E1004" s="25">
        <v>158362</v>
      </c>
      <c r="F1004" s="25">
        <v>58427</v>
      </c>
    </row>
    <row r="1005" spans="1:6" x14ac:dyDescent="0.25">
      <c r="C1005" s="36" t="s">
        <v>37</v>
      </c>
      <c r="D1005" s="37"/>
      <c r="E1005" s="37"/>
      <c r="F1005" s="37"/>
    </row>
    <row r="1006" spans="1:6" x14ac:dyDescent="0.25">
      <c r="C1006" s="37">
        <v>1</v>
      </c>
      <c r="D1006" s="10">
        <f>D$1004/$C1006</f>
        <v>276098</v>
      </c>
      <c r="E1006" s="10">
        <f t="shared" ref="E1006:F1006" si="102">E$1004/$C1006</f>
        <v>158362</v>
      </c>
      <c r="F1006" s="10">
        <f t="shared" si="102"/>
        <v>58427</v>
      </c>
    </row>
    <row r="1007" spans="1:6" x14ac:dyDescent="0.25">
      <c r="C1007" s="36">
        <v>2</v>
      </c>
      <c r="D1007" s="10">
        <f t="shared" ref="D1007:F1028" si="103">D$1004/$C1007</f>
        <v>138049</v>
      </c>
      <c r="E1007" s="10">
        <f t="shared" si="103"/>
        <v>79181</v>
      </c>
      <c r="F1007" s="10">
        <f t="shared" si="103"/>
        <v>29213.5</v>
      </c>
    </row>
    <row r="1008" spans="1:6" x14ac:dyDescent="0.25">
      <c r="C1008" s="36">
        <v>3</v>
      </c>
      <c r="D1008" s="10">
        <f t="shared" si="103"/>
        <v>92032.666666666672</v>
      </c>
      <c r="E1008" s="10">
        <f t="shared" si="103"/>
        <v>52787.333333333336</v>
      </c>
      <c r="F1008" s="12">
        <f t="shared" si="103"/>
        <v>19475.666666666668</v>
      </c>
    </row>
    <row r="1009" spans="3:7" x14ac:dyDescent="0.25">
      <c r="C1009" s="36">
        <v>4</v>
      </c>
      <c r="D1009" s="10">
        <f t="shared" si="103"/>
        <v>69024.5</v>
      </c>
      <c r="E1009" s="10">
        <f t="shared" si="103"/>
        <v>39590.5</v>
      </c>
      <c r="F1009" s="12">
        <f t="shared" si="103"/>
        <v>14606.75</v>
      </c>
    </row>
    <row r="1010" spans="3:7" x14ac:dyDescent="0.25">
      <c r="C1010" s="36">
        <v>5</v>
      </c>
      <c r="D1010" s="10">
        <f t="shared" si="103"/>
        <v>55219.6</v>
      </c>
      <c r="E1010" s="10">
        <f t="shared" si="103"/>
        <v>31672.400000000001</v>
      </c>
      <c r="F1010" s="12">
        <f t="shared" si="103"/>
        <v>11685.4</v>
      </c>
    </row>
    <row r="1011" spans="3:7" x14ac:dyDescent="0.25">
      <c r="C1011" s="36">
        <v>6</v>
      </c>
      <c r="D1011" s="10">
        <f t="shared" si="103"/>
        <v>46016.333333333336</v>
      </c>
      <c r="E1011" s="10">
        <f t="shared" si="103"/>
        <v>26393.666666666668</v>
      </c>
      <c r="F1011" s="12">
        <f t="shared" si="103"/>
        <v>9737.8333333333339</v>
      </c>
    </row>
    <row r="1012" spans="3:7" x14ac:dyDescent="0.25">
      <c r="C1012" s="36">
        <v>7</v>
      </c>
      <c r="D1012" s="10">
        <f t="shared" si="103"/>
        <v>39442.571428571428</v>
      </c>
      <c r="E1012" s="10">
        <f t="shared" si="103"/>
        <v>22623.142857142859</v>
      </c>
      <c r="F1012" s="12">
        <f t="shared" si="103"/>
        <v>8346.7142857142862</v>
      </c>
    </row>
    <row r="1013" spans="3:7" x14ac:dyDescent="0.25">
      <c r="C1013" s="36">
        <v>8</v>
      </c>
      <c r="D1013" s="10">
        <f t="shared" si="103"/>
        <v>34512.25</v>
      </c>
      <c r="E1013" s="10">
        <f t="shared" si="103"/>
        <v>19795.25</v>
      </c>
      <c r="F1013" s="12">
        <f t="shared" si="103"/>
        <v>7303.375</v>
      </c>
    </row>
    <row r="1014" spans="3:7" x14ac:dyDescent="0.25">
      <c r="C1014" s="36">
        <v>9</v>
      </c>
      <c r="D1014" s="10">
        <f t="shared" si="103"/>
        <v>30677.555555555555</v>
      </c>
      <c r="E1014" s="12">
        <f t="shared" si="103"/>
        <v>17595.777777777777</v>
      </c>
      <c r="F1014" s="12">
        <f t="shared" si="103"/>
        <v>6491.8888888888887</v>
      </c>
    </row>
    <row r="1015" spans="3:7" x14ac:dyDescent="0.25">
      <c r="C1015" s="36">
        <v>10</v>
      </c>
      <c r="D1015" s="10">
        <f t="shared" si="103"/>
        <v>27609.8</v>
      </c>
      <c r="E1015" s="12">
        <f t="shared" si="103"/>
        <v>15836.2</v>
      </c>
      <c r="F1015" s="12">
        <f t="shared" si="103"/>
        <v>5842.7</v>
      </c>
    </row>
    <row r="1016" spans="3:7" x14ac:dyDescent="0.25">
      <c r="C1016" s="36">
        <v>11</v>
      </c>
      <c r="D1016" s="10">
        <f t="shared" si="103"/>
        <v>25099.81818181818</v>
      </c>
      <c r="E1016" s="12">
        <f t="shared" si="103"/>
        <v>14396.545454545454</v>
      </c>
      <c r="F1016" s="12">
        <f t="shared" si="103"/>
        <v>5311.545454545455</v>
      </c>
    </row>
    <row r="1017" spans="3:7" x14ac:dyDescent="0.25">
      <c r="C1017" s="36">
        <v>12</v>
      </c>
      <c r="D1017" s="10">
        <f t="shared" si="103"/>
        <v>23008.166666666668</v>
      </c>
      <c r="E1017" s="12">
        <f t="shared" si="103"/>
        <v>13196.833333333334</v>
      </c>
      <c r="F1017" s="12">
        <f t="shared" si="103"/>
        <v>4868.916666666667</v>
      </c>
      <c r="G1017" s="7"/>
    </row>
    <row r="1018" spans="3:7" x14ac:dyDescent="0.25">
      <c r="C1018" s="36">
        <v>13</v>
      </c>
      <c r="D1018" s="10">
        <f t="shared" si="103"/>
        <v>21238.307692307691</v>
      </c>
      <c r="E1018" s="12">
        <f t="shared" si="103"/>
        <v>12181.692307692309</v>
      </c>
      <c r="F1018" s="12">
        <f t="shared" si="103"/>
        <v>4494.3846153846152</v>
      </c>
    </row>
    <row r="1019" spans="3:7" x14ac:dyDescent="0.25">
      <c r="C1019" s="36">
        <v>14</v>
      </c>
      <c r="D1019" s="12">
        <f t="shared" si="103"/>
        <v>19721.285714285714</v>
      </c>
      <c r="E1019" s="12">
        <f t="shared" si="103"/>
        <v>11311.571428571429</v>
      </c>
      <c r="F1019" s="12">
        <f t="shared" si="103"/>
        <v>4173.3571428571431</v>
      </c>
    </row>
    <row r="1020" spans="3:7" x14ac:dyDescent="0.25">
      <c r="C1020" s="36">
        <v>15</v>
      </c>
      <c r="D1020" s="12">
        <f t="shared" si="103"/>
        <v>18406.533333333333</v>
      </c>
      <c r="E1020" s="12">
        <f t="shared" si="103"/>
        <v>10557.466666666667</v>
      </c>
      <c r="F1020" s="12">
        <f t="shared" si="103"/>
        <v>3895.1333333333332</v>
      </c>
    </row>
    <row r="1021" spans="3:7" x14ac:dyDescent="0.25">
      <c r="C1021" s="36">
        <v>16</v>
      </c>
      <c r="D1021" s="12">
        <f t="shared" si="103"/>
        <v>17256.125</v>
      </c>
      <c r="E1021" s="12">
        <f t="shared" si="103"/>
        <v>9897.625</v>
      </c>
      <c r="F1021" s="12">
        <f t="shared" si="103"/>
        <v>3651.6875</v>
      </c>
    </row>
    <row r="1022" spans="3:7" x14ac:dyDescent="0.25">
      <c r="C1022" s="36">
        <v>17</v>
      </c>
      <c r="D1022" s="12">
        <f t="shared" si="103"/>
        <v>16241.058823529413</v>
      </c>
      <c r="E1022" s="12">
        <f t="shared" si="103"/>
        <v>9315.4117647058829</v>
      </c>
      <c r="F1022" s="12">
        <f t="shared" si="103"/>
        <v>3436.8823529411766</v>
      </c>
    </row>
    <row r="1023" spans="3:7" x14ac:dyDescent="0.25">
      <c r="C1023" s="36">
        <v>18</v>
      </c>
      <c r="D1023" s="12">
        <f t="shared" si="103"/>
        <v>15338.777777777777</v>
      </c>
      <c r="E1023" s="12">
        <f t="shared" si="103"/>
        <v>8797.8888888888887</v>
      </c>
      <c r="F1023" s="12">
        <f t="shared" si="103"/>
        <v>3245.9444444444443</v>
      </c>
    </row>
    <row r="1024" spans="3:7" x14ac:dyDescent="0.25">
      <c r="C1024" s="36">
        <v>19</v>
      </c>
      <c r="D1024" s="12">
        <f t="shared" si="103"/>
        <v>14531.473684210527</v>
      </c>
      <c r="E1024" s="12">
        <f t="shared" si="103"/>
        <v>8334.8421052631584</v>
      </c>
      <c r="F1024" s="12">
        <f t="shared" si="103"/>
        <v>3075.1052631578946</v>
      </c>
    </row>
    <row r="1025" spans="1:6" x14ac:dyDescent="0.25">
      <c r="C1025" s="36">
        <v>20</v>
      </c>
      <c r="D1025" s="12">
        <f t="shared" si="103"/>
        <v>13804.9</v>
      </c>
      <c r="E1025" s="12">
        <f t="shared" si="103"/>
        <v>7918.1</v>
      </c>
      <c r="F1025" s="12">
        <f t="shared" si="103"/>
        <v>2921.35</v>
      </c>
    </row>
    <row r="1026" spans="1:6" x14ac:dyDescent="0.25">
      <c r="C1026" s="36">
        <v>21</v>
      </c>
      <c r="D1026" s="12">
        <f t="shared" si="103"/>
        <v>13147.523809523809</v>
      </c>
      <c r="E1026" s="12">
        <f t="shared" si="103"/>
        <v>7541.0476190476193</v>
      </c>
      <c r="F1026" s="12">
        <f t="shared" si="103"/>
        <v>2782.2380952380954</v>
      </c>
    </row>
    <row r="1027" spans="1:6" x14ac:dyDescent="0.25">
      <c r="C1027" s="36">
        <v>22</v>
      </c>
      <c r="D1027" s="12">
        <f t="shared" si="103"/>
        <v>12549.90909090909</v>
      </c>
      <c r="E1027" s="12">
        <f t="shared" si="103"/>
        <v>7198.272727272727</v>
      </c>
      <c r="F1027" s="12">
        <f t="shared" si="103"/>
        <v>2655.7727272727275</v>
      </c>
    </row>
    <row r="1028" spans="1:6" x14ac:dyDescent="0.25">
      <c r="C1028" s="36">
        <v>23</v>
      </c>
      <c r="D1028" s="12">
        <f t="shared" si="103"/>
        <v>12004.260869565218</v>
      </c>
      <c r="E1028" s="12">
        <f t="shared" si="103"/>
        <v>6885.304347826087</v>
      </c>
      <c r="F1028" s="12">
        <f t="shared" si="103"/>
        <v>2540.304347826087</v>
      </c>
    </row>
    <row r="1029" spans="1:6" x14ac:dyDescent="0.25">
      <c r="C1029" s="36"/>
      <c r="D1029" s="37"/>
      <c r="E1029" s="37"/>
      <c r="F1029" s="37"/>
    </row>
    <row r="1030" spans="1:6" x14ac:dyDescent="0.25">
      <c r="A1030" s="70" t="s">
        <v>80</v>
      </c>
      <c r="B1030" s="70"/>
      <c r="C1030" s="36"/>
      <c r="D1030" s="37">
        <v>13</v>
      </c>
      <c r="E1030" s="37">
        <v>8</v>
      </c>
      <c r="F1030" s="37">
        <v>2</v>
      </c>
    </row>
    <row r="1031" spans="1:6" x14ac:dyDescent="0.25">
      <c r="A1031" s="16"/>
      <c r="B1031" s="16"/>
      <c r="C1031" s="36"/>
      <c r="D1031" s="37"/>
      <c r="E1031" s="37"/>
      <c r="F1031" s="37"/>
    </row>
    <row r="1032" spans="1:6" x14ac:dyDescent="0.25">
      <c r="A1032" s="16"/>
      <c r="B1032" s="16"/>
      <c r="C1032" s="36"/>
      <c r="D1032" s="37"/>
      <c r="E1032" s="37"/>
      <c r="F1032" s="37"/>
    </row>
    <row r="1033" spans="1:6" x14ac:dyDescent="0.25">
      <c r="C1033" s="36"/>
      <c r="D1033" s="37"/>
      <c r="E1033" s="37"/>
      <c r="F1033" s="37"/>
    </row>
    <row r="1034" spans="1:6" x14ac:dyDescent="0.25">
      <c r="C1034" s="36"/>
      <c r="D1034" s="37"/>
      <c r="E1034" s="37"/>
      <c r="F1034" s="37"/>
    </row>
    <row r="1035" spans="1:6" x14ac:dyDescent="0.25">
      <c r="C1035" s="36"/>
      <c r="D1035" s="37"/>
      <c r="E1035" s="37"/>
      <c r="F1035" s="37"/>
    </row>
    <row r="1036" spans="1:6" x14ac:dyDescent="0.25">
      <c r="C1036" s="36"/>
      <c r="D1036" s="71" t="s">
        <v>21</v>
      </c>
      <c r="E1036" s="71"/>
      <c r="F1036" s="37" t="s">
        <v>28</v>
      </c>
    </row>
    <row r="1037" spans="1:6" x14ac:dyDescent="0.25">
      <c r="C1037" s="36"/>
      <c r="D1037" s="37"/>
      <c r="E1037" s="37"/>
      <c r="F1037" s="37"/>
    </row>
    <row r="1038" spans="1:6" x14ac:dyDescent="0.25">
      <c r="A1038" s="70"/>
      <c r="B1038" s="70"/>
      <c r="C1038" s="36"/>
      <c r="D1038" s="3" t="s">
        <v>52</v>
      </c>
      <c r="E1038" s="3" t="s">
        <v>1</v>
      </c>
      <c r="F1038" s="3" t="s">
        <v>53</v>
      </c>
    </row>
    <row r="1039" spans="1:6" x14ac:dyDescent="0.25">
      <c r="C1039" s="36"/>
      <c r="D1039" s="37"/>
      <c r="E1039" s="37"/>
      <c r="F1039" s="37"/>
    </row>
    <row r="1040" spans="1:6" x14ac:dyDescent="0.25">
      <c r="A1040" s="70" t="s">
        <v>36</v>
      </c>
      <c r="B1040" s="70"/>
      <c r="C1040" s="36"/>
      <c r="D1040" s="25">
        <v>115082</v>
      </c>
      <c r="E1040" s="25">
        <v>74113</v>
      </c>
      <c r="F1040" s="25">
        <v>24729</v>
      </c>
    </row>
    <row r="1041" spans="1:6" x14ac:dyDescent="0.25">
      <c r="C1041" s="36" t="s">
        <v>37</v>
      </c>
      <c r="D1041" s="37"/>
      <c r="E1041" s="37"/>
      <c r="F1041" s="37"/>
    </row>
    <row r="1042" spans="1:6" x14ac:dyDescent="0.25">
      <c r="C1042" s="37">
        <v>1</v>
      </c>
      <c r="D1042" s="10">
        <f>D$1040/$C1042</f>
        <v>115082</v>
      </c>
      <c r="E1042" s="10">
        <f t="shared" ref="E1042:F1051" si="104">E$1040/$C1042</f>
        <v>74113</v>
      </c>
      <c r="F1042" s="10">
        <f t="shared" si="104"/>
        <v>24729</v>
      </c>
    </row>
    <row r="1043" spans="1:6" x14ac:dyDescent="0.25">
      <c r="C1043" s="36">
        <v>2</v>
      </c>
      <c r="D1043" s="10">
        <f t="shared" ref="D1043:D1051" si="105">D$1040/$C1043</f>
        <v>57541</v>
      </c>
      <c r="E1043" s="10">
        <f t="shared" si="104"/>
        <v>37056.5</v>
      </c>
      <c r="F1043" s="12">
        <f t="shared" si="104"/>
        <v>12364.5</v>
      </c>
    </row>
    <row r="1044" spans="1:6" x14ac:dyDescent="0.25">
      <c r="C1044" s="36">
        <v>3</v>
      </c>
      <c r="D1044" s="10">
        <f t="shared" si="105"/>
        <v>38360.666666666664</v>
      </c>
      <c r="E1044" s="10">
        <f t="shared" si="104"/>
        <v>24704.333333333332</v>
      </c>
      <c r="F1044" s="12">
        <f t="shared" si="104"/>
        <v>8243</v>
      </c>
    </row>
    <row r="1045" spans="1:6" x14ac:dyDescent="0.25">
      <c r="C1045" s="36">
        <v>4</v>
      </c>
      <c r="D1045" s="10">
        <f t="shared" si="105"/>
        <v>28770.5</v>
      </c>
      <c r="E1045" s="12">
        <f t="shared" si="104"/>
        <v>18528.25</v>
      </c>
      <c r="F1045" s="12">
        <f t="shared" si="104"/>
        <v>6182.25</v>
      </c>
    </row>
    <row r="1046" spans="1:6" x14ac:dyDescent="0.25">
      <c r="C1046" s="36">
        <v>5</v>
      </c>
      <c r="D1046" s="10">
        <f t="shared" si="105"/>
        <v>23016.400000000001</v>
      </c>
      <c r="E1046" s="12">
        <f t="shared" si="104"/>
        <v>14822.6</v>
      </c>
      <c r="F1046" s="12">
        <f t="shared" si="104"/>
        <v>4945.8</v>
      </c>
    </row>
    <row r="1047" spans="1:6" x14ac:dyDescent="0.25">
      <c r="C1047" s="36">
        <v>6</v>
      </c>
      <c r="D1047" s="10">
        <f t="shared" si="105"/>
        <v>19180.333333333332</v>
      </c>
      <c r="E1047" s="12">
        <f t="shared" si="104"/>
        <v>12352.166666666666</v>
      </c>
      <c r="F1047" s="12">
        <f t="shared" si="104"/>
        <v>4121.5</v>
      </c>
    </row>
    <row r="1048" spans="1:6" x14ac:dyDescent="0.25">
      <c r="C1048" s="36">
        <v>7</v>
      </c>
      <c r="D1048" s="12">
        <f t="shared" si="105"/>
        <v>16440.285714285714</v>
      </c>
      <c r="E1048" s="12">
        <f t="shared" si="104"/>
        <v>10587.571428571429</v>
      </c>
      <c r="F1048" s="12">
        <f t="shared" si="104"/>
        <v>3532.7142857142858</v>
      </c>
    </row>
    <row r="1049" spans="1:6" x14ac:dyDescent="0.25">
      <c r="C1049" s="36">
        <v>8</v>
      </c>
      <c r="D1049" s="12">
        <f t="shared" si="105"/>
        <v>14385.25</v>
      </c>
      <c r="E1049" s="12">
        <f t="shared" si="104"/>
        <v>9264.125</v>
      </c>
      <c r="F1049" s="12">
        <f t="shared" si="104"/>
        <v>3091.125</v>
      </c>
    </row>
    <row r="1050" spans="1:6" x14ac:dyDescent="0.25">
      <c r="C1050" s="36">
        <v>9</v>
      </c>
      <c r="D1050" s="12">
        <f t="shared" si="105"/>
        <v>12786.888888888889</v>
      </c>
      <c r="E1050" s="12">
        <f t="shared" si="104"/>
        <v>8234.7777777777774</v>
      </c>
      <c r="F1050" s="12">
        <f t="shared" si="104"/>
        <v>2747.6666666666665</v>
      </c>
    </row>
    <row r="1051" spans="1:6" x14ac:dyDescent="0.25">
      <c r="C1051" s="36">
        <v>10</v>
      </c>
      <c r="D1051" s="12">
        <f t="shared" si="105"/>
        <v>11508.2</v>
      </c>
      <c r="E1051" s="12">
        <f t="shared" si="104"/>
        <v>7411.3</v>
      </c>
      <c r="F1051" s="12">
        <f t="shared" si="104"/>
        <v>2472.9</v>
      </c>
    </row>
    <row r="1052" spans="1:6" x14ac:dyDescent="0.25">
      <c r="C1052" s="36"/>
      <c r="D1052" s="37"/>
      <c r="E1052" s="37"/>
      <c r="F1052" s="37"/>
    </row>
    <row r="1053" spans="1:6" x14ac:dyDescent="0.25">
      <c r="A1053" s="70" t="s">
        <v>80</v>
      </c>
      <c r="B1053" s="70"/>
      <c r="C1053" s="36"/>
      <c r="D1053" s="37">
        <v>6</v>
      </c>
      <c r="E1053" s="53">
        <v>3</v>
      </c>
      <c r="F1053" s="37">
        <v>1</v>
      </c>
    </row>
    <row r="1054" spans="1:6" x14ac:dyDescent="0.25">
      <c r="A1054" s="16"/>
      <c r="B1054" s="16"/>
      <c r="C1054" s="36"/>
      <c r="D1054" s="37"/>
      <c r="E1054" s="37"/>
      <c r="F1054" s="37"/>
    </row>
    <row r="1055" spans="1:6" x14ac:dyDescent="0.25">
      <c r="A1055" s="16"/>
      <c r="B1055" s="16"/>
      <c r="C1055" s="36"/>
      <c r="D1055" s="37"/>
      <c r="E1055" s="37"/>
      <c r="F1055" s="37"/>
    </row>
    <row r="1056" spans="1:6" x14ac:dyDescent="0.25">
      <c r="A1056" s="36"/>
      <c r="B1056" s="36"/>
      <c r="C1056" s="36"/>
      <c r="D1056" s="37"/>
      <c r="E1056" s="37"/>
      <c r="F1056" s="37"/>
    </row>
    <row r="1057" spans="1:6" x14ac:dyDescent="0.25">
      <c r="C1057" s="36"/>
      <c r="D1057" s="37"/>
      <c r="E1057" s="37"/>
      <c r="F1057" s="37"/>
    </row>
    <row r="1058" spans="1:6" x14ac:dyDescent="0.25">
      <c r="C1058" s="36"/>
      <c r="D1058" s="37"/>
      <c r="E1058" s="37"/>
      <c r="F1058" s="37"/>
    </row>
    <row r="1059" spans="1:6" x14ac:dyDescent="0.25">
      <c r="C1059" s="36"/>
      <c r="D1059" s="71" t="s">
        <v>22</v>
      </c>
      <c r="E1059" s="71"/>
      <c r="F1059" s="37" t="s">
        <v>32</v>
      </c>
    </row>
    <row r="1060" spans="1:6" x14ac:dyDescent="0.25">
      <c r="C1060" s="36"/>
      <c r="D1060" s="37"/>
      <c r="E1060" s="37"/>
      <c r="F1060" s="37"/>
    </row>
    <row r="1061" spans="1:6" x14ac:dyDescent="0.25">
      <c r="C1061" s="36"/>
      <c r="D1061" s="3" t="s">
        <v>52</v>
      </c>
      <c r="E1061" s="3" t="s">
        <v>1</v>
      </c>
      <c r="F1061" s="3" t="s">
        <v>53</v>
      </c>
    </row>
    <row r="1062" spans="1:6" x14ac:dyDescent="0.25">
      <c r="C1062" s="36"/>
      <c r="D1062" s="37"/>
      <c r="E1062" s="37"/>
      <c r="F1062" s="37"/>
    </row>
    <row r="1063" spans="1:6" x14ac:dyDescent="0.25">
      <c r="A1063" s="70" t="s">
        <v>36</v>
      </c>
      <c r="B1063" s="70"/>
      <c r="C1063" s="36"/>
      <c r="D1063" s="25">
        <v>143055</v>
      </c>
      <c r="E1063" s="25">
        <v>89509</v>
      </c>
      <c r="F1063" s="25">
        <v>30183</v>
      </c>
    </row>
    <row r="1064" spans="1:6" x14ac:dyDescent="0.25">
      <c r="C1064" s="36" t="s">
        <v>37</v>
      </c>
      <c r="D1064" s="37"/>
      <c r="E1064" s="37"/>
      <c r="F1064" s="37"/>
    </row>
    <row r="1065" spans="1:6" x14ac:dyDescent="0.25">
      <c r="C1065" s="37">
        <v>1</v>
      </c>
      <c r="D1065" s="10">
        <f>D$1063/$C1065</f>
        <v>143055</v>
      </c>
      <c r="E1065" s="10">
        <f t="shared" ref="E1065:F1077" si="106">E$1063/$C1065</f>
        <v>89509</v>
      </c>
      <c r="F1065" s="10">
        <f t="shared" si="106"/>
        <v>30183</v>
      </c>
    </row>
    <row r="1066" spans="1:6" x14ac:dyDescent="0.25">
      <c r="C1066" s="36">
        <v>2</v>
      </c>
      <c r="D1066" s="10">
        <f t="shared" ref="D1066:D1077" si="107">D$1063/$C1066</f>
        <v>71527.5</v>
      </c>
      <c r="E1066" s="10">
        <f t="shared" si="106"/>
        <v>44754.5</v>
      </c>
      <c r="F1066" s="12">
        <f t="shared" si="106"/>
        <v>15091.5</v>
      </c>
    </row>
    <row r="1067" spans="1:6" x14ac:dyDescent="0.25">
      <c r="C1067" s="36">
        <v>3</v>
      </c>
      <c r="D1067" s="10">
        <f t="shared" si="107"/>
        <v>47685</v>
      </c>
      <c r="E1067" s="10">
        <f t="shared" si="106"/>
        <v>29836.333333333332</v>
      </c>
      <c r="F1067" s="12">
        <f t="shared" si="106"/>
        <v>10061</v>
      </c>
    </row>
    <row r="1068" spans="1:6" x14ac:dyDescent="0.25">
      <c r="C1068" s="36">
        <v>4</v>
      </c>
      <c r="D1068" s="10">
        <f t="shared" si="107"/>
        <v>35763.75</v>
      </c>
      <c r="E1068" s="10">
        <f t="shared" si="106"/>
        <v>22377.25</v>
      </c>
      <c r="F1068" s="12">
        <f t="shared" si="106"/>
        <v>7545.75</v>
      </c>
    </row>
    <row r="1069" spans="1:6" x14ac:dyDescent="0.25">
      <c r="C1069" s="36">
        <v>5</v>
      </c>
      <c r="D1069" s="10">
        <f t="shared" si="107"/>
        <v>28611</v>
      </c>
      <c r="E1069" s="10">
        <f t="shared" si="106"/>
        <v>17901.8</v>
      </c>
      <c r="F1069" s="12">
        <f t="shared" si="106"/>
        <v>6036.6</v>
      </c>
    </row>
    <row r="1070" spans="1:6" x14ac:dyDescent="0.25">
      <c r="C1070" s="36">
        <v>6</v>
      </c>
      <c r="D1070" s="10">
        <f t="shared" si="107"/>
        <v>23842.5</v>
      </c>
      <c r="E1070" s="12">
        <f t="shared" si="106"/>
        <v>14918.166666666666</v>
      </c>
      <c r="F1070" s="12">
        <f t="shared" si="106"/>
        <v>5030.5</v>
      </c>
    </row>
    <row r="1071" spans="1:6" x14ac:dyDescent="0.25">
      <c r="C1071" s="36">
        <v>7</v>
      </c>
      <c r="D1071" s="10">
        <f t="shared" si="107"/>
        <v>20436.428571428572</v>
      </c>
      <c r="E1071" s="12">
        <f t="shared" si="106"/>
        <v>12787</v>
      </c>
      <c r="F1071" s="12">
        <f t="shared" si="106"/>
        <v>4311.8571428571431</v>
      </c>
    </row>
    <row r="1072" spans="1:6" x14ac:dyDescent="0.25">
      <c r="C1072" s="36">
        <v>8</v>
      </c>
      <c r="D1072" s="12">
        <f t="shared" si="107"/>
        <v>17881.875</v>
      </c>
      <c r="E1072" s="12">
        <f t="shared" si="106"/>
        <v>11188.625</v>
      </c>
      <c r="F1072" s="12">
        <f t="shared" si="106"/>
        <v>3772.875</v>
      </c>
    </row>
    <row r="1073" spans="1:6" x14ac:dyDescent="0.25">
      <c r="C1073" s="36">
        <v>9</v>
      </c>
      <c r="D1073" s="12">
        <f t="shared" si="107"/>
        <v>15895</v>
      </c>
      <c r="E1073" s="12">
        <f t="shared" si="106"/>
        <v>9945.4444444444453</v>
      </c>
      <c r="F1073" s="12">
        <f t="shared" si="106"/>
        <v>3353.6666666666665</v>
      </c>
    </row>
    <row r="1074" spans="1:6" x14ac:dyDescent="0.25">
      <c r="C1074" s="36">
        <v>10</v>
      </c>
      <c r="D1074" s="12">
        <f t="shared" si="107"/>
        <v>14305.5</v>
      </c>
      <c r="E1074" s="12">
        <f t="shared" si="106"/>
        <v>8950.9</v>
      </c>
      <c r="F1074" s="12">
        <f t="shared" si="106"/>
        <v>3018.3</v>
      </c>
    </row>
    <row r="1075" spans="1:6" x14ac:dyDescent="0.25">
      <c r="C1075" s="36">
        <v>11</v>
      </c>
      <c r="D1075" s="12">
        <f t="shared" si="107"/>
        <v>13005</v>
      </c>
      <c r="E1075" s="12">
        <f t="shared" si="106"/>
        <v>8137.181818181818</v>
      </c>
      <c r="F1075" s="12">
        <f t="shared" si="106"/>
        <v>2743.909090909091</v>
      </c>
    </row>
    <row r="1076" spans="1:6" x14ac:dyDescent="0.25">
      <c r="C1076" s="36">
        <v>12</v>
      </c>
      <c r="D1076" s="12">
        <f t="shared" si="107"/>
        <v>11921.25</v>
      </c>
      <c r="E1076" s="12">
        <f t="shared" si="106"/>
        <v>7459.083333333333</v>
      </c>
      <c r="F1076" s="12">
        <f t="shared" si="106"/>
        <v>2515.25</v>
      </c>
    </row>
    <row r="1077" spans="1:6" x14ac:dyDescent="0.25">
      <c r="C1077" s="36">
        <v>13</v>
      </c>
      <c r="D1077" s="12">
        <f t="shared" si="107"/>
        <v>11004.23076923077</v>
      </c>
      <c r="E1077" s="12">
        <f t="shared" si="106"/>
        <v>6885.3076923076924</v>
      </c>
      <c r="F1077" s="12">
        <f t="shared" si="106"/>
        <v>2321.7692307692309</v>
      </c>
    </row>
    <row r="1078" spans="1:6" x14ac:dyDescent="0.25">
      <c r="C1078" s="36"/>
      <c r="D1078" s="37"/>
      <c r="E1078" s="37"/>
      <c r="F1078" s="37"/>
    </row>
    <row r="1079" spans="1:6" x14ac:dyDescent="0.25">
      <c r="A1079" s="70" t="s">
        <v>80</v>
      </c>
      <c r="B1079" s="70"/>
      <c r="C1079" s="36"/>
      <c r="D1079" s="37">
        <v>7</v>
      </c>
      <c r="E1079" s="37">
        <v>5</v>
      </c>
      <c r="F1079" s="37">
        <v>1</v>
      </c>
    </row>
    <row r="1080" spans="1:6" x14ac:dyDescent="0.25">
      <c r="A1080" s="16"/>
      <c r="B1080" s="16"/>
      <c r="C1080" s="36"/>
      <c r="D1080" s="37"/>
      <c r="E1080" s="37"/>
      <c r="F1080" s="37"/>
    </row>
    <row r="1081" spans="1:6" x14ac:dyDescent="0.25">
      <c r="A1081" s="16"/>
      <c r="B1081" s="16"/>
      <c r="C1081" s="36"/>
      <c r="D1081" s="37"/>
      <c r="E1081" s="37"/>
      <c r="F1081" s="37"/>
    </row>
    <row r="1082" spans="1:6" x14ac:dyDescent="0.25">
      <c r="C1082" s="36"/>
      <c r="D1082" s="37"/>
      <c r="E1082" s="37"/>
      <c r="F1082" s="37"/>
    </row>
    <row r="1083" spans="1:6" x14ac:dyDescent="0.25">
      <c r="C1083" s="36"/>
      <c r="D1083" s="37"/>
      <c r="E1083" s="37"/>
      <c r="F1083" s="37"/>
    </row>
    <row r="1084" spans="1:6" x14ac:dyDescent="0.25">
      <c r="C1084" s="36"/>
      <c r="D1084" s="37"/>
      <c r="E1084" s="37"/>
      <c r="F1084" s="37"/>
    </row>
    <row r="1085" spans="1:6" x14ac:dyDescent="0.25">
      <c r="C1085" s="36"/>
      <c r="D1085" s="71" t="s">
        <v>23</v>
      </c>
      <c r="E1085" s="71"/>
      <c r="F1085" s="37" t="s">
        <v>26</v>
      </c>
    </row>
    <row r="1086" spans="1:6" x14ac:dyDescent="0.25">
      <c r="C1086" s="36"/>
      <c r="D1086" s="37"/>
      <c r="E1086" s="37"/>
      <c r="F1086" s="37"/>
    </row>
    <row r="1087" spans="1:6" x14ac:dyDescent="0.25">
      <c r="C1087" s="36"/>
      <c r="D1087" s="3" t="s">
        <v>52</v>
      </c>
      <c r="E1087" s="3" t="s">
        <v>1</v>
      </c>
      <c r="F1087" s="3" t="s">
        <v>53</v>
      </c>
    </row>
    <row r="1088" spans="1:6" x14ac:dyDescent="0.25">
      <c r="C1088" s="36"/>
      <c r="D1088" s="37"/>
      <c r="E1088" s="37"/>
      <c r="F1088" s="37"/>
    </row>
    <row r="1089" spans="1:6" x14ac:dyDescent="0.25">
      <c r="A1089" s="70" t="s">
        <v>36</v>
      </c>
      <c r="B1089" s="70"/>
      <c r="C1089" s="36"/>
      <c r="D1089" s="25">
        <v>117204</v>
      </c>
      <c r="E1089" s="25">
        <v>84107</v>
      </c>
      <c r="F1089" s="25">
        <v>28874</v>
      </c>
    </row>
    <row r="1090" spans="1:6" x14ac:dyDescent="0.25">
      <c r="C1090" s="36" t="s">
        <v>37</v>
      </c>
      <c r="D1090" s="37"/>
      <c r="E1090" s="37"/>
      <c r="F1090" s="37"/>
    </row>
    <row r="1091" spans="1:6" x14ac:dyDescent="0.25">
      <c r="C1091" s="37">
        <v>1</v>
      </c>
      <c r="D1091" s="10">
        <f>D$1089/$C1091</f>
        <v>117204</v>
      </c>
      <c r="E1091" s="10">
        <f t="shared" ref="E1091:F1091" si="108">E$1089/$C1091</f>
        <v>84107</v>
      </c>
      <c r="F1091" s="10">
        <f t="shared" si="108"/>
        <v>28874</v>
      </c>
    </row>
    <row r="1092" spans="1:6" x14ac:dyDescent="0.25">
      <c r="C1092" s="36">
        <v>2</v>
      </c>
      <c r="D1092" s="10">
        <f t="shared" ref="D1092:F1101" si="109">D$1089/$C1092</f>
        <v>58602</v>
      </c>
      <c r="E1092" s="10">
        <f t="shared" si="109"/>
        <v>42053.5</v>
      </c>
      <c r="F1092" s="12">
        <f t="shared" si="109"/>
        <v>14437</v>
      </c>
    </row>
    <row r="1093" spans="1:6" x14ac:dyDescent="0.25">
      <c r="C1093" s="36">
        <v>3</v>
      </c>
      <c r="D1093" s="10">
        <f t="shared" si="109"/>
        <v>39068</v>
      </c>
      <c r="E1093" s="10">
        <f t="shared" si="109"/>
        <v>28035.666666666668</v>
      </c>
      <c r="F1093" s="12">
        <f t="shared" si="109"/>
        <v>9624.6666666666661</v>
      </c>
    </row>
    <row r="1094" spans="1:6" x14ac:dyDescent="0.25">
      <c r="C1094" s="36">
        <v>4</v>
      </c>
      <c r="D1094" s="10">
        <f t="shared" si="109"/>
        <v>29301</v>
      </c>
      <c r="E1094" s="10">
        <f t="shared" si="109"/>
        <v>21026.75</v>
      </c>
      <c r="F1094" s="12">
        <f t="shared" si="109"/>
        <v>7218.5</v>
      </c>
    </row>
    <row r="1095" spans="1:6" x14ac:dyDescent="0.25">
      <c r="C1095" s="36">
        <v>5</v>
      </c>
      <c r="D1095" s="10">
        <f t="shared" si="109"/>
        <v>23440.799999999999</v>
      </c>
      <c r="E1095" s="12">
        <f t="shared" si="109"/>
        <v>16821.400000000001</v>
      </c>
      <c r="F1095" s="12">
        <f t="shared" si="109"/>
        <v>5774.8</v>
      </c>
    </row>
    <row r="1096" spans="1:6" x14ac:dyDescent="0.25">
      <c r="C1096" s="36">
        <v>6</v>
      </c>
      <c r="D1096" s="10">
        <f t="shared" si="109"/>
        <v>19534</v>
      </c>
      <c r="E1096" s="12">
        <f t="shared" si="109"/>
        <v>14017.833333333334</v>
      </c>
      <c r="F1096" s="12">
        <f t="shared" si="109"/>
        <v>4812.333333333333</v>
      </c>
    </row>
    <row r="1097" spans="1:6" x14ac:dyDescent="0.25">
      <c r="C1097" s="36">
        <v>7</v>
      </c>
      <c r="D1097" s="12">
        <f t="shared" si="109"/>
        <v>16743.428571428572</v>
      </c>
      <c r="E1097" s="12">
        <f t="shared" si="109"/>
        <v>12015.285714285714</v>
      </c>
      <c r="F1097" s="12">
        <f t="shared" si="109"/>
        <v>4124.8571428571431</v>
      </c>
    </row>
    <row r="1098" spans="1:6" x14ac:dyDescent="0.25">
      <c r="C1098" s="36">
        <v>8</v>
      </c>
      <c r="D1098" s="12">
        <f t="shared" si="109"/>
        <v>14650.5</v>
      </c>
      <c r="E1098" s="12">
        <f t="shared" si="109"/>
        <v>10513.375</v>
      </c>
      <c r="F1098" s="12">
        <f t="shared" si="109"/>
        <v>3609.25</v>
      </c>
    </row>
    <row r="1099" spans="1:6" x14ac:dyDescent="0.25">
      <c r="C1099" s="36">
        <v>9</v>
      </c>
      <c r="D1099" s="12">
        <f t="shared" si="109"/>
        <v>13022.666666666666</v>
      </c>
      <c r="E1099" s="12">
        <f t="shared" si="109"/>
        <v>9345.2222222222226</v>
      </c>
      <c r="F1099" s="12">
        <f t="shared" si="109"/>
        <v>3208.2222222222222</v>
      </c>
    </row>
    <row r="1100" spans="1:6" x14ac:dyDescent="0.25">
      <c r="C1100" s="36">
        <v>10</v>
      </c>
      <c r="D1100" s="12">
        <f t="shared" si="109"/>
        <v>11720.4</v>
      </c>
      <c r="E1100" s="12">
        <f t="shared" si="109"/>
        <v>8410.7000000000007</v>
      </c>
      <c r="F1100" s="12">
        <f t="shared" si="109"/>
        <v>2887.4</v>
      </c>
    </row>
    <row r="1101" spans="1:6" x14ac:dyDescent="0.25">
      <c r="C1101" s="36">
        <v>11</v>
      </c>
      <c r="D1101" s="12">
        <f t="shared" si="109"/>
        <v>10654.90909090909</v>
      </c>
      <c r="E1101" s="12">
        <f t="shared" si="109"/>
        <v>7646.090909090909</v>
      </c>
      <c r="F1101" s="12">
        <f t="shared" si="109"/>
        <v>2624.909090909091</v>
      </c>
    </row>
    <row r="1102" spans="1:6" x14ac:dyDescent="0.25">
      <c r="C1102" s="36"/>
      <c r="D1102" s="37"/>
      <c r="E1102" s="37"/>
      <c r="F1102" s="37"/>
    </row>
    <row r="1103" spans="1:6" x14ac:dyDescent="0.25">
      <c r="A1103" s="70" t="s">
        <v>80</v>
      </c>
      <c r="B1103" s="70"/>
      <c r="C1103" s="36"/>
      <c r="D1103" s="37">
        <v>6</v>
      </c>
      <c r="E1103" s="37">
        <v>4</v>
      </c>
      <c r="F1103" s="37">
        <v>1</v>
      </c>
    </row>
    <row r="1104" spans="1:6" x14ac:dyDescent="0.25">
      <c r="A1104" s="16"/>
      <c r="B1104" s="16"/>
      <c r="C1104" s="36"/>
      <c r="D1104" s="37"/>
      <c r="E1104" s="37"/>
      <c r="F1104" s="37"/>
    </row>
    <row r="1105" spans="1:6" x14ac:dyDescent="0.25">
      <c r="A1105" s="16"/>
      <c r="B1105" s="16"/>
      <c r="C1105" s="36"/>
      <c r="D1105" s="37"/>
      <c r="E1105" s="37"/>
      <c r="F1105" s="37"/>
    </row>
    <row r="1106" spans="1:6" x14ac:dyDescent="0.25">
      <c r="C1106" s="36"/>
      <c r="D1106" s="37"/>
      <c r="E1106" s="37"/>
      <c r="F1106" s="37"/>
    </row>
    <row r="1107" spans="1:6" x14ac:dyDescent="0.25">
      <c r="C1107" s="36"/>
      <c r="D1107" s="37"/>
      <c r="E1107" s="37"/>
      <c r="F1107" s="37"/>
    </row>
    <row r="1108" spans="1:6" x14ac:dyDescent="0.25">
      <c r="C1108" s="36"/>
      <c r="D1108" s="37"/>
      <c r="E1108" s="37"/>
      <c r="F1108" s="37"/>
    </row>
    <row r="1109" spans="1:6" x14ac:dyDescent="0.25">
      <c r="C1109" s="36"/>
      <c r="D1109" s="71" t="s">
        <v>24</v>
      </c>
      <c r="E1109" s="71"/>
      <c r="F1109" s="37" t="s">
        <v>27</v>
      </c>
    </row>
    <row r="1110" spans="1:6" x14ac:dyDescent="0.25">
      <c r="C1110" s="36"/>
      <c r="D1110" s="37"/>
      <c r="E1110" s="37"/>
      <c r="F1110" s="37"/>
    </row>
    <row r="1111" spans="1:6" x14ac:dyDescent="0.25">
      <c r="C1111" s="36"/>
      <c r="D1111" s="3" t="s">
        <v>52</v>
      </c>
      <c r="E1111" s="3" t="s">
        <v>1</v>
      </c>
      <c r="F1111" s="3" t="s">
        <v>53</v>
      </c>
    </row>
    <row r="1112" spans="1:6" x14ac:dyDescent="0.25">
      <c r="C1112" s="36"/>
      <c r="D1112" s="37"/>
      <c r="E1112" s="37"/>
      <c r="F1112" s="37"/>
    </row>
    <row r="1113" spans="1:6" x14ac:dyDescent="0.25">
      <c r="A1113" s="70" t="s">
        <v>36</v>
      </c>
      <c r="B1113" s="70"/>
      <c r="C1113" s="36"/>
      <c r="D1113" s="25">
        <v>340623</v>
      </c>
      <c r="E1113" s="25">
        <v>176100</v>
      </c>
      <c r="F1113" s="25">
        <v>55105</v>
      </c>
    </row>
    <row r="1114" spans="1:6" x14ac:dyDescent="0.25">
      <c r="C1114" s="36" t="s">
        <v>37</v>
      </c>
      <c r="D1114" s="37"/>
      <c r="E1114" s="37"/>
      <c r="F1114" s="37"/>
    </row>
    <row r="1115" spans="1:6" x14ac:dyDescent="0.25">
      <c r="C1115" s="37">
        <v>1</v>
      </c>
      <c r="D1115" s="10">
        <f>D$1113/$C1115</f>
        <v>340623</v>
      </c>
      <c r="E1115" s="10">
        <f t="shared" ref="E1115:F1130" si="110">E$1113/$C1115</f>
        <v>176100</v>
      </c>
      <c r="F1115" s="10">
        <f t="shared" si="110"/>
        <v>55105</v>
      </c>
    </row>
    <row r="1116" spans="1:6" x14ac:dyDescent="0.25">
      <c r="C1116" s="36">
        <v>2</v>
      </c>
      <c r="D1116" s="10">
        <f t="shared" ref="D1116:F1140" si="111">D$1113/$C1116</f>
        <v>170311.5</v>
      </c>
      <c r="E1116" s="10">
        <f t="shared" si="110"/>
        <v>88050</v>
      </c>
      <c r="F1116" s="10">
        <f t="shared" si="110"/>
        <v>27552.5</v>
      </c>
    </row>
    <row r="1117" spans="1:6" x14ac:dyDescent="0.25">
      <c r="C1117" s="36">
        <v>3</v>
      </c>
      <c r="D1117" s="10">
        <f t="shared" si="111"/>
        <v>113541</v>
      </c>
      <c r="E1117" s="10">
        <f t="shared" si="110"/>
        <v>58700</v>
      </c>
      <c r="F1117" s="12">
        <f t="shared" si="110"/>
        <v>18368.333333333332</v>
      </c>
    </row>
    <row r="1118" spans="1:6" x14ac:dyDescent="0.25">
      <c r="C1118" s="36">
        <v>4</v>
      </c>
      <c r="D1118" s="10">
        <f t="shared" si="111"/>
        <v>85155.75</v>
      </c>
      <c r="E1118" s="10">
        <f t="shared" si="110"/>
        <v>44025</v>
      </c>
      <c r="F1118" s="12">
        <f t="shared" si="110"/>
        <v>13776.25</v>
      </c>
    </row>
    <row r="1119" spans="1:6" x14ac:dyDescent="0.25">
      <c r="C1119" s="36">
        <v>5</v>
      </c>
      <c r="D1119" s="10">
        <f t="shared" si="111"/>
        <v>68124.600000000006</v>
      </c>
      <c r="E1119" s="10">
        <f t="shared" si="110"/>
        <v>35220</v>
      </c>
      <c r="F1119" s="12">
        <f t="shared" si="110"/>
        <v>11021</v>
      </c>
    </row>
    <row r="1120" spans="1:6" x14ac:dyDescent="0.25">
      <c r="C1120" s="36">
        <v>6</v>
      </c>
      <c r="D1120" s="10">
        <f t="shared" si="111"/>
        <v>56770.5</v>
      </c>
      <c r="E1120" s="10">
        <f t="shared" si="110"/>
        <v>29350</v>
      </c>
      <c r="F1120" s="12">
        <f t="shared" si="110"/>
        <v>9184.1666666666661</v>
      </c>
    </row>
    <row r="1121" spans="3:6" x14ac:dyDescent="0.25">
      <c r="C1121" s="36">
        <v>7</v>
      </c>
      <c r="D1121" s="10">
        <f t="shared" si="111"/>
        <v>48660.428571428572</v>
      </c>
      <c r="E1121" s="10">
        <f t="shared" si="110"/>
        <v>25157.142857142859</v>
      </c>
      <c r="F1121" s="12">
        <f t="shared" si="110"/>
        <v>7872.1428571428569</v>
      </c>
    </row>
    <row r="1122" spans="3:6" x14ac:dyDescent="0.25">
      <c r="C1122" s="36">
        <v>8</v>
      </c>
      <c r="D1122" s="10">
        <f t="shared" si="111"/>
        <v>42577.875</v>
      </c>
      <c r="E1122" s="10">
        <f t="shared" si="110"/>
        <v>22012.5</v>
      </c>
      <c r="F1122" s="12">
        <f t="shared" si="110"/>
        <v>6888.125</v>
      </c>
    </row>
    <row r="1123" spans="3:6" x14ac:dyDescent="0.25">
      <c r="C1123" s="36">
        <v>9</v>
      </c>
      <c r="D1123" s="10">
        <f t="shared" si="111"/>
        <v>37847</v>
      </c>
      <c r="E1123" s="12">
        <f t="shared" si="110"/>
        <v>19566.666666666668</v>
      </c>
      <c r="F1123" s="12">
        <f t="shared" si="110"/>
        <v>6122.7777777777774</v>
      </c>
    </row>
    <row r="1124" spans="3:6" x14ac:dyDescent="0.25">
      <c r="C1124" s="36">
        <v>10</v>
      </c>
      <c r="D1124" s="10">
        <f t="shared" si="111"/>
        <v>34062.300000000003</v>
      </c>
      <c r="E1124" s="12">
        <f t="shared" si="110"/>
        <v>17610</v>
      </c>
      <c r="F1124" s="12">
        <f t="shared" si="110"/>
        <v>5510.5</v>
      </c>
    </row>
    <row r="1125" spans="3:6" x14ac:dyDescent="0.25">
      <c r="C1125" s="36">
        <v>11</v>
      </c>
      <c r="D1125" s="10">
        <f t="shared" si="111"/>
        <v>30965.727272727272</v>
      </c>
      <c r="E1125" s="12">
        <f t="shared" si="110"/>
        <v>16009.09090909091</v>
      </c>
      <c r="F1125" s="12">
        <f t="shared" si="110"/>
        <v>5009.545454545455</v>
      </c>
    </row>
    <row r="1126" spans="3:6" x14ac:dyDescent="0.25">
      <c r="C1126" s="36">
        <v>12</v>
      </c>
      <c r="D1126" s="10">
        <f t="shared" si="111"/>
        <v>28385.25</v>
      </c>
      <c r="E1126" s="12">
        <f t="shared" si="110"/>
        <v>14675</v>
      </c>
      <c r="F1126" s="12">
        <f t="shared" si="110"/>
        <v>4592.083333333333</v>
      </c>
    </row>
    <row r="1127" spans="3:6" x14ac:dyDescent="0.25">
      <c r="C1127" s="36">
        <v>13</v>
      </c>
      <c r="D1127" s="10">
        <f t="shared" si="111"/>
        <v>26201.76923076923</v>
      </c>
      <c r="E1127" s="12">
        <f t="shared" si="110"/>
        <v>13546.153846153846</v>
      </c>
      <c r="F1127" s="12">
        <f t="shared" si="110"/>
        <v>4238.8461538461543</v>
      </c>
    </row>
    <row r="1128" spans="3:6" x14ac:dyDescent="0.25">
      <c r="C1128" s="36">
        <v>14</v>
      </c>
      <c r="D1128" s="10">
        <f t="shared" si="111"/>
        <v>24330.214285714286</v>
      </c>
      <c r="E1128" s="12">
        <f t="shared" si="110"/>
        <v>12578.571428571429</v>
      </c>
      <c r="F1128" s="12">
        <f t="shared" si="110"/>
        <v>3936.0714285714284</v>
      </c>
    </row>
    <row r="1129" spans="3:6" x14ac:dyDescent="0.25">
      <c r="C1129" s="36">
        <v>15</v>
      </c>
      <c r="D1129" s="10">
        <f t="shared" si="111"/>
        <v>22708.2</v>
      </c>
      <c r="E1129" s="12">
        <f t="shared" si="110"/>
        <v>11740</v>
      </c>
      <c r="F1129" s="12">
        <f t="shared" si="110"/>
        <v>3673.6666666666665</v>
      </c>
    </row>
    <row r="1130" spans="3:6" x14ac:dyDescent="0.25">
      <c r="C1130" s="36">
        <v>16</v>
      </c>
      <c r="D1130" s="10">
        <f t="shared" si="111"/>
        <v>21288.9375</v>
      </c>
      <c r="E1130" s="12">
        <f t="shared" si="110"/>
        <v>11006.25</v>
      </c>
      <c r="F1130" s="12">
        <f t="shared" si="110"/>
        <v>3444.0625</v>
      </c>
    </row>
    <row r="1131" spans="3:6" x14ac:dyDescent="0.25">
      <c r="C1131" s="36">
        <v>17</v>
      </c>
      <c r="D1131" s="12">
        <f t="shared" si="111"/>
        <v>20036.647058823528</v>
      </c>
      <c r="E1131" s="12">
        <f t="shared" si="111"/>
        <v>10358.823529411764</v>
      </c>
      <c r="F1131" s="12">
        <f t="shared" si="111"/>
        <v>3241.4705882352941</v>
      </c>
    </row>
    <row r="1132" spans="3:6" x14ac:dyDescent="0.25">
      <c r="C1132" s="36">
        <v>18</v>
      </c>
      <c r="D1132" s="12">
        <f t="shared" si="111"/>
        <v>18923.5</v>
      </c>
      <c r="E1132" s="12">
        <f t="shared" si="111"/>
        <v>9783.3333333333339</v>
      </c>
      <c r="F1132" s="12">
        <f t="shared" si="111"/>
        <v>3061.3888888888887</v>
      </c>
    </row>
    <row r="1133" spans="3:6" x14ac:dyDescent="0.25">
      <c r="C1133" s="36">
        <v>19</v>
      </c>
      <c r="D1133" s="12">
        <f t="shared" si="111"/>
        <v>17927.526315789473</v>
      </c>
      <c r="E1133" s="12">
        <f t="shared" si="111"/>
        <v>9268.4210526315783</v>
      </c>
      <c r="F1133" s="12">
        <f t="shared" si="111"/>
        <v>2900.2631578947367</v>
      </c>
    </row>
    <row r="1134" spans="3:6" x14ac:dyDescent="0.25">
      <c r="C1134" s="36">
        <v>20</v>
      </c>
      <c r="D1134" s="12">
        <f t="shared" si="111"/>
        <v>17031.150000000001</v>
      </c>
      <c r="E1134" s="12">
        <f t="shared" si="111"/>
        <v>8805</v>
      </c>
      <c r="F1134" s="12">
        <f t="shared" si="111"/>
        <v>2755.25</v>
      </c>
    </row>
    <row r="1135" spans="3:6" x14ac:dyDescent="0.25">
      <c r="C1135" s="36">
        <v>21</v>
      </c>
      <c r="D1135" s="12">
        <f t="shared" si="111"/>
        <v>16220.142857142857</v>
      </c>
      <c r="E1135" s="12">
        <f t="shared" si="111"/>
        <v>8385.7142857142862</v>
      </c>
      <c r="F1135" s="12">
        <f t="shared" si="111"/>
        <v>2624.0476190476193</v>
      </c>
    </row>
    <row r="1136" spans="3:6" x14ac:dyDescent="0.25">
      <c r="C1136" s="36">
        <v>22</v>
      </c>
      <c r="D1136" s="12">
        <f t="shared" si="111"/>
        <v>15482.863636363636</v>
      </c>
      <c r="E1136" s="12">
        <f t="shared" si="111"/>
        <v>8004.545454545455</v>
      </c>
      <c r="F1136" s="12">
        <f t="shared" si="111"/>
        <v>2504.7727272727275</v>
      </c>
    </row>
    <row r="1137" spans="1:6" x14ac:dyDescent="0.25">
      <c r="C1137" s="36">
        <v>23</v>
      </c>
      <c r="D1137" s="12">
        <f t="shared" si="111"/>
        <v>14809.695652173914</v>
      </c>
      <c r="E1137" s="12">
        <f t="shared" si="111"/>
        <v>7656.521739130435</v>
      </c>
      <c r="F1137" s="12">
        <f t="shared" si="111"/>
        <v>2395.8695652173915</v>
      </c>
    </row>
    <row r="1138" spans="1:6" x14ac:dyDescent="0.25">
      <c r="C1138" s="36">
        <v>24</v>
      </c>
      <c r="D1138" s="12">
        <f t="shared" si="111"/>
        <v>14192.625</v>
      </c>
      <c r="E1138" s="12">
        <f t="shared" si="111"/>
        <v>7337.5</v>
      </c>
      <c r="F1138" s="12">
        <f t="shared" si="111"/>
        <v>2296.0416666666665</v>
      </c>
    </row>
    <row r="1139" spans="1:6" x14ac:dyDescent="0.25">
      <c r="C1139" s="36">
        <v>25</v>
      </c>
      <c r="D1139" s="12">
        <f t="shared" si="111"/>
        <v>13624.92</v>
      </c>
      <c r="E1139" s="12">
        <f t="shared" si="111"/>
        <v>7044</v>
      </c>
      <c r="F1139" s="12">
        <f t="shared" si="111"/>
        <v>2204.1999999999998</v>
      </c>
    </row>
    <row r="1140" spans="1:6" x14ac:dyDescent="0.25">
      <c r="C1140" s="36">
        <v>26</v>
      </c>
      <c r="D1140" s="12">
        <f t="shared" si="111"/>
        <v>13100.884615384615</v>
      </c>
      <c r="E1140" s="12">
        <f t="shared" si="111"/>
        <v>6773.0769230769229</v>
      </c>
      <c r="F1140" s="12">
        <f t="shared" si="111"/>
        <v>2119.4230769230771</v>
      </c>
    </row>
    <row r="1141" spans="1:6" x14ac:dyDescent="0.25">
      <c r="C1141" s="36"/>
      <c r="D1141" s="37"/>
      <c r="E1141" s="37"/>
      <c r="F1141" s="37"/>
    </row>
    <row r="1142" spans="1:6" x14ac:dyDescent="0.25">
      <c r="A1142" s="70" t="s">
        <v>80</v>
      </c>
      <c r="B1142" s="70"/>
      <c r="C1142" s="36"/>
      <c r="D1142" s="37">
        <v>16</v>
      </c>
      <c r="E1142" s="37">
        <v>8</v>
      </c>
      <c r="F1142" s="37">
        <v>2</v>
      </c>
    </row>
    <row r="1143" spans="1:6" x14ac:dyDescent="0.25">
      <c r="A1143" s="16"/>
      <c r="B1143" s="16"/>
      <c r="C1143" s="36"/>
      <c r="D1143" s="37"/>
      <c r="E1143" s="37"/>
      <c r="F1143" s="37"/>
    </row>
    <row r="1144" spans="1:6" x14ac:dyDescent="0.25">
      <c r="A1144" s="16"/>
      <c r="B1144" s="16"/>
      <c r="C1144" s="36"/>
      <c r="D1144" s="37"/>
      <c r="E1144" s="37"/>
      <c r="F1144" s="37"/>
    </row>
    <row r="1145" spans="1:6" x14ac:dyDescent="0.25">
      <c r="A1145" s="36"/>
      <c r="B1145" s="36"/>
      <c r="C1145" s="36"/>
      <c r="D1145" s="37"/>
      <c r="E1145" s="37"/>
      <c r="F1145" s="37"/>
    </row>
    <row r="1146" spans="1:6" x14ac:dyDescent="0.25">
      <c r="C1146" s="36"/>
      <c r="D1146" s="37"/>
      <c r="E1146" s="37"/>
      <c r="F1146" s="37"/>
    </row>
    <row r="1147" spans="1:6" x14ac:dyDescent="0.25">
      <c r="C1147" s="36"/>
      <c r="D1147" s="37"/>
      <c r="E1147" s="37"/>
      <c r="F1147" s="37"/>
    </row>
    <row r="1148" spans="1:6" x14ac:dyDescent="0.25">
      <c r="C1148" s="36"/>
      <c r="D1148" s="71" t="s">
        <v>25</v>
      </c>
      <c r="E1148" s="71"/>
      <c r="F1148" s="37" t="s">
        <v>31</v>
      </c>
    </row>
    <row r="1149" spans="1:6" x14ac:dyDescent="0.25">
      <c r="C1149" s="36"/>
      <c r="D1149" s="37"/>
      <c r="E1149" s="37"/>
      <c r="F1149" s="37"/>
    </row>
    <row r="1150" spans="1:6" x14ac:dyDescent="0.25">
      <c r="C1150" s="36"/>
      <c r="D1150" s="3" t="s">
        <v>52</v>
      </c>
      <c r="E1150" s="3" t="s">
        <v>1</v>
      </c>
      <c r="F1150" s="3" t="s">
        <v>53</v>
      </c>
    </row>
    <row r="1151" spans="1:6" x14ac:dyDescent="0.25">
      <c r="C1151" s="36"/>
      <c r="D1151" s="37"/>
      <c r="E1151" s="37"/>
      <c r="F1151" s="37"/>
    </row>
    <row r="1152" spans="1:6" x14ac:dyDescent="0.25">
      <c r="A1152" s="70" t="s">
        <v>36</v>
      </c>
      <c r="B1152" s="70"/>
      <c r="C1152" s="36"/>
      <c r="D1152" s="25">
        <v>393190</v>
      </c>
      <c r="E1152" s="25">
        <v>109588</v>
      </c>
      <c r="F1152" s="25">
        <v>28859</v>
      </c>
    </row>
    <row r="1153" spans="3:6" x14ac:dyDescent="0.25">
      <c r="C1153" s="36" t="s">
        <v>37</v>
      </c>
      <c r="D1153" s="37"/>
      <c r="E1153" s="37"/>
      <c r="F1153" s="37"/>
    </row>
    <row r="1154" spans="3:6" x14ac:dyDescent="0.25">
      <c r="C1154" s="37">
        <v>1</v>
      </c>
      <c r="D1154" s="10">
        <f>D$1152/$C1154</f>
        <v>393190</v>
      </c>
      <c r="E1154" s="10">
        <f t="shared" ref="E1154:F1154" si="112">E$1152/$C1154</f>
        <v>109588</v>
      </c>
      <c r="F1154" s="10">
        <f t="shared" si="112"/>
        <v>28859</v>
      </c>
    </row>
    <row r="1155" spans="3:6" x14ac:dyDescent="0.25">
      <c r="C1155" s="36">
        <v>2</v>
      </c>
      <c r="D1155" s="10">
        <f t="shared" ref="D1155:F1176" si="113">D$1152/$C1155</f>
        <v>196595</v>
      </c>
      <c r="E1155" s="10">
        <f t="shared" si="113"/>
        <v>54794</v>
      </c>
      <c r="F1155" s="12">
        <f t="shared" si="113"/>
        <v>14429.5</v>
      </c>
    </row>
    <row r="1156" spans="3:6" x14ac:dyDescent="0.25">
      <c r="C1156" s="36">
        <v>3</v>
      </c>
      <c r="D1156" s="10">
        <f t="shared" si="113"/>
        <v>131063.33333333333</v>
      </c>
      <c r="E1156" s="10">
        <f t="shared" si="113"/>
        <v>36529.333333333336</v>
      </c>
      <c r="F1156" s="12">
        <f t="shared" si="113"/>
        <v>9619.6666666666661</v>
      </c>
    </row>
    <row r="1157" spans="3:6" x14ac:dyDescent="0.25">
      <c r="C1157" s="36">
        <v>4</v>
      </c>
      <c r="D1157" s="10">
        <f t="shared" si="113"/>
        <v>98297.5</v>
      </c>
      <c r="E1157" s="10">
        <f t="shared" si="113"/>
        <v>27397</v>
      </c>
      <c r="F1157" s="12">
        <f t="shared" si="113"/>
        <v>7214.75</v>
      </c>
    </row>
    <row r="1158" spans="3:6" x14ac:dyDescent="0.25">
      <c r="C1158" s="36">
        <v>5</v>
      </c>
      <c r="D1158" s="10">
        <f t="shared" si="113"/>
        <v>78638</v>
      </c>
      <c r="E1158" s="10">
        <f t="shared" si="113"/>
        <v>21917.599999999999</v>
      </c>
      <c r="F1158" s="12">
        <f t="shared" si="113"/>
        <v>5771.8</v>
      </c>
    </row>
    <row r="1159" spans="3:6" x14ac:dyDescent="0.25">
      <c r="C1159" s="36">
        <v>6</v>
      </c>
      <c r="D1159" s="10">
        <f t="shared" si="113"/>
        <v>65531.666666666664</v>
      </c>
      <c r="E1159" s="12">
        <f t="shared" si="113"/>
        <v>18264.666666666668</v>
      </c>
      <c r="F1159" s="12">
        <f t="shared" si="113"/>
        <v>4809.833333333333</v>
      </c>
    </row>
    <row r="1160" spans="3:6" x14ac:dyDescent="0.25">
      <c r="C1160" s="36">
        <v>7</v>
      </c>
      <c r="D1160" s="10">
        <f t="shared" si="113"/>
        <v>56170</v>
      </c>
      <c r="E1160" s="12">
        <f t="shared" si="113"/>
        <v>15655.428571428571</v>
      </c>
      <c r="F1160" s="12">
        <f t="shared" si="113"/>
        <v>4122.7142857142853</v>
      </c>
    </row>
    <row r="1161" spans="3:6" x14ac:dyDescent="0.25">
      <c r="C1161" s="36">
        <v>8</v>
      </c>
      <c r="D1161" s="10">
        <f t="shared" si="113"/>
        <v>49148.75</v>
      </c>
      <c r="E1161" s="12">
        <f t="shared" si="113"/>
        <v>13698.5</v>
      </c>
      <c r="F1161" s="12">
        <f t="shared" si="113"/>
        <v>3607.375</v>
      </c>
    </row>
    <row r="1162" spans="3:6" x14ac:dyDescent="0.25">
      <c r="C1162" s="36">
        <v>9</v>
      </c>
      <c r="D1162" s="10">
        <f t="shared" si="113"/>
        <v>43687.777777777781</v>
      </c>
      <c r="E1162" s="12">
        <f t="shared" si="113"/>
        <v>12176.444444444445</v>
      </c>
      <c r="F1162" s="12">
        <f t="shared" si="113"/>
        <v>3206.5555555555557</v>
      </c>
    </row>
    <row r="1163" spans="3:6" x14ac:dyDescent="0.25">
      <c r="C1163" s="36">
        <v>10</v>
      </c>
      <c r="D1163" s="10">
        <f t="shared" si="113"/>
        <v>39319</v>
      </c>
      <c r="E1163" s="12">
        <f t="shared" si="113"/>
        <v>10958.8</v>
      </c>
      <c r="F1163" s="12">
        <f t="shared" si="113"/>
        <v>2885.9</v>
      </c>
    </row>
    <row r="1164" spans="3:6" x14ac:dyDescent="0.25">
      <c r="C1164" s="36">
        <v>11</v>
      </c>
      <c r="D1164" s="10">
        <f t="shared" si="113"/>
        <v>35744.545454545456</v>
      </c>
      <c r="E1164" s="12">
        <f t="shared" si="113"/>
        <v>9962.545454545454</v>
      </c>
      <c r="F1164" s="12">
        <f t="shared" si="113"/>
        <v>2623.5454545454545</v>
      </c>
    </row>
    <row r="1165" spans="3:6" x14ac:dyDescent="0.25">
      <c r="C1165" s="36">
        <v>12</v>
      </c>
      <c r="D1165" s="10">
        <f t="shared" si="113"/>
        <v>32765.833333333332</v>
      </c>
      <c r="E1165" s="12">
        <f t="shared" si="113"/>
        <v>9132.3333333333339</v>
      </c>
      <c r="F1165" s="12">
        <f t="shared" si="113"/>
        <v>2404.9166666666665</v>
      </c>
    </row>
    <row r="1166" spans="3:6" x14ac:dyDescent="0.25">
      <c r="C1166" s="36">
        <v>13</v>
      </c>
      <c r="D1166" s="10">
        <f t="shared" si="113"/>
        <v>30245.384615384617</v>
      </c>
      <c r="E1166" s="12">
        <f t="shared" si="113"/>
        <v>8429.8461538461543</v>
      </c>
      <c r="F1166" s="12">
        <f t="shared" si="113"/>
        <v>2219.9230769230771</v>
      </c>
    </row>
    <row r="1167" spans="3:6" x14ac:dyDescent="0.25">
      <c r="C1167" s="36">
        <v>14</v>
      </c>
      <c r="D1167" s="10">
        <f t="shared" si="113"/>
        <v>28085</v>
      </c>
      <c r="E1167" s="12">
        <f t="shared" si="113"/>
        <v>7827.7142857142853</v>
      </c>
      <c r="F1167" s="12">
        <f t="shared" si="113"/>
        <v>2061.3571428571427</v>
      </c>
    </row>
    <row r="1168" spans="3:6" x14ac:dyDescent="0.25">
      <c r="C1168" s="36">
        <v>15</v>
      </c>
      <c r="D1168" s="10">
        <f t="shared" si="113"/>
        <v>26212.666666666668</v>
      </c>
      <c r="E1168" s="12">
        <f t="shared" si="113"/>
        <v>7305.8666666666668</v>
      </c>
      <c r="F1168" s="12">
        <f t="shared" si="113"/>
        <v>1923.9333333333334</v>
      </c>
    </row>
    <row r="1169" spans="1:6" x14ac:dyDescent="0.25">
      <c r="C1169" s="36">
        <v>16</v>
      </c>
      <c r="D1169" s="10">
        <f t="shared" si="113"/>
        <v>24574.375</v>
      </c>
      <c r="E1169" s="12">
        <f t="shared" si="113"/>
        <v>6849.25</v>
      </c>
      <c r="F1169" s="12">
        <f t="shared" si="113"/>
        <v>1803.6875</v>
      </c>
    </row>
    <row r="1170" spans="1:6" x14ac:dyDescent="0.25">
      <c r="C1170" s="36">
        <v>17</v>
      </c>
      <c r="D1170" s="10">
        <f t="shared" si="113"/>
        <v>23128.823529411766</v>
      </c>
      <c r="E1170" s="12">
        <f t="shared" si="113"/>
        <v>6446.3529411764703</v>
      </c>
      <c r="F1170" s="12">
        <f t="shared" si="113"/>
        <v>1697.5882352941176</v>
      </c>
    </row>
    <row r="1171" spans="1:6" x14ac:dyDescent="0.25">
      <c r="C1171" s="36">
        <v>18</v>
      </c>
      <c r="D1171" s="12">
        <f t="shared" si="113"/>
        <v>21843.888888888891</v>
      </c>
      <c r="E1171" s="12">
        <f t="shared" si="113"/>
        <v>6088.2222222222226</v>
      </c>
      <c r="F1171" s="12">
        <f t="shared" si="113"/>
        <v>1603.2777777777778</v>
      </c>
    </row>
    <row r="1172" spans="1:6" x14ac:dyDescent="0.25">
      <c r="C1172" s="36">
        <v>19</v>
      </c>
      <c r="D1172" s="12">
        <f t="shared" si="113"/>
        <v>20694.21052631579</v>
      </c>
      <c r="E1172" s="12">
        <f t="shared" si="113"/>
        <v>5767.7894736842109</v>
      </c>
      <c r="F1172" s="12">
        <f t="shared" si="113"/>
        <v>1518.8947368421052</v>
      </c>
    </row>
    <row r="1173" spans="1:6" x14ac:dyDescent="0.25">
      <c r="C1173" s="36">
        <v>20</v>
      </c>
      <c r="D1173" s="12">
        <f t="shared" si="113"/>
        <v>19659.5</v>
      </c>
      <c r="E1173" s="12">
        <f t="shared" si="113"/>
        <v>5479.4</v>
      </c>
      <c r="F1173" s="12">
        <f t="shared" si="113"/>
        <v>1442.95</v>
      </c>
    </row>
    <row r="1174" spans="1:6" x14ac:dyDescent="0.25">
      <c r="C1174" s="36">
        <v>21</v>
      </c>
      <c r="D1174" s="12">
        <f t="shared" si="113"/>
        <v>18723.333333333332</v>
      </c>
      <c r="E1174" s="12">
        <f t="shared" si="113"/>
        <v>5218.4761904761908</v>
      </c>
      <c r="F1174" s="12">
        <f t="shared" si="113"/>
        <v>1374.2380952380952</v>
      </c>
    </row>
    <row r="1175" spans="1:6" x14ac:dyDescent="0.25">
      <c r="C1175" s="36">
        <v>22</v>
      </c>
      <c r="D1175" s="12">
        <f t="shared" si="113"/>
        <v>17872.272727272728</v>
      </c>
      <c r="E1175" s="12">
        <f t="shared" si="113"/>
        <v>4981.272727272727</v>
      </c>
      <c r="F1175" s="12">
        <f t="shared" si="113"/>
        <v>1311.7727272727273</v>
      </c>
    </row>
    <row r="1176" spans="1:6" x14ac:dyDescent="0.25">
      <c r="C1176" s="36">
        <v>23</v>
      </c>
      <c r="D1176" s="12">
        <f t="shared" si="113"/>
        <v>17095.217391304348</v>
      </c>
      <c r="E1176" s="12">
        <f t="shared" si="113"/>
        <v>4764.695652173913</v>
      </c>
      <c r="F1176" s="12">
        <f t="shared" si="113"/>
        <v>1254.7391304347825</v>
      </c>
    </row>
    <row r="1177" spans="1:6" x14ac:dyDescent="0.25">
      <c r="C1177" s="36"/>
      <c r="D1177" s="37"/>
      <c r="E1177" s="37"/>
      <c r="F1177" s="37"/>
    </row>
    <row r="1178" spans="1:6" x14ac:dyDescent="0.25">
      <c r="A1178" s="70" t="s">
        <v>80</v>
      </c>
      <c r="B1178" s="70"/>
      <c r="C1178" s="36"/>
      <c r="D1178" s="37">
        <v>17</v>
      </c>
      <c r="E1178" s="37">
        <v>5</v>
      </c>
      <c r="F1178" s="37">
        <v>1</v>
      </c>
    </row>
    <row r="1179" spans="1:6" x14ac:dyDescent="0.25">
      <c r="A1179" s="16"/>
      <c r="B1179" s="16"/>
      <c r="C1179" s="36"/>
      <c r="D1179" s="37"/>
      <c r="E1179" s="37"/>
      <c r="F1179" s="37"/>
    </row>
    <row r="1180" spans="1:6" x14ac:dyDescent="0.25">
      <c r="A1180" s="16"/>
      <c r="B1180" s="16"/>
      <c r="C1180" s="36"/>
      <c r="D1180" s="37"/>
      <c r="E1180" s="37"/>
      <c r="F1180" s="37"/>
    </row>
    <row r="1181" spans="1:6" x14ac:dyDescent="0.25">
      <c r="C1181" s="36"/>
      <c r="D1181" s="37"/>
      <c r="E1181" s="37"/>
      <c r="F1181" s="37"/>
    </row>
    <row r="1182" spans="1:6" x14ac:dyDescent="0.25">
      <c r="C1182" s="36"/>
      <c r="D1182" s="37"/>
      <c r="E1182" s="37"/>
      <c r="F1182" s="37"/>
    </row>
    <row r="1183" spans="1:6" x14ac:dyDescent="0.25">
      <c r="C1183" s="36"/>
      <c r="D1183" s="36"/>
      <c r="E1183" s="36"/>
      <c r="F1183" s="36"/>
    </row>
    <row r="1184" spans="1:6" x14ac:dyDescent="0.25">
      <c r="C1184" s="36"/>
      <c r="D1184" s="36"/>
      <c r="E1184" s="36"/>
      <c r="F1184" s="36"/>
    </row>
    <row r="1185" spans="1:7" x14ac:dyDescent="0.25">
      <c r="C1185" s="36"/>
      <c r="D1185" s="36"/>
      <c r="E1185" s="36"/>
      <c r="F1185" s="36"/>
    </row>
    <row r="1186" spans="1:7" x14ac:dyDescent="0.25">
      <c r="C1186" s="36"/>
      <c r="D1186" s="33" t="s">
        <v>52</v>
      </c>
      <c r="E1186" s="33" t="s">
        <v>1</v>
      </c>
      <c r="F1186" s="33" t="s">
        <v>53</v>
      </c>
      <c r="G1186" s="33" t="s">
        <v>79</v>
      </c>
    </row>
    <row r="1187" spans="1:7" x14ac:dyDescent="0.25">
      <c r="A1187" s="70" t="s">
        <v>80</v>
      </c>
      <c r="B1187" s="70"/>
      <c r="C1187" s="36"/>
      <c r="D1187" s="52">
        <f>D1178+D1142+D1103+D1079+D1053+D1030+D994+D969+D934+D909+D886+D862+D841+D814</f>
        <v>111</v>
      </c>
      <c r="E1187" s="52">
        <f t="shared" ref="E1187:F1187" si="114">E1178+E1142+E1103+E1079+E1053+E1030+E994+E969+E934+E909+E886+E862+E841+E814</f>
        <v>69</v>
      </c>
      <c r="F1187" s="52">
        <f t="shared" si="114"/>
        <v>20</v>
      </c>
      <c r="G1187" s="52">
        <f>SUM(D1187:F1187)</f>
        <v>200</v>
      </c>
    </row>
    <row r="1188" spans="1:7" x14ac:dyDescent="0.25">
      <c r="A1188" s="16"/>
      <c r="B1188" s="16"/>
      <c r="C1188" s="36"/>
      <c r="D1188" s="36"/>
      <c r="E1188" s="36"/>
      <c r="F1188" s="36"/>
    </row>
    <row r="1189" spans="1:7" x14ac:dyDescent="0.25">
      <c r="A1189" s="16"/>
      <c r="B1189" s="16"/>
      <c r="C1189" s="36"/>
      <c r="D1189" s="36"/>
      <c r="E1189" s="36"/>
      <c r="F1189" s="36"/>
    </row>
  </sheetData>
  <mergeCells count="135">
    <mergeCell ref="A1113:B1113"/>
    <mergeCell ref="A1142:B1142"/>
    <mergeCell ref="D1148:E1148"/>
    <mergeCell ref="A1152:B1152"/>
    <mergeCell ref="A1178:B1178"/>
    <mergeCell ref="A1187:B1187"/>
    <mergeCell ref="A1040:B1040"/>
    <mergeCell ref="A1053:B1053"/>
    <mergeCell ref="D1059:E1059"/>
    <mergeCell ref="A1063:B1063"/>
    <mergeCell ref="A1079:B1079"/>
    <mergeCell ref="D1085:E1085"/>
    <mergeCell ref="A1089:B1089"/>
    <mergeCell ref="A1103:B1103"/>
    <mergeCell ref="D1109:E1109"/>
    <mergeCell ref="A969:B969"/>
    <mergeCell ref="D975:E975"/>
    <mergeCell ref="A979:B979"/>
    <mergeCell ref="A994:B994"/>
    <mergeCell ref="D1000:E1000"/>
    <mergeCell ref="A1004:B1004"/>
    <mergeCell ref="A1030:B1030"/>
    <mergeCell ref="D1036:E1036"/>
    <mergeCell ref="A1038:B1038"/>
    <mergeCell ref="A886:B886"/>
    <mergeCell ref="D892:E892"/>
    <mergeCell ref="A896:B896"/>
    <mergeCell ref="A909:B909"/>
    <mergeCell ref="D915:E915"/>
    <mergeCell ref="A919:B919"/>
    <mergeCell ref="A934:B934"/>
    <mergeCell ref="D940:E940"/>
    <mergeCell ref="A944:B944"/>
    <mergeCell ref="D820:E820"/>
    <mergeCell ref="A824:B824"/>
    <mergeCell ref="A841:B841"/>
    <mergeCell ref="D847:E847"/>
    <mergeCell ref="A849:B849"/>
    <mergeCell ref="A851:B851"/>
    <mergeCell ref="A862:B862"/>
    <mergeCell ref="D868:E868"/>
    <mergeCell ref="A872:B872"/>
    <mergeCell ref="D22:E22"/>
    <mergeCell ref="D3:E3"/>
    <mergeCell ref="A8:B8"/>
    <mergeCell ref="A16:B16"/>
    <mergeCell ref="D801:E801"/>
    <mergeCell ref="A806:B806"/>
    <mergeCell ref="A814:B814"/>
    <mergeCell ref="D70:E70"/>
    <mergeCell ref="A74:B74"/>
    <mergeCell ref="A26:B26"/>
    <mergeCell ref="A43:B43"/>
    <mergeCell ref="D49:E49"/>
    <mergeCell ref="A51:B51"/>
    <mergeCell ref="A53:B53"/>
    <mergeCell ref="A64:B64"/>
    <mergeCell ref="A88:B88"/>
    <mergeCell ref="D94:E94"/>
    <mergeCell ref="A98:B98"/>
    <mergeCell ref="D117:E117"/>
    <mergeCell ref="A121:B121"/>
    <mergeCell ref="A136:B136"/>
    <mergeCell ref="D142:E142"/>
    <mergeCell ref="A146:B146"/>
    <mergeCell ref="A171:B171"/>
    <mergeCell ref="A111:B111"/>
    <mergeCell ref="A206:B206"/>
    <mergeCell ref="A232:B232"/>
    <mergeCell ref="A242:B242"/>
    <mergeCell ref="A255:B255"/>
    <mergeCell ref="D238:E238"/>
    <mergeCell ref="A240:B240"/>
    <mergeCell ref="D177:E177"/>
    <mergeCell ref="A181:B181"/>
    <mergeCell ref="A196:B196"/>
    <mergeCell ref="D202:E202"/>
    <mergeCell ref="D261:E261"/>
    <mergeCell ref="A281:B281"/>
    <mergeCell ref="D287:E287"/>
    <mergeCell ref="A291:B291"/>
    <mergeCell ref="A305:B305"/>
    <mergeCell ref="D311:E311"/>
    <mergeCell ref="A315:B315"/>
    <mergeCell ref="A344:B344"/>
    <mergeCell ref="A265:B265"/>
    <mergeCell ref="D423:E423"/>
    <mergeCell ref="A427:B427"/>
    <mergeCell ref="A444:B444"/>
    <mergeCell ref="D404:E404"/>
    <mergeCell ref="A409:B409"/>
    <mergeCell ref="A417:B417"/>
    <mergeCell ref="A390:B390"/>
    <mergeCell ref="D350:E350"/>
    <mergeCell ref="A354:B354"/>
    <mergeCell ref="A380:B380"/>
    <mergeCell ref="D495:E495"/>
    <mergeCell ref="A499:B499"/>
    <mergeCell ref="A512:B512"/>
    <mergeCell ref="D471:E471"/>
    <mergeCell ref="A475:B475"/>
    <mergeCell ref="A489:B489"/>
    <mergeCell ref="D450:E450"/>
    <mergeCell ref="A452:B452"/>
    <mergeCell ref="A454:B454"/>
    <mergeCell ref="A465:B465"/>
    <mergeCell ref="D578:E578"/>
    <mergeCell ref="A582:B582"/>
    <mergeCell ref="A597:B597"/>
    <mergeCell ref="D543:E543"/>
    <mergeCell ref="A547:B547"/>
    <mergeCell ref="A572:B572"/>
    <mergeCell ref="D518:E518"/>
    <mergeCell ref="A522:B522"/>
    <mergeCell ref="A537:B537"/>
    <mergeCell ref="D662:E662"/>
    <mergeCell ref="A666:B666"/>
    <mergeCell ref="A682:B682"/>
    <mergeCell ref="D639:E639"/>
    <mergeCell ref="A641:B641"/>
    <mergeCell ref="A643:B643"/>
    <mergeCell ref="A656:B656"/>
    <mergeCell ref="D603:E603"/>
    <mergeCell ref="A607:B607"/>
    <mergeCell ref="A633:B633"/>
    <mergeCell ref="A790:B790"/>
    <mergeCell ref="D751:E751"/>
    <mergeCell ref="A755:B755"/>
    <mergeCell ref="A781:B781"/>
    <mergeCell ref="D712:E712"/>
    <mergeCell ref="A716:B716"/>
    <mergeCell ref="A745:B745"/>
    <mergeCell ref="D688:E688"/>
    <mergeCell ref="A692:B692"/>
    <mergeCell ref="A706:B70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8483-038E-4F2C-B881-7A69171902E3}">
  <dimension ref="A3:L391"/>
  <sheetViews>
    <sheetView workbookViewId="0">
      <selection activeCell="L6" sqref="L6"/>
    </sheetView>
  </sheetViews>
  <sheetFormatPr defaultRowHeight="15" x14ac:dyDescent="0.25"/>
  <cols>
    <col min="1" max="1" width="18.28515625" style="7" customWidth="1"/>
    <col min="2" max="2" width="18.140625" style="7" customWidth="1"/>
    <col min="3" max="3" width="18.42578125" style="7" customWidth="1"/>
    <col min="4" max="4" width="27.5703125" style="37" customWidth="1"/>
    <col min="5" max="8" width="27.28515625" style="37" customWidth="1"/>
    <col min="9" max="9" width="27.42578125" style="37" customWidth="1"/>
    <col min="10" max="11" width="9.140625" style="7"/>
    <col min="12" max="12" width="24.5703125" style="7" customWidth="1"/>
    <col min="13" max="16384" width="9.140625" style="7"/>
  </cols>
  <sheetData>
    <row r="3" spans="1:12" x14ac:dyDescent="0.25">
      <c r="C3" s="37"/>
      <c r="D3" s="71" t="s">
        <v>7</v>
      </c>
      <c r="E3" s="71"/>
      <c r="I3" s="37" t="s">
        <v>11</v>
      </c>
      <c r="L3" s="37"/>
    </row>
    <row r="4" spans="1:12" x14ac:dyDescent="0.25">
      <c r="C4" s="37"/>
      <c r="L4" s="37"/>
    </row>
    <row r="5" spans="1:12" x14ac:dyDescent="0.25">
      <c r="C5" s="37"/>
      <c r="L5" s="37"/>
    </row>
    <row r="6" spans="1:12" x14ac:dyDescent="0.25">
      <c r="C6" s="37"/>
      <c r="D6" s="3" t="s">
        <v>0</v>
      </c>
      <c r="E6" s="3" t="s">
        <v>1</v>
      </c>
      <c r="F6" s="3" t="s">
        <v>2</v>
      </c>
      <c r="G6" s="3" t="s">
        <v>3</v>
      </c>
      <c r="H6" s="44" t="s">
        <v>55</v>
      </c>
      <c r="I6" s="46" t="s">
        <v>56</v>
      </c>
      <c r="L6" s="37"/>
    </row>
    <row r="7" spans="1:12" x14ac:dyDescent="0.25">
      <c r="C7" s="37"/>
      <c r="L7" s="37"/>
    </row>
    <row r="8" spans="1:12" x14ac:dyDescent="0.25">
      <c r="A8" s="71" t="s">
        <v>36</v>
      </c>
      <c r="B8" s="71"/>
      <c r="C8" s="37"/>
      <c r="D8" s="25">
        <v>26355</v>
      </c>
      <c r="E8" s="25">
        <v>43081</v>
      </c>
      <c r="F8" s="25">
        <v>18546</v>
      </c>
      <c r="G8" s="25">
        <v>16629</v>
      </c>
      <c r="H8" s="25">
        <v>6447</v>
      </c>
      <c r="I8" s="25">
        <v>4930</v>
      </c>
      <c r="L8" s="37"/>
    </row>
    <row r="9" spans="1:12" x14ac:dyDescent="0.25">
      <c r="C9" s="37" t="s">
        <v>37</v>
      </c>
      <c r="L9" s="37"/>
    </row>
    <row r="10" spans="1:12" x14ac:dyDescent="0.25">
      <c r="C10" s="37">
        <v>1</v>
      </c>
      <c r="D10" s="10">
        <f>D$8/$C10</f>
        <v>26355</v>
      </c>
      <c r="E10" s="10">
        <f t="shared" ref="E10:I10" si="0">E$8/$C10</f>
        <v>43081</v>
      </c>
      <c r="F10" s="10">
        <f t="shared" si="0"/>
        <v>18546</v>
      </c>
      <c r="G10" s="10">
        <f t="shared" si="0"/>
        <v>16629</v>
      </c>
      <c r="H10" s="12">
        <f t="shared" si="0"/>
        <v>6447</v>
      </c>
      <c r="I10" s="12">
        <f t="shared" si="0"/>
        <v>4930</v>
      </c>
      <c r="L10" s="37"/>
    </row>
    <row r="11" spans="1:12" x14ac:dyDescent="0.25">
      <c r="C11" s="37">
        <v>2</v>
      </c>
      <c r="D11" s="12">
        <f t="shared" ref="D11:I14" si="1">D$8/$C11</f>
        <v>13177.5</v>
      </c>
      <c r="E11" s="10">
        <f t="shared" si="1"/>
        <v>21540.5</v>
      </c>
      <c r="F11" s="12">
        <f t="shared" si="1"/>
        <v>9273</v>
      </c>
      <c r="G11" s="12">
        <f>G$8/$C11</f>
        <v>8314.5</v>
      </c>
      <c r="H11" s="12">
        <f t="shared" si="1"/>
        <v>3223.5</v>
      </c>
      <c r="I11" s="12">
        <f t="shared" si="1"/>
        <v>2465</v>
      </c>
      <c r="L11" s="37"/>
    </row>
    <row r="12" spans="1:12" x14ac:dyDescent="0.25">
      <c r="C12" s="37">
        <v>3</v>
      </c>
      <c r="D12" s="12">
        <f t="shared" si="1"/>
        <v>8785</v>
      </c>
      <c r="E12" s="12">
        <f t="shared" si="1"/>
        <v>14360.333333333334</v>
      </c>
      <c r="F12" s="12">
        <f t="shared" si="1"/>
        <v>6182</v>
      </c>
      <c r="G12" s="12">
        <f t="shared" si="1"/>
        <v>5543</v>
      </c>
      <c r="H12" s="12">
        <f t="shared" si="1"/>
        <v>2149</v>
      </c>
      <c r="I12" s="12">
        <f>I$8/$C12</f>
        <v>1643.3333333333333</v>
      </c>
      <c r="L12" s="37"/>
    </row>
    <row r="13" spans="1:12" x14ac:dyDescent="0.25">
      <c r="C13" s="37">
        <v>4</v>
      </c>
      <c r="D13" s="12">
        <f t="shared" si="1"/>
        <v>6588.75</v>
      </c>
      <c r="E13" s="12">
        <f>E$8/$C13</f>
        <v>10770.25</v>
      </c>
      <c r="F13" s="12">
        <f t="shared" si="1"/>
        <v>4636.5</v>
      </c>
      <c r="G13" s="12">
        <f t="shared" si="1"/>
        <v>4157.25</v>
      </c>
      <c r="H13" s="12">
        <f>H$8/$C13</f>
        <v>1611.75</v>
      </c>
      <c r="I13" s="12">
        <f t="shared" si="1"/>
        <v>1232.5</v>
      </c>
      <c r="L13" s="37"/>
    </row>
    <row r="14" spans="1:12" x14ac:dyDescent="0.25">
      <c r="C14" s="37">
        <v>5</v>
      </c>
      <c r="D14" s="12">
        <f t="shared" si="1"/>
        <v>5271</v>
      </c>
      <c r="E14" s="12">
        <f t="shared" si="1"/>
        <v>8616.2000000000007</v>
      </c>
      <c r="F14" s="12">
        <f t="shared" si="1"/>
        <v>3709.2</v>
      </c>
      <c r="G14" s="12">
        <f t="shared" si="1"/>
        <v>3325.8</v>
      </c>
      <c r="H14" s="12">
        <f t="shared" si="1"/>
        <v>1289.4000000000001</v>
      </c>
      <c r="I14" s="12">
        <f t="shared" si="1"/>
        <v>986</v>
      </c>
      <c r="L14" s="37"/>
    </row>
    <row r="15" spans="1:12" x14ac:dyDescent="0.25">
      <c r="C15" s="37"/>
      <c r="L15" s="37"/>
    </row>
    <row r="16" spans="1:12" x14ac:dyDescent="0.25">
      <c r="A16" s="45"/>
      <c r="B16" s="45"/>
      <c r="C16" s="37"/>
    </row>
    <row r="17" spans="1:11" x14ac:dyDescent="0.25">
      <c r="A17" s="70" t="s">
        <v>80</v>
      </c>
      <c r="B17" s="70"/>
      <c r="C17" s="37"/>
      <c r="D17" s="37">
        <v>1</v>
      </c>
      <c r="E17" s="37">
        <v>2</v>
      </c>
      <c r="F17" s="37">
        <v>1</v>
      </c>
      <c r="G17" s="37">
        <v>1</v>
      </c>
      <c r="H17" s="37">
        <v>0</v>
      </c>
      <c r="I17" s="37">
        <v>0</v>
      </c>
      <c r="K17" s="25"/>
    </row>
    <row r="18" spans="1:11" x14ac:dyDescent="0.25">
      <c r="A18" s="16"/>
      <c r="B18" s="16"/>
      <c r="C18" s="37"/>
      <c r="K18" s="25"/>
    </row>
    <row r="19" spans="1:11" x14ac:dyDescent="0.25">
      <c r="A19" s="16"/>
      <c r="B19" s="16"/>
      <c r="K19" s="37"/>
    </row>
    <row r="20" spans="1:11" x14ac:dyDescent="0.25">
      <c r="K20" s="25"/>
    </row>
    <row r="21" spans="1:11" x14ac:dyDescent="0.25">
      <c r="K21" s="25"/>
    </row>
    <row r="22" spans="1:11" x14ac:dyDescent="0.25">
      <c r="C22" s="37"/>
      <c r="D22" s="71" t="s">
        <v>10</v>
      </c>
      <c r="E22" s="71"/>
      <c r="I22" s="37" t="s">
        <v>12</v>
      </c>
      <c r="K22" s="37"/>
    </row>
    <row r="23" spans="1:11" x14ac:dyDescent="0.25">
      <c r="C23" s="37"/>
      <c r="K23" s="25"/>
    </row>
    <row r="24" spans="1:11" x14ac:dyDescent="0.25">
      <c r="C24" s="37"/>
      <c r="D24" s="3" t="s">
        <v>0</v>
      </c>
      <c r="E24" s="3" t="s">
        <v>1</v>
      </c>
      <c r="F24" s="3" t="s">
        <v>2</v>
      </c>
      <c r="G24" s="3" t="s">
        <v>3</v>
      </c>
      <c r="H24" s="44" t="s">
        <v>55</v>
      </c>
      <c r="I24" s="46" t="s">
        <v>56</v>
      </c>
      <c r="K24" s="25"/>
    </row>
    <row r="25" spans="1:11" x14ac:dyDescent="0.25">
      <c r="C25" s="37"/>
      <c r="K25" s="37"/>
    </row>
    <row r="26" spans="1:11" x14ac:dyDescent="0.25">
      <c r="A26" s="71" t="s">
        <v>36</v>
      </c>
      <c r="B26" s="71"/>
      <c r="C26" s="37"/>
      <c r="D26" s="25">
        <v>74565</v>
      </c>
      <c r="E26" s="25">
        <v>134322</v>
      </c>
      <c r="F26" s="25">
        <v>52797</v>
      </c>
      <c r="G26" s="25">
        <v>44774</v>
      </c>
      <c r="H26" s="25">
        <v>16452</v>
      </c>
      <c r="I26" s="25">
        <v>12062</v>
      </c>
      <c r="K26" s="25"/>
    </row>
    <row r="27" spans="1:11" x14ac:dyDescent="0.25">
      <c r="C27" s="37" t="s">
        <v>37</v>
      </c>
      <c r="K27" s="25"/>
    </row>
    <row r="28" spans="1:11" x14ac:dyDescent="0.25">
      <c r="C28" s="37">
        <v>1</v>
      </c>
      <c r="D28" s="10">
        <f>D$26/$C28</f>
        <v>74565</v>
      </c>
      <c r="E28" s="10">
        <f t="shared" ref="E28:I28" si="2">E$26/$C28</f>
        <v>134322</v>
      </c>
      <c r="F28" s="10">
        <f t="shared" si="2"/>
        <v>52797</v>
      </c>
      <c r="G28" s="10">
        <f t="shared" si="2"/>
        <v>44774</v>
      </c>
      <c r="H28" s="12">
        <f t="shared" si="2"/>
        <v>16452</v>
      </c>
      <c r="I28" s="12">
        <f t="shared" si="2"/>
        <v>12062</v>
      </c>
      <c r="K28" s="37"/>
    </row>
    <row r="29" spans="1:11" x14ac:dyDescent="0.25">
      <c r="C29" s="37">
        <v>2</v>
      </c>
      <c r="D29" s="10">
        <f t="shared" ref="D29:I41" si="3">D$26/$C29</f>
        <v>37282.5</v>
      </c>
      <c r="E29" s="10">
        <f t="shared" si="3"/>
        <v>67161</v>
      </c>
      <c r="F29" s="10">
        <f t="shared" si="3"/>
        <v>26398.5</v>
      </c>
      <c r="G29" s="10">
        <f t="shared" si="3"/>
        <v>22387</v>
      </c>
      <c r="H29" s="12">
        <f t="shared" si="3"/>
        <v>8226</v>
      </c>
      <c r="I29" s="12">
        <f t="shared" si="3"/>
        <v>6031</v>
      </c>
      <c r="K29" s="25"/>
    </row>
    <row r="30" spans="1:11" x14ac:dyDescent="0.25">
      <c r="C30" s="37">
        <v>3</v>
      </c>
      <c r="D30" s="10">
        <f t="shared" si="3"/>
        <v>24855</v>
      </c>
      <c r="E30" s="10">
        <f t="shared" si="3"/>
        <v>44774</v>
      </c>
      <c r="F30" s="12">
        <f t="shared" si="3"/>
        <v>17599</v>
      </c>
      <c r="G30" s="12">
        <f t="shared" si="3"/>
        <v>14924.666666666666</v>
      </c>
      <c r="H30" s="12">
        <f>H$26/$C30</f>
        <v>5484</v>
      </c>
      <c r="I30" s="12">
        <f t="shared" si="3"/>
        <v>4020.6666666666665</v>
      </c>
      <c r="K30" s="25"/>
    </row>
    <row r="31" spans="1:11" x14ac:dyDescent="0.25">
      <c r="C31" s="37">
        <v>4</v>
      </c>
      <c r="D31" s="12">
        <f t="shared" si="3"/>
        <v>18641.25</v>
      </c>
      <c r="E31" s="10">
        <f t="shared" si="3"/>
        <v>33580.5</v>
      </c>
      <c r="F31" s="12">
        <f t="shared" si="3"/>
        <v>13199.25</v>
      </c>
      <c r="G31" s="12">
        <f t="shared" si="3"/>
        <v>11193.5</v>
      </c>
      <c r="H31" s="12">
        <f t="shared" si="3"/>
        <v>4113</v>
      </c>
      <c r="I31" s="12">
        <f t="shared" si="3"/>
        <v>3015.5</v>
      </c>
      <c r="K31" s="37"/>
    </row>
    <row r="32" spans="1:11" x14ac:dyDescent="0.25">
      <c r="C32" s="37">
        <v>5</v>
      </c>
      <c r="D32" s="12">
        <f>D$26/$C32</f>
        <v>14913</v>
      </c>
      <c r="E32" s="10">
        <f t="shared" si="3"/>
        <v>26864.400000000001</v>
      </c>
      <c r="F32" s="12">
        <f t="shared" si="3"/>
        <v>10559.4</v>
      </c>
      <c r="G32" s="12">
        <f t="shared" si="3"/>
        <v>8954.7999999999993</v>
      </c>
      <c r="H32" s="12">
        <f t="shared" si="3"/>
        <v>3290.4</v>
      </c>
      <c r="I32" s="12">
        <f t="shared" si="3"/>
        <v>2412.4</v>
      </c>
      <c r="K32" s="25"/>
    </row>
    <row r="33" spans="1:11" x14ac:dyDescent="0.25">
      <c r="C33" s="37">
        <v>6</v>
      </c>
      <c r="D33" s="12">
        <f t="shared" si="3"/>
        <v>12427.5</v>
      </c>
      <c r="E33" s="10">
        <f t="shared" si="3"/>
        <v>22387</v>
      </c>
      <c r="F33" s="12">
        <f t="shared" si="3"/>
        <v>8799.5</v>
      </c>
      <c r="G33" s="12">
        <f t="shared" si="3"/>
        <v>7462.333333333333</v>
      </c>
      <c r="H33" s="12">
        <f t="shared" si="3"/>
        <v>2742</v>
      </c>
      <c r="I33" s="12">
        <f t="shared" si="3"/>
        <v>2010.3333333333333</v>
      </c>
      <c r="K33" s="25"/>
    </row>
    <row r="34" spans="1:11" x14ac:dyDescent="0.25">
      <c r="C34" s="37">
        <v>7</v>
      </c>
      <c r="D34" s="12">
        <f t="shared" si="3"/>
        <v>10652.142857142857</v>
      </c>
      <c r="E34" s="10">
        <f t="shared" si="3"/>
        <v>19188.857142857141</v>
      </c>
      <c r="F34" s="12">
        <f>F$26/$C34</f>
        <v>7542.4285714285716</v>
      </c>
      <c r="G34" s="12">
        <f t="shared" si="3"/>
        <v>6396.2857142857147</v>
      </c>
      <c r="H34" s="12">
        <f>H$26/$C34</f>
        <v>2350.2857142857142</v>
      </c>
      <c r="I34" s="12">
        <f t="shared" si="3"/>
        <v>1723.1428571428571</v>
      </c>
      <c r="K34" s="37"/>
    </row>
    <row r="35" spans="1:11" x14ac:dyDescent="0.25">
      <c r="C35" s="37">
        <v>8</v>
      </c>
      <c r="D35" s="12">
        <f t="shared" si="3"/>
        <v>9320.625</v>
      </c>
      <c r="E35" s="12">
        <f t="shared" si="3"/>
        <v>16790.25</v>
      </c>
      <c r="F35" s="12">
        <f t="shared" si="3"/>
        <v>6599.625</v>
      </c>
      <c r="G35" s="12">
        <f t="shared" si="3"/>
        <v>5596.75</v>
      </c>
      <c r="H35" s="12">
        <f t="shared" si="3"/>
        <v>2056.5</v>
      </c>
      <c r="I35" s="12">
        <f t="shared" si="3"/>
        <v>1507.75</v>
      </c>
      <c r="K35" s="25"/>
    </row>
    <row r="36" spans="1:11" x14ac:dyDescent="0.25">
      <c r="C36" s="37">
        <v>9</v>
      </c>
      <c r="D36" s="12">
        <f t="shared" si="3"/>
        <v>8285</v>
      </c>
      <c r="E36" s="12">
        <f t="shared" si="3"/>
        <v>14924.666666666666</v>
      </c>
      <c r="F36" s="12">
        <f t="shared" si="3"/>
        <v>5866.333333333333</v>
      </c>
      <c r="G36" s="12">
        <f t="shared" si="3"/>
        <v>4974.8888888888887</v>
      </c>
      <c r="H36" s="12">
        <f t="shared" si="3"/>
        <v>1828</v>
      </c>
      <c r="I36" s="12">
        <f t="shared" si="3"/>
        <v>1340.2222222222222</v>
      </c>
      <c r="K36" s="25"/>
    </row>
    <row r="37" spans="1:11" x14ac:dyDescent="0.25">
      <c r="C37" s="37">
        <v>10</v>
      </c>
      <c r="D37" s="12">
        <f t="shared" si="3"/>
        <v>7456.5</v>
      </c>
      <c r="E37" s="12">
        <f t="shared" si="3"/>
        <v>13432.2</v>
      </c>
      <c r="F37" s="12">
        <f t="shared" si="3"/>
        <v>5279.7</v>
      </c>
      <c r="G37" s="12">
        <f t="shared" si="3"/>
        <v>4477.3999999999996</v>
      </c>
      <c r="H37" s="12">
        <f t="shared" si="3"/>
        <v>1645.2</v>
      </c>
      <c r="I37" s="12">
        <f t="shared" si="3"/>
        <v>1206.2</v>
      </c>
      <c r="K37" s="37"/>
    </row>
    <row r="38" spans="1:11" x14ac:dyDescent="0.25">
      <c r="C38" s="37">
        <v>11</v>
      </c>
      <c r="D38" s="12">
        <f t="shared" si="3"/>
        <v>6778.636363636364</v>
      </c>
      <c r="E38" s="12">
        <f t="shared" si="3"/>
        <v>12211.09090909091</v>
      </c>
      <c r="F38" s="12">
        <f t="shared" si="3"/>
        <v>4799.727272727273</v>
      </c>
      <c r="G38" s="12">
        <f t="shared" si="3"/>
        <v>4070.3636363636365</v>
      </c>
      <c r="H38" s="12">
        <f t="shared" si="3"/>
        <v>1495.6363636363637</v>
      </c>
      <c r="I38" s="12">
        <f t="shared" si="3"/>
        <v>1096.5454545454545</v>
      </c>
      <c r="K38" s="25"/>
    </row>
    <row r="39" spans="1:11" x14ac:dyDescent="0.25">
      <c r="C39" s="37">
        <v>12</v>
      </c>
      <c r="D39" s="12">
        <f t="shared" si="3"/>
        <v>6213.75</v>
      </c>
      <c r="E39" s="12">
        <f t="shared" si="3"/>
        <v>11193.5</v>
      </c>
      <c r="F39" s="12">
        <f t="shared" si="3"/>
        <v>4399.75</v>
      </c>
      <c r="G39" s="12">
        <f t="shared" si="3"/>
        <v>3731.1666666666665</v>
      </c>
      <c r="H39" s="12">
        <f t="shared" si="3"/>
        <v>1371</v>
      </c>
      <c r="I39" s="12">
        <f t="shared" si="3"/>
        <v>1005.1666666666666</v>
      </c>
      <c r="K39" s="25"/>
    </row>
    <row r="40" spans="1:11" x14ac:dyDescent="0.25">
      <c r="C40" s="37">
        <v>13</v>
      </c>
      <c r="D40" s="12">
        <f t="shared" si="3"/>
        <v>5735.7692307692305</v>
      </c>
      <c r="E40" s="12">
        <f t="shared" si="3"/>
        <v>10332.461538461539</v>
      </c>
      <c r="F40" s="12">
        <f t="shared" si="3"/>
        <v>4061.3076923076924</v>
      </c>
      <c r="G40" s="12">
        <f t="shared" si="3"/>
        <v>3444.1538461538462</v>
      </c>
      <c r="H40" s="12">
        <f t="shared" si="3"/>
        <v>1265.5384615384614</v>
      </c>
      <c r="I40" s="12">
        <f t="shared" si="3"/>
        <v>927.84615384615381</v>
      </c>
      <c r="K40" s="37"/>
    </row>
    <row r="41" spans="1:11" x14ac:dyDescent="0.25">
      <c r="C41" s="37">
        <v>14</v>
      </c>
      <c r="D41" s="12">
        <f t="shared" si="3"/>
        <v>5326.0714285714284</v>
      </c>
      <c r="E41" s="12">
        <f t="shared" si="3"/>
        <v>9594.4285714285706</v>
      </c>
      <c r="F41" s="12">
        <f t="shared" si="3"/>
        <v>3771.2142857142858</v>
      </c>
      <c r="G41" s="12">
        <f t="shared" si="3"/>
        <v>3198.1428571428573</v>
      </c>
      <c r="H41" s="12">
        <f t="shared" si="3"/>
        <v>1175.1428571428571</v>
      </c>
      <c r="I41" s="12">
        <f t="shared" si="3"/>
        <v>861.57142857142856</v>
      </c>
      <c r="K41" s="25"/>
    </row>
    <row r="42" spans="1:11" x14ac:dyDescent="0.25">
      <c r="C42" s="37"/>
      <c r="K42" s="25"/>
    </row>
    <row r="43" spans="1:11" x14ac:dyDescent="0.25">
      <c r="A43" s="45"/>
      <c r="B43" s="45"/>
      <c r="C43" s="37"/>
      <c r="K43" s="37"/>
    </row>
    <row r="44" spans="1:11" x14ac:dyDescent="0.25">
      <c r="A44" s="70" t="s">
        <v>80</v>
      </c>
      <c r="B44" s="70"/>
      <c r="C44" s="37"/>
      <c r="D44" s="37">
        <v>3</v>
      </c>
      <c r="E44" s="37">
        <v>7</v>
      </c>
      <c r="F44" s="37">
        <v>2</v>
      </c>
      <c r="G44" s="37">
        <v>2</v>
      </c>
      <c r="H44" s="37">
        <v>0</v>
      </c>
      <c r="I44" s="37">
        <v>0</v>
      </c>
      <c r="K44" s="25"/>
    </row>
    <row r="45" spans="1:11" x14ac:dyDescent="0.25">
      <c r="A45" s="16"/>
      <c r="B45" s="16"/>
      <c r="C45" s="37"/>
      <c r="K45" s="25"/>
    </row>
    <row r="46" spans="1:11" x14ac:dyDescent="0.25">
      <c r="A46" s="16"/>
      <c r="B46" s="16"/>
      <c r="C46" s="37"/>
      <c r="K46" s="37"/>
    </row>
    <row r="47" spans="1:11" x14ac:dyDescent="0.25">
      <c r="C47" s="37"/>
      <c r="K47" s="37"/>
    </row>
    <row r="48" spans="1:11" x14ac:dyDescent="0.25">
      <c r="C48" s="37"/>
      <c r="K48" s="25"/>
    </row>
    <row r="49" spans="1:11" x14ac:dyDescent="0.25">
      <c r="C49" s="37"/>
      <c r="D49" s="71" t="s">
        <v>13</v>
      </c>
      <c r="E49" s="71"/>
      <c r="I49" s="37" t="s">
        <v>14</v>
      </c>
      <c r="K49" s="25"/>
    </row>
    <row r="50" spans="1:11" x14ac:dyDescent="0.25">
      <c r="C50" s="37"/>
      <c r="K50" s="37"/>
    </row>
    <row r="51" spans="1:11" x14ac:dyDescent="0.25">
      <c r="A51" s="71"/>
      <c r="B51" s="71"/>
      <c r="C51" s="37"/>
      <c r="D51" s="3" t="s">
        <v>0</v>
      </c>
      <c r="E51" s="3" t="s">
        <v>1</v>
      </c>
      <c r="F51" s="3" t="s">
        <v>2</v>
      </c>
      <c r="G51" s="3" t="s">
        <v>3</v>
      </c>
      <c r="H51" s="44" t="s">
        <v>55</v>
      </c>
      <c r="I51" s="46" t="s">
        <v>56</v>
      </c>
      <c r="K51" s="25"/>
    </row>
    <row r="52" spans="1:11" x14ac:dyDescent="0.25">
      <c r="C52" s="37"/>
      <c r="K52" s="25"/>
    </row>
    <row r="53" spans="1:11" x14ac:dyDescent="0.25">
      <c r="A53" s="71" t="s">
        <v>36</v>
      </c>
      <c r="B53" s="71"/>
      <c r="C53" s="37"/>
      <c r="D53" s="25">
        <v>50464</v>
      </c>
      <c r="E53" s="25">
        <v>59515</v>
      </c>
      <c r="F53" s="25">
        <v>47350</v>
      </c>
      <c r="G53" s="25">
        <v>24384</v>
      </c>
      <c r="H53" s="25">
        <v>9524</v>
      </c>
      <c r="I53" s="25">
        <v>7725</v>
      </c>
      <c r="K53" s="37"/>
    </row>
    <row r="54" spans="1:11" x14ac:dyDescent="0.25">
      <c r="C54" s="37" t="s">
        <v>37</v>
      </c>
      <c r="K54" s="25"/>
    </row>
    <row r="55" spans="1:11" x14ac:dyDescent="0.25">
      <c r="C55" s="37">
        <v>1</v>
      </c>
      <c r="D55" s="10">
        <f>D$53/$C55</f>
        <v>50464</v>
      </c>
      <c r="E55" s="10">
        <f t="shared" ref="E55:I55" si="4">E$53/$C55</f>
        <v>59515</v>
      </c>
      <c r="F55" s="10">
        <f t="shared" si="4"/>
        <v>47350</v>
      </c>
      <c r="G55" s="10">
        <f t="shared" si="4"/>
        <v>24384</v>
      </c>
      <c r="H55" s="12">
        <f t="shared" si="4"/>
        <v>9524</v>
      </c>
      <c r="I55" s="12">
        <f t="shared" si="4"/>
        <v>7725</v>
      </c>
      <c r="K55" s="25"/>
    </row>
    <row r="56" spans="1:11" x14ac:dyDescent="0.25">
      <c r="C56" s="37">
        <v>2</v>
      </c>
      <c r="D56" s="10">
        <f t="shared" ref="D56:I62" si="5">D$53/$C56</f>
        <v>25232</v>
      </c>
      <c r="E56" s="10">
        <f t="shared" si="5"/>
        <v>29757.5</v>
      </c>
      <c r="F56" s="10">
        <f t="shared" si="5"/>
        <v>23675</v>
      </c>
      <c r="G56" s="12">
        <f t="shared" si="5"/>
        <v>12192</v>
      </c>
      <c r="H56" s="12">
        <f t="shared" si="5"/>
        <v>4762</v>
      </c>
      <c r="I56" s="12">
        <f t="shared" si="5"/>
        <v>3862.5</v>
      </c>
      <c r="K56" s="37"/>
    </row>
    <row r="57" spans="1:11" x14ac:dyDescent="0.25">
      <c r="C57" s="37">
        <v>3</v>
      </c>
      <c r="D57" s="12">
        <f t="shared" si="5"/>
        <v>16821.333333333332</v>
      </c>
      <c r="E57" s="10">
        <f t="shared" si="5"/>
        <v>19838.333333333332</v>
      </c>
      <c r="F57" s="12">
        <f t="shared" si="5"/>
        <v>15783.333333333334</v>
      </c>
      <c r="G57" s="12">
        <f t="shared" si="5"/>
        <v>8128</v>
      </c>
      <c r="H57" s="12">
        <f t="shared" si="5"/>
        <v>3174.6666666666665</v>
      </c>
      <c r="I57" s="12">
        <f>I$53/$C57</f>
        <v>2575</v>
      </c>
      <c r="J57" s="25"/>
      <c r="K57" s="25"/>
    </row>
    <row r="58" spans="1:11" x14ac:dyDescent="0.25">
      <c r="C58" s="37">
        <v>4</v>
      </c>
      <c r="D58" s="12">
        <f t="shared" si="5"/>
        <v>12616</v>
      </c>
      <c r="E58" s="12">
        <f t="shared" si="5"/>
        <v>14878.75</v>
      </c>
      <c r="F58" s="12">
        <f t="shared" si="5"/>
        <v>11837.5</v>
      </c>
      <c r="G58" s="12">
        <f>G$53/$C58</f>
        <v>6096</v>
      </c>
      <c r="H58" s="12">
        <f t="shared" si="5"/>
        <v>2381</v>
      </c>
      <c r="I58" s="12">
        <f t="shared" si="5"/>
        <v>1931.25</v>
      </c>
      <c r="J58" s="25"/>
      <c r="K58" s="25"/>
    </row>
    <row r="59" spans="1:11" x14ac:dyDescent="0.25">
      <c r="C59" s="37">
        <v>5</v>
      </c>
      <c r="D59" s="12">
        <f t="shared" si="5"/>
        <v>10092.799999999999</v>
      </c>
      <c r="E59" s="12">
        <f t="shared" si="5"/>
        <v>11903</v>
      </c>
      <c r="F59" s="12">
        <f t="shared" si="5"/>
        <v>9470</v>
      </c>
      <c r="G59" s="12">
        <f t="shared" si="5"/>
        <v>4876.8</v>
      </c>
      <c r="H59" s="12">
        <f t="shared" si="5"/>
        <v>1904.8</v>
      </c>
      <c r="I59" s="12">
        <f t="shared" si="5"/>
        <v>1545</v>
      </c>
      <c r="K59" s="37"/>
    </row>
    <row r="60" spans="1:11" x14ac:dyDescent="0.25">
      <c r="C60" s="37">
        <v>6</v>
      </c>
      <c r="D60" s="12">
        <f t="shared" si="5"/>
        <v>8410.6666666666661</v>
      </c>
      <c r="E60" s="12">
        <f t="shared" si="5"/>
        <v>9919.1666666666661</v>
      </c>
      <c r="F60" s="12">
        <f t="shared" si="5"/>
        <v>7891.666666666667</v>
      </c>
      <c r="G60" s="12">
        <f t="shared" si="5"/>
        <v>4064</v>
      </c>
      <c r="H60" s="12">
        <f>H$53/$C60</f>
        <v>1587.3333333333333</v>
      </c>
      <c r="I60" s="12">
        <f t="shared" si="5"/>
        <v>1287.5</v>
      </c>
      <c r="K60" s="25"/>
    </row>
    <row r="61" spans="1:11" x14ac:dyDescent="0.25">
      <c r="C61" s="37">
        <v>7</v>
      </c>
      <c r="D61" s="12">
        <f t="shared" si="5"/>
        <v>7209.1428571428569</v>
      </c>
      <c r="E61" s="12">
        <f t="shared" si="5"/>
        <v>8502.1428571428569</v>
      </c>
      <c r="F61" s="12">
        <f t="shared" si="5"/>
        <v>6764.2857142857147</v>
      </c>
      <c r="G61" s="12">
        <f t="shared" si="5"/>
        <v>3483.4285714285716</v>
      </c>
      <c r="H61" s="12">
        <f t="shared" si="5"/>
        <v>1360.5714285714287</v>
      </c>
      <c r="I61" s="12">
        <f t="shared" si="5"/>
        <v>1103.5714285714287</v>
      </c>
      <c r="K61" s="25"/>
    </row>
    <row r="62" spans="1:11" x14ac:dyDescent="0.25">
      <c r="C62" s="37">
        <v>8</v>
      </c>
      <c r="D62" s="12">
        <f t="shared" si="5"/>
        <v>6308</v>
      </c>
      <c r="E62" s="12">
        <f t="shared" si="5"/>
        <v>7439.375</v>
      </c>
      <c r="F62" s="12">
        <f t="shared" si="5"/>
        <v>5918.75</v>
      </c>
      <c r="G62" s="12">
        <f t="shared" si="5"/>
        <v>3048</v>
      </c>
      <c r="H62" s="12">
        <f t="shared" si="5"/>
        <v>1190.5</v>
      </c>
      <c r="I62" s="12">
        <f t="shared" si="5"/>
        <v>965.625</v>
      </c>
      <c r="K62" s="37"/>
    </row>
    <row r="63" spans="1:11" x14ac:dyDescent="0.25">
      <c r="C63" s="37"/>
      <c r="K63" s="25"/>
    </row>
    <row r="64" spans="1:11" x14ac:dyDescent="0.25">
      <c r="A64" s="45"/>
      <c r="B64" s="45"/>
      <c r="C64" s="37"/>
      <c r="K64" s="25"/>
    </row>
    <row r="65" spans="1:11" x14ac:dyDescent="0.25">
      <c r="A65" s="70" t="s">
        <v>80</v>
      </c>
      <c r="B65" s="70"/>
      <c r="C65" s="37"/>
      <c r="D65" s="37">
        <v>2</v>
      </c>
      <c r="E65" s="37">
        <v>3</v>
      </c>
      <c r="F65" s="37">
        <v>2</v>
      </c>
      <c r="G65" s="37">
        <v>1</v>
      </c>
      <c r="H65" s="37">
        <v>0</v>
      </c>
      <c r="I65" s="37">
        <v>0</v>
      </c>
      <c r="K65" s="37"/>
    </row>
    <row r="66" spans="1:11" x14ac:dyDescent="0.25">
      <c r="A66" s="16"/>
      <c r="B66" s="16"/>
      <c r="C66" s="37"/>
      <c r="K66" s="25"/>
    </row>
    <row r="67" spans="1:11" x14ac:dyDescent="0.25">
      <c r="A67" s="16"/>
      <c r="B67" s="16"/>
      <c r="C67" s="37"/>
      <c r="K67" s="25"/>
    </row>
    <row r="68" spans="1:11" x14ac:dyDescent="0.25">
      <c r="C68" s="37"/>
      <c r="K68" s="37"/>
    </row>
    <row r="69" spans="1:11" x14ac:dyDescent="0.25">
      <c r="C69" s="37"/>
      <c r="K69" s="25"/>
    </row>
    <row r="70" spans="1:11" x14ac:dyDescent="0.25">
      <c r="C70" s="37"/>
      <c r="D70" s="71" t="s">
        <v>15</v>
      </c>
      <c r="E70" s="71"/>
      <c r="I70" s="37" t="s">
        <v>26</v>
      </c>
      <c r="K70" s="25"/>
    </row>
    <row r="71" spans="1:11" x14ac:dyDescent="0.25">
      <c r="C71" s="37"/>
      <c r="K71" s="37"/>
    </row>
    <row r="72" spans="1:11" x14ac:dyDescent="0.25">
      <c r="C72" s="37"/>
      <c r="D72" s="3" t="s">
        <v>0</v>
      </c>
      <c r="E72" s="3" t="s">
        <v>1</v>
      </c>
      <c r="F72" s="3" t="s">
        <v>2</v>
      </c>
      <c r="G72" s="3" t="s">
        <v>3</v>
      </c>
      <c r="H72" s="44" t="s">
        <v>55</v>
      </c>
      <c r="I72" s="46" t="s">
        <v>56</v>
      </c>
      <c r="K72" s="25"/>
    </row>
    <row r="73" spans="1:11" x14ac:dyDescent="0.25">
      <c r="C73" s="37"/>
      <c r="K73" s="25"/>
    </row>
    <row r="74" spans="1:11" x14ac:dyDescent="0.25">
      <c r="A74" s="71" t="s">
        <v>36</v>
      </c>
      <c r="B74" s="71"/>
      <c r="C74" s="37"/>
      <c r="D74" s="25">
        <v>84166</v>
      </c>
      <c r="E74" s="25">
        <v>79463</v>
      </c>
      <c r="F74" s="25">
        <v>44551</v>
      </c>
      <c r="G74" s="25">
        <v>26661</v>
      </c>
      <c r="H74" s="25">
        <v>13930</v>
      </c>
      <c r="I74" s="25">
        <v>14534</v>
      </c>
      <c r="K74" s="37"/>
    </row>
    <row r="75" spans="1:11" x14ac:dyDescent="0.25">
      <c r="C75" s="37" t="s">
        <v>37</v>
      </c>
      <c r="K75" s="37"/>
    </row>
    <row r="76" spans="1:11" x14ac:dyDescent="0.25">
      <c r="C76" s="37">
        <v>1</v>
      </c>
      <c r="D76" s="10">
        <f>D$74/$C76</f>
        <v>84166</v>
      </c>
      <c r="E76" s="10">
        <f t="shared" ref="E76:I76" si="6">E$74/$C76</f>
        <v>79463</v>
      </c>
      <c r="F76" s="10">
        <f t="shared" si="6"/>
        <v>44551</v>
      </c>
      <c r="G76" s="10">
        <f t="shared" si="6"/>
        <v>26661</v>
      </c>
      <c r="H76" s="12">
        <f t="shared" si="6"/>
        <v>13930</v>
      </c>
      <c r="I76" s="12">
        <f t="shared" si="6"/>
        <v>14534</v>
      </c>
      <c r="K76" s="25"/>
    </row>
    <row r="77" spans="1:11" x14ac:dyDescent="0.25">
      <c r="C77" s="37">
        <v>2</v>
      </c>
      <c r="D77" s="10">
        <f t="shared" ref="D77:I86" si="7">D$74/$C77</f>
        <v>42083</v>
      </c>
      <c r="E77" s="10">
        <f t="shared" si="7"/>
        <v>39731.5</v>
      </c>
      <c r="F77" s="10">
        <f t="shared" si="7"/>
        <v>22275.5</v>
      </c>
      <c r="G77" s="12">
        <f t="shared" si="7"/>
        <v>13330.5</v>
      </c>
      <c r="H77" s="12">
        <f t="shared" si="7"/>
        <v>6965</v>
      </c>
      <c r="I77" s="12">
        <f t="shared" si="7"/>
        <v>7267</v>
      </c>
      <c r="K77" s="25"/>
    </row>
    <row r="78" spans="1:11" x14ac:dyDescent="0.25">
      <c r="C78" s="37">
        <v>3</v>
      </c>
      <c r="D78" s="10">
        <f t="shared" si="7"/>
        <v>28055.333333333332</v>
      </c>
      <c r="E78" s="10">
        <f t="shared" si="7"/>
        <v>26487.666666666668</v>
      </c>
      <c r="F78" s="12">
        <f t="shared" si="7"/>
        <v>14850.333333333334</v>
      </c>
      <c r="G78" s="12">
        <f t="shared" si="7"/>
        <v>8887</v>
      </c>
      <c r="H78" s="12">
        <f t="shared" si="7"/>
        <v>4643.333333333333</v>
      </c>
      <c r="I78" s="12">
        <f t="shared" si="7"/>
        <v>4844.666666666667</v>
      </c>
      <c r="K78" s="37"/>
    </row>
    <row r="79" spans="1:11" x14ac:dyDescent="0.25">
      <c r="C79" s="37">
        <v>4</v>
      </c>
      <c r="D79" s="10">
        <f t="shared" si="7"/>
        <v>21041.5</v>
      </c>
      <c r="E79" s="10">
        <f t="shared" si="7"/>
        <v>19865.75</v>
      </c>
      <c r="F79" s="12">
        <f t="shared" si="7"/>
        <v>11137.75</v>
      </c>
      <c r="G79" s="12">
        <f t="shared" si="7"/>
        <v>6665.25</v>
      </c>
      <c r="H79" s="12">
        <f t="shared" si="7"/>
        <v>3482.5</v>
      </c>
      <c r="I79" s="12">
        <f t="shared" si="7"/>
        <v>3633.5</v>
      </c>
      <c r="K79" s="25"/>
    </row>
    <row r="80" spans="1:11" x14ac:dyDescent="0.25">
      <c r="C80" s="37">
        <v>5</v>
      </c>
      <c r="D80" s="12">
        <f t="shared" si="7"/>
        <v>16833.2</v>
      </c>
      <c r="E80" s="12">
        <f t="shared" si="7"/>
        <v>15892.6</v>
      </c>
      <c r="F80" s="12">
        <f t="shared" si="7"/>
        <v>8910.2000000000007</v>
      </c>
      <c r="G80" s="12">
        <f t="shared" si="7"/>
        <v>5332.2</v>
      </c>
      <c r="H80" s="12">
        <f t="shared" si="7"/>
        <v>2786</v>
      </c>
      <c r="I80" s="12">
        <f t="shared" si="7"/>
        <v>2906.8</v>
      </c>
      <c r="K80" s="25"/>
    </row>
    <row r="81" spans="1:11" x14ac:dyDescent="0.25">
      <c r="C81" s="37">
        <v>6</v>
      </c>
      <c r="D81" s="12">
        <f t="shared" si="7"/>
        <v>14027.666666666666</v>
      </c>
      <c r="E81" s="12">
        <f t="shared" si="7"/>
        <v>13243.833333333334</v>
      </c>
      <c r="F81" s="12">
        <f t="shared" si="7"/>
        <v>7425.166666666667</v>
      </c>
      <c r="G81" s="12">
        <f t="shared" si="7"/>
        <v>4443.5</v>
      </c>
      <c r="H81" s="12">
        <f t="shared" si="7"/>
        <v>2321.6666666666665</v>
      </c>
      <c r="I81" s="12">
        <f t="shared" si="7"/>
        <v>2422.3333333333335</v>
      </c>
      <c r="K81" s="37"/>
    </row>
    <row r="82" spans="1:11" x14ac:dyDescent="0.25">
      <c r="C82" s="37">
        <v>7</v>
      </c>
      <c r="D82" s="12">
        <f t="shared" si="7"/>
        <v>12023.714285714286</v>
      </c>
      <c r="E82" s="12">
        <f t="shared" si="7"/>
        <v>11351.857142857143</v>
      </c>
      <c r="F82" s="12">
        <f t="shared" si="7"/>
        <v>6364.4285714285716</v>
      </c>
      <c r="G82" s="12">
        <f t="shared" si="7"/>
        <v>3808.7142857142858</v>
      </c>
      <c r="H82" s="12">
        <f t="shared" si="7"/>
        <v>1990</v>
      </c>
      <c r="I82" s="12">
        <f t="shared" si="7"/>
        <v>2076.2857142857142</v>
      </c>
      <c r="K82" s="25"/>
    </row>
    <row r="83" spans="1:11" x14ac:dyDescent="0.25">
      <c r="C83" s="37">
        <v>8</v>
      </c>
      <c r="D83" s="12">
        <f t="shared" si="7"/>
        <v>10520.75</v>
      </c>
      <c r="E83" s="12">
        <f t="shared" si="7"/>
        <v>9932.875</v>
      </c>
      <c r="F83" s="12">
        <f t="shared" si="7"/>
        <v>5568.875</v>
      </c>
      <c r="G83" s="12">
        <f t="shared" si="7"/>
        <v>3332.625</v>
      </c>
      <c r="H83" s="12">
        <f t="shared" si="7"/>
        <v>1741.25</v>
      </c>
      <c r="I83" s="12">
        <f t="shared" si="7"/>
        <v>1816.75</v>
      </c>
      <c r="K83" s="25"/>
    </row>
    <row r="84" spans="1:11" x14ac:dyDescent="0.25">
      <c r="C84" s="37">
        <v>9</v>
      </c>
      <c r="D84" s="12">
        <f t="shared" si="7"/>
        <v>9351.7777777777774</v>
      </c>
      <c r="E84" s="12">
        <f t="shared" si="7"/>
        <v>8829.2222222222226</v>
      </c>
      <c r="F84" s="12">
        <f t="shared" si="7"/>
        <v>4950.1111111111113</v>
      </c>
      <c r="G84" s="12">
        <f t="shared" si="7"/>
        <v>2962.3333333333335</v>
      </c>
      <c r="H84" s="12">
        <f t="shared" si="7"/>
        <v>1547.7777777777778</v>
      </c>
      <c r="I84" s="12">
        <f t="shared" si="7"/>
        <v>1614.8888888888889</v>
      </c>
      <c r="K84" s="37"/>
    </row>
    <row r="85" spans="1:11" x14ac:dyDescent="0.25">
      <c r="C85" s="37">
        <v>10</v>
      </c>
      <c r="D85" s="12">
        <f t="shared" si="7"/>
        <v>8416.6</v>
      </c>
      <c r="E85" s="12">
        <f t="shared" si="7"/>
        <v>7946.3</v>
      </c>
      <c r="F85" s="12">
        <f t="shared" si="7"/>
        <v>4455.1000000000004</v>
      </c>
      <c r="G85" s="12">
        <f t="shared" si="7"/>
        <v>2666.1</v>
      </c>
      <c r="H85" s="12">
        <f t="shared" si="7"/>
        <v>1393</v>
      </c>
      <c r="I85" s="12">
        <f t="shared" si="7"/>
        <v>1453.4</v>
      </c>
      <c r="K85" s="25"/>
    </row>
    <row r="86" spans="1:11" x14ac:dyDescent="0.25">
      <c r="C86" s="37">
        <v>11</v>
      </c>
      <c r="D86" s="12">
        <f t="shared" si="7"/>
        <v>7651.454545454545</v>
      </c>
      <c r="E86" s="12">
        <f t="shared" si="7"/>
        <v>7223.909090909091</v>
      </c>
      <c r="F86" s="12">
        <f t="shared" si="7"/>
        <v>4050.090909090909</v>
      </c>
      <c r="G86" s="12">
        <f t="shared" si="7"/>
        <v>2423.7272727272725</v>
      </c>
      <c r="H86" s="12">
        <f t="shared" si="7"/>
        <v>1266.3636363636363</v>
      </c>
      <c r="I86" s="12">
        <f t="shared" si="7"/>
        <v>1321.2727272727273</v>
      </c>
      <c r="K86" s="25"/>
    </row>
    <row r="87" spans="1:11" x14ac:dyDescent="0.25">
      <c r="C87" s="37"/>
    </row>
    <row r="88" spans="1:11" x14ac:dyDescent="0.25">
      <c r="A88" s="45"/>
      <c r="B88" s="45"/>
      <c r="C88" s="37"/>
    </row>
    <row r="89" spans="1:11" x14ac:dyDescent="0.25">
      <c r="A89" s="70" t="s">
        <v>80</v>
      </c>
      <c r="B89" s="70"/>
      <c r="C89" s="37"/>
      <c r="D89" s="37">
        <v>4</v>
      </c>
      <c r="E89" s="37">
        <v>4</v>
      </c>
      <c r="F89" s="37">
        <v>2</v>
      </c>
      <c r="G89" s="37">
        <v>1</v>
      </c>
      <c r="H89" s="37">
        <v>0</v>
      </c>
      <c r="I89" s="37">
        <v>0</v>
      </c>
    </row>
    <row r="90" spans="1:11" x14ac:dyDescent="0.25">
      <c r="A90" s="16"/>
      <c r="B90" s="16"/>
      <c r="C90" s="37"/>
    </row>
    <row r="91" spans="1:11" x14ac:dyDescent="0.25">
      <c r="A91" s="16"/>
      <c r="B91" s="16"/>
      <c r="C91" s="37"/>
    </row>
    <row r="92" spans="1:11" x14ac:dyDescent="0.25">
      <c r="C92" s="37"/>
    </row>
    <row r="93" spans="1:11" x14ac:dyDescent="0.25">
      <c r="C93" s="37"/>
    </row>
    <row r="94" spans="1:11" x14ac:dyDescent="0.25">
      <c r="C94" s="37"/>
      <c r="D94" s="71" t="s">
        <v>16</v>
      </c>
      <c r="E94" s="71"/>
      <c r="I94" s="37" t="s">
        <v>28</v>
      </c>
    </row>
    <row r="95" spans="1:11" x14ac:dyDescent="0.25">
      <c r="C95" s="37"/>
    </row>
    <row r="96" spans="1:11" x14ac:dyDescent="0.25">
      <c r="C96" s="37"/>
      <c r="D96" s="3" t="s">
        <v>0</v>
      </c>
      <c r="E96" s="3" t="s">
        <v>1</v>
      </c>
      <c r="F96" s="3" t="s">
        <v>2</v>
      </c>
      <c r="G96" s="3" t="s">
        <v>3</v>
      </c>
      <c r="H96" s="44" t="s">
        <v>55</v>
      </c>
      <c r="I96" s="46" t="s">
        <v>56</v>
      </c>
    </row>
    <row r="97" spans="1:11" x14ac:dyDescent="0.25">
      <c r="C97" s="37"/>
    </row>
    <row r="98" spans="1:11" x14ac:dyDescent="0.25">
      <c r="A98" s="71" t="s">
        <v>36</v>
      </c>
      <c r="B98" s="71"/>
      <c r="C98" s="37"/>
      <c r="D98" s="25">
        <v>78163</v>
      </c>
      <c r="E98" s="25">
        <v>73556</v>
      </c>
      <c r="F98" s="25">
        <v>38628</v>
      </c>
      <c r="G98" s="25">
        <v>25673</v>
      </c>
      <c r="H98" s="25">
        <v>13569</v>
      </c>
      <c r="I98" s="25">
        <v>13843</v>
      </c>
    </row>
    <row r="99" spans="1:11" x14ac:dyDescent="0.25">
      <c r="C99" s="37" t="s">
        <v>37</v>
      </c>
    </row>
    <row r="100" spans="1:11" x14ac:dyDescent="0.25">
      <c r="C100" s="37">
        <v>1</v>
      </c>
      <c r="D100" s="10">
        <f>D$98/$C100</f>
        <v>78163</v>
      </c>
      <c r="E100" s="10">
        <f t="shared" ref="E100:I109" si="8">E$98/$C100</f>
        <v>73556</v>
      </c>
      <c r="F100" s="10">
        <f t="shared" si="8"/>
        <v>38628</v>
      </c>
      <c r="G100" s="10">
        <f t="shared" si="8"/>
        <v>25673</v>
      </c>
      <c r="H100" s="12">
        <f t="shared" si="8"/>
        <v>13569</v>
      </c>
      <c r="I100" s="12">
        <f t="shared" si="8"/>
        <v>13843</v>
      </c>
    </row>
    <row r="101" spans="1:11" x14ac:dyDescent="0.25">
      <c r="C101" s="37">
        <v>2</v>
      </c>
      <c r="D101" s="10">
        <f t="shared" ref="D101:D109" si="9">D$98/$C101</f>
        <v>39081.5</v>
      </c>
      <c r="E101" s="10">
        <f t="shared" si="8"/>
        <v>36778</v>
      </c>
      <c r="F101" s="10">
        <f t="shared" si="8"/>
        <v>19314</v>
      </c>
      <c r="G101" s="12">
        <f t="shared" si="8"/>
        <v>12836.5</v>
      </c>
      <c r="H101" s="12">
        <f t="shared" si="8"/>
        <v>6784.5</v>
      </c>
      <c r="I101" s="12">
        <f t="shared" si="8"/>
        <v>6921.5</v>
      </c>
      <c r="K101" s="25"/>
    </row>
    <row r="102" spans="1:11" x14ac:dyDescent="0.25">
      <c r="C102" s="37">
        <v>3</v>
      </c>
      <c r="D102" s="10">
        <f t="shared" si="9"/>
        <v>26054.333333333332</v>
      </c>
      <c r="E102" s="10">
        <f t="shared" si="8"/>
        <v>24518.666666666668</v>
      </c>
      <c r="F102" s="12">
        <f t="shared" si="8"/>
        <v>12876</v>
      </c>
      <c r="G102" s="12">
        <f t="shared" si="8"/>
        <v>8557.6666666666661</v>
      </c>
      <c r="H102" s="12">
        <f t="shared" si="8"/>
        <v>4523</v>
      </c>
      <c r="I102" s="12">
        <f t="shared" si="8"/>
        <v>4614.333333333333</v>
      </c>
      <c r="K102" s="25"/>
    </row>
    <row r="103" spans="1:11" x14ac:dyDescent="0.25">
      <c r="C103" s="37">
        <v>4</v>
      </c>
      <c r="D103" s="10">
        <f t="shared" si="9"/>
        <v>19540.75</v>
      </c>
      <c r="E103" s="12">
        <f t="shared" si="8"/>
        <v>18389</v>
      </c>
      <c r="F103" s="12">
        <f t="shared" si="8"/>
        <v>9657</v>
      </c>
      <c r="G103" s="12">
        <f t="shared" si="8"/>
        <v>6418.25</v>
      </c>
      <c r="H103" s="12">
        <f t="shared" si="8"/>
        <v>3392.25</v>
      </c>
      <c r="I103" s="12">
        <f t="shared" si="8"/>
        <v>3460.75</v>
      </c>
      <c r="K103" s="37"/>
    </row>
    <row r="104" spans="1:11" x14ac:dyDescent="0.25">
      <c r="C104" s="37">
        <v>5</v>
      </c>
      <c r="D104" s="12">
        <f t="shared" si="9"/>
        <v>15632.6</v>
      </c>
      <c r="E104" s="12">
        <f t="shared" si="8"/>
        <v>14711.2</v>
      </c>
      <c r="F104" s="12">
        <f t="shared" si="8"/>
        <v>7725.6</v>
      </c>
      <c r="G104" s="12">
        <f t="shared" si="8"/>
        <v>5134.6000000000004</v>
      </c>
      <c r="H104" s="12">
        <f t="shared" si="8"/>
        <v>2713.8</v>
      </c>
      <c r="I104" s="12">
        <f t="shared" si="8"/>
        <v>2768.6</v>
      </c>
      <c r="K104" s="25"/>
    </row>
    <row r="105" spans="1:11" x14ac:dyDescent="0.25">
      <c r="C105" s="37">
        <v>6</v>
      </c>
      <c r="D105" s="12">
        <f t="shared" si="9"/>
        <v>13027.166666666666</v>
      </c>
      <c r="E105" s="12">
        <f t="shared" si="8"/>
        <v>12259.333333333334</v>
      </c>
      <c r="F105" s="12">
        <f t="shared" si="8"/>
        <v>6438</v>
      </c>
      <c r="G105" s="12">
        <f t="shared" si="8"/>
        <v>4278.833333333333</v>
      </c>
      <c r="H105" s="12">
        <f t="shared" si="8"/>
        <v>2261.5</v>
      </c>
      <c r="I105" s="12">
        <f t="shared" si="8"/>
        <v>2307.1666666666665</v>
      </c>
      <c r="K105" s="25"/>
    </row>
    <row r="106" spans="1:11" x14ac:dyDescent="0.25">
      <c r="C106" s="37">
        <v>7</v>
      </c>
      <c r="D106" s="12">
        <f t="shared" si="9"/>
        <v>11166.142857142857</v>
      </c>
      <c r="E106" s="12">
        <f t="shared" si="8"/>
        <v>10508</v>
      </c>
      <c r="F106" s="12">
        <f t="shared" si="8"/>
        <v>5518.2857142857147</v>
      </c>
      <c r="G106" s="12">
        <f t="shared" si="8"/>
        <v>3667.5714285714284</v>
      </c>
      <c r="H106" s="12">
        <f t="shared" si="8"/>
        <v>1938.4285714285713</v>
      </c>
      <c r="I106" s="12">
        <f t="shared" si="8"/>
        <v>1977.5714285714287</v>
      </c>
      <c r="K106" s="37"/>
    </row>
    <row r="107" spans="1:11" x14ac:dyDescent="0.25">
      <c r="C107" s="37">
        <v>8</v>
      </c>
      <c r="D107" s="12">
        <f t="shared" si="9"/>
        <v>9770.375</v>
      </c>
      <c r="E107" s="12">
        <f t="shared" si="8"/>
        <v>9194.5</v>
      </c>
      <c r="F107" s="12">
        <f t="shared" si="8"/>
        <v>4828.5</v>
      </c>
      <c r="G107" s="12">
        <f t="shared" si="8"/>
        <v>3209.125</v>
      </c>
      <c r="H107" s="12">
        <f t="shared" si="8"/>
        <v>1696.125</v>
      </c>
      <c r="I107" s="12">
        <f t="shared" si="8"/>
        <v>1730.375</v>
      </c>
      <c r="K107" s="25"/>
    </row>
    <row r="108" spans="1:11" x14ac:dyDescent="0.25">
      <c r="C108" s="37">
        <v>9</v>
      </c>
      <c r="D108" s="12">
        <f t="shared" si="9"/>
        <v>8684.7777777777774</v>
      </c>
      <c r="E108" s="12">
        <f t="shared" si="8"/>
        <v>8172.8888888888887</v>
      </c>
      <c r="F108" s="12">
        <f t="shared" si="8"/>
        <v>4292</v>
      </c>
      <c r="G108" s="12">
        <f t="shared" si="8"/>
        <v>2852.5555555555557</v>
      </c>
      <c r="H108" s="12">
        <f t="shared" si="8"/>
        <v>1507.6666666666667</v>
      </c>
      <c r="I108" s="12">
        <f t="shared" si="8"/>
        <v>1538.1111111111111</v>
      </c>
      <c r="K108" s="25"/>
    </row>
    <row r="109" spans="1:11" x14ac:dyDescent="0.25">
      <c r="C109" s="37">
        <v>10</v>
      </c>
      <c r="D109" s="12">
        <f t="shared" si="9"/>
        <v>7816.3</v>
      </c>
      <c r="E109" s="12">
        <f t="shared" si="8"/>
        <v>7355.6</v>
      </c>
      <c r="F109" s="12">
        <f t="shared" si="8"/>
        <v>3862.8</v>
      </c>
      <c r="G109" s="12">
        <f t="shared" si="8"/>
        <v>2567.3000000000002</v>
      </c>
      <c r="H109" s="12">
        <f t="shared" si="8"/>
        <v>1356.9</v>
      </c>
      <c r="I109" s="12">
        <f t="shared" si="8"/>
        <v>1384.3</v>
      </c>
      <c r="K109" s="37"/>
    </row>
    <row r="110" spans="1:11" x14ac:dyDescent="0.25">
      <c r="C110" s="37"/>
      <c r="K110" s="25"/>
    </row>
    <row r="111" spans="1:11" x14ac:dyDescent="0.25">
      <c r="A111" s="45"/>
      <c r="B111" s="45"/>
      <c r="C111" s="37"/>
      <c r="K111" s="25"/>
    </row>
    <row r="112" spans="1:11" x14ac:dyDescent="0.25">
      <c r="A112" s="70" t="s">
        <v>80</v>
      </c>
      <c r="B112" s="70"/>
      <c r="C112" s="37"/>
      <c r="D112" s="37">
        <v>4</v>
      </c>
      <c r="E112" s="37">
        <v>3</v>
      </c>
      <c r="F112" s="37">
        <v>2</v>
      </c>
      <c r="G112" s="37">
        <v>1</v>
      </c>
      <c r="H112" s="37">
        <v>0</v>
      </c>
      <c r="I112" s="37">
        <v>0</v>
      </c>
      <c r="K112" s="37"/>
    </row>
    <row r="113" spans="1:11" x14ac:dyDescent="0.25">
      <c r="A113" s="16"/>
      <c r="B113" s="16"/>
      <c r="C113" s="37"/>
      <c r="K113" s="25"/>
    </row>
    <row r="114" spans="1:11" x14ac:dyDescent="0.25">
      <c r="A114" s="16"/>
      <c r="B114" s="16"/>
      <c r="C114" s="37"/>
      <c r="K114" s="25"/>
    </row>
    <row r="115" spans="1:11" x14ac:dyDescent="0.25">
      <c r="C115" s="37"/>
      <c r="K115" s="37"/>
    </row>
    <row r="116" spans="1:11" x14ac:dyDescent="0.25">
      <c r="C116" s="37"/>
      <c r="K116" s="25"/>
    </row>
    <row r="117" spans="1:11" x14ac:dyDescent="0.25">
      <c r="C117" s="37"/>
      <c r="D117" s="71" t="s">
        <v>17</v>
      </c>
      <c r="E117" s="71"/>
      <c r="I117" s="37" t="s">
        <v>29</v>
      </c>
      <c r="K117" s="25"/>
    </row>
    <row r="118" spans="1:11" x14ac:dyDescent="0.25">
      <c r="C118" s="37"/>
      <c r="K118" s="37"/>
    </row>
    <row r="119" spans="1:11" x14ac:dyDescent="0.25">
      <c r="C119" s="37"/>
      <c r="D119" s="3" t="s">
        <v>0</v>
      </c>
      <c r="E119" s="3" t="s">
        <v>1</v>
      </c>
      <c r="F119" s="3" t="s">
        <v>2</v>
      </c>
      <c r="G119" s="3" t="s">
        <v>3</v>
      </c>
      <c r="H119" s="44" t="s">
        <v>55</v>
      </c>
      <c r="I119" s="46" t="s">
        <v>56</v>
      </c>
      <c r="K119" s="37"/>
    </row>
    <row r="120" spans="1:11" x14ac:dyDescent="0.25">
      <c r="C120" s="37"/>
      <c r="K120" s="25"/>
    </row>
    <row r="121" spans="1:11" x14ac:dyDescent="0.25">
      <c r="A121" s="71" t="s">
        <v>36</v>
      </c>
      <c r="B121" s="71"/>
      <c r="C121" s="37"/>
      <c r="D121" s="25">
        <v>79715</v>
      </c>
      <c r="E121" s="25">
        <v>96714</v>
      </c>
      <c r="F121" s="25">
        <v>40124</v>
      </c>
      <c r="G121" s="25">
        <v>39759</v>
      </c>
      <c r="H121" s="25">
        <v>15257</v>
      </c>
      <c r="I121" s="25">
        <v>14742</v>
      </c>
      <c r="K121" s="25"/>
    </row>
    <row r="122" spans="1:11" x14ac:dyDescent="0.25">
      <c r="C122" s="37" t="s">
        <v>37</v>
      </c>
      <c r="K122" s="37"/>
    </row>
    <row r="123" spans="1:11" x14ac:dyDescent="0.25">
      <c r="C123" s="37">
        <v>1</v>
      </c>
      <c r="D123" s="10">
        <f>D$121/$C123</f>
        <v>79715</v>
      </c>
      <c r="E123" s="10">
        <f t="shared" ref="E123:I134" si="10">E$121/$C123</f>
        <v>96714</v>
      </c>
      <c r="F123" s="10">
        <f t="shared" si="10"/>
        <v>40124</v>
      </c>
      <c r="G123" s="10">
        <f t="shared" si="10"/>
        <v>39759</v>
      </c>
      <c r="H123" s="12">
        <f t="shared" si="10"/>
        <v>15257</v>
      </c>
      <c r="I123" s="12">
        <f t="shared" si="10"/>
        <v>14742</v>
      </c>
      <c r="K123" s="25"/>
    </row>
    <row r="124" spans="1:11" x14ac:dyDescent="0.25">
      <c r="C124" s="37">
        <v>2</v>
      </c>
      <c r="D124" s="10">
        <f t="shared" ref="D124:D134" si="11">D$121/$C124</f>
        <v>39857.5</v>
      </c>
      <c r="E124" s="10">
        <f t="shared" si="10"/>
        <v>48357</v>
      </c>
      <c r="F124" s="10">
        <f t="shared" si="10"/>
        <v>20062</v>
      </c>
      <c r="G124" s="10">
        <f t="shared" si="10"/>
        <v>19879.5</v>
      </c>
      <c r="H124" s="12">
        <f t="shared" si="10"/>
        <v>7628.5</v>
      </c>
      <c r="I124" s="12">
        <f t="shared" si="10"/>
        <v>7371</v>
      </c>
      <c r="K124" s="25"/>
    </row>
    <row r="125" spans="1:11" x14ac:dyDescent="0.25">
      <c r="C125" s="37">
        <v>3</v>
      </c>
      <c r="D125" s="10">
        <f t="shared" si="11"/>
        <v>26571.666666666668</v>
      </c>
      <c r="E125" s="10">
        <f t="shared" si="10"/>
        <v>32238</v>
      </c>
      <c r="F125" s="12">
        <f t="shared" si="10"/>
        <v>13374.666666666666</v>
      </c>
      <c r="G125" s="12">
        <f t="shared" si="10"/>
        <v>13253</v>
      </c>
      <c r="H125" s="12">
        <f t="shared" si="10"/>
        <v>5085.666666666667</v>
      </c>
      <c r="I125" s="12">
        <f t="shared" si="10"/>
        <v>4914</v>
      </c>
      <c r="K125" s="37"/>
    </row>
    <row r="126" spans="1:11" x14ac:dyDescent="0.25">
      <c r="C126" s="37">
        <v>4</v>
      </c>
      <c r="D126" s="10">
        <f t="shared" si="11"/>
        <v>19928.75</v>
      </c>
      <c r="E126" s="10">
        <f t="shared" si="10"/>
        <v>24178.5</v>
      </c>
      <c r="F126" s="12">
        <f t="shared" si="10"/>
        <v>10031</v>
      </c>
      <c r="G126" s="12">
        <f t="shared" si="10"/>
        <v>9939.75</v>
      </c>
      <c r="H126" s="12">
        <f t="shared" si="10"/>
        <v>3814.25</v>
      </c>
      <c r="I126" s="12">
        <f t="shared" si="10"/>
        <v>3685.5</v>
      </c>
      <c r="K126" s="25"/>
    </row>
    <row r="127" spans="1:11" x14ac:dyDescent="0.25">
      <c r="C127" s="37">
        <v>5</v>
      </c>
      <c r="D127" s="12">
        <f t="shared" si="11"/>
        <v>15943</v>
      </c>
      <c r="E127" s="12">
        <f t="shared" si="10"/>
        <v>19342.8</v>
      </c>
      <c r="F127" s="12">
        <f t="shared" si="10"/>
        <v>8024.8</v>
      </c>
      <c r="G127" s="12">
        <f t="shared" si="10"/>
        <v>7951.8</v>
      </c>
      <c r="H127" s="12">
        <f t="shared" si="10"/>
        <v>3051.4</v>
      </c>
      <c r="I127" s="12">
        <f t="shared" si="10"/>
        <v>2948.4</v>
      </c>
      <c r="K127" s="25"/>
    </row>
    <row r="128" spans="1:11" x14ac:dyDescent="0.25">
      <c r="C128" s="37">
        <v>6</v>
      </c>
      <c r="D128" s="12">
        <f t="shared" si="11"/>
        <v>13285.833333333334</v>
      </c>
      <c r="E128" s="12">
        <f t="shared" si="10"/>
        <v>16119</v>
      </c>
      <c r="F128" s="12">
        <f t="shared" si="10"/>
        <v>6687.333333333333</v>
      </c>
      <c r="G128" s="12">
        <f t="shared" si="10"/>
        <v>6626.5</v>
      </c>
      <c r="H128" s="12">
        <f t="shared" si="10"/>
        <v>2542.8333333333335</v>
      </c>
      <c r="I128" s="12">
        <f t="shared" si="10"/>
        <v>2457</v>
      </c>
      <c r="K128" s="37"/>
    </row>
    <row r="129" spans="1:11" x14ac:dyDescent="0.25">
      <c r="C129" s="37">
        <v>7</v>
      </c>
      <c r="D129" s="12">
        <f t="shared" si="11"/>
        <v>11387.857142857143</v>
      </c>
      <c r="E129" s="12">
        <f t="shared" si="10"/>
        <v>13816.285714285714</v>
      </c>
      <c r="F129" s="12">
        <f t="shared" si="10"/>
        <v>5732</v>
      </c>
      <c r="G129" s="12">
        <f t="shared" si="10"/>
        <v>5679.8571428571431</v>
      </c>
      <c r="H129" s="12">
        <f t="shared" si="10"/>
        <v>2179.5714285714284</v>
      </c>
      <c r="I129" s="12">
        <f t="shared" si="10"/>
        <v>2106</v>
      </c>
      <c r="K129" s="25"/>
    </row>
    <row r="130" spans="1:11" x14ac:dyDescent="0.25">
      <c r="C130" s="37">
        <v>8</v>
      </c>
      <c r="D130" s="12">
        <f t="shared" si="11"/>
        <v>9964.375</v>
      </c>
      <c r="E130" s="12">
        <f t="shared" si="10"/>
        <v>12089.25</v>
      </c>
      <c r="F130" s="12">
        <f t="shared" si="10"/>
        <v>5015.5</v>
      </c>
      <c r="G130" s="12">
        <f t="shared" si="10"/>
        <v>4969.875</v>
      </c>
      <c r="H130" s="12">
        <f t="shared" si="10"/>
        <v>1907.125</v>
      </c>
      <c r="I130" s="12">
        <f t="shared" si="10"/>
        <v>1842.75</v>
      </c>
      <c r="K130" s="25"/>
    </row>
    <row r="131" spans="1:11" x14ac:dyDescent="0.25">
      <c r="C131" s="37">
        <v>9</v>
      </c>
      <c r="D131" s="12">
        <f t="shared" si="11"/>
        <v>8857.2222222222226</v>
      </c>
      <c r="E131" s="12">
        <f t="shared" si="10"/>
        <v>10746</v>
      </c>
      <c r="F131" s="12">
        <f t="shared" si="10"/>
        <v>4458.2222222222226</v>
      </c>
      <c r="G131" s="12">
        <f t="shared" si="10"/>
        <v>4417.666666666667</v>
      </c>
      <c r="H131" s="12">
        <f t="shared" si="10"/>
        <v>1695.2222222222222</v>
      </c>
      <c r="I131" s="12">
        <f t="shared" si="10"/>
        <v>1638</v>
      </c>
    </row>
    <row r="132" spans="1:11" x14ac:dyDescent="0.25">
      <c r="C132" s="37">
        <v>10</v>
      </c>
      <c r="D132" s="12">
        <f t="shared" si="11"/>
        <v>7971.5</v>
      </c>
      <c r="E132" s="12">
        <f t="shared" si="10"/>
        <v>9671.4</v>
      </c>
      <c r="F132" s="12">
        <f t="shared" si="10"/>
        <v>4012.4</v>
      </c>
      <c r="G132" s="12">
        <f t="shared" si="10"/>
        <v>3975.9</v>
      </c>
      <c r="H132" s="12">
        <f t="shared" si="10"/>
        <v>1525.7</v>
      </c>
      <c r="I132" s="12">
        <f t="shared" si="10"/>
        <v>1474.2</v>
      </c>
    </row>
    <row r="133" spans="1:11" x14ac:dyDescent="0.25">
      <c r="C133" s="37">
        <v>11</v>
      </c>
      <c r="D133" s="12">
        <f t="shared" si="11"/>
        <v>7246.818181818182</v>
      </c>
      <c r="E133" s="12">
        <f t="shared" si="10"/>
        <v>8792.181818181818</v>
      </c>
      <c r="F133" s="12">
        <f t="shared" si="10"/>
        <v>3647.6363636363635</v>
      </c>
      <c r="G133" s="12">
        <f t="shared" si="10"/>
        <v>3614.4545454545455</v>
      </c>
      <c r="H133" s="12">
        <f t="shared" si="10"/>
        <v>1387</v>
      </c>
      <c r="I133" s="12">
        <f t="shared" si="10"/>
        <v>1340.1818181818182</v>
      </c>
    </row>
    <row r="134" spans="1:11" x14ac:dyDescent="0.25">
      <c r="C134" s="37">
        <v>12</v>
      </c>
      <c r="D134" s="12">
        <f t="shared" si="11"/>
        <v>6642.916666666667</v>
      </c>
      <c r="E134" s="12">
        <f t="shared" si="10"/>
        <v>8059.5</v>
      </c>
      <c r="F134" s="12">
        <f t="shared" si="10"/>
        <v>3343.6666666666665</v>
      </c>
      <c r="G134" s="12">
        <f t="shared" si="10"/>
        <v>3313.25</v>
      </c>
      <c r="H134" s="12">
        <f t="shared" si="10"/>
        <v>1271.4166666666667</v>
      </c>
      <c r="I134" s="12">
        <f t="shared" si="10"/>
        <v>1228.5</v>
      </c>
    </row>
    <row r="135" spans="1:11" x14ac:dyDescent="0.25">
      <c r="C135" s="37"/>
    </row>
    <row r="136" spans="1:11" x14ac:dyDescent="0.25">
      <c r="A136" s="45"/>
      <c r="B136" s="45"/>
      <c r="C136" s="37"/>
    </row>
    <row r="137" spans="1:11" x14ac:dyDescent="0.25">
      <c r="A137" s="70" t="s">
        <v>80</v>
      </c>
      <c r="B137" s="70"/>
      <c r="C137" s="37"/>
      <c r="D137" s="37">
        <v>4</v>
      </c>
      <c r="E137" s="37">
        <v>4</v>
      </c>
      <c r="F137" s="37">
        <v>2</v>
      </c>
      <c r="G137" s="37">
        <v>2</v>
      </c>
      <c r="H137" s="37">
        <v>0</v>
      </c>
      <c r="I137" s="37">
        <v>0</v>
      </c>
    </row>
    <row r="138" spans="1:11" x14ac:dyDescent="0.25">
      <c r="A138" s="16"/>
      <c r="B138" s="16"/>
      <c r="C138" s="37"/>
    </row>
    <row r="139" spans="1:11" x14ac:dyDescent="0.25">
      <c r="A139" s="16"/>
      <c r="B139" s="16"/>
      <c r="C139" s="37"/>
    </row>
    <row r="140" spans="1:11" x14ac:dyDescent="0.25">
      <c r="C140" s="37"/>
    </row>
    <row r="141" spans="1:11" x14ac:dyDescent="0.25">
      <c r="C141" s="37"/>
    </row>
    <row r="142" spans="1:11" x14ac:dyDescent="0.25">
      <c r="C142" s="37"/>
      <c r="D142" s="71" t="s">
        <v>18</v>
      </c>
      <c r="E142" s="71"/>
      <c r="I142" s="37" t="s">
        <v>30</v>
      </c>
    </row>
    <row r="143" spans="1:11" x14ac:dyDescent="0.25">
      <c r="C143" s="37"/>
    </row>
    <row r="144" spans="1:11" x14ac:dyDescent="0.25">
      <c r="C144" s="37"/>
      <c r="D144" s="3" t="s">
        <v>0</v>
      </c>
      <c r="E144" s="3" t="s">
        <v>1</v>
      </c>
      <c r="F144" s="3" t="s">
        <v>2</v>
      </c>
      <c r="G144" s="3" t="s">
        <v>3</v>
      </c>
      <c r="H144" s="44" t="s">
        <v>55</v>
      </c>
      <c r="I144" s="46" t="s">
        <v>56</v>
      </c>
    </row>
    <row r="145" spans="1:10" x14ac:dyDescent="0.25">
      <c r="C145" s="37"/>
    </row>
    <row r="146" spans="1:10" x14ac:dyDescent="0.25">
      <c r="A146" s="71" t="s">
        <v>36</v>
      </c>
      <c r="B146" s="71"/>
      <c r="C146" s="37"/>
      <c r="D146" s="25">
        <v>119457</v>
      </c>
      <c r="E146" s="25">
        <v>195176</v>
      </c>
      <c r="F146" s="25">
        <v>64412</v>
      </c>
      <c r="G146" s="25">
        <v>74191</v>
      </c>
      <c r="H146" s="25">
        <v>28164</v>
      </c>
      <c r="I146" s="25">
        <v>31369</v>
      </c>
    </row>
    <row r="147" spans="1:10" x14ac:dyDescent="0.25">
      <c r="C147" s="37" t="s">
        <v>37</v>
      </c>
    </row>
    <row r="148" spans="1:10" x14ac:dyDescent="0.25">
      <c r="C148" s="37">
        <v>1</v>
      </c>
      <c r="D148" s="10">
        <f>D$146/$C148</f>
        <v>119457</v>
      </c>
      <c r="E148" s="10">
        <f t="shared" ref="E148:I163" si="12">E$146/$C148</f>
        <v>195176</v>
      </c>
      <c r="F148" s="10">
        <f t="shared" si="12"/>
        <v>64412</v>
      </c>
      <c r="G148" s="10">
        <f t="shared" si="12"/>
        <v>74191</v>
      </c>
      <c r="H148" s="10">
        <f t="shared" si="12"/>
        <v>28164</v>
      </c>
      <c r="I148" s="10">
        <f t="shared" si="12"/>
        <v>31369</v>
      </c>
    </row>
    <row r="149" spans="1:10" x14ac:dyDescent="0.25">
      <c r="C149" s="37">
        <v>2</v>
      </c>
      <c r="D149" s="10">
        <f t="shared" ref="D149:I169" si="13">D$146/$C149</f>
        <v>59728.5</v>
      </c>
      <c r="E149" s="10">
        <f t="shared" si="12"/>
        <v>97588</v>
      </c>
      <c r="F149" s="10">
        <f t="shared" si="12"/>
        <v>32206</v>
      </c>
      <c r="G149" s="10">
        <f t="shared" si="12"/>
        <v>37095.5</v>
      </c>
      <c r="H149" s="12">
        <f t="shared" si="12"/>
        <v>14082</v>
      </c>
      <c r="I149" s="12">
        <f t="shared" si="12"/>
        <v>15684.5</v>
      </c>
    </row>
    <row r="150" spans="1:10" x14ac:dyDescent="0.25">
      <c r="C150" s="37">
        <v>3</v>
      </c>
      <c r="D150" s="10">
        <f t="shared" si="13"/>
        <v>39819</v>
      </c>
      <c r="E150" s="10">
        <f t="shared" si="12"/>
        <v>65058.666666666664</v>
      </c>
      <c r="F150" s="10">
        <f t="shared" si="12"/>
        <v>21470.666666666668</v>
      </c>
      <c r="G150" s="10">
        <f t="shared" si="12"/>
        <v>24730.333333333332</v>
      </c>
      <c r="H150" s="12">
        <f t="shared" si="12"/>
        <v>9388</v>
      </c>
      <c r="I150" s="12">
        <f t="shared" si="12"/>
        <v>10456.333333333334</v>
      </c>
    </row>
    <row r="151" spans="1:10" x14ac:dyDescent="0.25">
      <c r="C151" s="37">
        <v>4</v>
      </c>
      <c r="D151" s="10">
        <f t="shared" si="13"/>
        <v>29864.25</v>
      </c>
      <c r="E151" s="10">
        <f t="shared" si="12"/>
        <v>48794</v>
      </c>
      <c r="F151" s="12">
        <f t="shared" si="12"/>
        <v>16103</v>
      </c>
      <c r="G151" s="12">
        <f t="shared" si="12"/>
        <v>18547.75</v>
      </c>
      <c r="H151" s="12">
        <f t="shared" si="12"/>
        <v>7041</v>
      </c>
      <c r="I151" s="12">
        <f t="shared" si="12"/>
        <v>7842.25</v>
      </c>
    </row>
    <row r="152" spans="1:10" x14ac:dyDescent="0.25">
      <c r="C152" s="37">
        <v>5</v>
      </c>
      <c r="D152" s="10">
        <f t="shared" si="13"/>
        <v>23891.4</v>
      </c>
      <c r="E152" s="10">
        <f t="shared" si="12"/>
        <v>39035.199999999997</v>
      </c>
      <c r="F152" s="12">
        <f t="shared" si="12"/>
        <v>12882.4</v>
      </c>
      <c r="G152" s="12">
        <f t="shared" si="12"/>
        <v>14838.2</v>
      </c>
      <c r="H152" s="12">
        <f t="shared" si="12"/>
        <v>5632.8</v>
      </c>
      <c r="I152" s="12">
        <f t="shared" si="12"/>
        <v>6273.8</v>
      </c>
    </row>
    <row r="153" spans="1:10" x14ac:dyDescent="0.25">
      <c r="C153" s="37">
        <v>6</v>
      </c>
      <c r="D153" s="12">
        <f t="shared" si="13"/>
        <v>19909.5</v>
      </c>
      <c r="E153" s="10">
        <f t="shared" si="12"/>
        <v>32529.333333333332</v>
      </c>
      <c r="F153" s="12">
        <f t="shared" si="12"/>
        <v>10735.333333333334</v>
      </c>
      <c r="G153" s="12">
        <f t="shared" si="12"/>
        <v>12365.166666666666</v>
      </c>
      <c r="H153" s="12">
        <f t="shared" si="12"/>
        <v>4694</v>
      </c>
      <c r="I153" s="12">
        <f t="shared" si="12"/>
        <v>5228.166666666667</v>
      </c>
    </row>
    <row r="154" spans="1:10" x14ac:dyDescent="0.25">
      <c r="C154" s="37">
        <v>7</v>
      </c>
      <c r="D154" s="12">
        <f t="shared" si="13"/>
        <v>17065.285714285714</v>
      </c>
      <c r="E154" s="10">
        <f t="shared" si="12"/>
        <v>27882.285714285714</v>
      </c>
      <c r="F154" s="12">
        <f t="shared" si="12"/>
        <v>9201.7142857142862</v>
      </c>
      <c r="G154" s="12">
        <f t="shared" si="12"/>
        <v>10598.714285714286</v>
      </c>
      <c r="H154" s="12">
        <f t="shared" si="12"/>
        <v>4023.4285714285716</v>
      </c>
      <c r="I154" s="12">
        <f t="shared" si="12"/>
        <v>4481.2857142857147</v>
      </c>
    </row>
    <row r="155" spans="1:10" x14ac:dyDescent="0.25">
      <c r="C155" s="37">
        <v>8</v>
      </c>
      <c r="D155" s="12">
        <f t="shared" si="13"/>
        <v>14932.125</v>
      </c>
      <c r="E155" s="10">
        <f t="shared" si="12"/>
        <v>24397</v>
      </c>
      <c r="F155" s="12">
        <f t="shared" si="12"/>
        <v>8051.5</v>
      </c>
      <c r="G155" s="12">
        <f t="shared" si="12"/>
        <v>9273.875</v>
      </c>
      <c r="H155" s="12">
        <f t="shared" si="12"/>
        <v>3520.5</v>
      </c>
      <c r="I155" s="12">
        <f t="shared" si="12"/>
        <v>3921.125</v>
      </c>
    </row>
    <row r="156" spans="1:10" x14ac:dyDescent="0.25">
      <c r="C156" s="37">
        <v>9</v>
      </c>
      <c r="D156" s="12">
        <f t="shared" si="13"/>
        <v>13273</v>
      </c>
      <c r="E156" s="10">
        <f t="shared" si="12"/>
        <v>21686.222222222223</v>
      </c>
      <c r="F156" s="12">
        <f t="shared" si="12"/>
        <v>7156.8888888888887</v>
      </c>
      <c r="G156" s="12">
        <f t="shared" si="12"/>
        <v>8243.4444444444453</v>
      </c>
      <c r="H156" s="12">
        <f t="shared" si="12"/>
        <v>3129.3333333333335</v>
      </c>
      <c r="I156" s="12">
        <f t="shared" si="12"/>
        <v>3485.4444444444443</v>
      </c>
    </row>
    <row r="157" spans="1:10" x14ac:dyDescent="0.25">
      <c r="C157" s="37">
        <v>10</v>
      </c>
      <c r="D157" s="12">
        <f t="shared" si="13"/>
        <v>11945.7</v>
      </c>
      <c r="E157" s="12">
        <f t="shared" si="12"/>
        <v>19517.599999999999</v>
      </c>
      <c r="F157" s="12">
        <f t="shared" si="12"/>
        <v>6441.2</v>
      </c>
      <c r="G157" s="12">
        <f t="shared" si="12"/>
        <v>7419.1</v>
      </c>
      <c r="H157" s="12">
        <f t="shared" si="12"/>
        <v>2816.4</v>
      </c>
      <c r="I157" s="12">
        <f t="shared" si="12"/>
        <v>3136.9</v>
      </c>
      <c r="J157" s="25"/>
    </row>
    <row r="158" spans="1:10" x14ac:dyDescent="0.25">
      <c r="C158" s="37">
        <v>11</v>
      </c>
      <c r="D158" s="12">
        <f t="shared" si="13"/>
        <v>10859.727272727272</v>
      </c>
      <c r="E158" s="12">
        <f t="shared" si="12"/>
        <v>17743.272727272728</v>
      </c>
      <c r="F158" s="12">
        <f t="shared" si="12"/>
        <v>5855.636363636364</v>
      </c>
      <c r="G158" s="12">
        <f t="shared" si="12"/>
        <v>6744.636363636364</v>
      </c>
      <c r="H158" s="12">
        <f t="shared" si="12"/>
        <v>2560.3636363636365</v>
      </c>
      <c r="I158" s="12">
        <f t="shared" si="12"/>
        <v>2851.7272727272725</v>
      </c>
      <c r="J158" s="25"/>
    </row>
    <row r="159" spans="1:10" x14ac:dyDescent="0.25">
      <c r="C159" s="37">
        <v>12</v>
      </c>
      <c r="D159" s="12">
        <f t="shared" si="13"/>
        <v>9954.75</v>
      </c>
      <c r="E159" s="12">
        <f t="shared" si="12"/>
        <v>16264.666666666666</v>
      </c>
      <c r="F159" s="12">
        <f t="shared" si="12"/>
        <v>5367.666666666667</v>
      </c>
      <c r="G159" s="12">
        <f t="shared" si="12"/>
        <v>6182.583333333333</v>
      </c>
      <c r="H159" s="12">
        <f t="shared" si="12"/>
        <v>2347</v>
      </c>
      <c r="I159" s="12">
        <f t="shared" si="12"/>
        <v>2614.0833333333335</v>
      </c>
      <c r="J159" s="37"/>
    </row>
    <row r="160" spans="1:10" x14ac:dyDescent="0.25">
      <c r="C160" s="37">
        <v>13</v>
      </c>
      <c r="D160" s="12">
        <f t="shared" si="13"/>
        <v>9189</v>
      </c>
      <c r="E160" s="12">
        <f t="shared" si="12"/>
        <v>15013.538461538461</v>
      </c>
      <c r="F160" s="12">
        <f t="shared" si="12"/>
        <v>4954.7692307692305</v>
      </c>
      <c r="G160" s="12">
        <f t="shared" si="12"/>
        <v>5707</v>
      </c>
      <c r="H160" s="12">
        <f t="shared" si="12"/>
        <v>2166.4615384615386</v>
      </c>
      <c r="I160" s="12">
        <f t="shared" si="12"/>
        <v>2413</v>
      </c>
      <c r="J160" s="25"/>
    </row>
    <row r="161" spans="1:10" x14ac:dyDescent="0.25">
      <c r="C161" s="37">
        <v>14</v>
      </c>
      <c r="D161" s="12">
        <f t="shared" si="13"/>
        <v>8532.6428571428569</v>
      </c>
      <c r="E161" s="12">
        <f t="shared" si="12"/>
        <v>13941.142857142857</v>
      </c>
      <c r="F161" s="12">
        <f t="shared" si="12"/>
        <v>4600.8571428571431</v>
      </c>
      <c r="G161" s="12">
        <f t="shared" si="12"/>
        <v>5299.3571428571431</v>
      </c>
      <c r="H161" s="12">
        <f t="shared" si="12"/>
        <v>2011.7142857142858</v>
      </c>
      <c r="I161" s="12">
        <f t="shared" si="12"/>
        <v>2240.6428571428573</v>
      </c>
      <c r="J161" s="25"/>
    </row>
    <row r="162" spans="1:10" x14ac:dyDescent="0.25">
      <c r="C162" s="37">
        <v>15</v>
      </c>
      <c r="D162" s="12">
        <f t="shared" si="13"/>
        <v>7963.8</v>
      </c>
      <c r="E162" s="12">
        <f t="shared" si="12"/>
        <v>13011.733333333334</v>
      </c>
      <c r="F162" s="12">
        <f t="shared" si="12"/>
        <v>4294.1333333333332</v>
      </c>
      <c r="G162" s="12">
        <f t="shared" si="12"/>
        <v>4946.0666666666666</v>
      </c>
      <c r="H162" s="12">
        <f t="shared" si="12"/>
        <v>1877.6</v>
      </c>
      <c r="I162" s="12">
        <f t="shared" si="12"/>
        <v>2091.2666666666669</v>
      </c>
      <c r="J162" s="37"/>
    </row>
    <row r="163" spans="1:10" x14ac:dyDescent="0.25">
      <c r="C163" s="37">
        <v>16</v>
      </c>
      <c r="D163" s="12">
        <f t="shared" si="13"/>
        <v>7466.0625</v>
      </c>
      <c r="E163" s="12">
        <f t="shared" si="12"/>
        <v>12198.5</v>
      </c>
      <c r="F163" s="12">
        <f t="shared" si="12"/>
        <v>4025.75</v>
      </c>
      <c r="G163" s="12">
        <f t="shared" si="12"/>
        <v>4636.9375</v>
      </c>
      <c r="H163" s="12">
        <f t="shared" si="12"/>
        <v>1760.25</v>
      </c>
      <c r="I163" s="12">
        <f t="shared" si="12"/>
        <v>1960.5625</v>
      </c>
      <c r="J163" s="25"/>
    </row>
    <row r="164" spans="1:10" x14ac:dyDescent="0.25">
      <c r="C164" s="37">
        <v>17</v>
      </c>
      <c r="D164" s="12">
        <f t="shared" si="13"/>
        <v>7026.8823529411766</v>
      </c>
      <c r="E164" s="12">
        <f t="shared" si="13"/>
        <v>11480.941176470587</v>
      </c>
      <c r="F164" s="12">
        <f t="shared" si="13"/>
        <v>3788.9411764705883</v>
      </c>
      <c r="G164" s="12">
        <f t="shared" si="13"/>
        <v>4364.1764705882351</v>
      </c>
      <c r="H164" s="12">
        <f t="shared" si="13"/>
        <v>1656.7058823529412</v>
      </c>
      <c r="I164" s="12">
        <f t="shared" si="13"/>
        <v>1845.2352941176471</v>
      </c>
      <c r="J164" s="25"/>
    </row>
    <row r="165" spans="1:10" x14ac:dyDescent="0.25">
      <c r="C165" s="37">
        <v>18</v>
      </c>
      <c r="D165" s="12">
        <f t="shared" si="13"/>
        <v>6636.5</v>
      </c>
      <c r="E165" s="12">
        <f t="shared" si="13"/>
        <v>10843.111111111111</v>
      </c>
      <c r="F165" s="12">
        <f t="shared" si="13"/>
        <v>3578.4444444444443</v>
      </c>
      <c r="G165" s="12">
        <f t="shared" si="13"/>
        <v>4121.7222222222226</v>
      </c>
      <c r="H165" s="12">
        <f t="shared" si="13"/>
        <v>1564.6666666666667</v>
      </c>
      <c r="I165" s="12">
        <f t="shared" si="13"/>
        <v>1742.7222222222222</v>
      </c>
      <c r="J165" s="37"/>
    </row>
    <row r="166" spans="1:10" x14ac:dyDescent="0.25">
      <c r="C166" s="37">
        <v>19</v>
      </c>
      <c r="D166" s="12">
        <f t="shared" si="13"/>
        <v>6287.2105263157891</v>
      </c>
      <c r="E166" s="12">
        <f t="shared" si="13"/>
        <v>10272.421052631578</v>
      </c>
      <c r="F166" s="12">
        <f t="shared" si="13"/>
        <v>3390.1052631578946</v>
      </c>
      <c r="G166" s="12">
        <f t="shared" si="13"/>
        <v>3904.7894736842104</v>
      </c>
      <c r="H166" s="12">
        <f t="shared" si="13"/>
        <v>1482.3157894736842</v>
      </c>
      <c r="I166" s="12">
        <f t="shared" si="13"/>
        <v>1651</v>
      </c>
      <c r="J166" s="25"/>
    </row>
    <row r="167" spans="1:10" x14ac:dyDescent="0.25">
      <c r="C167" s="37">
        <v>20</v>
      </c>
      <c r="D167" s="12">
        <f t="shared" si="13"/>
        <v>5972.85</v>
      </c>
      <c r="E167" s="12">
        <f t="shared" si="13"/>
        <v>9758.7999999999993</v>
      </c>
      <c r="F167" s="12">
        <f t="shared" si="13"/>
        <v>3220.6</v>
      </c>
      <c r="G167" s="12">
        <f t="shared" si="13"/>
        <v>3709.55</v>
      </c>
      <c r="H167" s="12">
        <f t="shared" si="13"/>
        <v>1408.2</v>
      </c>
      <c r="I167" s="12">
        <f t="shared" si="13"/>
        <v>1568.45</v>
      </c>
      <c r="J167" s="25"/>
    </row>
    <row r="168" spans="1:10" x14ac:dyDescent="0.25">
      <c r="C168" s="37">
        <v>21</v>
      </c>
      <c r="D168" s="12">
        <f t="shared" si="13"/>
        <v>5688.4285714285716</v>
      </c>
      <c r="E168" s="12">
        <f t="shared" si="13"/>
        <v>9294.0952380952385</v>
      </c>
      <c r="F168" s="12">
        <f t="shared" si="13"/>
        <v>3067.2380952380954</v>
      </c>
      <c r="G168" s="12">
        <f t="shared" si="13"/>
        <v>3532.9047619047619</v>
      </c>
      <c r="H168" s="12">
        <f t="shared" si="13"/>
        <v>1341.1428571428571</v>
      </c>
      <c r="I168" s="12">
        <f t="shared" si="13"/>
        <v>1493.7619047619048</v>
      </c>
      <c r="J168" s="37"/>
    </row>
    <row r="169" spans="1:10" x14ac:dyDescent="0.25">
      <c r="C169" s="37">
        <v>22</v>
      </c>
      <c r="D169" s="12">
        <f t="shared" si="13"/>
        <v>5429.863636363636</v>
      </c>
      <c r="E169" s="12">
        <f t="shared" si="13"/>
        <v>8871.636363636364</v>
      </c>
      <c r="F169" s="12">
        <f t="shared" si="13"/>
        <v>2927.818181818182</v>
      </c>
      <c r="G169" s="12">
        <f t="shared" si="13"/>
        <v>3372.318181818182</v>
      </c>
      <c r="H169" s="12">
        <f t="shared" si="13"/>
        <v>1280.1818181818182</v>
      </c>
      <c r="I169" s="12">
        <f t="shared" si="13"/>
        <v>1425.8636363636363</v>
      </c>
      <c r="J169" s="37"/>
    </row>
    <row r="170" spans="1:10" x14ac:dyDescent="0.25">
      <c r="C170" s="37"/>
      <c r="J170" s="25"/>
    </row>
    <row r="171" spans="1:10" x14ac:dyDescent="0.25">
      <c r="A171" s="45"/>
      <c r="B171" s="45"/>
      <c r="C171" s="37"/>
      <c r="J171" s="25"/>
    </row>
    <row r="172" spans="1:10" x14ac:dyDescent="0.25">
      <c r="A172" s="70" t="s">
        <v>80</v>
      </c>
      <c r="B172" s="70"/>
      <c r="C172" s="37"/>
      <c r="D172" s="37">
        <v>5</v>
      </c>
      <c r="E172" s="37">
        <v>9</v>
      </c>
      <c r="F172" s="37">
        <v>3</v>
      </c>
      <c r="G172" s="37">
        <v>3</v>
      </c>
      <c r="H172" s="37">
        <v>1</v>
      </c>
      <c r="I172" s="37">
        <v>1</v>
      </c>
      <c r="J172" s="37"/>
    </row>
    <row r="173" spans="1:10" x14ac:dyDescent="0.25">
      <c r="A173" s="16"/>
      <c r="B173" s="16"/>
      <c r="C173" s="37"/>
      <c r="J173" s="25"/>
    </row>
    <row r="174" spans="1:10" x14ac:dyDescent="0.25">
      <c r="A174" s="16"/>
      <c r="B174" s="16"/>
      <c r="C174" s="37"/>
      <c r="J174" s="25"/>
    </row>
    <row r="175" spans="1:10" x14ac:dyDescent="0.25">
      <c r="C175" s="37"/>
      <c r="J175" s="37"/>
    </row>
    <row r="176" spans="1:10" x14ac:dyDescent="0.25">
      <c r="C176" s="37"/>
      <c r="J176" s="25"/>
    </row>
    <row r="177" spans="1:10" x14ac:dyDescent="0.25">
      <c r="C177" s="37"/>
      <c r="D177" s="71" t="s">
        <v>19</v>
      </c>
      <c r="E177" s="71"/>
      <c r="I177" s="37" t="s">
        <v>29</v>
      </c>
      <c r="J177" s="25"/>
    </row>
    <row r="178" spans="1:10" x14ac:dyDescent="0.25">
      <c r="C178" s="37"/>
      <c r="E178" s="13"/>
      <c r="J178" s="37"/>
    </row>
    <row r="179" spans="1:10" x14ac:dyDescent="0.25">
      <c r="C179" s="37"/>
      <c r="D179" s="3" t="s">
        <v>0</v>
      </c>
      <c r="E179" s="3" t="s">
        <v>1</v>
      </c>
      <c r="F179" s="3" t="s">
        <v>2</v>
      </c>
      <c r="G179" s="3" t="s">
        <v>3</v>
      </c>
      <c r="H179" s="44" t="s">
        <v>55</v>
      </c>
      <c r="I179" s="46" t="s">
        <v>56</v>
      </c>
      <c r="J179" s="25"/>
    </row>
    <row r="180" spans="1:10" x14ac:dyDescent="0.25">
      <c r="C180" s="37"/>
      <c r="E180" s="13"/>
      <c r="J180" s="25"/>
    </row>
    <row r="181" spans="1:10" x14ac:dyDescent="0.25">
      <c r="A181" s="71" t="s">
        <v>36</v>
      </c>
      <c r="B181" s="71"/>
      <c r="C181" s="37"/>
      <c r="D181" s="25">
        <v>87019</v>
      </c>
      <c r="E181" s="25">
        <v>84534</v>
      </c>
      <c r="F181" s="25">
        <v>42117</v>
      </c>
      <c r="G181" s="25">
        <v>35662</v>
      </c>
      <c r="H181" s="25">
        <v>13270</v>
      </c>
      <c r="I181" s="25">
        <v>15338</v>
      </c>
    </row>
    <row r="182" spans="1:10" x14ac:dyDescent="0.25">
      <c r="C182" s="37" t="s">
        <v>37</v>
      </c>
    </row>
    <row r="183" spans="1:10" x14ac:dyDescent="0.25">
      <c r="C183" s="37">
        <v>1</v>
      </c>
      <c r="D183" s="10">
        <f>D$181/$C183</f>
        <v>87019</v>
      </c>
      <c r="E183" s="10">
        <f t="shared" ref="E183:I194" si="14">E$181/$C183</f>
        <v>84534</v>
      </c>
      <c r="F183" s="10">
        <f t="shared" si="14"/>
        <v>42117</v>
      </c>
      <c r="G183" s="10">
        <f t="shared" si="14"/>
        <v>35662</v>
      </c>
      <c r="H183" s="12">
        <f t="shared" si="14"/>
        <v>13270</v>
      </c>
      <c r="I183" s="12">
        <f t="shared" si="14"/>
        <v>15338</v>
      </c>
    </row>
    <row r="184" spans="1:10" x14ac:dyDescent="0.25">
      <c r="C184" s="37">
        <v>2</v>
      </c>
      <c r="D184" s="10">
        <f t="shared" ref="D184:D194" si="15">D$181/$C184</f>
        <v>43509.5</v>
      </c>
      <c r="E184" s="10">
        <f t="shared" si="14"/>
        <v>42267</v>
      </c>
      <c r="F184" s="10">
        <f t="shared" si="14"/>
        <v>21058.5</v>
      </c>
      <c r="G184" s="10">
        <f t="shared" si="14"/>
        <v>17831</v>
      </c>
      <c r="H184" s="12">
        <f t="shared" si="14"/>
        <v>6635</v>
      </c>
      <c r="I184" s="12">
        <f t="shared" si="14"/>
        <v>7669</v>
      </c>
    </row>
    <row r="185" spans="1:10" x14ac:dyDescent="0.25">
      <c r="C185" s="37">
        <v>3</v>
      </c>
      <c r="D185" s="10">
        <f t="shared" si="15"/>
        <v>29006.333333333332</v>
      </c>
      <c r="E185" s="10">
        <f t="shared" si="14"/>
        <v>28178</v>
      </c>
      <c r="F185" s="12">
        <f t="shared" si="14"/>
        <v>14039</v>
      </c>
      <c r="G185" s="12">
        <f t="shared" si="14"/>
        <v>11887.333333333334</v>
      </c>
      <c r="H185" s="12">
        <f t="shared" si="14"/>
        <v>4423.333333333333</v>
      </c>
      <c r="I185" s="12">
        <f t="shared" si="14"/>
        <v>5112.666666666667</v>
      </c>
    </row>
    <row r="186" spans="1:10" x14ac:dyDescent="0.25">
      <c r="C186" s="37">
        <v>4</v>
      </c>
      <c r="D186" s="10">
        <f t="shared" si="15"/>
        <v>21754.75</v>
      </c>
      <c r="E186" s="10">
        <f t="shared" si="14"/>
        <v>21133.5</v>
      </c>
      <c r="F186" s="12">
        <f t="shared" si="14"/>
        <v>10529.25</v>
      </c>
      <c r="G186" s="12">
        <f t="shared" si="14"/>
        <v>8915.5</v>
      </c>
      <c r="H186" s="12">
        <f t="shared" si="14"/>
        <v>3317.5</v>
      </c>
      <c r="I186" s="12">
        <f t="shared" si="14"/>
        <v>3834.5</v>
      </c>
    </row>
    <row r="187" spans="1:10" x14ac:dyDescent="0.25">
      <c r="C187" s="37">
        <v>5</v>
      </c>
      <c r="D187" s="12">
        <f t="shared" si="15"/>
        <v>17403.8</v>
      </c>
      <c r="E187" s="12">
        <f t="shared" si="14"/>
        <v>16906.8</v>
      </c>
      <c r="F187" s="12">
        <f t="shared" si="14"/>
        <v>8423.4</v>
      </c>
      <c r="G187" s="12">
        <f t="shared" si="14"/>
        <v>7132.4</v>
      </c>
      <c r="H187" s="12">
        <f t="shared" si="14"/>
        <v>2654</v>
      </c>
      <c r="I187" s="12">
        <f t="shared" si="14"/>
        <v>3067.6</v>
      </c>
    </row>
    <row r="188" spans="1:10" x14ac:dyDescent="0.25">
      <c r="C188" s="37">
        <v>6</v>
      </c>
      <c r="D188" s="12">
        <f t="shared" si="15"/>
        <v>14503.166666666666</v>
      </c>
      <c r="E188" s="12">
        <f t="shared" si="14"/>
        <v>14089</v>
      </c>
      <c r="F188" s="12">
        <f t="shared" si="14"/>
        <v>7019.5</v>
      </c>
      <c r="G188" s="12">
        <f t="shared" si="14"/>
        <v>5943.666666666667</v>
      </c>
      <c r="H188" s="12">
        <f t="shared" si="14"/>
        <v>2211.6666666666665</v>
      </c>
      <c r="I188" s="12">
        <f t="shared" si="14"/>
        <v>2556.3333333333335</v>
      </c>
    </row>
    <row r="189" spans="1:10" x14ac:dyDescent="0.25">
      <c r="C189" s="37">
        <v>7</v>
      </c>
      <c r="D189" s="12">
        <f t="shared" si="15"/>
        <v>12431.285714285714</v>
      </c>
      <c r="E189" s="12">
        <f t="shared" si="14"/>
        <v>12076.285714285714</v>
      </c>
      <c r="F189" s="12">
        <f t="shared" si="14"/>
        <v>6016.7142857142853</v>
      </c>
      <c r="G189" s="12">
        <f t="shared" si="14"/>
        <v>5094.5714285714284</v>
      </c>
      <c r="H189" s="12">
        <f t="shared" si="14"/>
        <v>1895.7142857142858</v>
      </c>
      <c r="I189" s="12">
        <f t="shared" si="14"/>
        <v>2191.1428571428573</v>
      </c>
    </row>
    <row r="190" spans="1:10" x14ac:dyDescent="0.25">
      <c r="C190" s="37">
        <v>8</v>
      </c>
      <c r="D190" s="12">
        <f t="shared" si="15"/>
        <v>10877.375</v>
      </c>
      <c r="E190" s="12">
        <f t="shared" si="14"/>
        <v>10566.75</v>
      </c>
      <c r="F190" s="12">
        <f t="shared" si="14"/>
        <v>5264.625</v>
      </c>
      <c r="G190" s="12">
        <f t="shared" si="14"/>
        <v>4457.75</v>
      </c>
      <c r="H190" s="12">
        <f t="shared" si="14"/>
        <v>1658.75</v>
      </c>
      <c r="I190" s="12">
        <f t="shared" si="14"/>
        <v>1917.25</v>
      </c>
    </row>
    <row r="191" spans="1:10" x14ac:dyDescent="0.25">
      <c r="C191" s="37">
        <v>9</v>
      </c>
      <c r="D191" s="12">
        <f t="shared" si="15"/>
        <v>9668.7777777777774</v>
      </c>
      <c r="E191" s="12">
        <f t="shared" si="14"/>
        <v>9392.6666666666661</v>
      </c>
      <c r="F191" s="12">
        <f t="shared" si="14"/>
        <v>4679.666666666667</v>
      </c>
      <c r="G191" s="12">
        <f t="shared" si="14"/>
        <v>3962.4444444444443</v>
      </c>
      <c r="H191" s="12">
        <f t="shared" si="14"/>
        <v>1474.4444444444443</v>
      </c>
      <c r="I191" s="12">
        <f t="shared" si="14"/>
        <v>1704.2222222222222</v>
      </c>
    </row>
    <row r="192" spans="1:10" x14ac:dyDescent="0.25">
      <c r="C192" s="37">
        <v>10</v>
      </c>
      <c r="D192" s="12">
        <f t="shared" si="15"/>
        <v>8701.9</v>
      </c>
      <c r="E192" s="12">
        <f t="shared" si="14"/>
        <v>8453.4</v>
      </c>
      <c r="F192" s="12">
        <f t="shared" si="14"/>
        <v>4211.7</v>
      </c>
      <c r="G192" s="12">
        <f t="shared" si="14"/>
        <v>3566.2</v>
      </c>
      <c r="H192" s="12">
        <f t="shared" si="14"/>
        <v>1327</v>
      </c>
      <c r="I192" s="12">
        <f t="shared" si="14"/>
        <v>1533.8</v>
      </c>
    </row>
    <row r="193" spans="1:9" x14ac:dyDescent="0.25">
      <c r="C193" s="37">
        <v>11</v>
      </c>
      <c r="D193" s="12">
        <f t="shared" si="15"/>
        <v>7910.818181818182</v>
      </c>
      <c r="E193" s="12">
        <f t="shared" si="14"/>
        <v>7684.909090909091</v>
      </c>
      <c r="F193" s="12">
        <f t="shared" si="14"/>
        <v>3828.818181818182</v>
      </c>
      <c r="G193" s="12">
        <f t="shared" si="14"/>
        <v>3242</v>
      </c>
      <c r="H193" s="12">
        <f t="shared" si="14"/>
        <v>1206.3636363636363</v>
      </c>
      <c r="I193" s="12">
        <f t="shared" si="14"/>
        <v>1394.3636363636363</v>
      </c>
    </row>
    <row r="194" spans="1:9" x14ac:dyDescent="0.25">
      <c r="C194" s="37">
        <v>12</v>
      </c>
      <c r="D194" s="12">
        <f t="shared" si="15"/>
        <v>7251.583333333333</v>
      </c>
      <c r="E194" s="12">
        <f t="shared" si="14"/>
        <v>7044.5</v>
      </c>
      <c r="F194" s="12">
        <f t="shared" si="14"/>
        <v>3509.75</v>
      </c>
      <c r="G194" s="12">
        <f t="shared" si="14"/>
        <v>2971.8333333333335</v>
      </c>
      <c r="H194" s="12">
        <f t="shared" si="14"/>
        <v>1105.8333333333333</v>
      </c>
      <c r="I194" s="12">
        <f t="shared" si="14"/>
        <v>1278.1666666666667</v>
      </c>
    </row>
    <row r="195" spans="1:9" x14ac:dyDescent="0.25">
      <c r="C195" s="37"/>
    </row>
    <row r="196" spans="1:9" x14ac:dyDescent="0.25">
      <c r="A196" s="45"/>
      <c r="B196" s="45"/>
      <c r="C196" s="37"/>
    </row>
    <row r="197" spans="1:9" x14ac:dyDescent="0.25">
      <c r="A197" s="70" t="s">
        <v>80</v>
      </c>
      <c r="B197" s="70"/>
      <c r="C197" s="37"/>
      <c r="D197" s="37">
        <v>4</v>
      </c>
      <c r="E197" s="37">
        <v>4</v>
      </c>
      <c r="F197" s="37">
        <v>2</v>
      </c>
      <c r="G197" s="37">
        <v>2</v>
      </c>
      <c r="H197" s="37">
        <v>0</v>
      </c>
      <c r="I197" s="37">
        <v>0</v>
      </c>
    </row>
    <row r="198" spans="1:9" x14ac:dyDescent="0.25">
      <c r="A198" s="16"/>
      <c r="B198" s="16"/>
      <c r="C198" s="37"/>
    </row>
    <row r="199" spans="1:9" x14ac:dyDescent="0.25">
      <c r="A199" s="16"/>
      <c r="B199" s="16"/>
      <c r="C199" s="37"/>
    </row>
    <row r="200" spans="1:9" x14ac:dyDescent="0.25">
      <c r="C200" s="37"/>
    </row>
    <row r="201" spans="1:9" x14ac:dyDescent="0.25">
      <c r="C201" s="37"/>
    </row>
    <row r="202" spans="1:9" x14ac:dyDescent="0.25">
      <c r="C202" s="37"/>
      <c r="D202" s="71" t="s">
        <v>20</v>
      </c>
      <c r="E202" s="71"/>
      <c r="I202" s="37" t="s">
        <v>31</v>
      </c>
    </row>
    <row r="203" spans="1:9" x14ac:dyDescent="0.25">
      <c r="C203" s="37"/>
    </row>
    <row r="204" spans="1:9" x14ac:dyDescent="0.25">
      <c r="C204" s="37"/>
      <c r="D204" s="3" t="s">
        <v>0</v>
      </c>
      <c r="E204" s="3" t="s">
        <v>1</v>
      </c>
      <c r="F204" s="3" t="s">
        <v>2</v>
      </c>
      <c r="G204" s="3" t="s">
        <v>3</v>
      </c>
      <c r="H204" s="44" t="s">
        <v>55</v>
      </c>
      <c r="I204" s="46" t="s">
        <v>56</v>
      </c>
    </row>
    <row r="205" spans="1:9" x14ac:dyDescent="0.25">
      <c r="C205" s="37"/>
    </row>
    <row r="206" spans="1:9" x14ac:dyDescent="0.25">
      <c r="A206" s="71" t="s">
        <v>36</v>
      </c>
      <c r="B206" s="71"/>
      <c r="C206" s="37"/>
      <c r="D206" s="25">
        <v>187497</v>
      </c>
      <c r="E206" s="25">
        <v>158362</v>
      </c>
      <c r="F206" s="25">
        <v>88601</v>
      </c>
      <c r="G206" s="25">
        <v>58427</v>
      </c>
      <c r="H206" s="25">
        <v>37740</v>
      </c>
      <c r="I206" s="25">
        <v>27555</v>
      </c>
    </row>
    <row r="207" spans="1:9" x14ac:dyDescent="0.25">
      <c r="C207" s="37" t="s">
        <v>37</v>
      </c>
    </row>
    <row r="208" spans="1:9" x14ac:dyDescent="0.25">
      <c r="C208" s="37">
        <v>1</v>
      </c>
      <c r="D208" s="10">
        <f>D$206/$C208</f>
        <v>187497</v>
      </c>
      <c r="E208" s="10">
        <f t="shared" ref="E208:I223" si="16">E$206/$C208</f>
        <v>158362</v>
      </c>
      <c r="F208" s="10">
        <f t="shared" si="16"/>
        <v>88601</v>
      </c>
      <c r="G208" s="10">
        <f t="shared" si="16"/>
        <v>58427</v>
      </c>
      <c r="H208" s="10">
        <f t="shared" si="16"/>
        <v>37740</v>
      </c>
      <c r="I208" s="10">
        <f t="shared" si="16"/>
        <v>27555</v>
      </c>
    </row>
    <row r="209" spans="3:10" x14ac:dyDescent="0.25">
      <c r="C209" s="37">
        <v>2</v>
      </c>
      <c r="D209" s="10">
        <f t="shared" ref="D209:I229" si="17">D$206/$C209</f>
        <v>93748.5</v>
      </c>
      <c r="E209" s="10">
        <f t="shared" si="16"/>
        <v>79181</v>
      </c>
      <c r="F209" s="10">
        <f t="shared" si="16"/>
        <v>44300.5</v>
      </c>
      <c r="G209" s="10">
        <f t="shared" si="16"/>
        <v>29213.5</v>
      </c>
      <c r="H209" s="12">
        <f t="shared" si="16"/>
        <v>18870</v>
      </c>
      <c r="I209" s="12">
        <f t="shared" si="16"/>
        <v>13777.5</v>
      </c>
    </row>
    <row r="210" spans="3:10" x14ac:dyDescent="0.25">
      <c r="C210" s="37">
        <v>3</v>
      </c>
      <c r="D210" s="10">
        <f t="shared" si="17"/>
        <v>62499</v>
      </c>
      <c r="E210" s="10">
        <f t="shared" si="16"/>
        <v>52787.333333333336</v>
      </c>
      <c r="F210" s="10">
        <f t="shared" si="16"/>
        <v>29533.666666666668</v>
      </c>
      <c r="G210" s="12">
        <f t="shared" si="16"/>
        <v>19475.666666666668</v>
      </c>
      <c r="H210" s="12">
        <f t="shared" si="16"/>
        <v>12580</v>
      </c>
      <c r="I210" s="12">
        <f t="shared" si="16"/>
        <v>9185</v>
      </c>
    </row>
    <row r="211" spans="3:10" x14ac:dyDescent="0.25">
      <c r="C211" s="37">
        <v>4</v>
      </c>
      <c r="D211" s="10">
        <f t="shared" si="17"/>
        <v>46874.25</v>
      </c>
      <c r="E211" s="10">
        <f t="shared" si="16"/>
        <v>39590.5</v>
      </c>
      <c r="F211" s="10">
        <f t="shared" si="16"/>
        <v>22150.25</v>
      </c>
      <c r="G211" s="12">
        <f t="shared" si="16"/>
        <v>14606.75</v>
      </c>
      <c r="H211" s="12">
        <f t="shared" si="16"/>
        <v>9435</v>
      </c>
      <c r="I211" s="12">
        <f t="shared" si="16"/>
        <v>6888.75</v>
      </c>
    </row>
    <row r="212" spans="3:10" x14ac:dyDescent="0.25">
      <c r="C212" s="37">
        <v>5</v>
      </c>
      <c r="D212" s="10">
        <f t="shared" si="17"/>
        <v>37499.4</v>
      </c>
      <c r="E212" s="10">
        <f t="shared" si="16"/>
        <v>31672.400000000001</v>
      </c>
      <c r="F212" s="12">
        <f t="shared" si="16"/>
        <v>17720.2</v>
      </c>
      <c r="G212" s="12">
        <f t="shared" si="16"/>
        <v>11685.4</v>
      </c>
      <c r="H212" s="12">
        <f t="shared" si="16"/>
        <v>7548</v>
      </c>
      <c r="I212" s="12">
        <f t="shared" si="16"/>
        <v>5511</v>
      </c>
    </row>
    <row r="213" spans="3:10" x14ac:dyDescent="0.25">
      <c r="C213" s="37">
        <v>6</v>
      </c>
      <c r="D213" s="10">
        <f t="shared" si="17"/>
        <v>31249.5</v>
      </c>
      <c r="E213" s="10">
        <f t="shared" si="16"/>
        <v>26393.666666666668</v>
      </c>
      <c r="F213" s="12">
        <f t="shared" si="16"/>
        <v>14766.833333333334</v>
      </c>
      <c r="G213" s="12">
        <f t="shared" si="16"/>
        <v>9737.8333333333339</v>
      </c>
      <c r="H213" s="12">
        <f t="shared" si="16"/>
        <v>6290</v>
      </c>
      <c r="I213" s="12">
        <f t="shared" si="16"/>
        <v>4592.5</v>
      </c>
    </row>
    <row r="214" spans="3:10" x14ac:dyDescent="0.25">
      <c r="C214" s="37">
        <v>7</v>
      </c>
      <c r="D214" s="10">
        <f t="shared" si="17"/>
        <v>26785.285714285714</v>
      </c>
      <c r="E214" s="10">
        <f t="shared" si="16"/>
        <v>22623.142857142859</v>
      </c>
      <c r="F214" s="12">
        <f t="shared" si="16"/>
        <v>12657.285714285714</v>
      </c>
      <c r="G214" s="12">
        <f t="shared" si="16"/>
        <v>8346.7142857142862</v>
      </c>
      <c r="H214" s="12">
        <f t="shared" si="16"/>
        <v>5391.4285714285716</v>
      </c>
      <c r="I214" s="12">
        <f t="shared" si="16"/>
        <v>3936.4285714285716</v>
      </c>
    </row>
    <row r="215" spans="3:10" x14ac:dyDescent="0.25">
      <c r="C215" s="37">
        <v>8</v>
      </c>
      <c r="D215" s="10">
        <f t="shared" si="17"/>
        <v>23437.125</v>
      </c>
      <c r="E215" s="12">
        <f t="shared" si="16"/>
        <v>19795.25</v>
      </c>
      <c r="F215" s="12">
        <f t="shared" si="16"/>
        <v>11075.125</v>
      </c>
      <c r="G215" s="12">
        <f t="shared" si="16"/>
        <v>7303.375</v>
      </c>
      <c r="H215" s="12">
        <f t="shared" si="16"/>
        <v>4717.5</v>
      </c>
      <c r="I215" s="12">
        <f t="shared" si="16"/>
        <v>3444.375</v>
      </c>
    </row>
    <row r="216" spans="3:10" x14ac:dyDescent="0.25">
      <c r="C216" s="37">
        <v>9</v>
      </c>
      <c r="D216" s="12">
        <f t="shared" si="17"/>
        <v>20833</v>
      </c>
      <c r="E216" s="12">
        <f t="shared" si="16"/>
        <v>17595.777777777777</v>
      </c>
      <c r="F216" s="12">
        <f t="shared" si="16"/>
        <v>9844.5555555555547</v>
      </c>
      <c r="G216" s="12">
        <f t="shared" si="16"/>
        <v>6491.8888888888887</v>
      </c>
      <c r="H216" s="12">
        <f t="shared" si="16"/>
        <v>4193.333333333333</v>
      </c>
      <c r="I216" s="12">
        <f t="shared" si="16"/>
        <v>3061.6666666666665</v>
      </c>
    </row>
    <row r="217" spans="3:10" x14ac:dyDescent="0.25">
      <c r="C217" s="37">
        <v>10</v>
      </c>
      <c r="D217" s="12">
        <f t="shared" si="17"/>
        <v>18749.7</v>
      </c>
      <c r="E217" s="12">
        <f t="shared" si="16"/>
        <v>15836.2</v>
      </c>
      <c r="F217" s="12">
        <f t="shared" si="16"/>
        <v>8860.1</v>
      </c>
      <c r="G217" s="12">
        <f t="shared" si="16"/>
        <v>5842.7</v>
      </c>
      <c r="H217" s="12">
        <f t="shared" si="16"/>
        <v>3774</v>
      </c>
      <c r="I217" s="12">
        <f t="shared" si="16"/>
        <v>2755.5</v>
      </c>
    </row>
    <row r="218" spans="3:10" x14ac:dyDescent="0.25">
      <c r="C218" s="37">
        <v>11</v>
      </c>
      <c r="D218" s="12">
        <f t="shared" si="17"/>
        <v>17045.18181818182</v>
      </c>
      <c r="E218" s="12">
        <f t="shared" si="16"/>
        <v>14396.545454545454</v>
      </c>
      <c r="F218" s="12">
        <f t="shared" si="16"/>
        <v>8054.636363636364</v>
      </c>
      <c r="G218" s="12">
        <f t="shared" si="16"/>
        <v>5311.545454545455</v>
      </c>
      <c r="H218" s="12">
        <f t="shared" si="16"/>
        <v>3430.909090909091</v>
      </c>
      <c r="I218" s="12">
        <f t="shared" si="16"/>
        <v>2505</v>
      </c>
      <c r="J218" s="25"/>
    </row>
    <row r="219" spans="3:10" x14ac:dyDescent="0.25">
      <c r="C219" s="37">
        <v>12</v>
      </c>
      <c r="D219" s="12">
        <f t="shared" si="17"/>
        <v>15624.75</v>
      </c>
      <c r="E219" s="12">
        <f t="shared" si="16"/>
        <v>13196.833333333334</v>
      </c>
      <c r="F219" s="12">
        <f t="shared" si="16"/>
        <v>7383.416666666667</v>
      </c>
      <c r="G219" s="12">
        <f t="shared" si="16"/>
        <v>4868.916666666667</v>
      </c>
      <c r="H219" s="12">
        <f t="shared" si="16"/>
        <v>3145</v>
      </c>
      <c r="I219" s="12">
        <f t="shared" si="16"/>
        <v>2296.25</v>
      </c>
      <c r="J219" s="25"/>
    </row>
    <row r="220" spans="3:10" x14ac:dyDescent="0.25">
      <c r="C220" s="37">
        <v>13</v>
      </c>
      <c r="D220" s="12">
        <f t="shared" si="17"/>
        <v>14422.846153846154</v>
      </c>
      <c r="E220" s="12">
        <f t="shared" si="16"/>
        <v>12181.692307692309</v>
      </c>
      <c r="F220" s="12">
        <f t="shared" si="16"/>
        <v>6815.4615384615381</v>
      </c>
      <c r="G220" s="12">
        <f t="shared" si="16"/>
        <v>4494.3846153846152</v>
      </c>
      <c r="H220" s="12">
        <f t="shared" si="16"/>
        <v>2903.0769230769229</v>
      </c>
      <c r="I220" s="12">
        <f t="shared" si="16"/>
        <v>2119.6153846153848</v>
      </c>
      <c r="J220" s="37"/>
    </row>
    <row r="221" spans="3:10" x14ac:dyDescent="0.25">
      <c r="C221" s="37">
        <v>14</v>
      </c>
      <c r="D221" s="12">
        <f t="shared" si="17"/>
        <v>13392.642857142857</v>
      </c>
      <c r="E221" s="12">
        <f t="shared" si="16"/>
        <v>11311.571428571429</v>
      </c>
      <c r="F221" s="12">
        <f t="shared" si="16"/>
        <v>6328.6428571428569</v>
      </c>
      <c r="G221" s="12">
        <f t="shared" si="16"/>
        <v>4173.3571428571431</v>
      </c>
      <c r="H221" s="12">
        <f t="shared" si="16"/>
        <v>2695.7142857142858</v>
      </c>
      <c r="I221" s="12">
        <f t="shared" si="16"/>
        <v>1968.2142857142858</v>
      </c>
      <c r="J221" s="25"/>
    </row>
    <row r="222" spans="3:10" x14ac:dyDescent="0.25">
      <c r="C222" s="37">
        <v>16</v>
      </c>
      <c r="D222" s="12">
        <f t="shared" si="17"/>
        <v>11718.5625</v>
      </c>
      <c r="E222" s="12">
        <f t="shared" si="16"/>
        <v>9897.625</v>
      </c>
      <c r="F222" s="12">
        <f t="shared" si="16"/>
        <v>5537.5625</v>
      </c>
      <c r="G222" s="12">
        <f t="shared" si="16"/>
        <v>3651.6875</v>
      </c>
      <c r="H222" s="12">
        <f t="shared" si="16"/>
        <v>2358.75</v>
      </c>
      <c r="I222" s="12">
        <f t="shared" si="16"/>
        <v>1722.1875</v>
      </c>
      <c r="J222" s="25"/>
    </row>
    <row r="223" spans="3:10" x14ac:dyDescent="0.25">
      <c r="C223" s="53">
        <v>17</v>
      </c>
      <c r="D223" s="12">
        <f t="shared" si="17"/>
        <v>11029.235294117647</v>
      </c>
      <c r="E223" s="12">
        <f t="shared" si="16"/>
        <v>9315.4117647058829</v>
      </c>
      <c r="F223" s="12">
        <f t="shared" si="16"/>
        <v>5211.8235294117649</v>
      </c>
      <c r="G223" s="12">
        <f t="shared" si="16"/>
        <v>3436.8823529411766</v>
      </c>
      <c r="H223" s="12">
        <f t="shared" si="16"/>
        <v>2220</v>
      </c>
      <c r="I223" s="12">
        <f t="shared" si="16"/>
        <v>1620.8823529411766</v>
      </c>
      <c r="J223" s="37"/>
    </row>
    <row r="224" spans="3:10" x14ac:dyDescent="0.25">
      <c r="C224" s="37">
        <v>18</v>
      </c>
      <c r="D224" s="12">
        <f t="shared" si="17"/>
        <v>10416.5</v>
      </c>
      <c r="E224" s="12">
        <f t="shared" si="17"/>
        <v>8797.8888888888887</v>
      </c>
      <c r="F224" s="12">
        <f t="shared" si="17"/>
        <v>4922.2777777777774</v>
      </c>
      <c r="G224" s="12">
        <f t="shared" si="17"/>
        <v>3245.9444444444443</v>
      </c>
      <c r="H224" s="12">
        <f t="shared" si="17"/>
        <v>2096.6666666666665</v>
      </c>
      <c r="I224" s="12">
        <f t="shared" si="17"/>
        <v>1530.8333333333333</v>
      </c>
      <c r="J224" s="37"/>
    </row>
    <row r="225" spans="1:10" x14ac:dyDescent="0.25">
      <c r="C225" s="37">
        <v>19</v>
      </c>
      <c r="D225" s="12">
        <f t="shared" si="17"/>
        <v>9868.2631578947367</v>
      </c>
      <c r="E225" s="12">
        <f t="shared" si="17"/>
        <v>8334.8421052631584</v>
      </c>
      <c r="F225" s="12">
        <f t="shared" si="17"/>
        <v>4663.2105263157891</v>
      </c>
      <c r="G225" s="12">
        <f t="shared" si="17"/>
        <v>3075.1052631578946</v>
      </c>
      <c r="H225" s="12">
        <f t="shared" si="17"/>
        <v>1986.3157894736842</v>
      </c>
      <c r="I225" s="12">
        <f t="shared" si="17"/>
        <v>1450.2631578947369</v>
      </c>
      <c r="J225" s="25"/>
    </row>
    <row r="226" spans="1:10" x14ac:dyDescent="0.25">
      <c r="C226" s="37">
        <v>20</v>
      </c>
      <c r="D226" s="12">
        <f t="shared" si="17"/>
        <v>9374.85</v>
      </c>
      <c r="E226" s="12">
        <f t="shared" si="17"/>
        <v>7918.1</v>
      </c>
      <c r="F226" s="12">
        <f t="shared" si="17"/>
        <v>4430.05</v>
      </c>
      <c r="G226" s="12">
        <f t="shared" si="17"/>
        <v>2921.35</v>
      </c>
      <c r="H226" s="12">
        <f t="shared" si="17"/>
        <v>1887</v>
      </c>
      <c r="I226" s="12">
        <f t="shared" si="17"/>
        <v>1377.75</v>
      </c>
      <c r="J226" s="25"/>
    </row>
    <row r="227" spans="1:10" x14ac:dyDescent="0.25">
      <c r="C227" s="37">
        <v>21</v>
      </c>
      <c r="D227" s="12">
        <f t="shared" si="17"/>
        <v>8928.4285714285706</v>
      </c>
      <c r="E227" s="12">
        <f t="shared" si="17"/>
        <v>7541.0476190476193</v>
      </c>
      <c r="F227" s="12">
        <f t="shared" si="17"/>
        <v>4219.0952380952385</v>
      </c>
      <c r="G227" s="12">
        <f t="shared" si="17"/>
        <v>2782.2380952380954</v>
      </c>
      <c r="H227" s="12">
        <f t="shared" si="17"/>
        <v>1797.1428571428571</v>
      </c>
      <c r="I227" s="12">
        <f t="shared" si="17"/>
        <v>1312.1428571428571</v>
      </c>
      <c r="J227" s="37"/>
    </row>
    <row r="228" spans="1:10" x14ac:dyDescent="0.25">
      <c r="C228" s="37">
        <v>22</v>
      </c>
      <c r="D228" s="12">
        <f t="shared" si="17"/>
        <v>8522.5909090909099</v>
      </c>
      <c r="E228" s="12">
        <f t="shared" si="17"/>
        <v>7198.272727272727</v>
      </c>
      <c r="F228" s="12">
        <f t="shared" si="17"/>
        <v>4027.318181818182</v>
      </c>
      <c r="G228" s="12">
        <f t="shared" si="17"/>
        <v>2655.7727272727275</v>
      </c>
      <c r="H228" s="12">
        <f t="shared" si="17"/>
        <v>1715.4545454545455</v>
      </c>
      <c r="I228" s="12">
        <f t="shared" si="17"/>
        <v>1252.5</v>
      </c>
      <c r="J228" s="25"/>
    </row>
    <row r="229" spans="1:10" x14ac:dyDescent="0.25">
      <c r="C229" s="37">
        <v>23</v>
      </c>
      <c r="D229" s="12">
        <f t="shared" si="17"/>
        <v>8152.04347826087</v>
      </c>
      <c r="E229" s="12">
        <f t="shared" si="17"/>
        <v>6885.304347826087</v>
      </c>
      <c r="F229" s="12">
        <f t="shared" si="17"/>
        <v>3852.217391304348</v>
      </c>
      <c r="G229" s="12">
        <f t="shared" si="17"/>
        <v>2540.304347826087</v>
      </c>
      <c r="H229" s="12">
        <f t="shared" si="17"/>
        <v>1640.8695652173913</v>
      </c>
      <c r="I229" s="12">
        <f t="shared" si="17"/>
        <v>1198.0434782608695</v>
      </c>
      <c r="J229" s="25"/>
    </row>
    <row r="230" spans="1:10" x14ac:dyDescent="0.25">
      <c r="C230" s="37"/>
      <c r="D230" s="12"/>
      <c r="E230" s="12"/>
      <c r="F230" s="12"/>
      <c r="G230" s="12"/>
      <c r="H230" s="12"/>
      <c r="I230" s="12"/>
      <c r="J230" s="37"/>
    </row>
    <row r="231" spans="1:10" x14ac:dyDescent="0.25">
      <c r="A231" s="45"/>
      <c r="B231" s="45"/>
      <c r="C231" s="37"/>
      <c r="J231" s="25"/>
    </row>
    <row r="232" spans="1:10" x14ac:dyDescent="0.25">
      <c r="A232" s="70" t="s">
        <v>80</v>
      </c>
      <c r="B232" s="70"/>
      <c r="C232" s="37"/>
      <c r="D232" s="37">
        <v>8</v>
      </c>
      <c r="E232" s="37">
        <v>7</v>
      </c>
      <c r="F232" s="37">
        <v>4</v>
      </c>
      <c r="G232" s="37">
        <v>2</v>
      </c>
      <c r="H232" s="37">
        <v>1</v>
      </c>
      <c r="I232" s="37">
        <v>1</v>
      </c>
      <c r="J232" s="37"/>
    </row>
    <row r="233" spans="1:10" x14ac:dyDescent="0.25">
      <c r="A233" s="16"/>
      <c r="B233" s="16"/>
      <c r="C233" s="37"/>
      <c r="J233" s="25"/>
    </row>
    <row r="234" spans="1:10" x14ac:dyDescent="0.25">
      <c r="A234" s="16"/>
      <c r="B234" s="16"/>
      <c r="C234" s="37"/>
      <c r="J234" s="25"/>
    </row>
    <row r="235" spans="1:10" x14ac:dyDescent="0.25">
      <c r="C235" s="37"/>
    </row>
    <row r="236" spans="1:10" x14ac:dyDescent="0.25">
      <c r="C236" s="37"/>
    </row>
    <row r="237" spans="1:10" x14ac:dyDescent="0.25">
      <c r="C237" s="37"/>
      <c r="D237" s="71" t="s">
        <v>21</v>
      </c>
      <c r="E237" s="71"/>
      <c r="I237" s="37" t="s">
        <v>28</v>
      </c>
    </row>
    <row r="238" spans="1:10" x14ac:dyDescent="0.25">
      <c r="C238" s="37"/>
    </row>
    <row r="239" spans="1:10" x14ac:dyDescent="0.25">
      <c r="A239" s="71"/>
      <c r="B239" s="71"/>
      <c r="C239" s="37"/>
      <c r="D239" s="3" t="s">
        <v>0</v>
      </c>
      <c r="E239" s="3" t="s">
        <v>1</v>
      </c>
      <c r="F239" s="3" t="s">
        <v>2</v>
      </c>
      <c r="G239" s="3" t="s">
        <v>3</v>
      </c>
      <c r="H239" s="44" t="s">
        <v>55</v>
      </c>
      <c r="I239" s="46" t="s">
        <v>56</v>
      </c>
    </row>
    <row r="240" spans="1:10" x14ac:dyDescent="0.25">
      <c r="C240" s="37"/>
    </row>
    <row r="241" spans="1:9" x14ac:dyDescent="0.25">
      <c r="A241" s="71" t="s">
        <v>36</v>
      </c>
      <c r="B241" s="71"/>
      <c r="C241" s="37"/>
      <c r="D241" s="25">
        <v>77631</v>
      </c>
      <c r="E241" s="25">
        <v>74113</v>
      </c>
      <c r="F241" s="25">
        <v>37451</v>
      </c>
      <c r="G241" s="25">
        <v>24729</v>
      </c>
      <c r="H241" s="25">
        <v>14504</v>
      </c>
      <c r="I241" s="25">
        <v>18168</v>
      </c>
    </row>
    <row r="242" spans="1:9" x14ac:dyDescent="0.25">
      <c r="C242" s="37" t="s">
        <v>37</v>
      </c>
    </row>
    <row r="243" spans="1:9" x14ac:dyDescent="0.25">
      <c r="C243" s="37">
        <v>1</v>
      </c>
      <c r="D243" s="10">
        <f>D$241/$C243</f>
        <v>77631</v>
      </c>
      <c r="E243" s="10">
        <f t="shared" ref="E243:I252" si="18">E$241/$C243</f>
        <v>74113</v>
      </c>
      <c r="F243" s="10">
        <f t="shared" si="18"/>
        <v>37451</v>
      </c>
      <c r="G243" s="10">
        <f t="shared" si="18"/>
        <v>24729</v>
      </c>
      <c r="H243" s="12">
        <f t="shared" si="18"/>
        <v>14504</v>
      </c>
      <c r="I243" s="12">
        <f t="shared" si="18"/>
        <v>18168</v>
      </c>
    </row>
    <row r="244" spans="1:9" x14ac:dyDescent="0.25">
      <c r="C244" s="37">
        <v>2</v>
      </c>
      <c r="D244" s="10">
        <f t="shared" ref="D244:D252" si="19">D$241/$C244</f>
        <v>38815.5</v>
      </c>
      <c r="E244" s="10">
        <f t="shared" si="18"/>
        <v>37056.5</v>
      </c>
      <c r="F244" s="10">
        <f t="shared" si="18"/>
        <v>18725.5</v>
      </c>
      <c r="G244" s="12">
        <f t="shared" si="18"/>
        <v>12364.5</v>
      </c>
      <c r="H244" s="12">
        <f t="shared" si="18"/>
        <v>7252</v>
      </c>
      <c r="I244" s="12">
        <f t="shared" si="18"/>
        <v>9084</v>
      </c>
    </row>
    <row r="245" spans="1:9" x14ac:dyDescent="0.25">
      <c r="C245" s="37">
        <v>3</v>
      </c>
      <c r="D245" s="10">
        <f t="shared" si="19"/>
        <v>25877</v>
      </c>
      <c r="E245" s="10">
        <f t="shared" si="18"/>
        <v>24704.333333333332</v>
      </c>
      <c r="F245" s="12">
        <f t="shared" si="18"/>
        <v>12483.666666666666</v>
      </c>
      <c r="G245" s="12">
        <f t="shared" si="18"/>
        <v>8243</v>
      </c>
      <c r="H245" s="12">
        <f t="shared" si="18"/>
        <v>4834.666666666667</v>
      </c>
      <c r="I245" s="12">
        <f t="shared" si="18"/>
        <v>6056</v>
      </c>
    </row>
    <row r="246" spans="1:9" x14ac:dyDescent="0.25">
      <c r="C246" s="37">
        <v>4</v>
      </c>
      <c r="D246" s="10">
        <f t="shared" si="19"/>
        <v>19407.75</v>
      </c>
      <c r="E246" s="12">
        <f t="shared" si="18"/>
        <v>18528.25</v>
      </c>
      <c r="F246" s="12">
        <f t="shared" si="18"/>
        <v>9362.75</v>
      </c>
      <c r="G246" s="12">
        <f t="shared" si="18"/>
        <v>6182.25</v>
      </c>
      <c r="H246" s="12">
        <f t="shared" si="18"/>
        <v>3626</v>
      </c>
      <c r="I246" s="12">
        <f t="shared" si="18"/>
        <v>4542</v>
      </c>
    </row>
    <row r="247" spans="1:9" x14ac:dyDescent="0.25">
      <c r="C247" s="37">
        <v>5</v>
      </c>
      <c r="D247" s="12">
        <f t="shared" si="19"/>
        <v>15526.2</v>
      </c>
      <c r="E247" s="12">
        <f t="shared" si="18"/>
        <v>14822.6</v>
      </c>
      <c r="F247" s="12">
        <f t="shared" si="18"/>
        <v>7490.2</v>
      </c>
      <c r="G247" s="12">
        <f t="shared" si="18"/>
        <v>4945.8</v>
      </c>
      <c r="H247" s="12">
        <f t="shared" si="18"/>
        <v>2900.8</v>
      </c>
      <c r="I247" s="12">
        <f t="shared" si="18"/>
        <v>3633.6</v>
      </c>
    </row>
    <row r="248" spans="1:9" x14ac:dyDescent="0.25">
      <c r="C248" s="37">
        <v>6</v>
      </c>
      <c r="D248" s="12">
        <f t="shared" si="19"/>
        <v>12938.5</v>
      </c>
      <c r="E248" s="12">
        <f t="shared" si="18"/>
        <v>12352.166666666666</v>
      </c>
      <c r="F248" s="12">
        <f t="shared" si="18"/>
        <v>6241.833333333333</v>
      </c>
      <c r="G248" s="12">
        <f t="shared" si="18"/>
        <v>4121.5</v>
      </c>
      <c r="H248" s="12">
        <f t="shared" si="18"/>
        <v>2417.3333333333335</v>
      </c>
      <c r="I248" s="12">
        <f t="shared" si="18"/>
        <v>3028</v>
      </c>
    </row>
    <row r="249" spans="1:9" x14ac:dyDescent="0.25">
      <c r="C249" s="37">
        <v>7</v>
      </c>
      <c r="D249" s="12">
        <f t="shared" si="19"/>
        <v>11090.142857142857</v>
      </c>
      <c r="E249" s="12">
        <f t="shared" si="18"/>
        <v>10587.571428571429</v>
      </c>
      <c r="F249" s="12">
        <f t="shared" si="18"/>
        <v>5350.1428571428569</v>
      </c>
      <c r="G249" s="12">
        <f t="shared" si="18"/>
        <v>3532.7142857142858</v>
      </c>
      <c r="H249" s="12">
        <f t="shared" si="18"/>
        <v>2072</v>
      </c>
      <c r="I249" s="12">
        <f t="shared" si="18"/>
        <v>2595.4285714285716</v>
      </c>
    </row>
    <row r="250" spans="1:9" x14ac:dyDescent="0.25">
      <c r="C250" s="37">
        <v>8</v>
      </c>
      <c r="D250" s="12">
        <f t="shared" si="19"/>
        <v>9703.875</v>
      </c>
      <c r="E250" s="12">
        <f t="shared" si="18"/>
        <v>9264.125</v>
      </c>
      <c r="F250" s="12">
        <f t="shared" si="18"/>
        <v>4681.375</v>
      </c>
      <c r="G250" s="12">
        <f t="shared" si="18"/>
        <v>3091.125</v>
      </c>
      <c r="H250" s="12">
        <f t="shared" si="18"/>
        <v>1813</v>
      </c>
      <c r="I250" s="12">
        <f t="shared" si="18"/>
        <v>2271</v>
      </c>
    </row>
    <row r="251" spans="1:9" x14ac:dyDescent="0.25">
      <c r="C251" s="37">
        <v>9</v>
      </c>
      <c r="D251" s="12">
        <f t="shared" si="19"/>
        <v>8625.6666666666661</v>
      </c>
      <c r="E251" s="12">
        <f t="shared" si="18"/>
        <v>8234.7777777777774</v>
      </c>
      <c r="F251" s="12">
        <f t="shared" si="18"/>
        <v>4161.2222222222226</v>
      </c>
      <c r="G251" s="12">
        <f t="shared" si="18"/>
        <v>2747.6666666666665</v>
      </c>
      <c r="H251" s="12">
        <f t="shared" si="18"/>
        <v>1611.5555555555557</v>
      </c>
      <c r="I251" s="12">
        <f t="shared" si="18"/>
        <v>2018.6666666666667</v>
      </c>
    </row>
    <row r="252" spans="1:9" x14ac:dyDescent="0.25">
      <c r="C252" s="37">
        <v>10</v>
      </c>
      <c r="D252" s="12">
        <f t="shared" si="19"/>
        <v>7763.1</v>
      </c>
      <c r="E252" s="12">
        <f t="shared" si="18"/>
        <v>7411.3</v>
      </c>
      <c r="F252" s="12">
        <f t="shared" si="18"/>
        <v>3745.1</v>
      </c>
      <c r="G252" s="12">
        <f t="shared" si="18"/>
        <v>2472.9</v>
      </c>
      <c r="H252" s="12">
        <f t="shared" si="18"/>
        <v>1450.4</v>
      </c>
      <c r="I252" s="12">
        <f t="shared" si="18"/>
        <v>1816.8</v>
      </c>
    </row>
    <row r="253" spans="1:9" x14ac:dyDescent="0.25">
      <c r="C253" s="37"/>
    </row>
    <row r="254" spans="1:9" x14ac:dyDescent="0.25">
      <c r="A254" s="45"/>
      <c r="B254" s="45"/>
      <c r="C254" s="37"/>
    </row>
    <row r="255" spans="1:9" x14ac:dyDescent="0.25">
      <c r="A255" s="70" t="s">
        <v>80</v>
      </c>
      <c r="B255" s="70"/>
      <c r="C255" s="37"/>
      <c r="D255" s="37">
        <v>4</v>
      </c>
      <c r="E255" s="37">
        <v>3</v>
      </c>
      <c r="F255" s="37">
        <v>2</v>
      </c>
      <c r="G255" s="37">
        <v>1</v>
      </c>
      <c r="H255" s="37">
        <v>0</v>
      </c>
      <c r="I255" s="37">
        <v>0</v>
      </c>
    </row>
    <row r="256" spans="1:9" x14ac:dyDescent="0.25">
      <c r="A256" s="16"/>
      <c r="B256" s="16"/>
      <c r="C256" s="37"/>
    </row>
    <row r="257" spans="1:9" x14ac:dyDescent="0.25">
      <c r="A257" s="16"/>
      <c r="B257" s="16"/>
      <c r="C257" s="37"/>
    </row>
    <row r="258" spans="1:9" x14ac:dyDescent="0.25">
      <c r="C258" s="37"/>
    </row>
    <row r="259" spans="1:9" x14ac:dyDescent="0.25">
      <c r="C259" s="37"/>
    </row>
    <row r="260" spans="1:9" x14ac:dyDescent="0.25">
      <c r="C260" s="37"/>
      <c r="D260" s="71" t="s">
        <v>22</v>
      </c>
      <c r="E260" s="71"/>
      <c r="I260" s="37" t="s">
        <v>32</v>
      </c>
    </row>
    <row r="261" spans="1:9" x14ac:dyDescent="0.25">
      <c r="C261" s="37"/>
    </row>
    <row r="262" spans="1:9" x14ac:dyDescent="0.25">
      <c r="C262" s="37"/>
      <c r="D262" s="3" t="s">
        <v>0</v>
      </c>
      <c r="E262" s="3" t="s">
        <v>1</v>
      </c>
      <c r="F262" s="3" t="s">
        <v>2</v>
      </c>
      <c r="G262" s="3" t="s">
        <v>3</v>
      </c>
      <c r="H262" s="44" t="s">
        <v>55</v>
      </c>
      <c r="I262" s="46" t="s">
        <v>56</v>
      </c>
    </row>
    <row r="263" spans="1:9" x14ac:dyDescent="0.25">
      <c r="C263" s="37"/>
    </row>
    <row r="264" spans="1:9" x14ac:dyDescent="0.25">
      <c r="A264" s="71" t="s">
        <v>36</v>
      </c>
      <c r="B264" s="71"/>
      <c r="C264" s="37"/>
      <c r="D264" s="25">
        <v>97698</v>
      </c>
      <c r="E264" s="25">
        <v>89509</v>
      </c>
      <c r="F264" s="25">
        <v>45357</v>
      </c>
      <c r="G264" s="25">
        <v>30183</v>
      </c>
      <c r="H264" s="25">
        <v>15165</v>
      </c>
      <c r="I264" s="25">
        <v>18304</v>
      </c>
    </row>
    <row r="265" spans="1:9" x14ac:dyDescent="0.25">
      <c r="C265" s="37" t="s">
        <v>37</v>
      </c>
    </row>
    <row r="266" spans="1:9" x14ac:dyDescent="0.25">
      <c r="C266" s="37">
        <v>1</v>
      </c>
      <c r="D266" s="10">
        <f>D$264/$C266</f>
        <v>97698</v>
      </c>
      <c r="E266" s="10">
        <f t="shared" ref="E266:I278" si="20">E$264/$C266</f>
        <v>89509</v>
      </c>
      <c r="F266" s="10">
        <f t="shared" si="20"/>
        <v>45357</v>
      </c>
      <c r="G266" s="10">
        <f t="shared" si="20"/>
        <v>30183</v>
      </c>
      <c r="H266" s="12">
        <f t="shared" si="20"/>
        <v>15165</v>
      </c>
      <c r="I266" s="10">
        <f t="shared" si="20"/>
        <v>18304</v>
      </c>
    </row>
    <row r="267" spans="1:9" x14ac:dyDescent="0.25">
      <c r="C267" s="37">
        <v>2</v>
      </c>
      <c r="D267" s="10">
        <f t="shared" ref="D267:D278" si="21">D$264/$C267</f>
        <v>48849</v>
      </c>
      <c r="E267" s="10">
        <f t="shared" si="20"/>
        <v>44754.5</v>
      </c>
      <c r="F267" s="10">
        <f t="shared" si="20"/>
        <v>22678.5</v>
      </c>
      <c r="G267" s="12">
        <f t="shared" si="20"/>
        <v>15091.5</v>
      </c>
      <c r="H267" s="12">
        <f t="shared" si="20"/>
        <v>7582.5</v>
      </c>
      <c r="I267" s="12">
        <f t="shared" si="20"/>
        <v>9152</v>
      </c>
    </row>
    <row r="268" spans="1:9" x14ac:dyDescent="0.25">
      <c r="C268" s="37">
        <v>3</v>
      </c>
      <c r="D268" s="10">
        <f t="shared" si="21"/>
        <v>32566</v>
      </c>
      <c r="E268" s="10">
        <f t="shared" si="20"/>
        <v>29836.333333333332</v>
      </c>
      <c r="F268" s="12">
        <f t="shared" si="20"/>
        <v>15119</v>
      </c>
      <c r="G268" s="12">
        <f t="shared" si="20"/>
        <v>10061</v>
      </c>
      <c r="H268" s="12">
        <f t="shared" si="20"/>
        <v>5055</v>
      </c>
      <c r="I268" s="12">
        <f t="shared" si="20"/>
        <v>6101.333333333333</v>
      </c>
    </row>
    <row r="269" spans="1:9" x14ac:dyDescent="0.25">
      <c r="C269" s="37">
        <v>4</v>
      </c>
      <c r="D269" s="10">
        <f t="shared" si="21"/>
        <v>24424.5</v>
      </c>
      <c r="E269" s="10">
        <f t="shared" si="20"/>
        <v>22377.25</v>
      </c>
      <c r="F269" s="12">
        <f t="shared" si="20"/>
        <v>11339.25</v>
      </c>
      <c r="G269" s="12">
        <f t="shared" si="20"/>
        <v>7545.75</v>
      </c>
      <c r="H269" s="12">
        <f t="shared" si="20"/>
        <v>3791.25</v>
      </c>
      <c r="I269" s="12">
        <f t="shared" si="20"/>
        <v>4576</v>
      </c>
    </row>
    <row r="270" spans="1:9" x14ac:dyDescent="0.25">
      <c r="C270" s="37">
        <v>5</v>
      </c>
      <c r="D270" s="10">
        <f t="shared" si="21"/>
        <v>19539.599999999999</v>
      </c>
      <c r="E270" s="12">
        <f t="shared" si="20"/>
        <v>17901.8</v>
      </c>
      <c r="F270" s="12">
        <f t="shared" si="20"/>
        <v>9071.4</v>
      </c>
      <c r="G270" s="12">
        <f t="shared" si="20"/>
        <v>6036.6</v>
      </c>
      <c r="H270" s="12">
        <f t="shared" si="20"/>
        <v>3033</v>
      </c>
      <c r="I270" s="12">
        <f t="shared" si="20"/>
        <v>3660.8</v>
      </c>
    </row>
    <row r="271" spans="1:9" x14ac:dyDescent="0.25">
      <c r="C271" s="37">
        <v>6</v>
      </c>
      <c r="D271" s="12">
        <f t="shared" si="21"/>
        <v>16283</v>
      </c>
      <c r="E271" s="12">
        <f t="shared" si="20"/>
        <v>14918.166666666666</v>
      </c>
      <c r="F271" s="12">
        <f t="shared" si="20"/>
        <v>7559.5</v>
      </c>
      <c r="G271" s="12">
        <f t="shared" si="20"/>
        <v>5030.5</v>
      </c>
      <c r="H271" s="12">
        <f t="shared" si="20"/>
        <v>2527.5</v>
      </c>
      <c r="I271" s="12">
        <f t="shared" si="20"/>
        <v>3050.6666666666665</v>
      </c>
    </row>
    <row r="272" spans="1:9" x14ac:dyDescent="0.25">
      <c r="C272" s="37">
        <v>7</v>
      </c>
      <c r="D272" s="12">
        <f t="shared" si="21"/>
        <v>13956.857142857143</v>
      </c>
      <c r="E272" s="12">
        <f t="shared" si="20"/>
        <v>12787</v>
      </c>
      <c r="F272" s="12">
        <f t="shared" si="20"/>
        <v>6479.5714285714284</v>
      </c>
      <c r="G272" s="12">
        <f t="shared" si="20"/>
        <v>4311.8571428571431</v>
      </c>
      <c r="H272" s="12">
        <f t="shared" si="20"/>
        <v>2166.4285714285716</v>
      </c>
      <c r="I272" s="12">
        <f t="shared" si="20"/>
        <v>2614.8571428571427</v>
      </c>
    </row>
    <row r="273" spans="1:10" x14ac:dyDescent="0.25">
      <c r="C273" s="37">
        <v>8</v>
      </c>
      <c r="D273" s="12">
        <f t="shared" si="21"/>
        <v>12212.25</v>
      </c>
      <c r="E273" s="12">
        <f t="shared" si="20"/>
        <v>11188.625</v>
      </c>
      <c r="F273" s="12">
        <f t="shared" si="20"/>
        <v>5669.625</v>
      </c>
      <c r="G273" s="12">
        <f t="shared" si="20"/>
        <v>3772.875</v>
      </c>
      <c r="H273" s="12">
        <f t="shared" si="20"/>
        <v>1895.625</v>
      </c>
      <c r="I273" s="12">
        <f t="shared" si="20"/>
        <v>2288</v>
      </c>
    </row>
    <row r="274" spans="1:10" x14ac:dyDescent="0.25">
      <c r="C274" s="37">
        <v>9</v>
      </c>
      <c r="D274" s="12">
        <f t="shared" si="21"/>
        <v>10855.333333333334</v>
      </c>
      <c r="E274" s="12">
        <f t="shared" si="20"/>
        <v>9945.4444444444453</v>
      </c>
      <c r="F274" s="12">
        <f t="shared" si="20"/>
        <v>5039.666666666667</v>
      </c>
      <c r="G274" s="12">
        <f t="shared" si="20"/>
        <v>3353.6666666666665</v>
      </c>
      <c r="H274" s="12">
        <f t="shared" si="20"/>
        <v>1685</v>
      </c>
      <c r="I274" s="12">
        <f t="shared" si="20"/>
        <v>2033.7777777777778</v>
      </c>
    </row>
    <row r="275" spans="1:10" x14ac:dyDescent="0.25">
      <c r="C275" s="37">
        <v>10</v>
      </c>
      <c r="D275" s="12">
        <f t="shared" si="21"/>
        <v>9769.7999999999993</v>
      </c>
      <c r="E275" s="12">
        <f t="shared" si="20"/>
        <v>8950.9</v>
      </c>
      <c r="F275" s="12">
        <f t="shared" si="20"/>
        <v>4535.7</v>
      </c>
      <c r="G275" s="12">
        <f t="shared" si="20"/>
        <v>3018.3</v>
      </c>
      <c r="H275" s="12">
        <f t="shared" si="20"/>
        <v>1516.5</v>
      </c>
      <c r="I275" s="12">
        <f t="shared" si="20"/>
        <v>1830.4</v>
      </c>
    </row>
    <row r="276" spans="1:10" x14ac:dyDescent="0.25">
      <c r="C276" s="37">
        <v>11</v>
      </c>
      <c r="D276" s="12">
        <f t="shared" si="21"/>
        <v>8881.636363636364</v>
      </c>
      <c r="E276" s="12">
        <f t="shared" si="20"/>
        <v>8137.181818181818</v>
      </c>
      <c r="F276" s="12">
        <f t="shared" si="20"/>
        <v>4123.363636363636</v>
      </c>
      <c r="G276" s="12">
        <f t="shared" si="20"/>
        <v>2743.909090909091</v>
      </c>
      <c r="H276" s="12">
        <f t="shared" si="20"/>
        <v>1378.6363636363637</v>
      </c>
      <c r="I276" s="12">
        <f t="shared" si="20"/>
        <v>1664</v>
      </c>
    </row>
    <row r="277" spans="1:10" x14ac:dyDescent="0.25">
      <c r="C277" s="37">
        <v>12</v>
      </c>
      <c r="D277" s="12">
        <f t="shared" si="21"/>
        <v>8141.5</v>
      </c>
      <c r="E277" s="12">
        <f t="shared" si="20"/>
        <v>7459.083333333333</v>
      </c>
      <c r="F277" s="12">
        <f t="shared" si="20"/>
        <v>3779.75</v>
      </c>
      <c r="G277" s="12">
        <f t="shared" si="20"/>
        <v>2515.25</v>
      </c>
      <c r="H277" s="12">
        <f t="shared" si="20"/>
        <v>1263.75</v>
      </c>
      <c r="I277" s="12">
        <f t="shared" si="20"/>
        <v>1525.3333333333333</v>
      </c>
    </row>
    <row r="278" spans="1:10" x14ac:dyDescent="0.25">
      <c r="C278" s="37">
        <v>13</v>
      </c>
      <c r="D278" s="12">
        <f t="shared" si="21"/>
        <v>7515.2307692307695</v>
      </c>
      <c r="E278" s="12">
        <f t="shared" si="20"/>
        <v>6885.3076923076924</v>
      </c>
      <c r="F278" s="12">
        <f t="shared" si="20"/>
        <v>3489</v>
      </c>
      <c r="G278" s="12">
        <f t="shared" si="20"/>
        <v>2321.7692307692309</v>
      </c>
      <c r="H278" s="12">
        <f t="shared" si="20"/>
        <v>1166.5384615384614</v>
      </c>
      <c r="I278" s="12">
        <f t="shared" si="20"/>
        <v>1408</v>
      </c>
    </row>
    <row r="279" spans="1:10" x14ac:dyDescent="0.25">
      <c r="C279" s="37">
        <v>14</v>
      </c>
    </row>
    <row r="280" spans="1:10" x14ac:dyDescent="0.25">
      <c r="A280" s="45"/>
      <c r="B280" s="45"/>
      <c r="C280" s="37"/>
      <c r="J280" s="25"/>
    </row>
    <row r="281" spans="1:10" x14ac:dyDescent="0.25">
      <c r="A281" s="70" t="s">
        <v>80</v>
      </c>
      <c r="B281" s="70"/>
      <c r="C281" s="37"/>
      <c r="D281" s="37">
        <v>5</v>
      </c>
      <c r="E281" s="37">
        <v>4</v>
      </c>
      <c r="F281" s="37">
        <v>2</v>
      </c>
      <c r="G281" s="37">
        <v>1</v>
      </c>
      <c r="H281" s="37">
        <v>0</v>
      </c>
      <c r="I281" s="37">
        <v>1</v>
      </c>
      <c r="J281" s="25"/>
    </row>
    <row r="282" spans="1:10" x14ac:dyDescent="0.25">
      <c r="A282" s="16"/>
      <c r="B282" s="16"/>
      <c r="C282" s="37"/>
      <c r="J282" s="37"/>
    </row>
    <row r="283" spans="1:10" x14ac:dyDescent="0.25">
      <c r="A283" s="16"/>
      <c r="B283" s="16"/>
      <c r="C283" s="37"/>
      <c r="J283" s="37"/>
    </row>
    <row r="284" spans="1:10" x14ac:dyDescent="0.25">
      <c r="C284" s="37"/>
      <c r="J284" s="25"/>
    </row>
    <row r="285" spans="1:10" x14ac:dyDescent="0.25">
      <c r="C285" s="37"/>
      <c r="J285" s="25"/>
    </row>
    <row r="286" spans="1:10" x14ac:dyDescent="0.25">
      <c r="C286" s="37"/>
      <c r="D286" s="71" t="s">
        <v>23</v>
      </c>
      <c r="E286" s="71"/>
      <c r="I286" s="37" t="s">
        <v>26</v>
      </c>
      <c r="J286" s="37"/>
    </row>
    <row r="287" spans="1:10" x14ac:dyDescent="0.25">
      <c r="C287" s="37"/>
      <c r="J287" s="25"/>
    </row>
    <row r="288" spans="1:10" x14ac:dyDescent="0.25">
      <c r="C288" s="37"/>
      <c r="D288" s="3" t="s">
        <v>0</v>
      </c>
      <c r="E288" s="3" t="s">
        <v>1</v>
      </c>
      <c r="F288" s="3" t="s">
        <v>2</v>
      </c>
      <c r="G288" s="3" t="s">
        <v>3</v>
      </c>
      <c r="H288" s="44" t="s">
        <v>55</v>
      </c>
      <c r="I288" s="46" t="s">
        <v>56</v>
      </c>
      <c r="J288" s="25"/>
    </row>
    <row r="289" spans="1:10" x14ac:dyDescent="0.25">
      <c r="C289" s="37"/>
      <c r="J289" s="37"/>
    </row>
    <row r="290" spans="1:10" x14ac:dyDescent="0.25">
      <c r="A290" s="71" t="s">
        <v>36</v>
      </c>
      <c r="B290" s="71"/>
      <c r="C290" s="37"/>
      <c r="D290" s="25">
        <v>76994</v>
      </c>
      <c r="E290" s="25">
        <v>84107</v>
      </c>
      <c r="F290" s="25">
        <v>40210</v>
      </c>
      <c r="G290" s="25">
        <v>28874</v>
      </c>
      <c r="H290" s="25">
        <v>13695</v>
      </c>
      <c r="I290" s="25">
        <v>14466</v>
      </c>
      <c r="J290" s="25"/>
    </row>
    <row r="291" spans="1:10" x14ac:dyDescent="0.25">
      <c r="C291" s="37" t="s">
        <v>37</v>
      </c>
      <c r="J291" s="25"/>
    </row>
    <row r="292" spans="1:10" x14ac:dyDescent="0.25">
      <c r="C292" s="37">
        <v>1</v>
      </c>
      <c r="D292" s="10">
        <f>D$290/$C292</f>
        <v>76994</v>
      </c>
      <c r="E292" s="10">
        <f t="shared" ref="E292:I292" si="22">E$290/$C292</f>
        <v>84107</v>
      </c>
      <c r="F292" s="10">
        <f t="shared" si="22"/>
        <v>40210</v>
      </c>
      <c r="G292" s="10">
        <f t="shared" si="22"/>
        <v>28874</v>
      </c>
      <c r="H292" s="12">
        <f t="shared" si="22"/>
        <v>13695</v>
      </c>
      <c r="I292" s="12">
        <f t="shared" si="22"/>
        <v>14466</v>
      </c>
      <c r="J292" s="37"/>
    </row>
    <row r="293" spans="1:10" x14ac:dyDescent="0.25">
      <c r="C293" s="37">
        <v>2</v>
      </c>
      <c r="D293" s="10">
        <f t="shared" ref="D293:I302" si="23">D$290/$C293</f>
        <v>38497</v>
      </c>
      <c r="E293" s="10">
        <f t="shared" si="23"/>
        <v>42053.5</v>
      </c>
      <c r="F293" s="10">
        <f t="shared" si="23"/>
        <v>20105</v>
      </c>
      <c r="G293" s="12">
        <f t="shared" si="23"/>
        <v>14437</v>
      </c>
      <c r="H293" s="12">
        <f t="shared" si="23"/>
        <v>6847.5</v>
      </c>
      <c r="I293" s="12">
        <f t="shared" si="23"/>
        <v>7233</v>
      </c>
      <c r="J293" s="25"/>
    </row>
    <row r="294" spans="1:10" x14ac:dyDescent="0.25">
      <c r="C294" s="37">
        <v>3</v>
      </c>
      <c r="D294" s="10">
        <f t="shared" si="23"/>
        <v>25664.666666666668</v>
      </c>
      <c r="E294" s="10">
        <f t="shared" si="23"/>
        <v>28035.666666666668</v>
      </c>
      <c r="F294" s="12">
        <f t="shared" si="23"/>
        <v>13403.333333333334</v>
      </c>
      <c r="G294" s="12">
        <f t="shared" si="23"/>
        <v>9624.6666666666661</v>
      </c>
      <c r="H294" s="12">
        <f t="shared" si="23"/>
        <v>4565</v>
      </c>
      <c r="I294" s="12">
        <f t="shared" si="23"/>
        <v>4822</v>
      </c>
      <c r="J294" s="25"/>
    </row>
    <row r="295" spans="1:10" x14ac:dyDescent="0.25">
      <c r="C295" s="37">
        <v>4</v>
      </c>
      <c r="D295" s="10">
        <f t="shared" si="23"/>
        <v>19248.5</v>
      </c>
      <c r="E295" s="10">
        <f t="shared" si="23"/>
        <v>21026.75</v>
      </c>
      <c r="F295" s="12">
        <f t="shared" si="23"/>
        <v>10052.5</v>
      </c>
      <c r="G295" s="12">
        <f t="shared" si="23"/>
        <v>7218.5</v>
      </c>
      <c r="H295" s="12">
        <f t="shared" si="23"/>
        <v>3423.75</v>
      </c>
      <c r="I295" s="12">
        <f t="shared" si="23"/>
        <v>3616.5</v>
      </c>
    </row>
    <row r="296" spans="1:10" x14ac:dyDescent="0.25">
      <c r="C296" s="37">
        <v>5</v>
      </c>
      <c r="D296" s="12">
        <f t="shared" si="23"/>
        <v>15398.8</v>
      </c>
      <c r="E296" s="12">
        <f t="shared" si="23"/>
        <v>16821.400000000001</v>
      </c>
      <c r="F296" s="12">
        <f t="shared" si="23"/>
        <v>8042</v>
      </c>
      <c r="G296" s="12">
        <f t="shared" si="23"/>
        <v>5774.8</v>
      </c>
      <c r="H296" s="12">
        <f t="shared" si="23"/>
        <v>2739</v>
      </c>
      <c r="I296" s="12">
        <f t="shared" si="23"/>
        <v>2893.2</v>
      </c>
    </row>
    <row r="297" spans="1:10" x14ac:dyDescent="0.25">
      <c r="C297" s="37">
        <v>6</v>
      </c>
      <c r="D297" s="12">
        <f t="shared" si="23"/>
        <v>12832.333333333334</v>
      </c>
      <c r="E297" s="12">
        <f t="shared" si="23"/>
        <v>14017.833333333334</v>
      </c>
      <c r="F297" s="12">
        <f t="shared" si="23"/>
        <v>6701.666666666667</v>
      </c>
      <c r="G297" s="12">
        <f t="shared" si="23"/>
        <v>4812.333333333333</v>
      </c>
      <c r="H297" s="12">
        <f t="shared" si="23"/>
        <v>2282.5</v>
      </c>
      <c r="I297" s="12">
        <f t="shared" si="23"/>
        <v>2411</v>
      </c>
    </row>
    <row r="298" spans="1:10" x14ac:dyDescent="0.25">
      <c r="C298" s="37">
        <v>7</v>
      </c>
      <c r="D298" s="12">
        <f t="shared" si="23"/>
        <v>10999.142857142857</v>
      </c>
      <c r="E298" s="12">
        <f t="shared" si="23"/>
        <v>12015.285714285714</v>
      </c>
      <c r="F298" s="12">
        <f t="shared" si="23"/>
        <v>5744.2857142857147</v>
      </c>
      <c r="G298" s="12">
        <f t="shared" si="23"/>
        <v>4124.8571428571431</v>
      </c>
      <c r="H298" s="12">
        <f t="shared" si="23"/>
        <v>1956.4285714285713</v>
      </c>
      <c r="I298" s="12">
        <f t="shared" si="23"/>
        <v>2066.5714285714284</v>
      </c>
    </row>
    <row r="299" spans="1:10" x14ac:dyDescent="0.25">
      <c r="C299" s="37">
        <v>8</v>
      </c>
      <c r="D299" s="12">
        <f t="shared" si="23"/>
        <v>9624.25</v>
      </c>
      <c r="E299" s="12">
        <f t="shared" si="23"/>
        <v>10513.375</v>
      </c>
      <c r="F299" s="12">
        <f t="shared" si="23"/>
        <v>5026.25</v>
      </c>
      <c r="G299" s="12">
        <f t="shared" si="23"/>
        <v>3609.25</v>
      </c>
      <c r="H299" s="12">
        <f t="shared" si="23"/>
        <v>1711.875</v>
      </c>
      <c r="I299" s="12">
        <f t="shared" si="23"/>
        <v>1808.25</v>
      </c>
    </row>
    <row r="300" spans="1:10" x14ac:dyDescent="0.25">
      <c r="C300" s="37">
        <v>9</v>
      </c>
      <c r="D300" s="12">
        <f t="shared" si="23"/>
        <v>8554.8888888888887</v>
      </c>
      <c r="E300" s="12">
        <f t="shared" si="23"/>
        <v>9345.2222222222226</v>
      </c>
      <c r="F300" s="12">
        <f t="shared" si="23"/>
        <v>4467.7777777777774</v>
      </c>
      <c r="G300" s="12">
        <f t="shared" si="23"/>
        <v>3208.2222222222222</v>
      </c>
      <c r="H300" s="12">
        <f t="shared" si="23"/>
        <v>1521.6666666666667</v>
      </c>
      <c r="I300" s="12">
        <f t="shared" si="23"/>
        <v>1607.3333333333333</v>
      </c>
    </row>
    <row r="301" spans="1:10" x14ac:dyDescent="0.25">
      <c r="C301" s="37">
        <v>10</v>
      </c>
      <c r="D301" s="12">
        <f t="shared" si="23"/>
        <v>7699.4</v>
      </c>
      <c r="E301" s="12">
        <f t="shared" si="23"/>
        <v>8410.7000000000007</v>
      </c>
      <c r="F301" s="12">
        <f t="shared" si="23"/>
        <v>4021</v>
      </c>
      <c r="G301" s="12">
        <f t="shared" si="23"/>
        <v>2887.4</v>
      </c>
      <c r="H301" s="12">
        <f t="shared" si="23"/>
        <v>1369.5</v>
      </c>
      <c r="I301" s="12">
        <f t="shared" si="23"/>
        <v>1446.6</v>
      </c>
    </row>
    <row r="302" spans="1:10" x14ac:dyDescent="0.25">
      <c r="C302" s="37">
        <v>11</v>
      </c>
      <c r="D302" s="12">
        <f t="shared" si="23"/>
        <v>6999.454545454545</v>
      </c>
      <c r="E302" s="12">
        <f t="shared" si="23"/>
        <v>7646.090909090909</v>
      </c>
      <c r="F302" s="12">
        <f t="shared" si="23"/>
        <v>3655.4545454545455</v>
      </c>
      <c r="G302" s="12">
        <f t="shared" si="23"/>
        <v>2624.909090909091</v>
      </c>
      <c r="H302" s="12">
        <f t="shared" si="23"/>
        <v>1245</v>
      </c>
      <c r="I302" s="12">
        <f t="shared" si="23"/>
        <v>1315.090909090909</v>
      </c>
    </row>
    <row r="303" spans="1:10" x14ac:dyDescent="0.25">
      <c r="C303" s="37"/>
    </row>
    <row r="304" spans="1:10" x14ac:dyDescent="0.25">
      <c r="A304" s="45"/>
      <c r="B304" s="45"/>
      <c r="C304" s="37"/>
    </row>
    <row r="305" spans="1:9" x14ac:dyDescent="0.25">
      <c r="A305" s="70" t="s">
        <v>80</v>
      </c>
      <c r="B305" s="70"/>
      <c r="C305" s="37"/>
      <c r="D305" s="37">
        <v>4</v>
      </c>
      <c r="E305" s="37">
        <v>4</v>
      </c>
      <c r="F305" s="37">
        <v>2</v>
      </c>
      <c r="G305" s="37">
        <v>1</v>
      </c>
      <c r="H305" s="37">
        <v>0</v>
      </c>
      <c r="I305" s="37">
        <v>0</v>
      </c>
    </row>
    <row r="306" spans="1:9" x14ac:dyDescent="0.25">
      <c r="A306" s="16"/>
      <c r="B306" s="16"/>
      <c r="C306" s="37"/>
    </row>
    <row r="307" spans="1:9" x14ac:dyDescent="0.25">
      <c r="A307" s="16"/>
      <c r="B307" s="16"/>
      <c r="C307" s="37"/>
    </row>
    <row r="308" spans="1:9" x14ac:dyDescent="0.25">
      <c r="C308" s="37"/>
    </row>
    <row r="309" spans="1:9" x14ac:dyDescent="0.25">
      <c r="C309" s="37"/>
    </row>
    <row r="310" spans="1:9" x14ac:dyDescent="0.25">
      <c r="C310" s="37"/>
      <c r="D310" s="71" t="s">
        <v>24</v>
      </c>
      <c r="E310" s="71"/>
      <c r="I310" s="37" t="s">
        <v>27</v>
      </c>
    </row>
    <row r="311" spans="1:9" x14ac:dyDescent="0.25">
      <c r="C311" s="37"/>
    </row>
    <row r="312" spans="1:9" x14ac:dyDescent="0.25">
      <c r="C312" s="37"/>
      <c r="D312" s="3" t="s">
        <v>0</v>
      </c>
      <c r="E312" s="3" t="s">
        <v>1</v>
      </c>
      <c r="F312" s="3" t="s">
        <v>2</v>
      </c>
      <c r="G312" s="3" t="s">
        <v>3</v>
      </c>
      <c r="H312" s="44" t="s">
        <v>55</v>
      </c>
      <c r="I312" s="46" t="s">
        <v>56</v>
      </c>
    </row>
    <row r="313" spans="1:9" x14ac:dyDescent="0.25">
      <c r="C313" s="37"/>
    </row>
    <row r="314" spans="1:9" x14ac:dyDescent="0.25">
      <c r="A314" s="71" t="s">
        <v>36</v>
      </c>
      <c r="B314" s="71"/>
      <c r="C314" s="37"/>
      <c r="D314" s="25">
        <v>203091</v>
      </c>
      <c r="E314" s="25">
        <v>176100</v>
      </c>
      <c r="F314" s="25">
        <v>137532</v>
      </c>
      <c r="G314" s="25">
        <v>55105</v>
      </c>
      <c r="H314" s="25">
        <v>32427</v>
      </c>
      <c r="I314" s="25">
        <v>32245</v>
      </c>
    </row>
    <row r="315" spans="1:9" x14ac:dyDescent="0.25">
      <c r="C315" s="37" t="s">
        <v>37</v>
      </c>
    </row>
    <row r="316" spans="1:9" x14ac:dyDescent="0.25">
      <c r="C316" s="37">
        <v>1</v>
      </c>
      <c r="D316" s="10">
        <f>D$314/$C316</f>
        <v>203091</v>
      </c>
      <c r="E316" s="10">
        <f t="shared" ref="E316:I331" si="24">E$314/$C316</f>
        <v>176100</v>
      </c>
      <c r="F316" s="10">
        <f t="shared" si="24"/>
        <v>137532</v>
      </c>
      <c r="G316" s="10">
        <f t="shared" si="24"/>
        <v>55105</v>
      </c>
      <c r="H316" s="10">
        <f t="shared" si="24"/>
        <v>32427</v>
      </c>
      <c r="I316" s="10">
        <f t="shared" si="24"/>
        <v>32245</v>
      </c>
    </row>
    <row r="317" spans="1:9" x14ac:dyDescent="0.25">
      <c r="C317" s="37">
        <v>2</v>
      </c>
      <c r="D317" s="10">
        <f t="shared" ref="D317:I341" si="25">D$314/$C317</f>
        <v>101545.5</v>
      </c>
      <c r="E317" s="10">
        <f t="shared" si="24"/>
        <v>88050</v>
      </c>
      <c r="F317" s="10">
        <f t="shared" si="24"/>
        <v>68766</v>
      </c>
      <c r="G317" s="10">
        <f t="shared" si="24"/>
        <v>27552.5</v>
      </c>
      <c r="H317" s="12">
        <f t="shared" si="24"/>
        <v>16213.5</v>
      </c>
      <c r="I317" s="12">
        <f t="shared" si="24"/>
        <v>16122.5</v>
      </c>
    </row>
    <row r="318" spans="1:9" x14ac:dyDescent="0.25">
      <c r="C318" s="37">
        <v>3</v>
      </c>
      <c r="D318" s="10">
        <f t="shared" si="25"/>
        <v>67697</v>
      </c>
      <c r="E318" s="10">
        <f t="shared" si="24"/>
        <v>58700</v>
      </c>
      <c r="F318" s="10">
        <f t="shared" si="24"/>
        <v>45844</v>
      </c>
      <c r="G318" s="12">
        <f t="shared" si="24"/>
        <v>18368.333333333332</v>
      </c>
      <c r="H318" s="12">
        <f t="shared" si="24"/>
        <v>10809</v>
      </c>
      <c r="I318" s="12">
        <f t="shared" si="24"/>
        <v>10748.333333333334</v>
      </c>
    </row>
    <row r="319" spans="1:9" x14ac:dyDescent="0.25">
      <c r="C319" s="37">
        <v>4</v>
      </c>
      <c r="D319" s="10">
        <f t="shared" si="25"/>
        <v>50772.75</v>
      </c>
      <c r="E319" s="10">
        <f t="shared" si="24"/>
        <v>44025</v>
      </c>
      <c r="F319" s="10">
        <f t="shared" si="24"/>
        <v>34383</v>
      </c>
      <c r="G319" s="12">
        <f t="shared" si="24"/>
        <v>13776.25</v>
      </c>
      <c r="H319" s="12">
        <f t="shared" si="24"/>
        <v>8106.75</v>
      </c>
      <c r="I319" s="12">
        <f t="shared" si="24"/>
        <v>8061.25</v>
      </c>
    </row>
    <row r="320" spans="1:9" x14ac:dyDescent="0.25">
      <c r="C320" s="37">
        <v>5</v>
      </c>
      <c r="D320" s="10">
        <f t="shared" si="25"/>
        <v>40618.199999999997</v>
      </c>
      <c r="E320" s="10">
        <f t="shared" si="24"/>
        <v>35220</v>
      </c>
      <c r="F320" s="10">
        <f t="shared" si="24"/>
        <v>27506.400000000001</v>
      </c>
      <c r="G320" s="12">
        <f t="shared" si="24"/>
        <v>11021</v>
      </c>
      <c r="H320" s="12">
        <f t="shared" si="24"/>
        <v>6485.4</v>
      </c>
      <c r="I320" s="12">
        <f t="shared" si="24"/>
        <v>6449</v>
      </c>
    </row>
    <row r="321" spans="3:10" x14ac:dyDescent="0.25">
      <c r="C321" s="37">
        <v>6</v>
      </c>
      <c r="D321" s="10">
        <f t="shared" si="25"/>
        <v>33848.5</v>
      </c>
      <c r="E321" s="10">
        <f t="shared" si="24"/>
        <v>29350</v>
      </c>
      <c r="F321" s="10">
        <f t="shared" si="24"/>
        <v>22922</v>
      </c>
      <c r="G321" s="12">
        <f t="shared" si="24"/>
        <v>9184.1666666666661</v>
      </c>
      <c r="H321" s="12">
        <f t="shared" si="24"/>
        <v>5404.5</v>
      </c>
      <c r="I321" s="12">
        <f t="shared" si="24"/>
        <v>5374.166666666667</v>
      </c>
    </row>
    <row r="322" spans="3:10" x14ac:dyDescent="0.25">
      <c r="C322" s="37">
        <v>7</v>
      </c>
      <c r="D322" s="10">
        <f t="shared" si="25"/>
        <v>29013</v>
      </c>
      <c r="E322" s="10">
        <f t="shared" si="24"/>
        <v>25157.142857142859</v>
      </c>
      <c r="F322" s="12">
        <f t="shared" si="24"/>
        <v>19647.428571428572</v>
      </c>
      <c r="G322" s="12">
        <f t="shared" si="24"/>
        <v>7872.1428571428569</v>
      </c>
      <c r="H322" s="12">
        <f t="shared" si="24"/>
        <v>4632.4285714285716</v>
      </c>
      <c r="I322" s="12">
        <f t="shared" si="24"/>
        <v>4606.4285714285716</v>
      </c>
    </row>
    <row r="323" spans="3:10" x14ac:dyDescent="0.25">
      <c r="C323" s="37">
        <v>8</v>
      </c>
      <c r="D323" s="10">
        <f t="shared" si="25"/>
        <v>25386.375</v>
      </c>
      <c r="E323" s="12">
        <f t="shared" si="24"/>
        <v>22012.5</v>
      </c>
      <c r="F323" s="12">
        <f t="shared" si="24"/>
        <v>17191.5</v>
      </c>
      <c r="G323" s="12">
        <f t="shared" si="24"/>
        <v>6888.125</v>
      </c>
      <c r="H323" s="12">
        <f t="shared" si="24"/>
        <v>4053.375</v>
      </c>
      <c r="I323" s="12">
        <f t="shared" si="24"/>
        <v>4030.625</v>
      </c>
    </row>
    <row r="324" spans="3:10" x14ac:dyDescent="0.25">
      <c r="C324" s="37">
        <v>9</v>
      </c>
      <c r="D324" s="10">
        <f t="shared" si="25"/>
        <v>22565.666666666668</v>
      </c>
      <c r="E324" s="12">
        <f t="shared" si="24"/>
        <v>19566.666666666668</v>
      </c>
      <c r="F324" s="12">
        <f t="shared" si="24"/>
        <v>15281.333333333334</v>
      </c>
      <c r="G324" s="12">
        <f t="shared" si="24"/>
        <v>6122.7777777777774</v>
      </c>
      <c r="H324" s="12">
        <f t="shared" si="24"/>
        <v>3603</v>
      </c>
      <c r="I324" s="12">
        <f t="shared" si="24"/>
        <v>3582.7777777777778</v>
      </c>
      <c r="J324" s="25"/>
    </row>
    <row r="325" spans="3:10" x14ac:dyDescent="0.25">
      <c r="C325" s="37">
        <v>10</v>
      </c>
      <c r="D325" s="12">
        <f t="shared" si="25"/>
        <v>20309.099999999999</v>
      </c>
      <c r="E325" s="12">
        <f t="shared" si="24"/>
        <v>17610</v>
      </c>
      <c r="F325" s="12">
        <f t="shared" si="24"/>
        <v>13753.2</v>
      </c>
      <c r="G325" s="12">
        <f t="shared" si="24"/>
        <v>5510.5</v>
      </c>
      <c r="H325" s="12">
        <f t="shared" si="24"/>
        <v>3242.7</v>
      </c>
      <c r="I325" s="12">
        <f t="shared" si="24"/>
        <v>3224.5</v>
      </c>
      <c r="J325" s="25"/>
    </row>
    <row r="326" spans="3:10" x14ac:dyDescent="0.25">
      <c r="C326" s="37">
        <v>11</v>
      </c>
      <c r="D326" s="12">
        <f t="shared" si="25"/>
        <v>18462.81818181818</v>
      </c>
      <c r="E326" s="12">
        <f t="shared" si="24"/>
        <v>16009.09090909091</v>
      </c>
      <c r="F326" s="12">
        <f t="shared" si="24"/>
        <v>12502.90909090909</v>
      </c>
      <c r="G326" s="12">
        <f t="shared" si="24"/>
        <v>5009.545454545455</v>
      </c>
      <c r="H326" s="12">
        <f t="shared" si="24"/>
        <v>2947.909090909091</v>
      </c>
      <c r="I326" s="12">
        <f t="shared" si="24"/>
        <v>2931.3636363636365</v>
      </c>
      <c r="J326" s="37"/>
    </row>
    <row r="327" spans="3:10" x14ac:dyDescent="0.25">
      <c r="C327" s="37">
        <v>12</v>
      </c>
      <c r="D327" s="12">
        <f t="shared" si="25"/>
        <v>16924.25</v>
      </c>
      <c r="E327" s="12">
        <f t="shared" si="24"/>
        <v>14675</v>
      </c>
      <c r="F327" s="12">
        <f t="shared" si="24"/>
        <v>11461</v>
      </c>
      <c r="G327" s="12">
        <f t="shared" si="24"/>
        <v>4592.083333333333</v>
      </c>
      <c r="H327" s="12">
        <f t="shared" si="24"/>
        <v>2702.25</v>
      </c>
      <c r="I327" s="12">
        <f t="shared" si="24"/>
        <v>2687.0833333333335</v>
      </c>
      <c r="J327" s="25"/>
    </row>
    <row r="328" spans="3:10" x14ac:dyDescent="0.25">
      <c r="C328" s="37">
        <v>13</v>
      </c>
      <c r="D328" s="12">
        <f t="shared" si="25"/>
        <v>15622.384615384615</v>
      </c>
      <c r="E328" s="12">
        <f t="shared" si="24"/>
        <v>13546.153846153846</v>
      </c>
      <c r="F328" s="12">
        <f t="shared" si="24"/>
        <v>10579.384615384615</v>
      </c>
      <c r="G328" s="12">
        <f t="shared" si="24"/>
        <v>4238.8461538461543</v>
      </c>
      <c r="H328" s="12">
        <f t="shared" si="24"/>
        <v>2494.3846153846152</v>
      </c>
      <c r="I328" s="12">
        <f t="shared" si="24"/>
        <v>2480.3846153846152</v>
      </c>
      <c r="J328" s="25"/>
    </row>
    <row r="329" spans="3:10" x14ac:dyDescent="0.25">
      <c r="C329" s="37">
        <v>14</v>
      </c>
      <c r="D329" s="12">
        <f t="shared" si="25"/>
        <v>14506.5</v>
      </c>
      <c r="E329" s="12">
        <f t="shared" si="24"/>
        <v>12578.571428571429</v>
      </c>
      <c r="F329" s="12">
        <f t="shared" si="24"/>
        <v>9823.7142857142862</v>
      </c>
      <c r="G329" s="12">
        <f t="shared" si="24"/>
        <v>3936.0714285714284</v>
      </c>
      <c r="H329" s="12">
        <f t="shared" si="24"/>
        <v>2316.2142857142858</v>
      </c>
      <c r="I329" s="12">
        <f t="shared" si="24"/>
        <v>2303.2142857142858</v>
      </c>
    </row>
    <row r="330" spans="3:10" x14ac:dyDescent="0.25">
      <c r="C330" s="37">
        <v>15</v>
      </c>
      <c r="D330" s="12">
        <f t="shared" si="25"/>
        <v>13539.4</v>
      </c>
      <c r="E330" s="12">
        <f t="shared" si="24"/>
        <v>11740</v>
      </c>
      <c r="F330" s="12">
        <f t="shared" si="24"/>
        <v>9168.7999999999993</v>
      </c>
      <c r="G330" s="12">
        <f t="shared" si="24"/>
        <v>3673.6666666666665</v>
      </c>
      <c r="H330" s="12">
        <f t="shared" si="24"/>
        <v>2161.8000000000002</v>
      </c>
      <c r="I330" s="12">
        <f t="shared" si="24"/>
        <v>2149.6666666666665</v>
      </c>
    </row>
    <row r="331" spans="3:10" x14ac:dyDescent="0.25">
      <c r="C331" s="37">
        <v>16</v>
      </c>
      <c r="D331" s="12">
        <f t="shared" si="25"/>
        <v>12693.1875</v>
      </c>
      <c r="E331" s="12">
        <f t="shared" si="24"/>
        <v>11006.25</v>
      </c>
      <c r="F331" s="12">
        <f t="shared" si="24"/>
        <v>8595.75</v>
      </c>
      <c r="G331" s="12">
        <f t="shared" si="24"/>
        <v>3444.0625</v>
      </c>
      <c r="H331" s="12">
        <f t="shared" si="24"/>
        <v>2026.6875</v>
      </c>
      <c r="I331" s="12">
        <f t="shared" si="24"/>
        <v>2015.3125</v>
      </c>
    </row>
    <row r="332" spans="3:10" x14ac:dyDescent="0.25">
      <c r="C332" s="37">
        <v>17</v>
      </c>
      <c r="D332" s="12">
        <f t="shared" si="25"/>
        <v>11946.529411764706</v>
      </c>
      <c r="E332" s="12">
        <f t="shared" si="25"/>
        <v>10358.823529411764</v>
      </c>
      <c r="F332" s="12">
        <f t="shared" si="25"/>
        <v>8090.1176470588234</v>
      </c>
      <c r="G332" s="12">
        <f t="shared" si="25"/>
        <v>3241.4705882352941</v>
      </c>
      <c r="H332" s="12">
        <f t="shared" si="25"/>
        <v>1907.4705882352941</v>
      </c>
      <c r="I332" s="12">
        <f t="shared" si="25"/>
        <v>1896.7647058823529</v>
      </c>
    </row>
    <row r="333" spans="3:10" x14ac:dyDescent="0.25">
      <c r="C333" s="37">
        <v>18</v>
      </c>
      <c r="D333" s="12">
        <f t="shared" si="25"/>
        <v>11282.833333333334</v>
      </c>
      <c r="E333" s="12">
        <f t="shared" si="25"/>
        <v>9783.3333333333339</v>
      </c>
      <c r="F333" s="12">
        <f t="shared" si="25"/>
        <v>7640.666666666667</v>
      </c>
      <c r="G333" s="12">
        <f t="shared" si="25"/>
        <v>3061.3888888888887</v>
      </c>
      <c r="H333" s="12">
        <f t="shared" si="25"/>
        <v>1801.5</v>
      </c>
      <c r="I333" s="12">
        <f t="shared" si="25"/>
        <v>1791.3888888888889</v>
      </c>
    </row>
    <row r="334" spans="3:10" x14ac:dyDescent="0.25">
      <c r="C334" s="37">
        <v>19</v>
      </c>
      <c r="D334" s="12">
        <f t="shared" si="25"/>
        <v>10689</v>
      </c>
      <c r="E334" s="12">
        <f t="shared" si="25"/>
        <v>9268.4210526315783</v>
      </c>
      <c r="F334" s="12">
        <f t="shared" si="25"/>
        <v>7238.5263157894733</v>
      </c>
      <c r="G334" s="12">
        <f t="shared" si="25"/>
        <v>2900.2631578947367</v>
      </c>
      <c r="H334" s="12">
        <f t="shared" si="25"/>
        <v>1706.6842105263158</v>
      </c>
      <c r="I334" s="12">
        <f t="shared" si="25"/>
        <v>1697.1052631578948</v>
      </c>
    </row>
    <row r="335" spans="3:10" x14ac:dyDescent="0.25">
      <c r="C335" s="37">
        <v>20</v>
      </c>
      <c r="D335" s="12">
        <f t="shared" si="25"/>
        <v>10154.549999999999</v>
      </c>
      <c r="E335" s="12">
        <f t="shared" si="25"/>
        <v>8805</v>
      </c>
      <c r="F335" s="12">
        <f t="shared" si="25"/>
        <v>6876.6</v>
      </c>
      <c r="G335" s="12">
        <f t="shared" si="25"/>
        <v>2755.25</v>
      </c>
      <c r="H335" s="12">
        <f t="shared" si="25"/>
        <v>1621.35</v>
      </c>
      <c r="I335" s="12">
        <f t="shared" si="25"/>
        <v>1612.25</v>
      </c>
    </row>
    <row r="336" spans="3:10" x14ac:dyDescent="0.25">
      <c r="C336" s="37">
        <v>21</v>
      </c>
      <c r="D336" s="12">
        <f t="shared" si="25"/>
        <v>9671</v>
      </c>
      <c r="E336" s="12">
        <f t="shared" si="25"/>
        <v>8385.7142857142862</v>
      </c>
      <c r="F336" s="12">
        <f t="shared" si="25"/>
        <v>6549.1428571428569</v>
      </c>
      <c r="G336" s="12">
        <f t="shared" si="25"/>
        <v>2624.0476190476193</v>
      </c>
      <c r="H336" s="12">
        <f t="shared" si="25"/>
        <v>1544.1428571428571</v>
      </c>
      <c r="I336" s="12">
        <f t="shared" si="25"/>
        <v>1535.4761904761904</v>
      </c>
    </row>
    <row r="337" spans="1:9" x14ac:dyDescent="0.25">
      <c r="C337" s="37">
        <v>22</v>
      </c>
      <c r="D337" s="12">
        <f t="shared" si="25"/>
        <v>9231.4090909090901</v>
      </c>
      <c r="E337" s="12">
        <f t="shared" si="25"/>
        <v>8004.545454545455</v>
      </c>
      <c r="F337" s="12">
        <f t="shared" si="25"/>
        <v>6251.454545454545</v>
      </c>
      <c r="G337" s="12">
        <f t="shared" si="25"/>
        <v>2504.7727272727275</v>
      </c>
      <c r="H337" s="12">
        <f t="shared" si="25"/>
        <v>1473.9545454545455</v>
      </c>
      <c r="I337" s="12">
        <f t="shared" si="25"/>
        <v>1465.6818181818182</v>
      </c>
    </row>
    <row r="338" spans="1:9" x14ac:dyDescent="0.25">
      <c r="C338" s="37">
        <v>23</v>
      </c>
      <c r="D338" s="12">
        <f t="shared" si="25"/>
        <v>8830.04347826087</v>
      </c>
      <c r="E338" s="12">
        <f t="shared" si="25"/>
        <v>7656.521739130435</v>
      </c>
      <c r="F338" s="12">
        <f t="shared" si="25"/>
        <v>5979.652173913043</v>
      </c>
      <c r="G338" s="12">
        <f t="shared" si="25"/>
        <v>2395.8695652173915</v>
      </c>
      <c r="H338" s="12">
        <f t="shared" si="25"/>
        <v>1409.8695652173913</v>
      </c>
      <c r="I338" s="12">
        <f t="shared" si="25"/>
        <v>1401.9565217391305</v>
      </c>
    </row>
    <row r="339" spans="1:9" x14ac:dyDescent="0.25">
      <c r="C339" s="37">
        <v>24</v>
      </c>
      <c r="D339" s="12">
        <f t="shared" si="25"/>
        <v>8462.125</v>
      </c>
      <c r="E339" s="12">
        <f t="shared" si="25"/>
        <v>7337.5</v>
      </c>
      <c r="F339" s="12">
        <f t="shared" si="25"/>
        <v>5730.5</v>
      </c>
      <c r="G339" s="12">
        <f t="shared" si="25"/>
        <v>2296.0416666666665</v>
      </c>
      <c r="H339" s="12">
        <f t="shared" si="25"/>
        <v>1351.125</v>
      </c>
      <c r="I339" s="12">
        <f t="shared" si="25"/>
        <v>1343.5416666666667</v>
      </c>
    </row>
    <row r="340" spans="1:9" x14ac:dyDescent="0.25">
      <c r="C340" s="37">
        <v>25</v>
      </c>
      <c r="D340" s="12">
        <f t="shared" si="25"/>
        <v>8123.64</v>
      </c>
      <c r="E340" s="12">
        <f t="shared" si="25"/>
        <v>7044</v>
      </c>
      <c r="F340" s="12">
        <f t="shared" si="25"/>
        <v>5501.28</v>
      </c>
      <c r="G340" s="12">
        <f t="shared" si="25"/>
        <v>2204.1999999999998</v>
      </c>
      <c r="H340" s="12">
        <f t="shared" si="25"/>
        <v>1297.08</v>
      </c>
      <c r="I340" s="12">
        <f t="shared" si="25"/>
        <v>1289.8</v>
      </c>
    </row>
    <row r="341" spans="1:9" x14ac:dyDescent="0.25">
      <c r="C341" s="37">
        <v>26</v>
      </c>
      <c r="D341" s="12">
        <f t="shared" si="25"/>
        <v>7811.1923076923076</v>
      </c>
      <c r="E341" s="12">
        <f t="shared" si="25"/>
        <v>6773.0769230769229</v>
      </c>
      <c r="F341" s="12">
        <f t="shared" si="25"/>
        <v>5289.6923076923076</v>
      </c>
      <c r="G341" s="12">
        <f t="shared" si="25"/>
        <v>2119.4230769230771</v>
      </c>
      <c r="H341" s="12">
        <f t="shared" si="25"/>
        <v>1247.1923076923076</v>
      </c>
      <c r="I341" s="12">
        <f t="shared" si="25"/>
        <v>1240.1923076923076</v>
      </c>
    </row>
    <row r="342" spans="1:9" x14ac:dyDescent="0.25">
      <c r="C342" s="37"/>
    </row>
    <row r="343" spans="1:9" x14ac:dyDescent="0.25">
      <c r="A343" s="45"/>
      <c r="B343" s="45"/>
      <c r="C343" s="37"/>
    </row>
    <row r="344" spans="1:9" x14ac:dyDescent="0.25">
      <c r="A344" s="70" t="s">
        <v>80</v>
      </c>
      <c r="B344" s="70"/>
      <c r="C344" s="37"/>
      <c r="D344" s="37">
        <v>9</v>
      </c>
      <c r="E344" s="37">
        <v>7</v>
      </c>
      <c r="F344" s="37">
        <v>6</v>
      </c>
      <c r="G344" s="37">
        <v>2</v>
      </c>
      <c r="H344" s="37">
        <v>1</v>
      </c>
      <c r="I344" s="37">
        <v>1</v>
      </c>
    </row>
    <row r="345" spans="1:9" x14ac:dyDescent="0.25">
      <c r="A345" s="16"/>
      <c r="B345" s="16"/>
      <c r="C345" s="37"/>
    </row>
    <row r="346" spans="1:9" x14ac:dyDescent="0.25">
      <c r="A346" s="16"/>
      <c r="B346" s="16"/>
      <c r="C346" s="37"/>
    </row>
    <row r="347" spans="1:9" x14ac:dyDescent="0.25">
      <c r="C347" s="37"/>
    </row>
    <row r="348" spans="1:9" x14ac:dyDescent="0.25">
      <c r="C348" s="37"/>
    </row>
    <row r="349" spans="1:9" x14ac:dyDescent="0.25">
      <c r="C349" s="37"/>
      <c r="D349" s="71" t="s">
        <v>25</v>
      </c>
      <c r="E349" s="71"/>
      <c r="I349" s="37" t="s">
        <v>31</v>
      </c>
    </row>
    <row r="350" spans="1:9" x14ac:dyDescent="0.25">
      <c r="C350" s="37"/>
    </row>
    <row r="351" spans="1:9" x14ac:dyDescent="0.25">
      <c r="C351" s="37"/>
      <c r="D351" s="3" t="s">
        <v>0</v>
      </c>
      <c r="E351" s="3" t="s">
        <v>1</v>
      </c>
      <c r="F351" s="3" t="s">
        <v>2</v>
      </c>
      <c r="G351" s="3" t="s">
        <v>3</v>
      </c>
      <c r="H351" s="44" t="s">
        <v>55</v>
      </c>
      <c r="I351" s="46" t="s">
        <v>56</v>
      </c>
    </row>
    <row r="352" spans="1:9" x14ac:dyDescent="0.25">
      <c r="C352" s="37"/>
    </row>
    <row r="353" spans="1:9" x14ac:dyDescent="0.25">
      <c r="A353" s="71" t="s">
        <v>36</v>
      </c>
      <c r="B353" s="71"/>
      <c r="C353" s="37"/>
      <c r="D353" s="25">
        <v>251090</v>
      </c>
      <c r="E353" s="25">
        <v>109588</v>
      </c>
      <c r="F353" s="25">
        <v>142100</v>
      </c>
      <c r="G353" s="25">
        <v>28859</v>
      </c>
      <c r="H353" s="25">
        <v>21418</v>
      </c>
      <c r="I353" s="25">
        <v>25116</v>
      </c>
    </row>
    <row r="354" spans="1:9" x14ac:dyDescent="0.25">
      <c r="C354" s="37" t="s">
        <v>37</v>
      </c>
    </row>
    <row r="355" spans="1:9" x14ac:dyDescent="0.25">
      <c r="C355" s="37">
        <v>1</v>
      </c>
      <c r="D355" s="10">
        <f>D$353/$C355</f>
        <v>251090</v>
      </c>
      <c r="E355" s="10">
        <f t="shared" ref="E355:I370" si="26">E$353/$C355</f>
        <v>109588</v>
      </c>
      <c r="F355" s="10">
        <f t="shared" si="26"/>
        <v>142100</v>
      </c>
      <c r="G355" s="10">
        <f t="shared" si="26"/>
        <v>28859</v>
      </c>
      <c r="H355" s="12">
        <f t="shared" si="26"/>
        <v>21418</v>
      </c>
      <c r="I355" s="10">
        <f t="shared" si="26"/>
        <v>25116</v>
      </c>
    </row>
    <row r="356" spans="1:9" x14ac:dyDescent="0.25">
      <c r="C356" s="37">
        <v>2</v>
      </c>
      <c r="D356" s="10">
        <f t="shared" ref="D356:I377" si="27">D$353/$C356</f>
        <v>125545</v>
      </c>
      <c r="E356" s="10">
        <f t="shared" si="26"/>
        <v>54794</v>
      </c>
      <c r="F356" s="10">
        <f t="shared" si="26"/>
        <v>71050</v>
      </c>
      <c r="G356" s="12">
        <f t="shared" si="26"/>
        <v>14429.5</v>
      </c>
      <c r="H356" s="12">
        <f t="shared" si="26"/>
        <v>10709</v>
      </c>
      <c r="I356" s="12">
        <f t="shared" si="26"/>
        <v>12558</v>
      </c>
    </row>
    <row r="357" spans="1:9" x14ac:dyDescent="0.25">
      <c r="C357" s="37">
        <v>3</v>
      </c>
      <c r="D357" s="10">
        <f t="shared" si="27"/>
        <v>83696.666666666672</v>
      </c>
      <c r="E357" s="10">
        <f t="shared" si="26"/>
        <v>36529.333333333336</v>
      </c>
      <c r="F357" s="10">
        <f t="shared" si="26"/>
        <v>47366.666666666664</v>
      </c>
      <c r="G357" s="12">
        <f t="shared" si="26"/>
        <v>9619.6666666666661</v>
      </c>
      <c r="H357" s="12">
        <f t="shared" si="26"/>
        <v>7139.333333333333</v>
      </c>
      <c r="I357" s="12">
        <f t="shared" si="26"/>
        <v>8372</v>
      </c>
    </row>
    <row r="358" spans="1:9" x14ac:dyDescent="0.25">
      <c r="C358" s="37">
        <v>4</v>
      </c>
      <c r="D358" s="10">
        <f t="shared" si="27"/>
        <v>62772.5</v>
      </c>
      <c r="E358" s="10">
        <f t="shared" si="26"/>
        <v>27397</v>
      </c>
      <c r="F358" s="10">
        <f t="shared" si="26"/>
        <v>35525</v>
      </c>
      <c r="G358" s="12">
        <f t="shared" si="26"/>
        <v>7214.75</v>
      </c>
      <c r="H358" s="12">
        <f t="shared" si="26"/>
        <v>5354.5</v>
      </c>
      <c r="I358" s="12">
        <f t="shared" si="26"/>
        <v>6279</v>
      </c>
    </row>
    <row r="359" spans="1:9" x14ac:dyDescent="0.25">
      <c r="C359" s="37">
        <v>5</v>
      </c>
      <c r="D359" s="10">
        <f t="shared" si="27"/>
        <v>50218</v>
      </c>
      <c r="E359" s="12">
        <f t="shared" si="26"/>
        <v>21917.599999999999</v>
      </c>
      <c r="F359" s="10">
        <f t="shared" si="26"/>
        <v>28420</v>
      </c>
      <c r="G359" s="12">
        <f t="shared" si="26"/>
        <v>5771.8</v>
      </c>
      <c r="H359" s="12">
        <f t="shared" si="26"/>
        <v>4283.6000000000004</v>
      </c>
      <c r="I359" s="12">
        <f t="shared" si="26"/>
        <v>5023.2</v>
      </c>
    </row>
    <row r="360" spans="1:9" x14ac:dyDescent="0.25">
      <c r="C360" s="37">
        <v>6</v>
      </c>
      <c r="D360" s="10">
        <f t="shared" si="27"/>
        <v>41848.333333333336</v>
      </c>
      <c r="E360" s="12">
        <f t="shared" si="26"/>
        <v>18264.666666666668</v>
      </c>
      <c r="F360" s="10">
        <f t="shared" si="26"/>
        <v>23683.333333333332</v>
      </c>
      <c r="G360" s="12">
        <f t="shared" si="26"/>
        <v>4809.833333333333</v>
      </c>
      <c r="H360" s="12">
        <f t="shared" si="26"/>
        <v>3569.6666666666665</v>
      </c>
      <c r="I360" s="12">
        <f t="shared" si="26"/>
        <v>4186</v>
      </c>
    </row>
    <row r="361" spans="1:9" x14ac:dyDescent="0.25">
      <c r="C361" s="37">
        <v>7</v>
      </c>
      <c r="D361" s="10">
        <f t="shared" si="27"/>
        <v>35870</v>
      </c>
      <c r="E361" s="12">
        <f t="shared" si="26"/>
        <v>15655.428571428571</v>
      </c>
      <c r="F361" s="12">
        <f t="shared" si="26"/>
        <v>20300</v>
      </c>
      <c r="G361" s="12">
        <f t="shared" si="26"/>
        <v>4122.7142857142853</v>
      </c>
      <c r="H361" s="12">
        <f t="shared" si="26"/>
        <v>3059.7142857142858</v>
      </c>
      <c r="I361" s="12">
        <f t="shared" si="26"/>
        <v>3588</v>
      </c>
    </row>
    <row r="362" spans="1:9" x14ac:dyDescent="0.25">
      <c r="C362" s="37">
        <v>8</v>
      </c>
      <c r="D362" s="10">
        <f t="shared" si="27"/>
        <v>31386.25</v>
      </c>
      <c r="E362" s="12">
        <f t="shared" si="26"/>
        <v>13698.5</v>
      </c>
      <c r="F362" s="12">
        <f t="shared" si="26"/>
        <v>17762.5</v>
      </c>
      <c r="G362" s="12">
        <f t="shared" si="26"/>
        <v>3607.375</v>
      </c>
      <c r="H362" s="12">
        <f t="shared" si="26"/>
        <v>2677.25</v>
      </c>
      <c r="I362" s="12">
        <f t="shared" si="26"/>
        <v>3139.5</v>
      </c>
    </row>
    <row r="363" spans="1:9" x14ac:dyDescent="0.25">
      <c r="C363" s="37">
        <v>9</v>
      </c>
      <c r="D363" s="10">
        <f t="shared" si="27"/>
        <v>27898.888888888891</v>
      </c>
      <c r="E363" s="12">
        <f t="shared" si="26"/>
        <v>12176.444444444445</v>
      </c>
      <c r="F363" s="12">
        <f t="shared" si="26"/>
        <v>15788.888888888889</v>
      </c>
      <c r="G363" s="12">
        <f t="shared" si="26"/>
        <v>3206.5555555555557</v>
      </c>
      <c r="H363" s="12">
        <f t="shared" si="26"/>
        <v>2379.7777777777778</v>
      </c>
      <c r="I363" s="12">
        <f t="shared" si="26"/>
        <v>2790.6666666666665</v>
      </c>
    </row>
    <row r="364" spans="1:9" x14ac:dyDescent="0.25">
      <c r="C364" s="37">
        <v>10</v>
      </c>
      <c r="D364" s="10">
        <f t="shared" si="27"/>
        <v>25109</v>
      </c>
      <c r="E364" s="12">
        <f t="shared" si="26"/>
        <v>10958.8</v>
      </c>
      <c r="F364" s="12">
        <f t="shared" si="26"/>
        <v>14210</v>
      </c>
      <c r="G364" s="12">
        <f t="shared" si="26"/>
        <v>2885.9</v>
      </c>
      <c r="H364" s="12">
        <f t="shared" si="26"/>
        <v>2141.8000000000002</v>
      </c>
      <c r="I364" s="12">
        <f t="shared" si="26"/>
        <v>2511.6</v>
      </c>
    </row>
    <row r="365" spans="1:9" x14ac:dyDescent="0.25">
      <c r="C365" s="37">
        <v>11</v>
      </c>
      <c r="D365" s="10">
        <f t="shared" si="27"/>
        <v>22826.363636363636</v>
      </c>
      <c r="E365" s="12">
        <f t="shared" si="26"/>
        <v>9962.545454545454</v>
      </c>
      <c r="F365" s="12">
        <f t="shared" si="26"/>
        <v>12918.181818181818</v>
      </c>
      <c r="G365" s="12">
        <f t="shared" si="26"/>
        <v>2623.5454545454545</v>
      </c>
      <c r="H365" s="12">
        <f t="shared" si="26"/>
        <v>1947.090909090909</v>
      </c>
      <c r="I365" s="12">
        <f t="shared" si="26"/>
        <v>2283.2727272727275</v>
      </c>
    </row>
    <row r="366" spans="1:9" x14ac:dyDescent="0.25">
      <c r="C366" s="37">
        <v>12</v>
      </c>
      <c r="D366" s="12">
        <f t="shared" si="27"/>
        <v>20924.166666666668</v>
      </c>
      <c r="E366" s="12">
        <f t="shared" si="26"/>
        <v>9132.3333333333339</v>
      </c>
      <c r="F366" s="12">
        <f t="shared" si="26"/>
        <v>11841.666666666666</v>
      </c>
      <c r="G366" s="12">
        <f t="shared" si="26"/>
        <v>2404.9166666666665</v>
      </c>
      <c r="H366" s="12">
        <f t="shared" si="26"/>
        <v>1784.8333333333333</v>
      </c>
      <c r="I366" s="12">
        <f t="shared" si="26"/>
        <v>2093</v>
      </c>
    </row>
    <row r="367" spans="1:9" x14ac:dyDescent="0.25">
      <c r="C367" s="37">
        <v>13</v>
      </c>
      <c r="D367" s="12">
        <f t="shared" si="27"/>
        <v>19314.615384615383</v>
      </c>
      <c r="E367" s="12">
        <f t="shared" si="26"/>
        <v>8429.8461538461543</v>
      </c>
      <c r="F367" s="12">
        <f t="shared" si="26"/>
        <v>10930.76923076923</v>
      </c>
      <c r="G367" s="12">
        <f t="shared" si="26"/>
        <v>2219.9230769230771</v>
      </c>
      <c r="H367" s="12">
        <f t="shared" si="26"/>
        <v>1647.5384615384614</v>
      </c>
      <c r="I367" s="12">
        <f t="shared" si="26"/>
        <v>1932</v>
      </c>
    </row>
    <row r="368" spans="1:9" x14ac:dyDescent="0.25">
      <c r="C368" s="37">
        <v>14</v>
      </c>
      <c r="D368" s="12">
        <f t="shared" si="27"/>
        <v>17935</v>
      </c>
      <c r="E368" s="12">
        <f t="shared" si="26"/>
        <v>7827.7142857142853</v>
      </c>
      <c r="F368" s="12">
        <f t="shared" si="26"/>
        <v>10150</v>
      </c>
      <c r="G368" s="12">
        <f t="shared" si="26"/>
        <v>2061.3571428571427</v>
      </c>
      <c r="H368" s="12">
        <f t="shared" si="26"/>
        <v>1529.8571428571429</v>
      </c>
      <c r="I368" s="12">
        <f t="shared" si="26"/>
        <v>1794</v>
      </c>
    </row>
    <row r="369" spans="1:9" x14ac:dyDescent="0.25">
      <c r="C369" s="37">
        <v>15</v>
      </c>
      <c r="D369" s="12">
        <f t="shared" si="27"/>
        <v>16739.333333333332</v>
      </c>
      <c r="E369" s="12">
        <f t="shared" si="26"/>
        <v>7305.8666666666668</v>
      </c>
      <c r="F369" s="12">
        <f t="shared" si="26"/>
        <v>9473.3333333333339</v>
      </c>
      <c r="G369" s="12">
        <f t="shared" si="26"/>
        <v>1923.9333333333334</v>
      </c>
      <c r="H369" s="12">
        <f t="shared" si="26"/>
        <v>1427.8666666666666</v>
      </c>
      <c r="I369" s="12">
        <f t="shared" si="26"/>
        <v>1674.4</v>
      </c>
    </row>
    <row r="370" spans="1:9" x14ac:dyDescent="0.25">
      <c r="C370" s="37">
        <v>16</v>
      </c>
      <c r="D370" s="12">
        <f t="shared" si="27"/>
        <v>15693.125</v>
      </c>
      <c r="E370" s="12">
        <f t="shared" si="26"/>
        <v>6849.25</v>
      </c>
      <c r="F370" s="12">
        <f t="shared" si="26"/>
        <v>8881.25</v>
      </c>
      <c r="G370" s="12">
        <f t="shared" si="26"/>
        <v>1803.6875</v>
      </c>
      <c r="H370" s="12">
        <f t="shared" si="26"/>
        <v>1338.625</v>
      </c>
      <c r="I370" s="12">
        <f t="shared" si="26"/>
        <v>1569.75</v>
      </c>
    </row>
    <row r="371" spans="1:9" x14ac:dyDescent="0.25">
      <c r="C371" s="37">
        <v>17</v>
      </c>
      <c r="D371" s="12">
        <f t="shared" si="27"/>
        <v>14770</v>
      </c>
      <c r="E371" s="12">
        <f t="shared" si="27"/>
        <v>6446.3529411764703</v>
      </c>
      <c r="F371" s="12">
        <f t="shared" si="27"/>
        <v>8358.823529411764</v>
      </c>
      <c r="G371" s="12">
        <f t="shared" si="27"/>
        <v>1697.5882352941176</v>
      </c>
      <c r="H371" s="12">
        <f t="shared" si="27"/>
        <v>1259.8823529411766</v>
      </c>
      <c r="I371" s="12">
        <f t="shared" si="27"/>
        <v>1477.4117647058824</v>
      </c>
    </row>
    <row r="372" spans="1:9" x14ac:dyDescent="0.25">
      <c r="C372" s="37">
        <v>18</v>
      </c>
      <c r="D372" s="12">
        <f t="shared" si="27"/>
        <v>13949.444444444445</v>
      </c>
      <c r="E372" s="12">
        <f t="shared" si="27"/>
        <v>6088.2222222222226</v>
      </c>
      <c r="F372" s="12">
        <f t="shared" si="27"/>
        <v>7894.4444444444443</v>
      </c>
      <c r="G372" s="12">
        <f t="shared" si="27"/>
        <v>1603.2777777777778</v>
      </c>
      <c r="H372" s="12">
        <f t="shared" si="27"/>
        <v>1189.8888888888889</v>
      </c>
      <c r="I372" s="12">
        <f t="shared" si="27"/>
        <v>1395.3333333333333</v>
      </c>
    </row>
    <row r="373" spans="1:9" x14ac:dyDescent="0.25">
      <c r="C373" s="37">
        <v>19</v>
      </c>
      <c r="D373" s="12">
        <f t="shared" si="27"/>
        <v>13215.263157894737</v>
      </c>
      <c r="E373" s="12">
        <f t="shared" si="27"/>
        <v>5767.7894736842109</v>
      </c>
      <c r="F373" s="12">
        <f t="shared" si="27"/>
        <v>7478.9473684210525</v>
      </c>
      <c r="G373" s="12">
        <f t="shared" si="27"/>
        <v>1518.8947368421052</v>
      </c>
      <c r="H373" s="12">
        <f t="shared" si="27"/>
        <v>1127.2631578947369</v>
      </c>
      <c r="I373" s="12">
        <f t="shared" si="27"/>
        <v>1321.8947368421052</v>
      </c>
    </row>
    <row r="374" spans="1:9" x14ac:dyDescent="0.25">
      <c r="C374" s="37">
        <v>20</v>
      </c>
      <c r="D374" s="12">
        <f t="shared" si="27"/>
        <v>12554.5</v>
      </c>
      <c r="E374" s="12">
        <f t="shared" si="27"/>
        <v>5479.4</v>
      </c>
      <c r="F374" s="12">
        <f t="shared" si="27"/>
        <v>7105</v>
      </c>
      <c r="G374" s="12">
        <f t="shared" si="27"/>
        <v>1442.95</v>
      </c>
      <c r="H374" s="12">
        <f t="shared" si="27"/>
        <v>1070.9000000000001</v>
      </c>
      <c r="I374" s="12">
        <f t="shared" si="27"/>
        <v>1255.8</v>
      </c>
    </row>
    <row r="375" spans="1:9" x14ac:dyDescent="0.25">
      <c r="C375" s="37">
        <v>21</v>
      </c>
      <c r="D375" s="12">
        <f t="shared" si="27"/>
        <v>11956.666666666666</v>
      </c>
      <c r="E375" s="12">
        <f t="shared" si="27"/>
        <v>5218.4761904761908</v>
      </c>
      <c r="F375" s="12">
        <f t="shared" si="27"/>
        <v>6766.666666666667</v>
      </c>
      <c r="G375" s="12">
        <f t="shared" si="27"/>
        <v>1374.2380952380952</v>
      </c>
      <c r="H375" s="12">
        <f t="shared" si="27"/>
        <v>1019.9047619047619</v>
      </c>
      <c r="I375" s="12">
        <f t="shared" si="27"/>
        <v>1196</v>
      </c>
    </row>
    <row r="376" spans="1:9" x14ac:dyDescent="0.25">
      <c r="C376" s="37">
        <v>22</v>
      </c>
      <c r="D376" s="12">
        <f t="shared" si="27"/>
        <v>11413.181818181818</v>
      </c>
      <c r="E376" s="12">
        <f t="shared" si="27"/>
        <v>4981.272727272727</v>
      </c>
      <c r="F376" s="12">
        <f t="shared" si="27"/>
        <v>6459.090909090909</v>
      </c>
      <c r="G376" s="12">
        <f t="shared" si="27"/>
        <v>1311.7727272727273</v>
      </c>
      <c r="H376" s="12">
        <f t="shared" si="27"/>
        <v>973.5454545454545</v>
      </c>
      <c r="I376" s="12">
        <f t="shared" si="27"/>
        <v>1141.6363636363637</v>
      </c>
    </row>
    <row r="377" spans="1:9" x14ac:dyDescent="0.25">
      <c r="C377" s="37">
        <v>23</v>
      </c>
      <c r="D377" s="12">
        <f t="shared" si="27"/>
        <v>10916.95652173913</v>
      </c>
      <c r="E377" s="12">
        <f t="shared" si="27"/>
        <v>4764.695652173913</v>
      </c>
      <c r="F377" s="12">
        <f t="shared" si="27"/>
        <v>6178.260869565217</v>
      </c>
      <c r="G377" s="12">
        <f t="shared" si="27"/>
        <v>1254.7391304347825</v>
      </c>
      <c r="H377" s="12">
        <f t="shared" si="27"/>
        <v>931.21739130434787</v>
      </c>
      <c r="I377" s="12">
        <f t="shared" si="27"/>
        <v>1092</v>
      </c>
    </row>
    <row r="378" spans="1:9" x14ac:dyDescent="0.25">
      <c r="C378" s="37"/>
    </row>
    <row r="379" spans="1:9" x14ac:dyDescent="0.25">
      <c r="A379" s="71"/>
      <c r="B379" s="71"/>
      <c r="C379" s="37"/>
    </row>
    <row r="380" spans="1:9" x14ac:dyDescent="0.25">
      <c r="A380" s="70" t="s">
        <v>80</v>
      </c>
      <c r="B380" s="70"/>
      <c r="C380" s="37"/>
      <c r="D380" s="37">
        <v>11</v>
      </c>
      <c r="E380" s="37">
        <v>4</v>
      </c>
      <c r="F380" s="37">
        <v>6</v>
      </c>
      <c r="G380" s="37">
        <v>1</v>
      </c>
      <c r="H380" s="37">
        <v>0</v>
      </c>
      <c r="I380" s="37">
        <v>1</v>
      </c>
    </row>
    <row r="381" spans="1:9" x14ac:dyDescent="0.25">
      <c r="A381" s="16"/>
      <c r="B381" s="16"/>
      <c r="C381" s="37"/>
    </row>
    <row r="382" spans="1:9" x14ac:dyDescent="0.25">
      <c r="A382" s="16"/>
      <c r="B382" s="16"/>
    </row>
    <row r="387" spans="1:11" x14ac:dyDescent="0.25">
      <c r="A387" s="53"/>
      <c r="B387" s="53"/>
      <c r="C387" s="53"/>
      <c r="D387" s="3"/>
      <c r="E387" s="3"/>
      <c r="F387" s="3"/>
      <c r="G387" s="3"/>
      <c r="H387" s="44"/>
      <c r="I387" s="46"/>
    </row>
    <row r="388" spans="1:11" x14ac:dyDescent="0.25">
      <c r="A388" s="53"/>
      <c r="B388" s="53"/>
      <c r="C388" s="53"/>
    </row>
    <row r="389" spans="1:11" x14ac:dyDescent="0.25">
      <c r="A389" s="45"/>
      <c r="B389" s="45"/>
      <c r="C389" s="53"/>
      <c r="D389" s="33" t="s">
        <v>0</v>
      </c>
      <c r="E389" s="33" t="s">
        <v>1</v>
      </c>
      <c r="F389" s="33" t="s">
        <v>2</v>
      </c>
      <c r="G389" s="33" t="s">
        <v>3</v>
      </c>
      <c r="H389" s="42" t="s">
        <v>55</v>
      </c>
      <c r="I389" s="43" t="s">
        <v>56</v>
      </c>
      <c r="J389" s="33" t="s">
        <v>79</v>
      </c>
    </row>
    <row r="390" spans="1:11" x14ac:dyDescent="0.25">
      <c r="A390" s="71" t="s">
        <v>62</v>
      </c>
      <c r="B390" s="71"/>
      <c r="C390" s="53"/>
      <c r="D390" s="52">
        <f t="shared" ref="D390:I390" si="28">D380+D344+D305+D281+D255+D232+D197+D172+D137+D112+D89+D65+D44+D17</f>
        <v>68</v>
      </c>
      <c r="E390" s="52">
        <f t="shared" si="28"/>
        <v>65</v>
      </c>
      <c r="F390" s="52">
        <f t="shared" si="28"/>
        <v>38</v>
      </c>
      <c r="G390" s="52">
        <f t="shared" si="28"/>
        <v>21</v>
      </c>
      <c r="H390" s="52">
        <f t="shared" si="28"/>
        <v>3</v>
      </c>
      <c r="I390" s="52">
        <f t="shared" si="28"/>
        <v>5</v>
      </c>
      <c r="J390" s="52">
        <f>SUM(D390:I390)</f>
        <v>200</v>
      </c>
      <c r="K390" s="53"/>
    </row>
    <row r="391" spans="1:11" x14ac:dyDescent="0.25">
      <c r="A391" s="45"/>
      <c r="B391" s="45"/>
      <c r="C391" s="53"/>
    </row>
  </sheetData>
  <mergeCells count="46">
    <mergeCell ref="A380:B380"/>
    <mergeCell ref="A390:B390"/>
    <mergeCell ref="A379:B379"/>
    <mergeCell ref="D286:E286"/>
    <mergeCell ref="A290:B290"/>
    <mergeCell ref="A305:B305"/>
    <mergeCell ref="D310:E310"/>
    <mergeCell ref="A314:B314"/>
    <mergeCell ref="A344:B344"/>
    <mergeCell ref="D349:E349"/>
    <mergeCell ref="A353:B353"/>
    <mergeCell ref="A281:B281"/>
    <mergeCell ref="D202:E202"/>
    <mergeCell ref="A206:B206"/>
    <mergeCell ref="A232:B232"/>
    <mergeCell ref="D237:E237"/>
    <mergeCell ref="A239:B239"/>
    <mergeCell ref="A241:B241"/>
    <mergeCell ref="A255:B255"/>
    <mergeCell ref="D260:E260"/>
    <mergeCell ref="A264:B264"/>
    <mergeCell ref="A146:B146"/>
    <mergeCell ref="A172:B172"/>
    <mergeCell ref="D177:E177"/>
    <mergeCell ref="A181:B181"/>
    <mergeCell ref="A197:B197"/>
    <mergeCell ref="A112:B112"/>
    <mergeCell ref="D117:E117"/>
    <mergeCell ref="A121:B121"/>
    <mergeCell ref="A137:B137"/>
    <mergeCell ref="D142:E142"/>
    <mergeCell ref="D70:E70"/>
    <mergeCell ref="A74:B74"/>
    <mergeCell ref="A89:B89"/>
    <mergeCell ref="D94:E94"/>
    <mergeCell ref="A98:B98"/>
    <mergeCell ref="A44:B44"/>
    <mergeCell ref="D49:E49"/>
    <mergeCell ref="A51:B51"/>
    <mergeCell ref="A53:B53"/>
    <mergeCell ref="A65:B65"/>
    <mergeCell ref="A26:B26"/>
    <mergeCell ref="D3:E3"/>
    <mergeCell ref="A8:B8"/>
    <mergeCell ref="A17:B17"/>
    <mergeCell ref="D22:E2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E0FB-35B3-4EDE-8D30-999B5E3CBFE2}">
  <dimension ref="A3:L1190"/>
  <sheetViews>
    <sheetView topLeftCell="A368" zoomScaleNormal="100" workbookViewId="0">
      <selection activeCell="A380" sqref="A380:B380"/>
    </sheetView>
  </sheetViews>
  <sheetFormatPr defaultRowHeight="15" x14ac:dyDescent="0.25"/>
  <cols>
    <col min="1" max="1" width="12.7109375" customWidth="1"/>
    <col min="2" max="2" width="13.140625" customWidth="1"/>
    <col min="3" max="3" width="14.7109375" style="5" customWidth="1"/>
    <col min="4" max="4" width="27.42578125" style="5" customWidth="1"/>
    <col min="5" max="6" width="27.5703125" style="5" customWidth="1"/>
    <col min="7" max="7" width="27.42578125" style="5" customWidth="1"/>
    <col min="12" max="12" width="40.85546875" customWidth="1"/>
  </cols>
  <sheetData>
    <row r="3" spans="1:12" x14ac:dyDescent="0.25">
      <c r="D3" s="70" t="s">
        <v>7</v>
      </c>
      <c r="E3" s="70"/>
      <c r="G3" s="5" t="s">
        <v>11</v>
      </c>
    </row>
    <row r="6" spans="1:12" x14ac:dyDescent="0.25">
      <c r="D6" s="1" t="s">
        <v>0</v>
      </c>
      <c r="E6" s="1" t="s">
        <v>1</v>
      </c>
      <c r="F6" s="1" t="s">
        <v>2</v>
      </c>
      <c r="G6" s="1" t="s">
        <v>3</v>
      </c>
      <c r="I6" s="6"/>
      <c r="L6" s="5"/>
    </row>
    <row r="7" spans="1:12" x14ac:dyDescent="0.25">
      <c r="I7" s="6"/>
      <c r="L7" s="5"/>
    </row>
    <row r="8" spans="1:12" x14ac:dyDescent="0.25">
      <c r="A8" s="70" t="s">
        <v>36</v>
      </c>
      <c r="B8" s="70"/>
      <c r="D8" s="6">
        <v>26355</v>
      </c>
      <c r="E8" s="6">
        <v>43081</v>
      </c>
      <c r="F8" s="6">
        <v>18546</v>
      </c>
      <c r="G8" s="6">
        <v>16629</v>
      </c>
      <c r="I8" s="6"/>
      <c r="L8" s="5"/>
    </row>
    <row r="9" spans="1:12" x14ac:dyDescent="0.25">
      <c r="C9" s="5" t="s">
        <v>37</v>
      </c>
      <c r="F9" s="15"/>
      <c r="I9" s="6"/>
      <c r="L9" s="5"/>
    </row>
    <row r="10" spans="1:12" x14ac:dyDescent="0.25">
      <c r="C10" s="5">
        <v>1.42</v>
      </c>
      <c r="D10" s="10">
        <f>$D$8/C10</f>
        <v>18559.859154929578</v>
      </c>
      <c r="E10" s="10">
        <f>$E$8/C10</f>
        <v>30338.732394366198</v>
      </c>
      <c r="F10" s="12">
        <f>$F$8/C10</f>
        <v>13060.56338028169</v>
      </c>
      <c r="G10" s="9">
        <f>$G$8/C10</f>
        <v>11710.56338028169</v>
      </c>
      <c r="L10" s="5"/>
    </row>
    <row r="11" spans="1:12" x14ac:dyDescent="0.25">
      <c r="C11" s="5">
        <v>2</v>
      </c>
      <c r="D11" s="10">
        <f t="shared" ref="D11:D14" si="0">$D$8/C11</f>
        <v>13177.5</v>
      </c>
      <c r="E11" s="10">
        <f t="shared" ref="E11:E14" si="1">$E$8/C11</f>
        <v>21540.5</v>
      </c>
      <c r="F11" s="12">
        <f t="shared" ref="F11:F14" si="2">$F$8/C11</f>
        <v>9273</v>
      </c>
      <c r="G11" s="9">
        <f t="shared" ref="G11:G14" si="3">$G$8/C11</f>
        <v>8314.5</v>
      </c>
      <c r="L11" s="5"/>
    </row>
    <row r="12" spans="1:12" x14ac:dyDescent="0.25">
      <c r="C12" s="5">
        <v>3</v>
      </c>
      <c r="D12" s="9">
        <f t="shared" si="0"/>
        <v>8785</v>
      </c>
      <c r="E12" s="10">
        <f t="shared" si="1"/>
        <v>14360.333333333334</v>
      </c>
      <c r="F12" s="9">
        <f t="shared" si="2"/>
        <v>6182</v>
      </c>
      <c r="G12" s="9">
        <f t="shared" si="3"/>
        <v>5543</v>
      </c>
      <c r="L12" s="5"/>
    </row>
    <row r="13" spans="1:12" x14ac:dyDescent="0.25">
      <c r="C13" s="5">
        <v>4</v>
      </c>
      <c r="D13" s="9">
        <f t="shared" si="0"/>
        <v>6588.75</v>
      </c>
      <c r="E13" s="9">
        <f t="shared" si="1"/>
        <v>10770.25</v>
      </c>
      <c r="F13" s="9">
        <f t="shared" si="2"/>
        <v>4636.5</v>
      </c>
      <c r="G13" s="9">
        <f t="shared" si="3"/>
        <v>4157.25</v>
      </c>
      <c r="L13" s="5"/>
    </row>
    <row r="14" spans="1:12" x14ac:dyDescent="0.25">
      <c r="C14" s="5">
        <v>5</v>
      </c>
      <c r="D14" s="9">
        <f t="shared" si="0"/>
        <v>5271</v>
      </c>
      <c r="E14" s="9">
        <f t="shared" si="1"/>
        <v>8616.2000000000007</v>
      </c>
      <c r="F14" s="9">
        <f t="shared" si="2"/>
        <v>3709.2</v>
      </c>
      <c r="G14" s="9">
        <f t="shared" si="3"/>
        <v>3325.8</v>
      </c>
      <c r="L14" s="5"/>
    </row>
    <row r="15" spans="1:12" x14ac:dyDescent="0.25">
      <c r="L15" s="5"/>
    </row>
    <row r="16" spans="1:12" x14ac:dyDescent="0.25">
      <c r="A16" s="70" t="s">
        <v>81</v>
      </c>
      <c r="B16" s="70"/>
      <c r="D16" s="5">
        <v>2</v>
      </c>
      <c r="E16" s="5">
        <v>3</v>
      </c>
      <c r="F16" s="5">
        <v>0</v>
      </c>
      <c r="G16" s="5">
        <v>0</v>
      </c>
      <c r="L16" s="5"/>
    </row>
    <row r="17" spans="1:12" x14ac:dyDescent="0.25">
      <c r="A17" s="16"/>
      <c r="B17" s="16"/>
      <c r="D17" s="53"/>
      <c r="E17" s="53"/>
      <c r="F17" s="53"/>
      <c r="G17" s="53"/>
      <c r="L17" s="5"/>
    </row>
    <row r="18" spans="1:12" x14ac:dyDescent="0.25">
      <c r="A18" s="16"/>
      <c r="B18" s="16"/>
      <c r="D18" s="53"/>
      <c r="E18" s="53"/>
      <c r="F18" s="53"/>
      <c r="G18" s="53"/>
      <c r="L18" s="5"/>
    </row>
    <row r="19" spans="1:12" x14ac:dyDescent="0.25">
      <c r="D19" s="53"/>
      <c r="E19" s="53"/>
      <c r="F19" s="53"/>
      <c r="G19" s="53"/>
    </row>
    <row r="22" spans="1:12" x14ac:dyDescent="0.25">
      <c r="D22" s="70" t="s">
        <v>10</v>
      </c>
      <c r="E22" s="70"/>
      <c r="G22" s="5" t="s">
        <v>12</v>
      </c>
    </row>
    <row r="24" spans="1:12" x14ac:dyDescent="0.25">
      <c r="D24" s="1" t="s">
        <v>0</v>
      </c>
      <c r="E24" s="1" t="s">
        <v>1</v>
      </c>
      <c r="F24" s="1" t="s">
        <v>2</v>
      </c>
      <c r="G24" s="1" t="s">
        <v>3</v>
      </c>
    </row>
    <row r="26" spans="1:12" x14ac:dyDescent="0.25">
      <c r="A26" s="70" t="s">
        <v>36</v>
      </c>
      <c r="B26" s="70"/>
      <c r="D26" s="6">
        <v>74565</v>
      </c>
      <c r="E26" s="6">
        <v>134322</v>
      </c>
      <c r="F26" s="6">
        <v>52797</v>
      </c>
      <c r="G26" s="6">
        <v>44774</v>
      </c>
      <c r="I26" s="6"/>
    </row>
    <row r="27" spans="1:12" x14ac:dyDescent="0.25">
      <c r="C27" s="5" t="s">
        <v>37</v>
      </c>
      <c r="I27" s="6"/>
    </row>
    <row r="28" spans="1:12" x14ac:dyDescent="0.25">
      <c r="C28" s="5">
        <v>1.42</v>
      </c>
      <c r="D28" s="10">
        <f>$D$26/C28</f>
        <v>52510.563380281696</v>
      </c>
      <c r="E28" s="10">
        <f>$E$26/C28</f>
        <v>94592.957746478874</v>
      </c>
      <c r="F28" s="10">
        <f>$F$26/C28</f>
        <v>37180.985915492958</v>
      </c>
      <c r="G28" s="10">
        <f>$G$26/C28</f>
        <v>31530.985915492958</v>
      </c>
      <c r="I28" s="6"/>
    </row>
    <row r="29" spans="1:12" x14ac:dyDescent="0.25">
      <c r="C29" s="5">
        <v>2</v>
      </c>
      <c r="D29" s="10">
        <f t="shared" ref="D29:D41" si="4">$D$26/C29</f>
        <v>37282.5</v>
      </c>
      <c r="E29" s="10">
        <f t="shared" ref="E29:E41" si="5">$E$26/C29</f>
        <v>67161</v>
      </c>
      <c r="F29" s="10">
        <f t="shared" ref="F29:F41" si="6">$F$26/C29</f>
        <v>26398.5</v>
      </c>
      <c r="G29" s="10">
        <f t="shared" ref="G29:G41" si="7">$G$26/C29</f>
        <v>22387</v>
      </c>
      <c r="I29" s="6"/>
    </row>
    <row r="30" spans="1:12" x14ac:dyDescent="0.25">
      <c r="C30" s="5">
        <v>3</v>
      </c>
      <c r="D30" s="10">
        <f t="shared" si="4"/>
        <v>24855</v>
      </c>
      <c r="E30" s="10">
        <f t="shared" si="5"/>
        <v>44774</v>
      </c>
      <c r="F30" s="9">
        <f t="shared" si="6"/>
        <v>17599</v>
      </c>
      <c r="G30" s="9">
        <f t="shared" si="7"/>
        <v>14924.666666666666</v>
      </c>
    </row>
    <row r="31" spans="1:12" x14ac:dyDescent="0.25">
      <c r="C31" s="5">
        <v>4</v>
      </c>
      <c r="D31" s="9">
        <f t="shared" si="4"/>
        <v>18641.25</v>
      </c>
      <c r="E31" s="10">
        <f t="shared" si="5"/>
        <v>33580.5</v>
      </c>
      <c r="F31" s="9">
        <f t="shared" si="6"/>
        <v>13199.25</v>
      </c>
      <c r="G31" s="9">
        <f t="shared" si="7"/>
        <v>11193.5</v>
      </c>
    </row>
    <row r="32" spans="1:12" x14ac:dyDescent="0.25">
      <c r="C32" s="5">
        <v>5</v>
      </c>
      <c r="D32" s="9">
        <f t="shared" si="4"/>
        <v>14913</v>
      </c>
      <c r="E32" s="10">
        <f t="shared" si="5"/>
        <v>26864.400000000001</v>
      </c>
      <c r="F32" s="9">
        <f t="shared" si="6"/>
        <v>10559.4</v>
      </c>
      <c r="G32" s="9">
        <f t="shared" si="7"/>
        <v>8954.7999999999993</v>
      </c>
    </row>
    <row r="33" spans="1:7" x14ac:dyDescent="0.25">
      <c r="C33" s="5">
        <v>6</v>
      </c>
      <c r="D33" s="9">
        <f t="shared" si="4"/>
        <v>12427.5</v>
      </c>
      <c r="E33" s="10">
        <f t="shared" si="5"/>
        <v>22387</v>
      </c>
      <c r="F33" s="9">
        <f t="shared" si="6"/>
        <v>8799.5</v>
      </c>
      <c r="G33" s="9">
        <f t="shared" si="7"/>
        <v>7462.333333333333</v>
      </c>
    </row>
    <row r="34" spans="1:7" x14ac:dyDescent="0.25">
      <c r="C34" s="5">
        <v>7</v>
      </c>
      <c r="D34" s="9">
        <f t="shared" si="4"/>
        <v>10652.142857142857</v>
      </c>
      <c r="E34" s="10">
        <f t="shared" si="5"/>
        <v>19188.857142857141</v>
      </c>
      <c r="F34" s="9">
        <f t="shared" si="6"/>
        <v>7542.4285714285716</v>
      </c>
      <c r="G34" s="9">
        <f t="shared" si="7"/>
        <v>6396.2857142857147</v>
      </c>
    </row>
    <row r="35" spans="1:7" x14ac:dyDescent="0.25">
      <c r="C35" s="5">
        <v>8</v>
      </c>
      <c r="D35" s="9">
        <f t="shared" si="4"/>
        <v>9320.625</v>
      </c>
      <c r="E35" s="9">
        <f t="shared" si="5"/>
        <v>16790.25</v>
      </c>
      <c r="F35" s="9">
        <f t="shared" si="6"/>
        <v>6599.625</v>
      </c>
      <c r="G35" s="9">
        <f t="shared" si="7"/>
        <v>5596.75</v>
      </c>
    </row>
    <row r="36" spans="1:7" x14ac:dyDescent="0.25">
      <c r="C36" s="5">
        <v>9</v>
      </c>
      <c r="D36" s="9">
        <f t="shared" si="4"/>
        <v>8285</v>
      </c>
      <c r="E36" s="9">
        <f t="shared" si="5"/>
        <v>14924.666666666666</v>
      </c>
      <c r="F36" s="9">
        <f t="shared" si="6"/>
        <v>5866.333333333333</v>
      </c>
      <c r="G36" s="9">
        <f t="shared" si="7"/>
        <v>4974.8888888888887</v>
      </c>
    </row>
    <row r="37" spans="1:7" x14ac:dyDescent="0.25">
      <c r="C37" s="5">
        <v>10</v>
      </c>
      <c r="D37" s="9">
        <f t="shared" si="4"/>
        <v>7456.5</v>
      </c>
      <c r="E37" s="9">
        <f t="shared" si="5"/>
        <v>13432.2</v>
      </c>
      <c r="F37" s="9">
        <f t="shared" si="6"/>
        <v>5279.7</v>
      </c>
      <c r="G37" s="9">
        <f t="shared" si="7"/>
        <v>4477.3999999999996</v>
      </c>
    </row>
    <row r="38" spans="1:7" x14ac:dyDescent="0.25">
      <c r="C38" s="5">
        <v>11</v>
      </c>
      <c r="D38" s="9">
        <f t="shared" si="4"/>
        <v>6778.636363636364</v>
      </c>
      <c r="E38" s="9">
        <f t="shared" si="5"/>
        <v>12211.09090909091</v>
      </c>
      <c r="F38" s="9">
        <f t="shared" si="6"/>
        <v>4799.727272727273</v>
      </c>
      <c r="G38" s="9">
        <f t="shared" si="7"/>
        <v>4070.3636363636365</v>
      </c>
    </row>
    <row r="39" spans="1:7" x14ac:dyDescent="0.25">
      <c r="C39" s="5">
        <v>12</v>
      </c>
      <c r="D39" s="9">
        <f t="shared" si="4"/>
        <v>6213.75</v>
      </c>
      <c r="E39" s="9">
        <f t="shared" si="5"/>
        <v>11193.5</v>
      </c>
      <c r="F39" s="9">
        <f t="shared" si="6"/>
        <v>4399.75</v>
      </c>
      <c r="G39" s="9">
        <f t="shared" si="7"/>
        <v>3731.1666666666665</v>
      </c>
    </row>
    <row r="40" spans="1:7" x14ac:dyDescent="0.25">
      <c r="C40" s="5">
        <v>13</v>
      </c>
      <c r="D40" s="9">
        <f t="shared" si="4"/>
        <v>5735.7692307692305</v>
      </c>
      <c r="E40" s="9">
        <f t="shared" si="5"/>
        <v>10332.461538461539</v>
      </c>
      <c r="F40" s="9">
        <f t="shared" si="6"/>
        <v>4061.3076923076924</v>
      </c>
      <c r="G40" s="9">
        <f t="shared" si="7"/>
        <v>3444.1538461538462</v>
      </c>
    </row>
    <row r="41" spans="1:7" x14ac:dyDescent="0.25">
      <c r="C41" s="5">
        <v>14</v>
      </c>
      <c r="D41" s="9">
        <f t="shared" si="4"/>
        <v>5326.0714285714284</v>
      </c>
      <c r="E41" s="9">
        <f t="shared" si="5"/>
        <v>9594.4285714285706</v>
      </c>
      <c r="F41" s="9">
        <f t="shared" si="6"/>
        <v>3771.2142857142858</v>
      </c>
      <c r="G41" s="9">
        <f t="shared" si="7"/>
        <v>3198.1428571428573</v>
      </c>
    </row>
    <row r="43" spans="1:7" x14ac:dyDescent="0.25">
      <c r="A43" s="70" t="s">
        <v>81</v>
      </c>
      <c r="B43" s="70"/>
      <c r="D43" s="5">
        <v>3</v>
      </c>
      <c r="E43" s="5">
        <v>7</v>
      </c>
      <c r="F43" s="5">
        <v>2</v>
      </c>
      <c r="G43" s="5">
        <v>2</v>
      </c>
    </row>
    <row r="44" spans="1:7" x14ac:dyDescent="0.25">
      <c r="A44" s="16"/>
      <c r="B44" s="16"/>
      <c r="D44" s="53"/>
      <c r="E44" s="53"/>
      <c r="F44" s="53"/>
      <c r="G44" s="53"/>
    </row>
    <row r="45" spans="1:7" x14ac:dyDescent="0.25">
      <c r="A45" s="16"/>
      <c r="B45" s="16"/>
      <c r="D45" s="53"/>
      <c r="E45" s="53"/>
      <c r="F45" s="53"/>
      <c r="G45" s="53"/>
    </row>
    <row r="46" spans="1:7" x14ac:dyDescent="0.25">
      <c r="D46" s="53"/>
      <c r="E46" s="53"/>
      <c r="F46" s="53"/>
      <c r="G46" s="53"/>
    </row>
    <row r="49" spans="1:9" x14ac:dyDescent="0.25">
      <c r="D49" s="70" t="s">
        <v>13</v>
      </c>
      <c r="E49" s="70"/>
      <c r="G49" s="5" t="s">
        <v>14</v>
      </c>
    </row>
    <row r="51" spans="1:9" x14ac:dyDescent="0.25">
      <c r="A51" s="70"/>
      <c r="B51" s="70"/>
      <c r="D51" s="1" t="s">
        <v>0</v>
      </c>
      <c r="E51" s="1" t="s">
        <v>1</v>
      </c>
      <c r="F51" s="1" t="s">
        <v>2</v>
      </c>
      <c r="G51" s="1" t="s">
        <v>3</v>
      </c>
    </row>
    <row r="53" spans="1:9" x14ac:dyDescent="0.25">
      <c r="A53" s="70" t="s">
        <v>36</v>
      </c>
      <c r="B53" s="70"/>
      <c r="D53" s="6">
        <v>50464</v>
      </c>
      <c r="E53" s="6">
        <v>59515</v>
      </c>
      <c r="F53" s="6">
        <v>47350</v>
      </c>
      <c r="G53" s="6">
        <v>24384</v>
      </c>
      <c r="I53" s="6"/>
    </row>
    <row r="54" spans="1:9" x14ac:dyDescent="0.25">
      <c r="C54" s="5" t="s">
        <v>37</v>
      </c>
      <c r="I54" s="6"/>
    </row>
    <row r="55" spans="1:9" x14ac:dyDescent="0.25">
      <c r="C55" s="5">
        <v>1.42</v>
      </c>
      <c r="D55" s="10">
        <f>$D$53/C55</f>
        <v>35538.028169014084</v>
      </c>
      <c r="E55" s="10">
        <f>$E$53/C55</f>
        <v>41911.971830985916</v>
      </c>
      <c r="F55" s="10">
        <f>$F$53/C55</f>
        <v>33345.070422535216</v>
      </c>
      <c r="G55" s="10">
        <f>$G$53/C55</f>
        <v>17171.830985915494</v>
      </c>
      <c r="I55" s="6"/>
    </row>
    <row r="56" spans="1:9" x14ac:dyDescent="0.25">
      <c r="C56" s="5">
        <v>2</v>
      </c>
      <c r="D56" s="10">
        <f t="shared" ref="D56:D62" si="8">$D$53/C56</f>
        <v>25232</v>
      </c>
      <c r="E56" s="10">
        <f t="shared" ref="E56:E62" si="9">$E$53/C56</f>
        <v>29757.5</v>
      </c>
      <c r="F56" s="10">
        <f t="shared" ref="F56:F62" si="10">$F$53/C56</f>
        <v>23675</v>
      </c>
      <c r="G56" s="9">
        <f t="shared" ref="G56:G62" si="11">$G$53/C56</f>
        <v>12192</v>
      </c>
      <c r="I56" s="6"/>
    </row>
    <row r="57" spans="1:9" x14ac:dyDescent="0.25">
      <c r="C57" s="5">
        <v>3</v>
      </c>
      <c r="D57" s="9">
        <f t="shared" si="8"/>
        <v>16821.333333333332</v>
      </c>
      <c r="E57" s="10">
        <f t="shared" si="9"/>
        <v>19838.333333333332</v>
      </c>
      <c r="F57" s="9">
        <f t="shared" si="10"/>
        <v>15783.333333333334</v>
      </c>
      <c r="G57" s="9">
        <f t="shared" si="11"/>
        <v>8128</v>
      </c>
    </row>
    <row r="58" spans="1:9" x14ac:dyDescent="0.25">
      <c r="C58" s="5">
        <v>4</v>
      </c>
      <c r="D58" s="9">
        <f t="shared" si="8"/>
        <v>12616</v>
      </c>
      <c r="E58" s="9">
        <f t="shared" si="9"/>
        <v>14878.75</v>
      </c>
      <c r="F58" s="9">
        <f t="shared" si="10"/>
        <v>11837.5</v>
      </c>
      <c r="G58" s="9">
        <f t="shared" si="11"/>
        <v>6096</v>
      </c>
    </row>
    <row r="59" spans="1:9" x14ac:dyDescent="0.25">
      <c r="C59" s="5">
        <v>5</v>
      </c>
      <c r="D59" s="9">
        <f t="shared" si="8"/>
        <v>10092.799999999999</v>
      </c>
      <c r="E59" s="9">
        <f t="shared" si="9"/>
        <v>11903</v>
      </c>
      <c r="F59" s="9">
        <f t="shared" si="10"/>
        <v>9470</v>
      </c>
      <c r="G59" s="9">
        <f t="shared" si="11"/>
        <v>4876.8</v>
      </c>
    </row>
    <row r="60" spans="1:9" x14ac:dyDescent="0.25">
      <c r="C60" s="5">
        <v>6</v>
      </c>
      <c r="D60" s="9">
        <f t="shared" si="8"/>
        <v>8410.6666666666661</v>
      </c>
      <c r="E60" s="9">
        <f t="shared" si="9"/>
        <v>9919.1666666666661</v>
      </c>
      <c r="F60" s="9">
        <f t="shared" si="10"/>
        <v>7891.666666666667</v>
      </c>
      <c r="G60" s="9">
        <f t="shared" si="11"/>
        <v>4064</v>
      </c>
    </row>
    <row r="61" spans="1:9" x14ac:dyDescent="0.25">
      <c r="C61" s="5">
        <v>7</v>
      </c>
      <c r="D61" s="9">
        <f t="shared" si="8"/>
        <v>7209.1428571428569</v>
      </c>
      <c r="E61" s="9">
        <f t="shared" si="9"/>
        <v>8502.1428571428569</v>
      </c>
      <c r="F61" s="9">
        <f t="shared" si="10"/>
        <v>6764.2857142857147</v>
      </c>
      <c r="G61" s="9">
        <f t="shared" si="11"/>
        <v>3483.4285714285716</v>
      </c>
    </row>
    <row r="62" spans="1:9" x14ac:dyDescent="0.25">
      <c r="C62" s="5">
        <v>8</v>
      </c>
      <c r="D62" s="9">
        <f t="shared" si="8"/>
        <v>6308</v>
      </c>
      <c r="E62" s="9">
        <f t="shared" si="9"/>
        <v>7439.375</v>
      </c>
      <c r="F62" s="9">
        <f t="shared" si="10"/>
        <v>5918.75</v>
      </c>
      <c r="G62" s="9">
        <f t="shared" si="11"/>
        <v>3048</v>
      </c>
    </row>
    <row r="64" spans="1:9" x14ac:dyDescent="0.25">
      <c r="A64" s="70" t="s">
        <v>81</v>
      </c>
      <c r="B64" s="70"/>
      <c r="D64" s="5">
        <v>2</v>
      </c>
      <c r="E64" s="5">
        <v>3</v>
      </c>
      <c r="F64" s="5">
        <v>2</v>
      </c>
      <c r="G64" s="5">
        <v>1</v>
      </c>
    </row>
    <row r="65" spans="1:9" x14ac:dyDescent="0.25">
      <c r="A65" s="16"/>
      <c r="B65" s="16"/>
      <c r="D65" s="53"/>
      <c r="E65" s="53"/>
      <c r="F65" s="53"/>
      <c r="G65" s="53"/>
    </row>
    <row r="66" spans="1:9" x14ac:dyDescent="0.25">
      <c r="A66" s="16"/>
      <c r="B66" s="16"/>
      <c r="D66" s="53"/>
      <c r="E66" s="53"/>
      <c r="F66" s="53"/>
      <c r="G66" s="53"/>
    </row>
    <row r="67" spans="1:9" x14ac:dyDescent="0.25">
      <c r="D67" s="53"/>
      <c r="E67" s="53"/>
      <c r="F67" s="53"/>
      <c r="G67" s="53"/>
    </row>
    <row r="68" spans="1:9" x14ac:dyDescent="0.25">
      <c r="D68" s="53"/>
      <c r="E68" s="53"/>
      <c r="F68" s="53"/>
      <c r="G68" s="53"/>
    </row>
    <row r="70" spans="1:9" x14ac:dyDescent="0.25">
      <c r="D70" s="70" t="s">
        <v>15</v>
      </c>
      <c r="E70" s="70"/>
      <c r="G70" s="5" t="s">
        <v>26</v>
      </c>
    </row>
    <row r="72" spans="1:9" x14ac:dyDescent="0.25">
      <c r="D72" s="1" t="s">
        <v>0</v>
      </c>
      <c r="E72" s="1" t="s">
        <v>1</v>
      </c>
      <c r="F72" s="1" t="s">
        <v>2</v>
      </c>
      <c r="G72" s="1" t="s">
        <v>3</v>
      </c>
    </row>
    <row r="74" spans="1:9" x14ac:dyDescent="0.25">
      <c r="A74" s="70" t="s">
        <v>36</v>
      </c>
      <c r="B74" s="70"/>
      <c r="D74" s="6">
        <v>84166</v>
      </c>
      <c r="E74" s="6">
        <v>79463</v>
      </c>
      <c r="F74" s="6">
        <v>44551</v>
      </c>
      <c r="G74" s="6">
        <v>26661</v>
      </c>
    </row>
    <row r="75" spans="1:9" x14ac:dyDescent="0.25">
      <c r="C75" s="5" t="s">
        <v>37</v>
      </c>
    </row>
    <row r="76" spans="1:9" x14ac:dyDescent="0.25">
      <c r="C76" s="5">
        <v>1.42</v>
      </c>
      <c r="D76" s="10">
        <f>$D$74/C76</f>
        <v>59271.830985915498</v>
      </c>
      <c r="E76" s="10">
        <f>$E$74/C76</f>
        <v>55959.859154929582</v>
      </c>
      <c r="F76" s="10">
        <f>$F$74/C76</f>
        <v>31373.943661971833</v>
      </c>
      <c r="G76" s="10">
        <f>$G$74/C76</f>
        <v>18775.352112676057</v>
      </c>
    </row>
    <row r="77" spans="1:9" x14ac:dyDescent="0.25">
      <c r="C77" s="5">
        <v>2</v>
      </c>
      <c r="D77" s="10">
        <f t="shared" ref="D77:D86" si="12">$D$74/C77</f>
        <v>42083</v>
      </c>
      <c r="E77" s="10">
        <f t="shared" ref="E77:E86" si="13">$E$74/C77</f>
        <v>39731.5</v>
      </c>
      <c r="F77" s="10">
        <f t="shared" ref="F77:F86" si="14">$F$74/C77</f>
        <v>22275.5</v>
      </c>
      <c r="G77" s="9">
        <f t="shared" ref="G77:G86" si="15">$G$74/C77</f>
        <v>13330.5</v>
      </c>
      <c r="I77" s="6"/>
    </row>
    <row r="78" spans="1:9" x14ac:dyDescent="0.25">
      <c r="C78" s="5">
        <v>3</v>
      </c>
      <c r="D78" s="10">
        <f t="shared" si="12"/>
        <v>28055.333333333332</v>
      </c>
      <c r="E78" s="10">
        <f t="shared" si="13"/>
        <v>26487.666666666668</v>
      </c>
      <c r="F78" s="9">
        <f t="shared" si="14"/>
        <v>14850.333333333334</v>
      </c>
      <c r="G78" s="9">
        <f t="shared" si="15"/>
        <v>8887</v>
      </c>
      <c r="I78" s="6"/>
    </row>
    <row r="79" spans="1:9" x14ac:dyDescent="0.25">
      <c r="C79" s="5">
        <v>4</v>
      </c>
      <c r="D79" s="10">
        <f t="shared" si="12"/>
        <v>21041.5</v>
      </c>
      <c r="E79" s="10">
        <f t="shared" si="13"/>
        <v>19865.75</v>
      </c>
      <c r="F79" s="9">
        <f t="shared" si="14"/>
        <v>11137.75</v>
      </c>
      <c r="G79" s="9">
        <f t="shared" si="15"/>
        <v>6665.25</v>
      </c>
      <c r="I79" s="6"/>
    </row>
    <row r="80" spans="1:9" x14ac:dyDescent="0.25">
      <c r="C80" s="5">
        <v>5</v>
      </c>
      <c r="D80" s="9">
        <f t="shared" si="12"/>
        <v>16833.2</v>
      </c>
      <c r="E80" s="9">
        <f t="shared" si="13"/>
        <v>15892.6</v>
      </c>
      <c r="F80" s="9">
        <f t="shared" si="14"/>
        <v>8910.2000000000007</v>
      </c>
      <c r="G80" s="9">
        <f t="shared" si="15"/>
        <v>5332.2</v>
      </c>
      <c r="I80" s="6"/>
    </row>
    <row r="81" spans="1:7" x14ac:dyDescent="0.25">
      <c r="C81" s="5">
        <v>6</v>
      </c>
      <c r="D81" s="9">
        <f t="shared" si="12"/>
        <v>14027.666666666666</v>
      </c>
      <c r="E81" s="9">
        <f t="shared" si="13"/>
        <v>13243.833333333334</v>
      </c>
      <c r="F81" s="9">
        <f t="shared" si="14"/>
        <v>7425.166666666667</v>
      </c>
      <c r="G81" s="9">
        <f t="shared" si="15"/>
        <v>4443.5</v>
      </c>
    </row>
    <row r="82" spans="1:7" x14ac:dyDescent="0.25">
      <c r="C82" s="5">
        <v>7</v>
      </c>
      <c r="D82" s="9">
        <f t="shared" si="12"/>
        <v>12023.714285714286</v>
      </c>
      <c r="E82" s="9">
        <f t="shared" si="13"/>
        <v>11351.857142857143</v>
      </c>
      <c r="F82" s="9">
        <f t="shared" si="14"/>
        <v>6364.4285714285716</v>
      </c>
      <c r="G82" s="9">
        <f t="shared" si="15"/>
        <v>3808.7142857142858</v>
      </c>
    </row>
    <row r="83" spans="1:7" x14ac:dyDescent="0.25">
      <c r="C83" s="5">
        <v>8</v>
      </c>
      <c r="D83" s="9">
        <f t="shared" si="12"/>
        <v>10520.75</v>
      </c>
      <c r="E83" s="9">
        <f t="shared" si="13"/>
        <v>9932.875</v>
      </c>
      <c r="F83" s="9">
        <f t="shared" si="14"/>
        <v>5568.875</v>
      </c>
      <c r="G83" s="9">
        <f t="shared" si="15"/>
        <v>3332.625</v>
      </c>
    </row>
    <row r="84" spans="1:7" x14ac:dyDescent="0.25">
      <c r="C84" s="5">
        <v>9</v>
      </c>
      <c r="D84" s="9">
        <f t="shared" si="12"/>
        <v>9351.7777777777774</v>
      </c>
      <c r="E84" s="9">
        <f t="shared" si="13"/>
        <v>8829.2222222222226</v>
      </c>
      <c r="F84" s="9">
        <f t="shared" si="14"/>
        <v>4950.1111111111113</v>
      </c>
      <c r="G84" s="9">
        <f t="shared" si="15"/>
        <v>2962.3333333333335</v>
      </c>
    </row>
    <row r="85" spans="1:7" x14ac:dyDescent="0.25">
      <c r="C85" s="5">
        <v>10</v>
      </c>
      <c r="D85" s="9">
        <f t="shared" si="12"/>
        <v>8416.6</v>
      </c>
      <c r="E85" s="9">
        <f t="shared" si="13"/>
        <v>7946.3</v>
      </c>
      <c r="F85" s="9">
        <f t="shared" si="14"/>
        <v>4455.1000000000004</v>
      </c>
      <c r="G85" s="9">
        <f t="shared" si="15"/>
        <v>2666.1</v>
      </c>
    </row>
    <row r="86" spans="1:7" x14ac:dyDescent="0.25">
      <c r="C86" s="5">
        <v>11</v>
      </c>
      <c r="D86" s="9">
        <f t="shared" si="12"/>
        <v>7651.454545454545</v>
      </c>
      <c r="E86" s="9">
        <f t="shared" si="13"/>
        <v>7223.909090909091</v>
      </c>
      <c r="F86" s="9">
        <f t="shared" si="14"/>
        <v>4050.090909090909</v>
      </c>
      <c r="G86" s="9">
        <f t="shared" si="15"/>
        <v>2423.7272727272725</v>
      </c>
    </row>
    <row r="88" spans="1:7" x14ac:dyDescent="0.25">
      <c r="A88" s="70" t="s">
        <v>81</v>
      </c>
      <c r="B88" s="70"/>
      <c r="D88" s="5">
        <v>4</v>
      </c>
      <c r="E88" s="5">
        <v>4</v>
      </c>
      <c r="F88" s="5">
        <v>2</v>
      </c>
      <c r="G88" s="5">
        <v>1</v>
      </c>
    </row>
    <row r="89" spans="1:7" x14ac:dyDescent="0.25">
      <c r="A89" s="16"/>
      <c r="B89" s="16"/>
      <c r="D89" s="53"/>
      <c r="E89" s="53"/>
      <c r="F89" s="53"/>
      <c r="G89" s="53"/>
    </row>
    <row r="90" spans="1:7" x14ac:dyDescent="0.25">
      <c r="A90" s="16"/>
      <c r="B90" s="16"/>
      <c r="D90" s="53"/>
      <c r="E90" s="53"/>
      <c r="F90" s="53"/>
      <c r="G90" s="53"/>
    </row>
    <row r="91" spans="1:7" x14ac:dyDescent="0.25">
      <c r="D91" s="53"/>
      <c r="E91" s="53"/>
      <c r="F91" s="53"/>
      <c r="G91" s="53"/>
    </row>
    <row r="94" spans="1:7" x14ac:dyDescent="0.25">
      <c r="D94" s="70" t="s">
        <v>16</v>
      </c>
      <c r="E94" s="70"/>
      <c r="G94" s="5" t="s">
        <v>28</v>
      </c>
    </row>
    <row r="96" spans="1:7" x14ac:dyDescent="0.25">
      <c r="D96" s="1" t="s">
        <v>0</v>
      </c>
      <c r="E96" s="1" t="s">
        <v>1</v>
      </c>
      <c r="F96" s="1" t="s">
        <v>2</v>
      </c>
      <c r="G96" s="1" t="s">
        <v>3</v>
      </c>
    </row>
    <row r="98" spans="1:9" x14ac:dyDescent="0.25">
      <c r="A98" s="70" t="s">
        <v>36</v>
      </c>
      <c r="B98" s="70"/>
      <c r="D98" s="6">
        <v>78163</v>
      </c>
      <c r="E98" s="6">
        <v>73556</v>
      </c>
      <c r="F98" s="6">
        <v>38628</v>
      </c>
      <c r="G98" s="6">
        <v>25673</v>
      </c>
      <c r="I98" s="6"/>
    </row>
    <row r="99" spans="1:9" x14ac:dyDescent="0.25">
      <c r="C99" s="5" t="s">
        <v>37</v>
      </c>
      <c r="I99" s="6"/>
    </row>
    <row r="100" spans="1:9" x14ac:dyDescent="0.25">
      <c r="C100" s="5">
        <v>1.42</v>
      </c>
      <c r="D100" s="10">
        <f>$D$98/C100</f>
        <v>55044.366197183102</v>
      </c>
      <c r="E100" s="10">
        <f>$E$98/C100</f>
        <v>51800</v>
      </c>
      <c r="F100" s="10">
        <f>$F$98/C100</f>
        <v>27202.816901408452</v>
      </c>
      <c r="G100" s="9">
        <f>$G$98/C100</f>
        <v>18079.577464788734</v>
      </c>
      <c r="I100" s="6"/>
    </row>
    <row r="101" spans="1:9" x14ac:dyDescent="0.25">
      <c r="C101" s="5">
        <v>2</v>
      </c>
      <c r="D101" s="10">
        <f t="shared" ref="D101:D109" si="16">$D$98/C101</f>
        <v>39081.5</v>
      </c>
      <c r="E101" s="10">
        <f t="shared" ref="E101:E108" si="17">$E$98/C101</f>
        <v>36778</v>
      </c>
      <c r="F101" s="10">
        <f t="shared" ref="F101:F109" si="18">$F$98/C101</f>
        <v>19314</v>
      </c>
      <c r="G101" s="9">
        <f t="shared" ref="G101:G109" si="19">$G$98/C101</f>
        <v>12836.5</v>
      </c>
      <c r="I101" s="6"/>
    </row>
    <row r="102" spans="1:9" x14ac:dyDescent="0.25">
      <c r="C102" s="5">
        <v>3</v>
      </c>
      <c r="D102" s="10">
        <f t="shared" si="16"/>
        <v>26054.333333333332</v>
      </c>
      <c r="E102" s="10">
        <f t="shared" si="17"/>
        <v>24518.666666666668</v>
      </c>
      <c r="F102" s="9">
        <f t="shared" si="18"/>
        <v>12876</v>
      </c>
      <c r="G102" s="9">
        <f t="shared" si="19"/>
        <v>8557.6666666666661</v>
      </c>
    </row>
    <row r="103" spans="1:9" x14ac:dyDescent="0.25">
      <c r="C103" s="5">
        <v>4</v>
      </c>
      <c r="D103" s="10">
        <f t="shared" si="16"/>
        <v>19540.75</v>
      </c>
      <c r="E103" s="10">
        <f t="shared" si="17"/>
        <v>18389</v>
      </c>
      <c r="F103" s="9">
        <f t="shared" si="18"/>
        <v>9657</v>
      </c>
      <c r="G103" s="9">
        <f t="shared" si="19"/>
        <v>6418.25</v>
      </c>
    </row>
    <row r="104" spans="1:9" x14ac:dyDescent="0.25">
      <c r="C104" s="5">
        <v>5</v>
      </c>
      <c r="D104" s="9">
        <f t="shared" si="16"/>
        <v>15632.6</v>
      </c>
      <c r="E104" s="9">
        <f t="shared" si="17"/>
        <v>14711.2</v>
      </c>
      <c r="F104" s="9">
        <f t="shared" si="18"/>
        <v>7725.6</v>
      </c>
      <c r="G104" s="9">
        <f t="shared" si="19"/>
        <v>5134.6000000000004</v>
      </c>
    </row>
    <row r="105" spans="1:9" x14ac:dyDescent="0.25">
      <c r="C105" s="5">
        <v>6</v>
      </c>
      <c r="D105" s="9">
        <f t="shared" si="16"/>
        <v>13027.166666666666</v>
      </c>
      <c r="E105" s="9">
        <f t="shared" si="17"/>
        <v>12259.333333333334</v>
      </c>
      <c r="F105" s="9">
        <f t="shared" si="18"/>
        <v>6438</v>
      </c>
      <c r="G105" s="9">
        <f t="shared" si="19"/>
        <v>4278.833333333333</v>
      </c>
    </row>
    <row r="106" spans="1:9" x14ac:dyDescent="0.25">
      <c r="C106" s="5">
        <v>7</v>
      </c>
      <c r="D106" s="9">
        <f t="shared" si="16"/>
        <v>11166.142857142857</v>
      </c>
      <c r="E106" s="9">
        <f t="shared" si="17"/>
        <v>10508</v>
      </c>
      <c r="F106" s="9">
        <f t="shared" si="18"/>
        <v>5518.2857142857147</v>
      </c>
      <c r="G106" s="9">
        <f t="shared" si="19"/>
        <v>3667.5714285714284</v>
      </c>
    </row>
    <row r="107" spans="1:9" x14ac:dyDescent="0.25">
      <c r="C107" s="5">
        <v>8</v>
      </c>
      <c r="D107" s="9">
        <f t="shared" si="16"/>
        <v>9770.375</v>
      </c>
      <c r="E107" s="9">
        <f t="shared" si="17"/>
        <v>9194.5</v>
      </c>
      <c r="F107" s="9">
        <f t="shared" si="18"/>
        <v>4828.5</v>
      </c>
      <c r="G107" s="9">
        <f t="shared" si="19"/>
        <v>3209.125</v>
      </c>
    </row>
    <row r="108" spans="1:9" x14ac:dyDescent="0.25">
      <c r="C108" s="5">
        <v>9</v>
      </c>
      <c r="D108" s="9">
        <f t="shared" si="16"/>
        <v>8684.7777777777774</v>
      </c>
      <c r="E108" s="9">
        <f t="shared" si="17"/>
        <v>8172.8888888888887</v>
      </c>
      <c r="F108" s="9">
        <f t="shared" si="18"/>
        <v>4292</v>
      </c>
      <c r="G108" s="9">
        <f t="shared" si="19"/>
        <v>2852.5555555555557</v>
      </c>
    </row>
    <row r="109" spans="1:9" x14ac:dyDescent="0.25">
      <c r="C109" s="5">
        <v>10</v>
      </c>
      <c r="D109" s="9">
        <f t="shared" si="16"/>
        <v>7816.3</v>
      </c>
      <c r="E109" s="9">
        <f>$E$98/C109</f>
        <v>7355.6</v>
      </c>
      <c r="F109" s="9">
        <f t="shared" si="18"/>
        <v>3862.8</v>
      </c>
      <c r="G109" s="9">
        <f t="shared" si="19"/>
        <v>2567.3000000000002</v>
      </c>
    </row>
    <row r="111" spans="1:9" x14ac:dyDescent="0.25">
      <c r="A111" s="70" t="s">
        <v>81</v>
      </c>
      <c r="B111" s="70"/>
      <c r="D111" s="5">
        <v>4</v>
      </c>
      <c r="E111" s="5">
        <v>4</v>
      </c>
      <c r="F111" s="5">
        <v>2</v>
      </c>
      <c r="G111" s="5">
        <v>0</v>
      </c>
    </row>
    <row r="112" spans="1:9" x14ac:dyDescent="0.25">
      <c r="A112" s="16"/>
      <c r="B112" s="16"/>
      <c r="D112" s="53"/>
      <c r="E112" s="53"/>
      <c r="F112" s="53"/>
      <c r="G112" s="53"/>
    </row>
    <row r="113" spans="1:10" x14ac:dyDescent="0.25">
      <c r="A113" s="16"/>
      <c r="B113" s="16"/>
      <c r="D113" s="53"/>
      <c r="E113" s="53"/>
      <c r="F113" s="53"/>
      <c r="G113" s="53"/>
    </row>
    <row r="114" spans="1:10" x14ac:dyDescent="0.25">
      <c r="D114" s="53"/>
      <c r="E114" s="53"/>
      <c r="F114" s="53"/>
      <c r="G114" s="53"/>
    </row>
    <row r="117" spans="1:10" x14ac:dyDescent="0.25">
      <c r="D117" s="70" t="s">
        <v>17</v>
      </c>
      <c r="E117" s="70"/>
      <c r="G117" s="5" t="s">
        <v>29</v>
      </c>
    </row>
    <row r="119" spans="1:10" x14ac:dyDescent="0.25">
      <c r="D119" s="1" t="s">
        <v>0</v>
      </c>
      <c r="E119" s="1" t="s">
        <v>1</v>
      </c>
      <c r="F119" s="1" t="s">
        <v>2</v>
      </c>
      <c r="G119" s="1" t="s">
        <v>3</v>
      </c>
    </row>
    <row r="121" spans="1:10" x14ac:dyDescent="0.25">
      <c r="A121" s="70" t="s">
        <v>36</v>
      </c>
      <c r="B121" s="70"/>
      <c r="D121" s="6">
        <v>79715</v>
      </c>
      <c r="E121" s="6">
        <v>96714</v>
      </c>
      <c r="F121" s="6">
        <v>40124</v>
      </c>
      <c r="G121" s="6">
        <v>39759</v>
      </c>
    </row>
    <row r="122" spans="1:10" x14ac:dyDescent="0.25">
      <c r="C122" s="5" t="s">
        <v>37</v>
      </c>
    </row>
    <row r="123" spans="1:10" x14ac:dyDescent="0.25">
      <c r="C123" s="5">
        <v>1.42</v>
      </c>
      <c r="D123" s="10">
        <f>$D$121/C123</f>
        <v>56137.323943661977</v>
      </c>
      <c r="E123" s="10">
        <f>$E$121/C123</f>
        <v>68108.450704225354</v>
      </c>
      <c r="F123" s="10">
        <f>$F$121/C123</f>
        <v>28256.338028169015</v>
      </c>
      <c r="G123" s="10">
        <f>$G$121/C123</f>
        <v>27999.29577464789</v>
      </c>
      <c r="J123" s="6"/>
    </row>
    <row r="124" spans="1:10" x14ac:dyDescent="0.25">
      <c r="C124" s="5">
        <v>2</v>
      </c>
      <c r="D124" s="10">
        <f t="shared" ref="D124:D134" si="20">$D$121/C124</f>
        <v>39857.5</v>
      </c>
      <c r="E124" s="10">
        <f t="shared" ref="E124:E134" si="21">$E$121/C124</f>
        <v>48357</v>
      </c>
      <c r="F124" s="10">
        <f t="shared" ref="F124:F134" si="22">$F$121/C124</f>
        <v>20062</v>
      </c>
      <c r="G124" s="10">
        <f t="shared" ref="G124:G134" si="23">$G$121/C124</f>
        <v>19879.5</v>
      </c>
      <c r="J124" s="6"/>
    </row>
    <row r="125" spans="1:10" x14ac:dyDescent="0.25">
      <c r="C125" s="5">
        <v>3</v>
      </c>
      <c r="D125" s="10">
        <f t="shared" si="20"/>
        <v>26571.666666666668</v>
      </c>
      <c r="E125" s="10">
        <f t="shared" si="21"/>
        <v>32238</v>
      </c>
      <c r="F125" s="9">
        <f t="shared" si="22"/>
        <v>13374.666666666666</v>
      </c>
      <c r="G125" s="9">
        <f t="shared" si="23"/>
        <v>13253</v>
      </c>
      <c r="J125" s="6"/>
    </row>
    <row r="126" spans="1:10" x14ac:dyDescent="0.25">
      <c r="C126" s="5">
        <v>4</v>
      </c>
      <c r="D126" s="10">
        <f t="shared" si="20"/>
        <v>19928.75</v>
      </c>
      <c r="E126" s="10">
        <f t="shared" si="21"/>
        <v>24178.5</v>
      </c>
      <c r="F126" s="9">
        <f t="shared" si="22"/>
        <v>10031</v>
      </c>
      <c r="G126" s="9">
        <f t="shared" si="23"/>
        <v>9939.75</v>
      </c>
      <c r="J126" s="6"/>
    </row>
    <row r="127" spans="1:10" x14ac:dyDescent="0.25">
      <c r="C127" s="5">
        <v>5</v>
      </c>
      <c r="D127" s="9">
        <f t="shared" si="20"/>
        <v>15943</v>
      </c>
      <c r="E127" s="9">
        <f t="shared" si="21"/>
        <v>19342.8</v>
      </c>
      <c r="F127" s="9">
        <f t="shared" si="22"/>
        <v>8024.8</v>
      </c>
      <c r="G127" s="9">
        <f t="shared" si="23"/>
        <v>7951.8</v>
      </c>
      <c r="J127" s="6"/>
    </row>
    <row r="128" spans="1:10" x14ac:dyDescent="0.25">
      <c r="C128" s="5">
        <v>6</v>
      </c>
      <c r="D128" s="9">
        <f t="shared" si="20"/>
        <v>13285.833333333334</v>
      </c>
      <c r="E128" s="9">
        <f t="shared" si="21"/>
        <v>16119</v>
      </c>
      <c r="F128" s="9">
        <f t="shared" si="22"/>
        <v>6687.333333333333</v>
      </c>
      <c r="G128" s="9">
        <f t="shared" si="23"/>
        <v>6626.5</v>
      </c>
      <c r="J128" s="6"/>
    </row>
    <row r="129" spans="1:10" x14ac:dyDescent="0.25">
      <c r="C129" s="5">
        <v>7</v>
      </c>
      <c r="D129" s="9">
        <f t="shared" si="20"/>
        <v>11387.857142857143</v>
      </c>
      <c r="E129" s="9">
        <f t="shared" si="21"/>
        <v>13816.285714285714</v>
      </c>
      <c r="F129" s="9">
        <f t="shared" si="22"/>
        <v>5732</v>
      </c>
      <c r="G129" s="9">
        <f t="shared" si="23"/>
        <v>5679.8571428571431</v>
      </c>
      <c r="J129" s="6"/>
    </row>
    <row r="130" spans="1:10" x14ac:dyDescent="0.25">
      <c r="C130" s="5">
        <v>8</v>
      </c>
      <c r="D130" s="9">
        <f t="shared" si="20"/>
        <v>9964.375</v>
      </c>
      <c r="E130" s="9">
        <f t="shared" si="21"/>
        <v>12089.25</v>
      </c>
      <c r="F130" s="9">
        <f t="shared" si="22"/>
        <v>5015.5</v>
      </c>
      <c r="G130" s="9">
        <f t="shared" si="23"/>
        <v>4969.875</v>
      </c>
      <c r="J130" s="6"/>
    </row>
    <row r="131" spans="1:10" x14ac:dyDescent="0.25">
      <c r="C131" s="5">
        <v>9</v>
      </c>
      <c r="D131" s="9">
        <f t="shared" si="20"/>
        <v>8857.2222222222226</v>
      </c>
      <c r="E131" s="9">
        <f t="shared" si="21"/>
        <v>10746</v>
      </c>
      <c r="F131" s="9">
        <f t="shared" si="22"/>
        <v>4458.2222222222226</v>
      </c>
      <c r="G131" s="9">
        <f t="shared" si="23"/>
        <v>4417.666666666667</v>
      </c>
      <c r="J131" s="6"/>
    </row>
    <row r="132" spans="1:10" x14ac:dyDescent="0.25">
      <c r="C132" s="5">
        <v>10</v>
      </c>
      <c r="D132" s="9">
        <f t="shared" si="20"/>
        <v>7971.5</v>
      </c>
      <c r="E132" s="9">
        <f t="shared" si="21"/>
        <v>9671.4</v>
      </c>
      <c r="F132" s="9">
        <f t="shared" si="22"/>
        <v>4012.4</v>
      </c>
      <c r="G132" s="9">
        <f t="shared" si="23"/>
        <v>3975.9</v>
      </c>
      <c r="J132" s="6"/>
    </row>
    <row r="133" spans="1:10" x14ac:dyDescent="0.25">
      <c r="C133" s="5">
        <v>11</v>
      </c>
      <c r="D133" s="9">
        <f t="shared" si="20"/>
        <v>7246.818181818182</v>
      </c>
      <c r="E133" s="9">
        <f t="shared" si="21"/>
        <v>8792.181818181818</v>
      </c>
      <c r="F133" s="9">
        <f t="shared" si="22"/>
        <v>3647.6363636363635</v>
      </c>
      <c r="G133" s="9">
        <f t="shared" si="23"/>
        <v>3614.4545454545455</v>
      </c>
      <c r="J133" s="6"/>
    </row>
    <row r="134" spans="1:10" x14ac:dyDescent="0.25">
      <c r="C134" s="5">
        <v>12</v>
      </c>
      <c r="D134" s="9">
        <f t="shared" si="20"/>
        <v>6642.916666666667</v>
      </c>
      <c r="E134" s="9">
        <f t="shared" si="21"/>
        <v>8059.5</v>
      </c>
      <c r="F134" s="9">
        <f t="shared" si="22"/>
        <v>3343.6666666666665</v>
      </c>
      <c r="G134" s="9">
        <f t="shared" si="23"/>
        <v>3313.25</v>
      </c>
      <c r="J134" s="6"/>
    </row>
    <row r="136" spans="1:10" x14ac:dyDescent="0.25">
      <c r="A136" s="70" t="s">
        <v>81</v>
      </c>
      <c r="B136" s="70"/>
      <c r="D136" s="53">
        <v>4</v>
      </c>
      <c r="E136" s="53">
        <v>4</v>
      </c>
      <c r="F136" s="53">
        <v>2</v>
      </c>
      <c r="G136" s="53">
        <v>2</v>
      </c>
    </row>
    <row r="137" spans="1:10" x14ac:dyDescent="0.25">
      <c r="A137" s="16"/>
      <c r="B137" s="16"/>
      <c r="D137" s="53"/>
      <c r="E137" s="53"/>
      <c r="F137" s="53"/>
      <c r="G137" s="53"/>
    </row>
    <row r="138" spans="1:10" x14ac:dyDescent="0.25">
      <c r="A138" s="16"/>
      <c r="B138" s="16"/>
      <c r="D138" s="53"/>
      <c r="E138" s="53"/>
      <c r="F138" s="53"/>
      <c r="G138" s="53"/>
    </row>
    <row r="139" spans="1:10" x14ac:dyDescent="0.25">
      <c r="D139" s="53"/>
      <c r="E139" s="53"/>
      <c r="F139" s="53"/>
      <c r="G139" s="53"/>
    </row>
    <row r="140" spans="1:10" x14ac:dyDescent="0.25">
      <c r="D140" s="53"/>
      <c r="E140" s="53"/>
      <c r="F140" s="53"/>
      <c r="G140" s="53"/>
    </row>
    <row r="141" spans="1:10" x14ac:dyDescent="0.25">
      <c r="D141" s="53"/>
      <c r="E141" s="53"/>
      <c r="F141" s="53"/>
      <c r="G141" s="53"/>
    </row>
    <row r="142" spans="1:10" x14ac:dyDescent="0.25">
      <c r="D142" s="70" t="s">
        <v>18</v>
      </c>
      <c r="E142" s="70"/>
      <c r="G142" s="5" t="s">
        <v>30</v>
      </c>
    </row>
    <row r="144" spans="1:10" x14ac:dyDescent="0.25">
      <c r="D144" s="1" t="s">
        <v>0</v>
      </c>
      <c r="E144" s="1" t="s">
        <v>1</v>
      </c>
      <c r="F144" s="1" t="s">
        <v>2</v>
      </c>
      <c r="G144" s="1" t="s">
        <v>3</v>
      </c>
    </row>
    <row r="145" spans="1:12" x14ac:dyDescent="0.25">
      <c r="L145" s="5"/>
    </row>
    <row r="146" spans="1:12" x14ac:dyDescent="0.25">
      <c r="A146" s="70" t="s">
        <v>36</v>
      </c>
      <c r="B146" s="70"/>
      <c r="D146" s="6">
        <v>119457</v>
      </c>
      <c r="E146" s="6">
        <v>195176</v>
      </c>
      <c r="F146" s="6">
        <v>64412</v>
      </c>
      <c r="G146" s="6">
        <v>74191</v>
      </c>
      <c r="L146" s="5"/>
    </row>
    <row r="147" spans="1:12" x14ac:dyDescent="0.25">
      <c r="C147" s="5" t="s">
        <v>37</v>
      </c>
      <c r="L147" s="5"/>
    </row>
    <row r="148" spans="1:12" x14ac:dyDescent="0.25">
      <c r="C148" s="5">
        <v>1.42</v>
      </c>
      <c r="D148" s="10">
        <f>$D$146/C148</f>
        <v>84124.647887323954</v>
      </c>
      <c r="E148" s="10">
        <f>$E$146/C148</f>
        <v>137447.88732394367</v>
      </c>
      <c r="F148" s="10">
        <f>$F$146/C148</f>
        <v>45360.563380281696</v>
      </c>
      <c r="G148" s="10">
        <f>$G$146/C148</f>
        <v>52247.183098591551</v>
      </c>
      <c r="L148" s="5"/>
    </row>
    <row r="149" spans="1:12" x14ac:dyDescent="0.25">
      <c r="C149" s="5">
        <v>2</v>
      </c>
      <c r="D149" s="10">
        <f t="shared" ref="D149:D169" si="24">$D$146/C149</f>
        <v>59728.5</v>
      </c>
      <c r="E149" s="10">
        <f t="shared" ref="E149:E169" si="25">$E$146/C149</f>
        <v>97588</v>
      </c>
      <c r="F149" s="10">
        <f t="shared" ref="F149:F169" si="26">$F$146/C149</f>
        <v>32206</v>
      </c>
      <c r="G149" s="10">
        <f t="shared" ref="G149:G169" si="27">$G$146/C149</f>
        <v>37095.5</v>
      </c>
      <c r="L149" s="5"/>
    </row>
    <row r="150" spans="1:12" x14ac:dyDescent="0.25">
      <c r="C150" s="5">
        <v>3</v>
      </c>
      <c r="D150" s="10">
        <f t="shared" si="24"/>
        <v>39819</v>
      </c>
      <c r="E150" s="10">
        <f t="shared" si="25"/>
        <v>65058.666666666664</v>
      </c>
      <c r="F150" s="10">
        <f t="shared" si="26"/>
        <v>21470.666666666668</v>
      </c>
      <c r="G150" s="10">
        <f t="shared" si="27"/>
        <v>24730.333333333332</v>
      </c>
      <c r="L150" s="5"/>
    </row>
    <row r="151" spans="1:12" x14ac:dyDescent="0.25">
      <c r="C151" s="5">
        <v>4</v>
      </c>
      <c r="D151" s="10">
        <f t="shared" si="24"/>
        <v>29864.25</v>
      </c>
      <c r="E151" s="10">
        <f t="shared" si="25"/>
        <v>48794</v>
      </c>
      <c r="F151" s="9">
        <f t="shared" si="26"/>
        <v>16103</v>
      </c>
      <c r="G151" s="12">
        <f t="shared" si="27"/>
        <v>18547.75</v>
      </c>
      <c r="L151" s="5"/>
    </row>
    <row r="152" spans="1:12" x14ac:dyDescent="0.25">
      <c r="C152" s="5">
        <v>5</v>
      </c>
      <c r="D152" s="10">
        <f t="shared" si="24"/>
        <v>23891.4</v>
      </c>
      <c r="E152" s="10">
        <f t="shared" si="25"/>
        <v>39035.199999999997</v>
      </c>
      <c r="F152" s="9">
        <f t="shared" si="26"/>
        <v>12882.4</v>
      </c>
      <c r="G152" s="9">
        <f t="shared" si="27"/>
        <v>14838.2</v>
      </c>
      <c r="L152" s="5"/>
    </row>
    <row r="153" spans="1:12" x14ac:dyDescent="0.25">
      <c r="C153" s="5">
        <v>6</v>
      </c>
      <c r="D153" s="10">
        <f t="shared" si="24"/>
        <v>19909.5</v>
      </c>
      <c r="E153" s="10">
        <f t="shared" si="25"/>
        <v>32529.333333333332</v>
      </c>
      <c r="F153" s="9">
        <f t="shared" si="26"/>
        <v>10735.333333333334</v>
      </c>
      <c r="G153" s="9">
        <f t="shared" si="27"/>
        <v>12365.166666666666</v>
      </c>
    </row>
    <row r="154" spans="1:12" x14ac:dyDescent="0.25">
      <c r="C154" s="5">
        <v>7</v>
      </c>
      <c r="D154" s="9">
        <f t="shared" si="24"/>
        <v>17065.285714285714</v>
      </c>
      <c r="E154" s="10">
        <f t="shared" si="25"/>
        <v>27882.285714285714</v>
      </c>
      <c r="F154" s="9">
        <f t="shared" si="26"/>
        <v>9201.7142857142862</v>
      </c>
      <c r="G154" s="9">
        <f t="shared" si="27"/>
        <v>10598.714285714286</v>
      </c>
    </row>
    <row r="155" spans="1:12" x14ac:dyDescent="0.25">
      <c r="C155" s="5">
        <v>8</v>
      </c>
      <c r="D155" s="9">
        <f t="shared" si="24"/>
        <v>14932.125</v>
      </c>
      <c r="E155" s="10">
        <f t="shared" si="25"/>
        <v>24397</v>
      </c>
      <c r="F155" s="9">
        <f t="shared" si="26"/>
        <v>8051.5</v>
      </c>
      <c r="G155" s="9">
        <f t="shared" si="27"/>
        <v>9273.875</v>
      </c>
    </row>
    <row r="156" spans="1:12" x14ac:dyDescent="0.25">
      <c r="C156" s="5">
        <v>9</v>
      </c>
      <c r="D156" s="9">
        <f t="shared" si="24"/>
        <v>13273</v>
      </c>
      <c r="E156" s="10">
        <f t="shared" si="25"/>
        <v>21686.222222222223</v>
      </c>
      <c r="F156" s="9">
        <f t="shared" si="26"/>
        <v>7156.8888888888887</v>
      </c>
      <c r="G156" s="9">
        <f t="shared" si="27"/>
        <v>8243.4444444444453</v>
      </c>
    </row>
    <row r="157" spans="1:12" x14ac:dyDescent="0.25">
      <c r="C157" s="5">
        <v>10</v>
      </c>
      <c r="D157" s="9">
        <f t="shared" si="24"/>
        <v>11945.7</v>
      </c>
      <c r="E157" s="10">
        <f t="shared" si="25"/>
        <v>19517.599999999999</v>
      </c>
      <c r="F157" s="9">
        <f t="shared" si="26"/>
        <v>6441.2</v>
      </c>
      <c r="G157" s="9">
        <f t="shared" si="27"/>
        <v>7419.1</v>
      </c>
      <c r="J157" s="6"/>
    </row>
    <row r="158" spans="1:12" x14ac:dyDescent="0.25">
      <c r="C158" s="5">
        <v>11</v>
      </c>
      <c r="D158" s="9">
        <f t="shared" si="24"/>
        <v>10859.727272727272</v>
      </c>
      <c r="E158" s="9">
        <f t="shared" si="25"/>
        <v>17743.272727272728</v>
      </c>
      <c r="F158" s="9">
        <f t="shared" si="26"/>
        <v>5855.636363636364</v>
      </c>
      <c r="G158" s="9">
        <f t="shared" si="27"/>
        <v>6744.636363636364</v>
      </c>
      <c r="J158" s="6"/>
    </row>
    <row r="159" spans="1:12" x14ac:dyDescent="0.25">
      <c r="C159" s="5">
        <v>12</v>
      </c>
      <c r="D159" s="9">
        <f t="shared" si="24"/>
        <v>9954.75</v>
      </c>
      <c r="E159" s="9">
        <f t="shared" si="25"/>
        <v>16264.666666666666</v>
      </c>
      <c r="F159" s="9">
        <f t="shared" si="26"/>
        <v>5367.666666666667</v>
      </c>
      <c r="G159" s="9">
        <f t="shared" si="27"/>
        <v>6182.583333333333</v>
      </c>
      <c r="J159" s="6"/>
    </row>
    <row r="160" spans="1:12" x14ac:dyDescent="0.25">
      <c r="C160" s="5">
        <v>13</v>
      </c>
      <c r="D160" s="9">
        <f t="shared" si="24"/>
        <v>9189</v>
      </c>
      <c r="E160" s="9">
        <f t="shared" si="25"/>
        <v>15013.538461538461</v>
      </c>
      <c r="F160" s="9">
        <f t="shared" si="26"/>
        <v>4954.7692307692305</v>
      </c>
      <c r="G160" s="9">
        <f t="shared" si="27"/>
        <v>5707</v>
      </c>
      <c r="J160" s="6"/>
    </row>
    <row r="161" spans="1:10" x14ac:dyDescent="0.25">
      <c r="C161" s="5">
        <v>14</v>
      </c>
      <c r="D161" s="9">
        <f t="shared" si="24"/>
        <v>8532.6428571428569</v>
      </c>
      <c r="E161" s="9">
        <f t="shared" si="25"/>
        <v>13941.142857142857</v>
      </c>
      <c r="F161" s="9">
        <f t="shared" si="26"/>
        <v>4600.8571428571431</v>
      </c>
      <c r="G161" s="9">
        <f t="shared" si="27"/>
        <v>5299.3571428571431</v>
      </c>
      <c r="J161" s="6"/>
    </row>
    <row r="162" spans="1:10" x14ac:dyDescent="0.25">
      <c r="C162" s="5">
        <v>15</v>
      </c>
      <c r="D162" s="9">
        <f t="shared" si="24"/>
        <v>7963.8</v>
      </c>
      <c r="E162" s="9">
        <f t="shared" si="25"/>
        <v>13011.733333333334</v>
      </c>
      <c r="F162" s="9">
        <f t="shared" si="26"/>
        <v>4294.1333333333332</v>
      </c>
      <c r="G162" s="9">
        <f t="shared" si="27"/>
        <v>4946.0666666666666</v>
      </c>
      <c r="J162" s="6"/>
    </row>
    <row r="163" spans="1:10" x14ac:dyDescent="0.25">
      <c r="C163" s="5">
        <v>16</v>
      </c>
      <c r="D163" s="9">
        <f t="shared" si="24"/>
        <v>7466.0625</v>
      </c>
      <c r="E163" s="9">
        <f t="shared" si="25"/>
        <v>12198.5</v>
      </c>
      <c r="F163" s="9">
        <f t="shared" si="26"/>
        <v>4025.75</v>
      </c>
      <c r="G163" s="9">
        <f t="shared" si="27"/>
        <v>4636.9375</v>
      </c>
      <c r="J163" s="6"/>
    </row>
    <row r="164" spans="1:10" x14ac:dyDescent="0.25">
      <c r="C164" s="5">
        <v>17</v>
      </c>
      <c r="D164" s="9">
        <f t="shared" si="24"/>
        <v>7026.8823529411766</v>
      </c>
      <c r="E164" s="9">
        <f t="shared" si="25"/>
        <v>11480.941176470587</v>
      </c>
      <c r="F164" s="9">
        <f t="shared" si="26"/>
        <v>3788.9411764705883</v>
      </c>
      <c r="G164" s="9">
        <f t="shared" si="27"/>
        <v>4364.1764705882351</v>
      </c>
      <c r="J164" s="6"/>
    </row>
    <row r="165" spans="1:10" x14ac:dyDescent="0.25">
      <c r="C165" s="5">
        <v>18</v>
      </c>
      <c r="D165" s="9">
        <f t="shared" si="24"/>
        <v>6636.5</v>
      </c>
      <c r="E165" s="9">
        <f t="shared" si="25"/>
        <v>10843.111111111111</v>
      </c>
      <c r="F165" s="9">
        <f t="shared" si="26"/>
        <v>3578.4444444444443</v>
      </c>
      <c r="G165" s="9">
        <f t="shared" si="27"/>
        <v>4121.7222222222226</v>
      </c>
    </row>
    <row r="166" spans="1:10" x14ac:dyDescent="0.25">
      <c r="C166" s="5">
        <v>19</v>
      </c>
      <c r="D166" s="9">
        <f t="shared" si="24"/>
        <v>6287.2105263157891</v>
      </c>
      <c r="E166" s="9">
        <f t="shared" si="25"/>
        <v>10272.421052631578</v>
      </c>
      <c r="F166" s="9">
        <f t="shared" si="26"/>
        <v>3390.1052631578946</v>
      </c>
      <c r="G166" s="9">
        <f t="shared" si="27"/>
        <v>3904.7894736842104</v>
      </c>
    </row>
    <row r="167" spans="1:10" x14ac:dyDescent="0.25">
      <c r="C167" s="5">
        <v>20</v>
      </c>
      <c r="D167" s="9">
        <f t="shared" si="24"/>
        <v>5972.85</v>
      </c>
      <c r="E167" s="9">
        <f t="shared" si="25"/>
        <v>9758.7999999999993</v>
      </c>
      <c r="F167" s="9">
        <f t="shared" si="26"/>
        <v>3220.6</v>
      </c>
      <c r="G167" s="9">
        <f t="shared" si="27"/>
        <v>3709.55</v>
      </c>
    </row>
    <row r="168" spans="1:10" x14ac:dyDescent="0.25">
      <c r="C168" s="5">
        <v>21</v>
      </c>
      <c r="D168" s="9">
        <f t="shared" si="24"/>
        <v>5688.4285714285716</v>
      </c>
      <c r="E168" s="9">
        <f t="shared" si="25"/>
        <v>9294.0952380952385</v>
      </c>
      <c r="F168" s="9">
        <f t="shared" si="26"/>
        <v>3067.2380952380954</v>
      </c>
      <c r="G168" s="9">
        <f t="shared" si="27"/>
        <v>3532.9047619047619</v>
      </c>
    </row>
    <row r="169" spans="1:10" x14ac:dyDescent="0.25">
      <c r="C169" s="5">
        <v>22</v>
      </c>
      <c r="D169" s="9">
        <f t="shared" si="24"/>
        <v>5429.863636363636</v>
      </c>
      <c r="E169" s="9">
        <f t="shared" si="25"/>
        <v>8871.636363636364</v>
      </c>
      <c r="F169" s="9">
        <f t="shared" si="26"/>
        <v>2927.818181818182</v>
      </c>
      <c r="G169" s="9">
        <f t="shared" si="27"/>
        <v>3372.318181818182</v>
      </c>
    </row>
    <row r="171" spans="1:10" x14ac:dyDescent="0.25">
      <c r="A171" s="70" t="s">
        <v>81</v>
      </c>
      <c r="B171" s="70"/>
      <c r="D171" s="5">
        <v>6</v>
      </c>
      <c r="E171" s="5">
        <v>10</v>
      </c>
      <c r="F171" s="5">
        <v>3</v>
      </c>
      <c r="G171" s="5">
        <v>3</v>
      </c>
    </row>
    <row r="172" spans="1:10" x14ac:dyDescent="0.25">
      <c r="A172" s="16"/>
      <c r="B172" s="16"/>
      <c r="D172" s="53"/>
      <c r="E172" s="53"/>
      <c r="F172" s="53"/>
      <c r="G172" s="53"/>
    </row>
    <row r="173" spans="1:10" x14ac:dyDescent="0.25">
      <c r="A173" s="16"/>
      <c r="B173" s="16"/>
      <c r="D173" s="53"/>
      <c r="E173" s="53"/>
      <c r="F173" s="53"/>
      <c r="G173" s="53"/>
    </row>
    <row r="174" spans="1:10" x14ac:dyDescent="0.25">
      <c r="D174" s="53"/>
      <c r="E174" s="53"/>
      <c r="F174" s="53"/>
      <c r="G174" s="53"/>
    </row>
    <row r="177" spans="1:10" x14ac:dyDescent="0.25">
      <c r="D177" s="70" t="s">
        <v>19</v>
      </c>
      <c r="E177" s="70"/>
      <c r="G177" s="5" t="s">
        <v>29</v>
      </c>
    </row>
    <row r="178" spans="1:10" x14ac:dyDescent="0.25">
      <c r="E178" s="13"/>
    </row>
    <row r="179" spans="1:10" x14ac:dyDescent="0.25">
      <c r="D179" s="1" t="s">
        <v>0</v>
      </c>
      <c r="E179" s="3" t="s">
        <v>1</v>
      </c>
      <c r="F179" s="1" t="s">
        <v>2</v>
      </c>
      <c r="G179" s="1" t="s">
        <v>3</v>
      </c>
    </row>
    <row r="180" spans="1:10" x14ac:dyDescent="0.25">
      <c r="E180" s="13"/>
    </row>
    <row r="181" spans="1:10" x14ac:dyDescent="0.25">
      <c r="A181" s="70" t="s">
        <v>36</v>
      </c>
      <c r="B181" s="70"/>
      <c r="D181" s="6">
        <v>87019</v>
      </c>
      <c r="E181" s="6">
        <v>84534</v>
      </c>
      <c r="F181" s="6">
        <v>42117</v>
      </c>
      <c r="G181" s="6">
        <v>35662</v>
      </c>
    </row>
    <row r="182" spans="1:10" x14ac:dyDescent="0.25">
      <c r="C182" s="5" t="s">
        <v>37</v>
      </c>
    </row>
    <row r="183" spans="1:10" x14ac:dyDescent="0.25">
      <c r="C183" s="5">
        <v>1.42</v>
      </c>
      <c r="D183" s="10">
        <f>$D$181/C183</f>
        <v>61280.985915492958</v>
      </c>
      <c r="E183" s="10">
        <f>$E$181/C183</f>
        <v>59530.985915492958</v>
      </c>
      <c r="F183" s="10">
        <f>$F$181/C183</f>
        <v>29659.859154929578</v>
      </c>
      <c r="G183" s="10">
        <f>$G$181/C183</f>
        <v>25114.084507042255</v>
      </c>
    </row>
    <row r="184" spans="1:10" x14ac:dyDescent="0.25">
      <c r="C184" s="5">
        <v>2</v>
      </c>
      <c r="D184" s="10">
        <f t="shared" ref="D184:D194" si="28">$D$181/C184</f>
        <v>43509.5</v>
      </c>
      <c r="E184" s="10">
        <f t="shared" ref="E184:E194" si="29">$E$181/C184</f>
        <v>42267</v>
      </c>
      <c r="F184" s="10">
        <f t="shared" ref="F184:F194" si="30">$F$181/C184</f>
        <v>21058.5</v>
      </c>
      <c r="G184" s="10">
        <f t="shared" ref="G184:G194" si="31">$G$181/C184</f>
        <v>17831</v>
      </c>
    </row>
    <row r="185" spans="1:10" x14ac:dyDescent="0.25">
      <c r="C185" s="5">
        <v>3</v>
      </c>
      <c r="D185" s="10">
        <f t="shared" si="28"/>
        <v>29006.333333333332</v>
      </c>
      <c r="E185" s="10">
        <f t="shared" si="29"/>
        <v>28178</v>
      </c>
      <c r="F185" s="9">
        <f t="shared" si="30"/>
        <v>14039</v>
      </c>
      <c r="G185" s="9">
        <f t="shared" si="31"/>
        <v>11887.333333333334</v>
      </c>
      <c r="J185" s="6"/>
    </row>
    <row r="186" spans="1:10" x14ac:dyDescent="0.25">
      <c r="C186" s="5">
        <v>4</v>
      </c>
      <c r="D186" s="10">
        <f t="shared" si="28"/>
        <v>21754.75</v>
      </c>
      <c r="E186" s="10">
        <f t="shared" si="29"/>
        <v>21133.5</v>
      </c>
      <c r="F186" s="9">
        <f t="shared" si="30"/>
        <v>10529.25</v>
      </c>
      <c r="G186" s="9">
        <f t="shared" si="31"/>
        <v>8915.5</v>
      </c>
      <c r="J186" s="6"/>
    </row>
    <row r="187" spans="1:10" x14ac:dyDescent="0.25">
      <c r="C187" s="5">
        <v>5</v>
      </c>
      <c r="D187" s="9">
        <f t="shared" si="28"/>
        <v>17403.8</v>
      </c>
      <c r="E187" s="9">
        <f t="shared" si="29"/>
        <v>16906.8</v>
      </c>
      <c r="F187" s="9">
        <f t="shared" si="30"/>
        <v>8423.4</v>
      </c>
      <c r="G187" s="9">
        <f t="shared" si="31"/>
        <v>7132.4</v>
      </c>
      <c r="J187" s="6"/>
    </row>
    <row r="188" spans="1:10" x14ac:dyDescent="0.25">
      <c r="C188" s="5">
        <v>6</v>
      </c>
      <c r="D188" s="9">
        <f t="shared" si="28"/>
        <v>14503.166666666666</v>
      </c>
      <c r="E188" s="9">
        <f t="shared" si="29"/>
        <v>14089</v>
      </c>
      <c r="F188" s="9">
        <f t="shared" si="30"/>
        <v>7019.5</v>
      </c>
      <c r="G188" s="9">
        <f t="shared" si="31"/>
        <v>5943.666666666667</v>
      </c>
      <c r="J188" s="6"/>
    </row>
    <row r="189" spans="1:10" x14ac:dyDescent="0.25">
      <c r="C189" s="5">
        <v>7</v>
      </c>
      <c r="D189" s="9">
        <f t="shared" si="28"/>
        <v>12431.285714285714</v>
      </c>
      <c r="E189" s="9">
        <f t="shared" si="29"/>
        <v>12076.285714285714</v>
      </c>
      <c r="F189" s="9">
        <f t="shared" si="30"/>
        <v>6016.7142857142853</v>
      </c>
      <c r="G189" s="9">
        <f t="shared" si="31"/>
        <v>5094.5714285714284</v>
      </c>
    </row>
    <row r="190" spans="1:10" x14ac:dyDescent="0.25">
      <c r="C190" s="5">
        <v>8</v>
      </c>
      <c r="D190" s="9">
        <f t="shared" si="28"/>
        <v>10877.375</v>
      </c>
      <c r="E190" s="9">
        <f t="shared" si="29"/>
        <v>10566.75</v>
      </c>
      <c r="F190" s="9">
        <f t="shared" si="30"/>
        <v>5264.625</v>
      </c>
      <c r="G190" s="9">
        <f t="shared" si="31"/>
        <v>4457.75</v>
      </c>
    </row>
    <row r="191" spans="1:10" x14ac:dyDescent="0.25">
      <c r="C191" s="5">
        <v>9</v>
      </c>
      <c r="D191" s="9">
        <f t="shared" si="28"/>
        <v>9668.7777777777774</v>
      </c>
      <c r="E191" s="9">
        <f t="shared" si="29"/>
        <v>9392.6666666666661</v>
      </c>
      <c r="F191" s="9">
        <f t="shared" si="30"/>
        <v>4679.666666666667</v>
      </c>
      <c r="G191" s="9">
        <f t="shared" si="31"/>
        <v>3962.4444444444443</v>
      </c>
    </row>
    <row r="192" spans="1:10" x14ac:dyDescent="0.25">
      <c r="C192" s="5">
        <v>10</v>
      </c>
      <c r="D192" s="9">
        <f t="shared" si="28"/>
        <v>8701.9</v>
      </c>
      <c r="E192" s="9">
        <f t="shared" si="29"/>
        <v>8453.4</v>
      </c>
      <c r="F192" s="9">
        <f t="shared" si="30"/>
        <v>4211.7</v>
      </c>
      <c r="G192" s="9">
        <f t="shared" si="31"/>
        <v>3566.2</v>
      </c>
    </row>
    <row r="193" spans="1:10" x14ac:dyDescent="0.25">
      <c r="C193" s="5">
        <v>11</v>
      </c>
      <c r="D193" s="9">
        <f t="shared" si="28"/>
        <v>7910.818181818182</v>
      </c>
      <c r="E193" s="9">
        <f t="shared" si="29"/>
        <v>7684.909090909091</v>
      </c>
      <c r="F193" s="9">
        <f t="shared" si="30"/>
        <v>3828.818181818182</v>
      </c>
      <c r="G193" s="9">
        <f t="shared" si="31"/>
        <v>3242</v>
      </c>
    </row>
    <row r="194" spans="1:10" x14ac:dyDescent="0.25">
      <c r="C194" s="5">
        <v>12</v>
      </c>
      <c r="D194" s="9">
        <f t="shared" si="28"/>
        <v>7251.583333333333</v>
      </c>
      <c r="E194" s="9">
        <f t="shared" si="29"/>
        <v>7044.5</v>
      </c>
      <c r="F194" s="9">
        <f t="shared" si="30"/>
        <v>3509.75</v>
      </c>
      <c r="G194" s="9">
        <f t="shared" si="31"/>
        <v>2971.8333333333335</v>
      </c>
    </row>
    <row r="196" spans="1:10" x14ac:dyDescent="0.25">
      <c r="A196" s="70" t="s">
        <v>81</v>
      </c>
      <c r="B196" s="70"/>
      <c r="D196" s="5">
        <v>4</v>
      </c>
      <c r="E196" s="5">
        <v>4</v>
      </c>
      <c r="F196" s="5">
        <v>2</v>
      </c>
      <c r="G196" s="5">
        <v>2</v>
      </c>
    </row>
    <row r="197" spans="1:10" x14ac:dyDescent="0.25">
      <c r="A197" s="16"/>
      <c r="B197" s="16"/>
      <c r="D197" s="53"/>
      <c r="E197" s="53"/>
      <c r="F197" s="53"/>
      <c r="G197" s="53"/>
    </row>
    <row r="198" spans="1:10" x14ac:dyDescent="0.25">
      <c r="A198" s="16"/>
      <c r="B198" s="16"/>
      <c r="D198" s="53"/>
      <c r="E198" s="53"/>
      <c r="F198" s="53"/>
      <c r="G198" s="53"/>
    </row>
    <row r="199" spans="1:10" x14ac:dyDescent="0.25">
      <c r="D199" s="53"/>
      <c r="E199" s="53"/>
      <c r="F199" s="53"/>
      <c r="G199" s="53"/>
    </row>
    <row r="202" spans="1:10" x14ac:dyDescent="0.25">
      <c r="D202" s="70" t="s">
        <v>20</v>
      </c>
      <c r="E202" s="70"/>
      <c r="G202" s="5" t="s">
        <v>31</v>
      </c>
    </row>
    <row r="204" spans="1:10" x14ac:dyDescent="0.25">
      <c r="D204" s="1" t="s">
        <v>0</v>
      </c>
      <c r="E204" s="3" t="s">
        <v>1</v>
      </c>
      <c r="F204" s="1" t="s">
        <v>2</v>
      </c>
      <c r="G204" s="1" t="s">
        <v>3</v>
      </c>
      <c r="J204" s="6"/>
    </row>
    <row r="205" spans="1:10" x14ac:dyDescent="0.25">
      <c r="J205" s="6"/>
    </row>
    <row r="206" spans="1:10" x14ac:dyDescent="0.25">
      <c r="A206" s="70" t="s">
        <v>36</v>
      </c>
      <c r="B206" s="70"/>
      <c r="D206" s="6">
        <v>187497</v>
      </c>
      <c r="E206" s="6">
        <v>158362</v>
      </c>
      <c r="F206" s="6">
        <v>88601</v>
      </c>
      <c r="G206" s="6">
        <v>58427</v>
      </c>
      <c r="J206" s="6"/>
    </row>
    <row r="207" spans="1:10" x14ac:dyDescent="0.25">
      <c r="C207" s="5" t="s">
        <v>37</v>
      </c>
      <c r="J207" s="6"/>
    </row>
    <row r="208" spans="1:10" x14ac:dyDescent="0.25">
      <c r="C208" s="5">
        <v>1.42</v>
      </c>
      <c r="D208" s="10">
        <f>$D$206/C208</f>
        <v>132040.14084507042</v>
      </c>
      <c r="E208" s="10">
        <f>$E$206/C208</f>
        <v>111522.5352112676</v>
      </c>
      <c r="F208" s="10">
        <f>$F$206/C208</f>
        <v>62395.070422535216</v>
      </c>
      <c r="G208" s="10">
        <f>$G$206/C208</f>
        <v>41145.774647887323</v>
      </c>
    </row>
    <row r="209" spans="3:12" x14ac:dyDescent="0.25">
      <c r="C209" s="5">
        <v>2</v>
      </c>
      <c r="D209" s="10">
        <f t="shared" ref="D209:D230" si="32">$D$206/C209</f>
        <v>93748.5</v>
      </c>
      <c r="E209" s="10">
        <f t="shared" ref="E209:E230" si="33">$E$206/C209</f>
        <v>79181</v>
      </c>
      <c r="F209" s="10">
        <f t="shared" ref="F209:F230" si="34">$F$206/C209</f>
        <v>44300.5</v>
      </c>
      <c r="G209" s="10">
        <f t="shared" ref="G209:G230" si="35">$G$206/C209</f>
        <v>29213.5</v>
      </c>
    </row>
    <row r="210" spans="3:12" x14ac:dyDescent="0.25">
      <c r="C210" s="5">
        <v>3</v>
      </c>
      <c r="D210" s="10">
        <f t="shared" si="32"/>
        <v>62499</v>
      </c>
      <c r="E210" s="10">
        <f t="shared" si="33"/>
        <v>52787.333333333336</v>
      </c>
      <c r="F210" s="10">
        <f t="shared" si="34"/>
        <v>29533.666666666668</v>
      </c>
      <c r="G210" s="9">
        <f t="shared" si="35"/>
        <v>19475.666666666668</v>
      </c>
    </row>
    <row r="211" spans="3:12" x14ac:dyDescent="0.25">
      <c r="C211" s="5">
        <v>4</v>
      </c>
      <c r="D211" s="10">
        <f t="shared" si="32"/>
        <v>46874.25</v>
      </c>
      <c r="E211" s="10">
        <f t="shared" si="33"/>
        <v>39590.5</v>
      </c>
      <c r="F211" s="10">
        <f t="shared" si="34"/>
        <v>22150.25</v>
      </c>
      <c r="G211" s="9">
        <f t="shared" si="35"/>
        <v>14606.75</v>
      </c>
    </row>
    <row r="212" spans="3:12" x14ac:dyDescent="0.25">
      <c r="C212" s="5">
        <v>5</v>
      </c>
      <c r="D212" s="10">
        <f t="shared" si="32"/>
        <v>37499.4</v>
      </c>
      <c r="E212" s="10">
        <f t="shared" si="33"/>
        <v>31672.400000000001</v>
      </c>
      <c r="F212" s="9">
        <f t="shared" si="34"/>
        <v>17720.2</v>
      </c>
      <c r="G212" s="9">
        <f t="shared" si="35"/>
        <v>11685.4</v>
      </c>
      <c r="L212" s="5"/>
    </row>
    <row r="213" spans="3:12" x14ac:dyDescent="0.25">
      <c r="C213" s="5">
        <v>6</v>
      </c>
      <c r="D213" s="10">
        <f t="shared" si="32"/>
        <v>31249.5</v>
      </c>
      <c r="E213" s="10">
        <f t="shared" si="33"/>
        <v>26393.666666666668</v>
      </c>
      <c r="F213" s="9">
        <f t="shared" si="34"/>
        <v>14766.833333333334</v>
      </c>
      <c r="G213" s="9">
        <f t="shared" si="35"/>
        <v>9737.8333333333339</v>
      </c>
      <c r="L213" s="5"/>
    </row>
    <row r="214" spans="3:12" x14ac:dyDescent="0.25">
      <c r="C214" s="5">
        <v>7</v>
      </c>
      <c r="D214" s="10">
        <f t="shared" si="32"/>
        <v>26785.285714285714</v>
      </c>
      <c r="E214" s="10">
        <f t="shared" si="33"/>
        <v>22623.142857142859</v>
      </c>
      <c r="F214" s="9">
        <f t="shared" si="34"/>
        <v>12657.285714285714</v>
      </c>
      <c r="G214" s="9">
        <f t="shared" si="35"/>
        <v>8346.7142857142862</v>
      </c>
      <c r="L214" s="5"/>
    </row>
    <row r="215" spans="3:12" x14ac:dyDescent="0.25">
      <c r="C215" s="5">
        <v>8</v>
      </c>
      <c r="D215" s="10">
        <f t="shared" si="32"/>
        <v>23437.125</v>
      </c>
      <c r="E215" s="10">
        <f t="shared" si="33"/>
        <v>19795.25</v>
      </c>
      <c r="F215" s="9">
        <f t="shared" si="34"/>
        <v>11075.125</v>
      </c>
      <c r="G215" s="9">
        <f t="shared" si="35"/>
        <v>7303.375</v>
      </c>
      <c r="L215" s="5"/>
    </row>
    <row r="216" spans="3:12" x14ac:dyDescent="0.25">
      <c r="C216" s="5">
        <v>9</v>
      </c>
      <c r="D216" s="10">
        <f t="shared" si="32"/>
        <v>20833</v>
      </c>
      <c r="E216" s="9">
        <f t="shared" si="33"/>
        <v>17595.777777777777</v>
      </c>
      <c r="F216" s="9">
        <f t="shared" si="34"/>
        <v>9844.5555555555547</v>
      </c>
      <c r="G216" s="9">
        <f t="shared" si="35"/>
        <v>6491.8888888888887</v>
      </c>
      <c r="L216" s="5"/>
    </row>
    <row r="217" spans="3:12" x14ac:dyDescent="0.25">
      <c r="C217" s="5">
        <v>10</v>
      </c>
      <c r="D217" s="9">
        <f t="shared" si="32"/>
        <v>18749.7</v>
      </c>
      <c r="E217" s="9">
        <f t="shared" si="33"/>
        <v>15836.2</v>
      </c>
      <c r="F217" s="9">
        <f t="shared" si="34"/>
        <v>8860.1</v>
      </c>
      <c r="G217" s="9">
        <f t="shared" si="35"/>
        <v>5842.7</v>
      </c>
      <c r="L217" s="5"/>
    </row>
    <row r="218" spans="3:12" x14ac:dyDescent="0.25">
      <c r="C218" s="5">
        <v>11</v>
      </c>
      <c r="D218" s="9">
        <f t="shared" si="32"/>
        <v>17045.18181818182</v>
      </c>
      <c r="E218" s="9">
        <f t="shared" si="33"/>
        <v>14396.545454545454</v>
      </c>
      <c r="F218" s="9">
        <f t="shared" si="34"/>
        <v>8054.636363636364</v>
      </c>
      <c r="G218" s="9">
        <f t="shared" si="35"/>
        <v>5311.545454545455</v>
      </c>
    </row>
    <row r="219" spans="3:12" x14ac:dyDescent="0.25">
      <c r="C219" s="5">
        <v>12</v>
      </c>
      <c r="D219" s="9">
        <f t="shared" si="32"/>
        <v>15624.75</v>
      </c>
      <c r="E219" s="9">
        <f t="shared" si="33"/>
        <v>13196.833333333334</v>
      </c>
      <c r="F219" s="9">
        <f t="shared" si="34"/>
        <v>7383.416666666667</v>
      </c>
      <c r="G219" s="9">
        <f t="shared" si="35"/>
        <v>4868.916666666667</v>
      </c>
    </row>
    <row r="220" spans="3:12" x14ac:dyDescent="0.25">
      <c r="C220" s="5">
        <v>13</v>
      </c>
      <c r="D220" s="9">
        <f t="shared" si="32"/>
        <v>14422.846153846154</v>
      </c>
      <c r="E220" s="9">
        <f t="shared" si="33"/>
        <v>12181.692307692309</v>
      </c>
      <c r="F220" s="9">
        <f t="shared" si="34"/>
        <v>6815.4615384615381</v>
      </c>
      <c r="G220" s="9">
        <f t="shared" si="35"/>
        <v>4494.3846153846152</v>
      </c>
    </row>
    <row r="221" spans="3:12" x14ac:dyDescent="0.25">
      <c r="C221" s="5">
        <v>14</v>
      </c>
      <c r="D221" s="9">
        <f t="shared" si="32"/>
        <v>13392.642857142857</v>
      </c>
      <c r="E221" s="9">
        <f t="shared" si="33"/>
        <v>11311.571428571429</v>
      </c>
      <c r="F221" s="9">
        <f t="shared" si="34"/>
        <v>6328.6428571428569</v>
      </c>
      <c r="G221" s="9">
        <f t="shared" si="35"/>
        <v>4173.3571428571431</v>
      </c>
    </row>
    <row r="222" spans="3:12" x14ac:dyDescent="0.25">
      <c r="C222" s="5">
        <v>15</v>
      </c>
      <c r="D222" s="9">
        <f t="shared" si="32"/>
        <v>12499.8</v>
      </c>
      <c r="E222" s="9">
        <f t="shared" si="33"/>
        <v>10557.466666666667</v>
      </c>
      <c r="F222" s="9">
        <f t="shared" si="34"/>
        <v>5906.7333333333336</v>
      </c>
      <c r="G222" s="9">
        <f t="shared" si="35"/>
        <v>3895.1333333333332</v>
      </c>
    </row>
    <row r="223" spans="3:12" x14ac:dyDescent="0.25">
      <c r="C223" s="5">
        <v>16</v>
      </c>
      <c r="D223" s="9">
        <f t="shared" si="32"/>
        <v>11718.5625</v>
      </c>
      <c r="E223" s="9">
        <f t="shared" si="33"/>
        <v>9897.625</v>
      </c>
      <c r="F223" s="9">
        <f t="shared" si="34"/>
        <v>5537.5625</v>
      </c>
      <c r="G223" s="9">
        <f t="shared" si="35"/>
        <v>3651.6875</v>
      </c>
    </row>
    <row r="224" spans="3:12" x14ac:dyDescent="0.25">
      <c r="C224" s="5">
        <v>17</v>
      </c>
      <c r="D224" s="9">
        <f t="shared" si="32"/>
        <v>11029.235294117647</v>
      </c>
      <c r="E224" s="9">
        <f t="shared" si="33"/>
        <v>9315.4117647058829</v>
      </c>
      <c r="F224" s="9">
        <f t="shared" si="34"/>
        <v>5211.8235294117649</v>
      </c>
      <c r="G224" s="9">
        <f t="shared" si="35"/>
        <v>3436.8823529411766</v>
      </c>
    </row>
    <row r="225" spans="1:7" x14ac:dyDescent="0.25">
      <c r="C225" s="5">
        <v>18</v>
      </c>
      <c r="D225" s="9">
        <f t="shared" si="32"/>
        <v>10416.5</v>
      </c>
      <c r="E225" s="9">
        <f t="shared" si="33"/>
        <v>8797.8888888888887</v>
      </c>
      <c r="F225" s="9">
        <f t="shared" si="34"/>
        <v>4922.2777777777774</v>
      </c>
      <c r="G225" s="9">
        <f t="shared" si="35"/>
        <v>3245.9444444444443</v>
      </c>
    </row>
    <row r="226" spans="1:7" x14ac:dyDescent="0.25">
      <c r="C226" s="5">
        <v>19</v>
      </c>
      <c r="D226" s="9">
        <f t="shared" si="32"/>
        <v>9868.2631578947367</v>
      </c>
      <c r="E226" s="9">
        <f t="shared" si="33"/>
        <v>8334.8421052631584</v>
      </c>
      <c r="F226" s="9">
        <f t="shared" si="34"/>
        <v>4663.2105263157891</v>
      </c>
      <c r="G226" s="9">
        <f t="shared" si="35"/>
        <v>3075.1052631578946</v>
      </c>
    </row>
    <row r="227" spans="1:7" x14ac:dyDescent="0.25">
      <c r="C227" s="5">
        <v>20</v>
      </c>
      <c r="D227" s="9">
        <f t="shared" si="32"/>
        <v>9374.85</v>
      </c>
      <c r="E227" s="9">
        <f t="shared" si="33"/>
        <v>7918.1</v>
      </c>
      <c r="F227" s="9">
        <f t="shared" si="34"/>
        <v>4430.05</v>
      </c>
      <c r="G227" s="9">
        <f t="shared" si="35"/>
        <v>2921.35</v>
      </c>
    </row>
    <row r="228" spans="1:7" x14ac:dyDescent="0.25">
      <c r="C228" s="5">
        <v>21</v>
      </c>
      <c r="D228" s="9">
        <f t="shared" si="32"/>
        <v>8928.4285714285706</v>
      </c>
      <c r="E228" s="9">
        <f t="shared" si="33"/>
        <v>7541.0476190476193</v>
      </c>
      <c r="F228" s="9">
        <f t="shared" si="34"/>
        <v>4219.0952380952385</v>
      </c>
      <c r="G228" s="9">
        <f t="shared" si="35"/>
        <v>2782.2380952380954</v>
      </c>
    </row>
    <row r="229" spans="1:7" x14ac:dyDescent="0.25">
      <c r="C229" s="5">
        <v>22</v>
      </c>
      <c r="D229" s="9">
        <f t="shared" si="32"/>
        <v>8522.5909090909099</v>
      </c>
      <c r="E229" s="9">
        <f t="shared" si="33"/>
        <v>7198.272727272727</v>
      </c>
      <c r="F229" s="9">
        <f t="shared" si="34"/>
        <v>4027.318181818182</v>
      </c>
      <c r="G229" s="9">
        <f t="shared" si="35"/>
        <v>2655.7727272727275</v>
      </c>
    </row>
    <row r="230" spans="1:7" x14ac:dyDescent="0.25">
      <c r="C230" s="5">
        <v>23</v>
      </c>
      <c r="D230" s="9">
        <f t="shared" si="32"/>
        <v>8152.04347826087</v>
      </c>
      <c r="E230" s="9">
        <f t="shared" si="33"/>
        <v>6885.304347826087</v>
      </c>
      <c r="F230" s="9">
        <f t="shared" si="34"/>
        <v>3852.217391304348</v>
      </c>
      <c r="G230" s="9">
        <f t="shared" si="35"/>
        <v>2540.304347826087</v>
      </c>
    </row>
    <row r="232" spans="1:7" x14ac:dyDescent="0.25">
      <c r="A232" s="70" t="s">
        <v>81</v>
      </c>
      <c r="B232" s="70"/>
      <c r="D232" s="5">
        <v>9</v>
      </c>
      <c r="E232" s="5">
        <v>8</v>
      </c>
      <c r="F232" s="5">
        <v>4</v>
      </c>
      <c r="G232" s="5">
        <v>2</v>
      </c>
    </row>
    <row r="233" spans="1:7" x14ac:dyDescent="0.25">
      <c r="A233" s="16"/>
      <c r="B233" s="16"/>
      <c r="D233" s="53"/>
      <c r="E233" s="53"/>
      <c r="F233" s="53"/>
      <c r="G233" s="53"/>
    </row>
    <row r="234" spans="1:7" x14ac:dyDescent="0.25">
      <c r="A234" s="16"/>
      <c r="B234" s="16"/>
      <c r="D234" s="53"/>
      <c r="E234" s="53"/>
      <c r="F234" s="53"/>
      <c r="G234" s="53"/>
    </row>
    <row r="235" spans="1:7" x14ac:dyDescent="0.25">
      <c r="D235" s="53"/>
      <c r="E235" s="53"/>
      <c r="F235" s="53"/>
      <c r="G235" s="53"/>
    </row>
    <row r="236" spans="1:7" x14ac:dyDescent="0.25">
      <c r="D236" s="53"/>
      <c r="E236" s="53"/>
      <c r="F236" s="53"/>
      <c r="G236" s="53"/>
    </row>
    <row r="238" spans="1:7" x14ac:dyDescent="0.25">
      <c r="D238" s="70" t="s">
        <v>21</v>
      </c>
      <c r="E238" s="70"/>
      <c r="G238" s="5" t="s">
        <v>28</v>
      </c>
    </row>
    <row r="240" spans="1:7" x14ac:dyDescent="0.25">
      <c r="A240" s="70"/>
      <c r="B240" s="70"/>
      <c r="D240" s="1" t="s">
        <v>0</v>
      </c>
      <c r="E240" s="3" t="s">
        <v>1</v>
      </c>
      <c r="F240" s="1" t="s">
        <v>2</v>
      </c>
      <c r="G240" s="1" t="s">
        <v>3</v>
      </c>
    </row>
    <row r="242" spans="1:9" x14ac:dyDescent="0.25">
      <c r="A242" s="70" t="s">
        <v>36</v>
      </c>
      <c r="B242" s="70"/>
      <c r="D242" s="6">
        <v>77631</v>
      </c>
      <c r="E242" s="6">
        <v>74113</v>
      </c>
      <c r="F242" s="6">
        <v>37451</v>
      </c>
      <c r="G242" s="6">
        <v>24729</v>
      </c>
      <c r="I242" s="6"/>
    </row>
    <row r="243" spans="1:9" x14ac:dyDescent="0.25">
      <c r="C243" s="5" t="s">
        <v>37</v>
      </c>
      <c r="I243" s="6"/>
    </row>
    <row r="244" spans="1:9" x14ac:dyDescent="0.25">
      <c r="C244" s="5">
        <v>1.42</v>
      </c>
      <c r="D244" s="10">
        <f>$D$242/C244</f>
        <v>54669.718309859156</v>
      </c>
      <c r="E244" s="10">
        <f>$E$242/C244</f>
        <v>52192.25352112676</v>
      </c>
      <c r="F244" s="10">
        <f>$F$242/C244</f>
        <v>26373.943661971833</v>
      </c>
      <c r="G244" s="9">
        <f>$G$242/C244</f>
        <v>17414.788732394369</v>
      </c>
      <c r="I244" s="6"/>
    </row>
    <row r="245" spans="1:9" x14ac:dyDescent="0.25">
      <c r="C245" s="5">
        <v>2</v>
      </c>
      <c r="D245" s="10">
        <f t="shared" ref="D245:D253" si="36">$D$242/C245</f>
        <v>38815.5</v>
      </c>
      <c r="E245" s="10">
        <f t="shared" ref="E245:E253" si="37">$E$242/C245</f>
        <v>37056.5</v>
      </c>
      <c r="F245" s="10">
        <f t="shared" ref="F245:F253" si="38">$F$242/C245</f>
        <v>18725.5</v>
      </c>
      <c r="G245" s="9">
        <f t="shared" ref="G245:G253" si="39">$G$242/C245</f>
        <v>12364.5</v>
      </c>
      <c r="I245" s="6"/>
    </row>
    <row r="246" spans="1:9" x14ac:dyDescent="0.25">
      <c r="C246" s="5">
        <v>3</v>
      </c>
      <c r="D246" s="10">
        <f t="shared" si="36"/>
        <v>25877</v>
      </c>
      <c r="E246" s="10">
        <f t="shared" si="37"/>
        <v>24704.333333333332</v>
      </c>
      <c r="F246" s="9">
        <f t="shared" si="38"/>
        <v>12483.666666666666</v>
      </c>
      <c r="G246" s="9">
        <f t="shared" si="39"/>
        <v>8243</v>
      </c>
    </row>
    <row r="247" spans="1:9" x14ac:dyDescent="0.25">
      <c r="C247" s="5">
        <v>4</v>
      </c>
      <c r="D247" s="10">
        <f t="shared" si="36"/>
        <v>19407.75</v>
      </c>
      <c r="E247" s="10">
        <f t="shared" si="37"/>
        <v>18528.25</v>
      </c>
      <c r="F247" s="9">
        <f t="shared" si="38"/>
        <v>9362.75</v>
      </c>
      <c r="G247" s="9">
        <f t="shared" si="39"/>
        <v>6182.25</v>
      </c>
    </row>
    <row r="248" spans="1:9" x14ac:dyDescent="0.25">
      <c r="C248" s="5">
        <v>5</v>
      </c>
      <c r="D248" s="9">
        <f t="shared" si="36"/>
        <v>15526.2</v>
      </c>
      <c r="E248" s="9">
        <f t="shared" si="37"/>
        <v>14822.6</v>
      </c>
      <c r="F248" s="9">
        <f t="shared" si="38"/>
        <v>7490.2</v>
      </c>
      <c r="G248" s="9">
        <f t="shared" si="39"/>
        <v>4945.8</v>
      </c>
    </row>
    <row r="249" spans="1:9" x14ac:dyDescent="0.25">
      <c r="C249" s="5">
        <v>6</v>
      </c>
      <c r="D249" s="9">
        <f t="shared" si="36"/>
        <v>12938.5</v>
      </c>
      <c r="E249" s="9">
        <f t="shared" si="37"/>
        <v>12352.166666666666</v>
      </c>
      <c r="F249" s="9">
        <f t="shared" si="38"/>
        <v>6241.833333333333</v>
      </c>
      <c r="G249" s="9">
        <f t="shared" si="39"/>
        <v>4121.5</v>
      </c>
    </row>
    <row r="250" spans="1:9" x14ac:dyDescent="0.25">
      <c r="C250" s="5">
        <v>7</v>
      </c>
      <c r="D250" s="9">
        <f t="shared" si="36"/>
        <v>11090.142857142857</v>
      </c>
      <c r="E250" s="9">
        <f t="shared" si="37"/>
        <v>10587.571428571429</v>
      </c>
      <c r="F250" s="9">
        <f t="shared" si="38"/>
        <v>5350.1428571428569</v>
      </c>
      <c r="G250" s="9">
        <f t="shared" si="39"/>
        <v>3532.7142857142858</v>
      </c>
    </row>
    <row r="251" spans="1:9" x14ac:dyDescent="0.25">
      <c r="C251" s="5">
        <v>8</v>
      </c>
      <c r="D251" s="9">
        <f t="shared" si="36"/>
        <v>9703.875</v>
      </c>
      <c r="E251" s="9">
        <f t="shared" si="37"/>
        <v>9264.125</v>
      </c>
      <c r="F251" s="9">
        <f t="shared" si="38"/>
        <v>4681.375</v>
      </c>
      <c r="G251" s="9">
        <f t="shared" si="39"/>
        <v>3091.125</v>
      </c>
    </row>
    <row r="252" spans="1:9" x14ac:dyDescent="0.25">
      <c r="C252" s="5">
        <v>9</v>
      </c>
      <c r="D252" s="9">
        <f t="shared" si="36"/>
        <v>8625.6666666666661</v>
      </c>
      <c r="E252" s="9">
        <f t="shared" si="37"/>
        <v>8234.7777777777774</v>
      </c>
      <c r="F252" s="9">
        <f t="shared" si="38"/>
        <v>4161.2222222222226</v>
      </c>
      <c r="G252" s="9">
        <f t="shared" si="39"/>
        <v>2747.6666666666665</v>
      </c>
    </row>
    <row r="253" spans="1:9" x14ac:dyDescent="0.25">
      <c r="C253" s="5">
        <v>10</v>
      </c>
      <c r="D253" s="9">
        <f t="shared" si="36"/>
        <v>7763.1</v>
      </c>
      <c r="E253" s="9">
        <f t="shared" si="37"/>
        <v>7411.3</v>
      </c>
      <c r="F253" s="9">
        <f t="shared" si="38"/>
        <v>3745.1</v>
      </c>
      <c r="G253" s="9">
        <f t="shared" si="39"/>
        <v>2472.9</v>
      </c>
    </row>
    <row r="255" spans="1:9" x14ac:dyDescent="0.25">
      <c r="A255" s="70" t="s">
        <v>81</v>
      </c>
      <c r="B255" s="70"/>
      <c r="D255" s="5">
        <v>4</v>
      </c>
      <c r="E255" s="5">
        <v>4</v>
      </c>
      <c r="F255" s="5">
        <v>2</v>
      </c>
      <c r="G255" s="5">
        <v>0</v>
      </c>
    </row>
    <row r="256" spans="1:9" x14ac:dyDescent="0.25">
      <c r="A256" s="16"/>
      <c r="B256" s="16"/>
      <c r="D256" s="53"/>
      <c r="E256" s="53"/>
      <c r="F256" s="53"/>
      <c r="G256" s="53"/>
    </row>
    <row r="257" spans="1:9" x14ac:dyDescent="0.25">
      <c r="A257" s="16"/>
      <c r="B257" s="16"/>
      <c r="D257" s="53"/>
      <c r="E257" s="53"/>
      <c r="F257" s="53"/>
      <c r="G257" s="53"/>
    </row>
    <row r="258" spans="1:9" x14ac:dyDescent="0.25">
      <c r="A258" s="5"/>
      <c r="B258" s="5"/>
      <c r="D258" s="53"/>
      <c r="E258" s="53"/>
      <c r="F258" s="53"/>
      <c r="G258" s="53"/>
    </row>
    <row r="259" spans="1:9" x14ac:dyDescent="0.25">
      <c r="D259" s="53"/>
      <c r="E259" s="53"/>
      <c r="F259" s="53"/>
      <c r="G259" s="53"/>
    </row>
    <row r="261" spans="1:9" x14ac:dyDescent="0.25">
      <c r="D261" s="70" t="s">
        <v>22</v>
      </c>
      <c r="E261" s="70"/>
      <c r="G261" s="5" t="s">
        <v>32</v>
      </c>
    </row>
    <row r="263" spans="1:9" x14ac:dyDescent="0.25">
      <c r="D263" s="1" t="s">
        <v>0</v>
      </c>
      <c r="E263" s="3" t="s">
        <v>1</v>
      </c>
      <c r="F263" s="1" t="s">
        <v>2</v>
      </c>
      <c r="G263" s="1" t="s">
        <v>3</v>
      </c>
      <c r="I263" s="6"/>
    </row>
    <row r="264" spans="1:9" x14ac:dyDescent="0.25">
      <c r="I264" s="6"/>
    </row>
    <row r="265" spans="1:9" x14ac:dyDescent="0.25">
      <c r="A265" s="70" t="s">
        <v>36</v>
      </c>
      <c r="B265" s="70"/>
      <c r="D265" s="6">
        <v>97698</v>
      </c>
      <c r="E265" s="6">
        <v>89509</v>
      </c>
      <c r="F265" s="6">
        <v>45357</v>
      </c>
      <c r="G265" s="6">
        <v>30183</v>
      </c>
      <c r="I265" s="6"/>
    </row>
    <row r="266" spans="1:9" x14ac:dyDescent="0.25">
      <c r="C266" s="5" t="s">
        <v>37</v>
      </c>
      <c r="I266" s="6"/>
    </row>
    <row r="267" spans="1:9" x14ac:dyDescent="0.25">
      <c r="C267" s="5">
        <v>1.42</v>
      </c>
      <c r="D267" s="10">
        <f>$D$265/C267</f>
        <v>68801.408450704228</v>
      </c>
      <c r="E267" s="10">
        <f>$E$265/C267</f>
        <v>63034.507042253521</v>
      </c>
      <c r="F267" s="10">
        <f>$F$265/C267</f>
        <v>31941.54929577465</v>
      </c>
      <c r="G267" s="10">
        <f>$G$265/C267</f>
        <v>21255.633802816901</v>
      </c>
    </row>
    <row r="268" spans="1:9" x14ac:dyDescent="0.25">
      <c r="C268" s="5">
        <v>2</v>
      </c>
      <c r="D268" s="10">
        <f t="shared" ref="D268:D279" si="40">$D$265/C268</f>
        <v>48849</v>
      </c>
      <c r="E268" s="10">
        <f t="shared" ref="E268:E279" si="41">$E$265/C268</f>
        <v>44754.5</v>
      </c>
      <c r="F268" s="10">
        <f t="shared" ref="F268:F279" si="42">$F$265/C268</f>
        <v>22678.5</v>
      </c>
      <c r="G268" s="9">
        <f t="shared" ref="G268:G279" si="43">$G$265/C268</f>
        <v>15091.5</v>
      </c>
    </row>
    <row r="269" spans="1:9" x14ac:dyDescent="0.25">
      <c r="C269" s="5">
        <v>3</v>
      </c>
      <c r="D269" s="10">
        <f t="shared" si="40"/>
        <v>32566</v>
      </c>
      <c r="E269" s="10">
        <f t="shared" si="41"/>
        <v>29836.333333333332</v>
      </c>
      <c r="F269" s="9">
        <f t="shared" si="42"/>
        <v>15119</v>
      </c>
      <c r="G269" s="9">
        <f t="shared" si="43"/>
        <v>10061</v>
      </c>
    </row>
    <row r="270" spans="1:9" x14ac:dyDescent="0.25">
      <c r="C270" s="5">
        <v>4</v>
      </c>
      <c r="D270" s="10">
        <f t="shared" si="40"/>
        <v>24424.5</v>
      </c>
      <c r="E270" s="10">
        <f t="shared" si="41"/>
        <v>22377.25</v>
      </c>
      <c r="F270" s="9">
        <f t="shared" si="42"/>
        <v>11339.25</v>
      </c>
      <c r="G270" s="9">
        <f t="shared" si="43"/>
        <v>7545.75</v>
      </c>
    </row>
    <row r="271" spans="1:9" x14ac:dyDescent="0.25">
      <c r="C271" s="5">
        <v>5</v>
      </c>
      <c r="D271" s="10">
        <f t="shared" si="40"/>
        <v>19539.599999999999</v>
      </c>
      <c r="E271" s="10">
        <f t="shared" si="41"/>
        <v>17901.8</v>
      </c>
      <c r="F271" s="9">
        <f t="shared" si="42"/>
        <v>9071.4</v>
      </c>
      <c r="G271" s="9">
        <f t="shared" si="43"/>
        <v>6036.6</v>
      </c>
    </row>
    <row r="272" spans="1:9" x14ac:dyDescent="0.25">
      <c r="C272" s="5">
        <v>6</v>
      </c>
      <c r="D272" s="9">
        <f t="shared" si="40"/>
        <v>16283</v>
      </c>
      <c r="E272" s="9">
        <f t="shared" si="41"/>
        <v>14918.166666666666</v>
      </c>
      <c r="F272" s="9">
        <f t="shared" si="42"/>
        <v>7559.5</v>
      </c>
      <c r="G272" s="9">
        <f t="shared" si="43"/>
        <v>5030.5</v>
      </c>
    </row>
    <row r="273" spans="1:7" x14ac:dyDescent="0.25">
      <c r="C273" s="5">
        <v>7</v>
      </c>
      <c r="D273" s="9">
        <f t="shared" si="40"/>
        <v>13956.857142857143</v>
      </c>
      <c r="E273" s="9">
        <f t="shared" si="41"/>
        <v>12787</v>
      </c>
      <c r="F273" s="9">
        <f t="shared" si="42"/>
        <v>6479.5714285714284</v>
      </c>
      <c r="G273" s="9">
        <f t="shared" si="43"/>
        <v>4311.8571428571431</v>
      </c>
    </row>
    <row r="274" spans="1:7" x14ac:dyDescent="0.25">
      <c r="C274" s="5">
        <v>8</v>
      </c>
      <c r="D274" s="9">
        <f t="shared" si="40"/>
        <v>12212.25</v>
      </c>
      <c r="E274" s="9">
        <f t="shared" si="41"/>
        <v>11188.625</v>
      </c>
      <c r="F274" s="9">
        <f t="shared" si="42"/>
        <v>5669.625</v>
      </c>
      <c r="G274" s="9">
        <f t="shared" si="43"/>
        <v>3772.875</v>
      </c>
    </row>
    <row r="275" spans="1:7" x14ac:dyDescent="0.25">
      <c r="C275" s="5">
        <v>9</v>
      </c>
      <c r="D275" s="9">
        <f t="shared" si="40"/>
        <v>10855.333333333334</v>
      </c>
      <c r="E275" s="9">
        <f t="shared" si="41"/>
        <v>9945.4444444444453</v>
      </c>
      <c r="F275" s="9">
        <f t="shared" si="42"/>
        <v>5039.666666666667</v>
      </c>
      <c r="G275" s="9">
        <f t="shared" si="43"/>
        <v>3353.6666666666665</v>
      </c>
    </row>
    <row r="276" spans="1:7" x14ac:dyDescent="0.25">
      <c r="C276" s="5">
        <v>10</v>
      </c>
      <c r="D276" s="9">
        <f t="shared" si="40"/>
        <v>9769.7999999999993</v>
      </c>
      <c r="E276" s="9">
        <f t="shared" si="41"/>
        <v>8950.9</v>
      </c>
      <c r="F276" s="9">
        <f t="shared" si="42"/>
        <v>4535.7</v>
      </c>
      <c r="G276" s="9">
        <f t="shared" si="43"/>
        <v>3018.3</v>
      </c>
    </row>
    <row r="277" spans="1:7" x14ac:dyDescent="0.25">
      <c r="C277" s="5">
        <v>11</v>
      </c>
      <c r="D277" s="9">
        <f t="shared" si="40"/>
        <v>8881.636363636364</v>
      </c>
      <c r="E277" s="9">
        <f t="shared" si="41"/>
        <v>8137.181818181818</v>
      </c>
      <c r="F277" s="9">
        <f t="shared" si="42"/>
        <v>4123.363636363636</v>
      </c>
      <c r="G277" s="9">
        <f t="shared" si="43"/>
        <v>2743.909090909091</v>
      </c>
    </row>
    <row r="278" spans="1:7" x14ac:dyDescent="0.25">
      <c r="C278" s="5">
        <v>12</v>
      </c>
      <c r="D278" s="9">
        <f t="shared" si="40"/>
        <v>8141.5</v>
      </c>
      <c r="E278" s="9">
        <f t="shared" si="41"/>
        <v>7459.083333333333</v>
      </c>
      <c r="F278" s="9">
        <f t="shared" si="42"/>
        <v>3779.75</v>
      </c>
      <c r="G278" s="9">
        <f t="shared" si="43"/>
        <v>2515.25</v>
      </c>
    </row>
    <row r="279" spans="1:7" x14ac:dyDescent="0.25">
      <c r="C279" s="5">
        <v>13</v>
      </c>
      <c r="D279" s="9">
        <f t="shared" si="40"/>
        <v>7515.2307692307695</v>
      </c>
      <c r="E279" s="9">
        <f t="shared" si="41"/>
        <v>6885.3076923076924</v>
      </c>
      <c r="F279" s="9">
        <f t="shared" si="42"/>
        <v>3489</v>
      </c>
      <c r="G279" s="9">
        <f t="shared" si="43"/>
        <v>2321.7692307692309</v>
      </c>
    </row>
    <row r="281" spans="1:7" x14ac:dyDescent="0.25">
      <c r="A281" s="70" t="s">
        <v>81</v>
      </c>
      <c r="B281" s="70"/>
      <c r="D281" s="5">
        <v>5</v>
      </c>
      <c r="E281" s="5">
        <v>5</v>
      </c>
      <c r="F281" s="5">
        <v>2</v>
      </c>
      <c r="G281" s="5">
        <v>1</v>
      </c>
    </row>
    <row r="282" spans="1:7" x14ac:dyDescent="0.25">
      <c r="A282" s="16"/>
      <c r="B282" s="16"/>
      <c r="D282" s="53"/>
      <c r="E282" s="53"/>
      <c r="F282" s="53"/>
      <c r="G282" s="53"/>
    </row>
    <row r="283" spans="1:7" x14ac:dyDescent="0.25">
      <c r="A283" s="16"/>
      <c r="B283" s="16"/>
      <c r="D283" s="53"/>
      <c r="E283" s="53"/>
      <c r="F283" s="53"/>
      <c r="G283" s="53"/>
    </row>
    <row r="284" spans="1:7" x14ac:dyDescent="0.25">
      <c r="D284" s="53"/>
      <c r="E284" s="53"/>
      <c r="F284" s="53"/>
      <c r="G284" s="53"/>
    </row>
    <row r="287" spans="1:7" x14ac:dyDescent="0.25">
      <c r="D287" s="70" t="s">
        <v>23</v>
      </c>
      <c r="E287" s="70"/>
      <c r="G287" s="5" t="s">
        <v>26</v>
      </c>
    </row>
    <row r="289" spans="1:12" x14ac:dyDescent="0.25">
      <c r="D289" s="1" t="s">
        <v>0</v>
      </c>
      <c r="E289" s="3" t="s">
        <v>1</v>
      </c>
      <c r="F289" s="1" t="s">
        <v>2</v>
      </c>
      <c r="G289" s="1" t="s">
        <v>3</v>
      </c>
    </row>
    <row r="291" spans="1:12" x14ac:dyDescent="0.25">
      <c r="A291" s="70" t="s">
        <v>36</v>
      </c>
      <c r="B291" s="70"/>
      <c r="D291" s="6">
        <v>76994</v>
      </c>
      <c r="E291" s="6">
        <v>84107</v>
      </c>
      <c r="F291" s="6">
        <v>40210</v>
      </c>
      <c r="G291" s="6">
        <v>28874</v>
      </c>
    </row>
    <row r="292" spans="1:12" x14ac:dyDescent="0.25">
      <c r="C292" s="5" t="s">
        <v>37</v>
      </c>
      <c r="L292" s="5"/>
    </row>
    <row r="293" spans="1:12" x14ac:dyDescent="0.25">
      <c r="C293" s="5">
        <v>1.42</v>
      </c>
      <c r="D293" s="10">
        <f>$D$291/C293</f>
        <v>54221.126760563384</v>
      </c>
      <c r="E293" s="10">
        <f>$E$291/C293</f>
        <v>59230.281690140851</v>
      </c>
      <c r="F293" s="10">
        <f>$F$291/C293</f>
        <v>28316.901408450707</v>
      </c>
      <c r="G293" s="10">
        <f>$G$291/C293</f>
        <v>20333.802816901411</v>
      </c>
      <c r="L293" s="5"/>
    </row>
    <row r="294" spans="1:12" x14ac:dyDescent="0.25">
      <c r="C294" s="5">
        <v>2</v>
      </c>
      <c r="D294" s="10">
        <f t="shared" ref="D294:D303" si="44">$D$291/C294</f>
        <v>38497</v>
      </c>
      <c r="E294" s="10">
        <f t="shared" ref="E294:E303" si="45">$E$291/C294</f>
        <v>42053.5</v>
      </c>
      <c r="F294" s="10">
        <f t="shared" ref="F294:F303" si="46">$F$291/C294</f>
        <v>20105</v>
      </c>
      <c r="G294" s="9">
        <f t="shared" ref="G294:G303" si="47">$G$291/C294</f>
        <v>14437</v>
      </c>
      <c r="I294" s="6"/>
      <c r="L294" s="5"/>
    </row>
    <row r="295" spans="1:12" x14ac:dyDescent="0.25">
      <c r="C295" s="5">
        <v>3</v>
      </c>
      <c r="D295" s="10">
        <f t="shared" si="44"/>
        <v>25664.666666666668</v>
      </c>
      <c r="E295" s="10">
        <f t="shared" si="45"/>
        <v>28035.666666666668</v>
      </c>
      <c r="F295" s="9">
        <f t="shared" si="46"/>
        <v>13403.333333333334</v>
      </c>
      <c r="G295" s="9">
        <f t="shared" si="47"/>
        <v>9624.6666666666661</v>
      </c>
      <c r="I295" s="6"/>
    </row>
    <row r="296" spans="1:12" x14ac:dyDescent="0.25">
      <c r="C296" s="5">
        <v>4</v>
      </c>
      <c r="D296" s="10">
        <f t="shared" si="44"/>
        <v>19248.5</v>
      </c>
      <c r="E296" s="10">
        <f t="shared" si="45"/>
        <v>21026.75</v>
      </c>
      <c r="F296" s="9">
        <f t="shared" si="46"/>
        <v>10052.5</v>
      </c>
      <c r="G296" s="9">
        <f t="shared" si="47"/>
        <v>7218.5</v>
      </c>
      <c r="I296" s="6"/>
    </row>
    <row r="297" spans="1:12" x14ac:dyDescent="0.25">
      <c r="C297" s="5">
        <v>5</v>
      </c>
      <c r="D297" s="9">
        <f t="shared" si="44"/>
        <v>15398.8</v>
      </c>
      <c r="E297" s="9">
        <f t="shared" si="45"/>
        <v>16821.400000000001</v>
      </c>
      <c r="F297" s="9">
        <f t="shared" si="46"/>
        <v>8042</v>
      </c>
      <c r="G297" s="9">
        <f t="shared" si="47"/>
        <v>5774.8</v>
      </c>
      <c r="I297" s="6"/>
    </row>
    <row r="298" spans="1:12" x14ac:dyDescent="0.25">
      <c r="C298" s="5">
        <v>6</v>
      </c>
      <c r="D298" s="9">
        <f t="shared" si="44"/>
        <v>12832.333333333334</v>
      </c>
      <c r="E298" s="9">
        <f t="shared" si="45"/>
        <v>14017.833333333334</v>
      </c>
      <c r="F298" s="9">
        <f t="shared" si="46"/>
        <v>6701.666666666667</v>
      </c>
      <c r="G298" s="9">
        <f t="shared" si="47"/>
        <v>4812.333333333333</v>
      </c>
    </row>
    <row r="299" spans="1:12" x14ac:dyDescent="0.25">
      <c r="C299" s="5">
        <v>7</v>
      </c>
      <c r="D299" s="9">
        <f t="shared" si="44"/>
        <v>10999.142857142857</v>
      </c>
      <c r="E299" s="9">
        <f t="shared" si="45"/>
        <v>12015.285714285714</v>
      </c>
      <c r="F299" s="9">
        <f t="shared" si="46"/>
        <v>5744.2857142857147</v>
      </c>
      <c r="G299" s="9">
        <f t="shared" si="47"/>
        <v>4124.8571428571431</v>
      </c>
    </row>
    <row r="300" spans="1:12" x14ac:dyDescent="0.25">
      <c r="C300" s="5">
        <v>8</v>
      </c>
      <c r="D300" s="9">
        <f t="shared" si="44"/>
        <v>9624.25</v>
      </c>
      <c r="E300" s="9">
        <f t="shared" si="45"/>
        <v>10513.375</v>
      </c>
      <c r="F300" s="9">
        <f t="shared" si="46"/>
        <v>5026.25</v>
      </c>
      <c r="G300" s="9">
        <f t="shared" si="47"/>
        <v>3609.25</v>
      </c>
    </row>
    <row r="301" spans="1:12" x14ac:dyDescent="0.25">
      <c r="C301" s="5">
        <v>9</v>
      </c>
      <c r="D301" s="9">
        <f t="shared" si="44"/>
        <v>8554.8888888888887</v>
      </c>
      <c r="E301" s="9">
        <f t="shared" si="45"/>
        <v>9345.2222222222226</v>
      </c>
      <c r="F301" s="9">
        <f t="shared" si="46"/>
        <v>4467.7777777777774</v>
      </c>
      <c r="G301" s="9">
        <f t="shared" si="47"/>
        <v>3208.2222222222222</v>
      </c>
    </row>
    <row r="302" spans="1:12" x14ac:dyDescent="0.25">
      <c r="C302" s="5">
        <v>10</v>
      </c>
      <c r="D302" s="9">
        <f t="shared" si="44"/>
        <v>7699.4</v>
      </c>
      <c r="E302" s="9">
        <f t="shared" si="45"/>
        <v>8410.7000000000007</v>
      </c>
      <c r="F302" s="9">
        <f t="shared" si="46"/>
        <v>4021</v>
      </c>
      <c r="G302" s="9">
        <f t="shared" si="47"/>
        <v>2887.4</v>
      </c>
    </row>
    <row r="303" spans="1:12" x14ac:dyDescent="0.25">
      <c r="C303" s="5">
        <v>11</v>
      </c>
      <c r="D303" s="9">
        <f t="shared" si="44"/>
        <v>6999.454545454545</v>
      </c>
      <c r="E303" s="9">
        <f t="shared" si="45"/>
        <v>7646.090909090909</v>
      </c>
      <c r="F303" s="9">
        <f t="shared" si="46"/>
        <v>3655.4545454545455</v>
      </c>
      <c r="G303" s="9">
        <f t="shared" si="47"/>
        <v>2624.909090909091</v>
      </c>
    </row>
    <row r="305" spans="1:7" x14ac:dyDescent="0.25">
      <c r="A305" s="70" t="s">
        <v>81</v>
      </c>
      <c r="B305" s="70"/>
      <c r="D305" s="5">
        <v>4</v>
      </c>
      <c r="E305" s="5">
        <v>4</v>
      </c>
      <c r="F305" s="5">
        <v>2</v>
      </c>
      <c r="G305" s="5">
        <v>1</v>
      </c>
    </row>
    <row r="306" spans="1:7" x14ac:dyDescent="0.25">
      <c r="A306" s="16"/>
      <c r="B306" s="16"/>
    </row>
    <row r="307" spans="1:7" x14ac:dyDescent="0.25">
      <c r="A307" s="16"/>
      <c r="B307" s="16"/>
    </row>
    <row r="311" spans="1:7" x14ac:dyDescent="0.25">
      <c r="D311" s="70" t="s">
        <v>24</v>
      </c>
      <c r="E311" s="70"/>
      <c r="G311" s="5" t="s">
        <v>27</v>
      </c>
    </row>
    <row r="313" spans="1:7" x14ac:dyDescent="0.25">
      <c r="D313" s="1" t="s">
        <v>0</v>
      </c>
      <c r="E313" s="3" t="s">
        <v>1</v>
      </c>
      <c r="F313" s="1" t="s">
        <v>2</v>
      </c>
      <c r="G313" s="1" t="s">
        <v>3</v>
      </c>
    </row>
    <row r="315" spans="1:7" x14ac:dyDescent="0.25">
      <c r="A315" s="70" t="s">
        <v>36</v>
      </c>
      <c r="B315" s="70"/>
      <c r="D315" s="6">
        <v>203091</v>
      </c>
      <c r="E315" s="6">
        <v>176100</v>
      </c>
      <c r="F315" s="6">
        <v>137532</v>
      </c>
      <c r="G315" s="6">
        <v>55105</v>
      </c>
    </row>
    <row r="316" spans="1:7" x14ac:dyDescent="0.25">
      <c r="C316" s="5" t="s">
        <v>37</v>
      </c>
    </row>
    <row r="317" spans="1:7" x14ac:dyDescent="0.25">
      <c r="C317" s="5">
        <v>1.42</v>
      </c>
      <c r="D317" s="10">
        <f>$D$315/C317</f>
        <v>143021.8309859155</v>
      </c>
      <c r="E317" s="10">
        <f>$E$315/C317</f>
        <v>124014.08450704227</v>
      </c>
      <c r="F317" s="10">
        <f>$F$315/C317</f>
        <v>96853.521126760563</v>
      </c>
      <c r="G317" s="10">
        <f>$G$315/C317</f>
        <v>38806.338028169019</v>
      </c>
    </row>
    <row r="318" spans="1:7" x14ac:dyDescent="0.25">
      <c r="C318" s="5">
        <v>2</v>
      </c>
      <c r="D318" s="10">
        <f t="shared" ref="D318:D342" si="48">$D$315/C318</f>
        <v>101545.5</v>
      </c>
      <c r="E318" s="10">
        <f t="shared" ref="E318:E342" si="49">$E$315/C318</f>
        <v>88050</v>
      </c>
      <c r="F318" s="10">
        <f t="shared" ref="F318:F342" si="50">$F$315/C318</f>
        <v>68766</v>
      </c>
      <c r="G318" s="10">
        <f t="shared" ref="G318:G342" si="51">$G$315/C318</f>
        <v>27552.5</v>
      </c>
    </row>
    <row r="319" spans="1:7" x14ac:dyDescent="0.25">
      <c r="C319" s="5">
        <v>3</v>
      </c>
      <c r="D319" s="10">
        <f t="shared" si="48"/>
        <v>67697</v>
      </c>
      <c r="E319" s="10">
        <f t="shared" si="49"/>
        <v>58700</v>
      </c>
      <c r="F319" s="10">
        <f t="shared" si="50"/>
        <v>45844</v>
      </c>
      <c r="G319" s="9">
        <f t="shared" si="51"/>
        <v>18368.333333333332</v>
      </c>
    </row>
    <row r="320" spans="1:7" x14ac:dyDescent="0.25">
      <c r="C320" s="5">
        <v>4</v>
      </c>
      <c r="D320" s="10">
        <f t="shared" si="48"/>
        <v>50772.75</v>
      </c>
      <c r="E320" s="10">
        <f t="shared" si="49"/>
        <v>44025</v>
      </c>
      <c r="F320" s="10">
        <f t="shared" si="50"/>
        <v>34383</v>
      </c>
      <c r="G320" s="9">
        <f t="shared" si="51"/>
        <v>13776.25</v>
      </c>
    </row>
    <row r="321" spans="3:9" x14ac:dyDescent="0.25">
      <c r="C321" s="5">
        <v>5</v>
      </c>
      <c r="D321" s="10">
        <f t="shared" si="48"/>
        <v>40618.199999999997</v>
      </c>
      <c r="E321" s="10">
        <f t="shared" si="49"/>
        <v>35220</v>
      </c>
      <c r="F321" s="10">
        <f t="shared" si="50"/>
        <v>27506.400000000001</v>
      </c>
      <c r="G321" s="9">
        <f t="shared" si="51"/>
        <v>11021</v>
      </c>
    </row>
    <row r="322" spans="3:9" x14ac:dyDescent="0.25">
      <c r="C322" s="5">
        <v>6</v>
      </c>
      <c r="D322" s="10">
        <f t="shared" si="48"/>
        <v>33848.5</v>
      </c>
      <c r="E322" s="10">
        <f t="shared" si="49"/>
        <v>29350</v>
      </c>
      <c r="F322" s="10">
        <f t="shared" si="50"/>
        <v>22922</v>
      </c>
      <c r="G322" s="9">
        <f t="shared" si="51"/>
        <v>9184.1666666666661</v>
      </c>
      <c r="I322" s="6"/>
    </row>
    <row r="323" spans="3:9" x14ac:dyDescent="0.25">
      <c r="C323" s="5">
        <v>7</v>
      </c>
      <c r="D323" s="10">
        <f t="shared" si="48"/>
        <v>29013</v>
      </c>
      <c r="E323" s="10">
        <f t="shared" si="49"/>
        <v>25157.142857142859</v>
      </c>
      <c r="F323" s="9">
        <f t="shared" si="50"/>
        <v>19647.428571428572</v>
      </c>
      <c r="G323" s="9">
        <f t="shared" si="51"/>
        <v>7872.1428571428569</v>
      </c>
      <c r="I323" s="6"/>
    </row>
    <row r="324" spans="3:9" x14ac:dyDescent="0.25">
      <c r="C324" s="5">
        <v>8</v>
      </c>
      <c r="D324" s="10">
        <f t="shared" si="48"/>
        <v>25386.375</v>
      </c>
      <c r="E324" s="10">
        <f t="shared" si="49"/>
        <v>22012.5</v>
      </c>
      <c r="F324" s="9">
        <f t="shared" si="50"/>
        <v>17191.5</v>
      </c>
      <c r="G324" s="9">
        <f t="shared" si="51"/>
        <v>6888.125</v>
      </c>
      <c r="I324" s="6"/>
    </row>
    <row r="325" spans="3:9" x14ac:dyDescent="0.25">
      <c r="C325" s="5">
        <v>9</v>
      </c>
      <c r="D325" s="10">
        <f t="shared" si="48"/>
        <v>22565.666666666668</v>
      </c>
      <c r="E325" s="9">
        <f t="shared" si="49"/>
        <v>19566.666666666668</v>
      </c>
      <c r="F325" s="9">
        <f t="shared" si="50"/>
        <v>15281.333333333334</v>
      </c>
      <c r="G325" s="9">
        <f t="shared" si="51"/>
        <v>6122.7777777777774</v>
      </c>
      <c r="I325" s="6"/>
    </row>
    <row r="326" spans="3:9" x14ac:dyDescent="0.25">
      <c r="C326" s="5">
        <v>10</v>
      </c>
      <c r="D326" s="10">
        <f t="shared" si="48"/>
        <v>20309.099999999999</v>
      </c>
      <c r="E326" s="9">
        <f t="shared" si="49"/>
        <v>17610</v>
      </c>
      <c r="F326" s="9">
        <f t="shared" si="50"/>
        <v>13753.2</v>
      </c>
      <c r="G326" s="9">
        <f t="shared" si="51"/>
        <v>5510.5</v>
      </c>
    </row>
    <row r="327" spans="3:9" x14ac:dyDescent="0.25">
      <c r="C327" s="5">
        <v>11</v>
      </c>
      <c r="D327" s="9">
        <f t="shared" si="48"/>
        <v>18462.81818181818</v>
      </c>
      <c r="E327" s="9">
        <f t="shared" si="49"/>
        <v>16009.09090909091</v>
      </c>
      <c r="F327" s="9">
        <f t="shared" si="50"/>
        <v>12502.90909090909</v>
      </c>
      <c r="G327" s="9">
        <f t="shared" si="51"/>
        <v>5009.545454545455</v>
      </c>
    </row>
    <row r="328" spans="3:9" x14ac:dyDescent="0.25">
      <c r="C328" s="5">
        <v>12</v>
      </c>
      <c r="D328" s="9">
        <f t="shared" si="48"/>
        <v>16924.25</v>
      </c>
      <c r="E328" s="9">
        <f t="shared" si="49"/>
        <v>14675</v>
      </c>
      <c r="F328" s="9">
        <f t="shared" si="50"/>
        <v>11461</v>
      </c>
      <c r="G328" s="9">
        <f t="shared" si="51"/>
        <v>4592.083333333333</v>
      </c>
    </row>
    <row r="329" spans="3:9" x14ac:dyDescent="0.25">
      <c r="C329" s="5">
        <v>13</v>
      </c>
      <c r="D329" s="9">
        <f t="shared" si="48"/>
        <v>15622.384615384615</v>
      </c>
      <c r="E329" s="9">
        <f t="shared" si="49"/>
        <v>13546.153846153846</v>
      </c>
      <c r="F329" s="9">
        <f t="shared" si="50"/>
        <v>10579.384615384615</v>
      </c>
      <c r="G329" s="9">
        <f t="shared" si="51"/>
        <v>4238.8461538461543</v>
      </c>
    </row>
    <row r="330" spans="3:9" x14ac:dyDescent="0.25">
      <c r="C330" s="5">
        <v>14</v>
      </c>
      <c r="D330" s="9">
        <f t="shared" si="48"/>
        <v>14506.5</v>
      </c>
      <c r="E330" s="9">
        <f t="shared" si="49"/>
        <v>12578.571428571429</v>
      </c>
      <c r="F330" s="9">
        <f t="shared" si="50"/>
        <v>9823.7142857142862</v>
      </c>
      <c r="G330" s="9">
        <f t="shared" si="51"/>
        <v>3936.0714285714284</v>
      </c>
    </row>
    <row r="331" spans="3:9" x14ac:dyDescent="0.25">
      <c r="C331" s="5">
        <v>15</v>
      </c>
      <c r="D331" s="9">
        <f t="shared" si="48"/>
        <v>13539.4</v>
      </c>
      <c r="E331" s="9">
        <f t="shared" si="49"/>
        <v>11740</v>
      </c>
      <c r="F331" s="9">
        <f t="shared" si="50"/>
        <v>9168.7999999999993</v>
      </c>
      <c r="G331" s="9">
        <f t="shared" si="51"/>
        <v>3673.6666666666665</v>
      </c>
    </row>
    <row r="332" spans="3:9" x14ac:dyDescent="0.25">
      <c r="C332" s="5">
        <v>16</v>
      </c>
      <c r="D332" s="9">
        <f t="shared" si="48"/>
        <v>12693.1875</v>
      </c>
      <c r="E332" s="9">
        <f t="shared" si="49"/>
        <v>11006.25</v>
      </c>
      <c r="F332" s="9">
        <f t="shared" si="50"/>
        <v>8595.75</v>
      </c>
      <c r="G332" s="9">
        <f t="shared" si="51"/>
        <v>3444.0625</v>
      </c>
    </row>
    <row r="333" spans="3:9" x14ac:dyDescent="0.25">
      <c r="C333" s="5">
        <v>17</v>
      </c>
      <c r="D333" s="9">
        <f t="shared" si="48"/>
        <v>11946.529411764706</v>
      </c>
      <c r="E333" s="9">
        <f t="shared" si="49"/>
        <v>10358.823529411764</v>
      </c>
      <c r="F333" s="9">
        <f t="shared" si="50"/>
        <v>8090.1176470588234</v>
      </c>
      <c r="G333" s="9">
        <f t="shared" si="51"/>
        <v>3241.4705882352941</v>
      </c>
    </row>
    <row r="334" spans="3:9" x14ac:dyDescent="0.25">
      <c r="C334" s="5">
        <v>18</v>
      </c>
      <c r="D334" s="9">
        <f t="shared" si="48"/>
        <v>11282.833333333334</v>
      </c>
      <c r="E334" s="9">
        <f t="shared" si="49"/>
        <v>9783.3333333333339</v>
      </c>
      <c r="F334" s="9">
        <f t="shared" si="50"/>
        <v>7640.666666666667</v>
      </c>
      <c r="G334" s="9">
        <f t="shared" si="51"/>
        <v>3061.3888888888887</v>
      </c>
    </row>
    <row r="335" spans="3:9" x14ac:dyDescent="0.25">
      <c r="C335" s="5">
        <v>19</v>
      </c>
      <c r="D335" s="9">
        <f t="shared" si="48"/>
        <v>10689</v>
      </c>
      <c r="E335" s="9">
        <f t="shared" si="49"/>
        <v>9268.4210526315783</v>
      </c>
      <c r="F335" s="9">
        <f t="shared" si="50"/>
        <v>7238.5263157894733</v>
      </c>
      <c r="G335" s="9">
        <f t="shared" si="51"/>
        <v>2900.2631578947367</v>
      </c>
    </row>
    <row r="336" spans="3:9" x14ac:dyDescent="0.25">
      <c r="C336" s="5">
        <v>20</v>
      </c>
      <c r="D336" s="9">
        <f t="shared" si="48"/>
        <v>10154.549999999999</v>
      </c>
      <c r="E336" s="9">
        <f t="shared" si="49"/>
        <v>8805</v>
      </c>
      <c r="F336" s="9">
        <f t="shared" si="50"/>
        <v>6876.6</v>
      </c>
      <c r="G336" s="9">
        <f t="shared" si="51"/>
        <v>2755.25</v>
      </c>
    </row>
    <row r="337" spans="1:7" x14ac:dyDescent="0.25">
      <c r="C337" s="5">
        <v>21</v>
      </c>
      <c r="D337" s="9">
        <f t="shared" si="48"/>
        <v>9671</v>
      </c>
      <c r="E337" s="9">
        <f t="shared" si="49"/>
        <v>8385.7142857142862</v>
      </c>
      <c r="F337" s="9">
        <f t="shared" si="50"/>
        <v>6549.1428571428569</v>
      </c>
      <c r="G337" s="9">
        <f t="shared" si="51"/>
        <v>2624.0476190476193</v>
      </c>
    </row>
    <row r="338" spans="1:7" x14ac:dyDescent="0.25">
      <c r="C338" s="5">
        <v>22</v>
      </c>
      <c r="D338" s="9">
        <f t="shared" si="48"/>
        <v>9231.4090909090901</v>
      </c>
      <c r="E338" s="9">
        <f t="shared" si="49"/>
        <v>8004.545454545455</v>
      </c>
      <c r="F338" s="9">
        <f t="shared" si="50"/>
        <v>6251.454545454545</v>
      </c>
      <c r="G338" s="9">
        <f t="shared" si="51"/>
        <v>2504.7727272727275</v>
      </c>
    </row>
    <row r="339" spans="1:7" x14ac:dyDescent="0.25">
      <c r="C339" s="5">
        <v>23</v>
      </c>
      <c r="D339" s="9">
        <f t="shared" si="48"/>
        <v>8830.04347826087</v>
      </c>
      <c r="E339" s="9">
        <f t="shared" si="49"/>
        <v>7656.521739130435</v>
      </c>
      <c r="F339" s="9">
        <f t="shared" si="50"/>
        <v>5979.652173913043</v>
      </c>
      <c r="G339" s="9">
        <f t="shared" si="51"/>
        <v>2395.8695652173915</v>
      </c>
    </row>
    <row r="340" spans="1:7" x14ac:dyDescent="0.25">
      <c r="C340" s="5">
        <v>24</v>
      </c>
      <c r="D340" s="9">
        <f t="shared" si="48"/>
        <v>8462.125</v>
      </c>
      <c r="E340" s="9">
        <f t="shared" si="49"/>
        <v>7337.5</v>
      </c>
      <c r="F340" s="9">
        <f t="shared" si="50"/>
        <v>5730.5</v>
      </c>
      <c r="G340" s="9">
        <f t="shared" si="51"/>
        <v>2296.0416666666665</v>
      </c>
    </row>
    <row r="341" spans="1:7" x14ac:dyDescent="0.25">
      <c r="C341" s="5">
        <v>25</v>
      </c>
      <c r="D341" s="9">
        <f t="shared" si="48"/>
        <v>8123.64</v>
      </c>
      <c r="E341" s="9">
        <f t="shared" si="49"/>
        <v>7044</v>
      </c>
      <c r="F341" s="9">
        <f t="shared" si="50"/>
        <v>5501.28</v>
      </c>
      <c r="G341" s="9">
        <f t="shared" si="51"/>
        <v>2204.1999999999998</v>
      </c>
    </row>
    <row r="342" spans="1:7" x14ac:dyDescent="0.25">
      <c r="C342" s="5">
        <v>26</v>
      </c>
      <c r="D342" s="9">
        <f t="shared" si="48"/>
        <v>7811.1923076923076</v>
      </c>
      <c r="E342" s="9">
        <f t="shared" si="49"/>
        <v>6773.0769230769229</v>
      </c>
      <c r="F342" s="9">
        <f t="shared" si="50"/>
        <v>5289.6923076923076</v>
      </c>
      <c r="G342" s="9">
        <f t="shared" si="51"/>
        <v>2119.4230769230771</v>
      </c>
    </row>
    <row r="344" spans="1:7" x14ac:dyDescent="0.25">
      <c r="A344" s="70" t="s">
        <v>81</v>
      </c>
      <c r="B344" s="70"/>
      <c r="D344" s="5">
        <v>10</v>
      </c>
      <c r="E344" s="5">
        <v>8</v>
      </c>
      <c r="F344" s="5">
        <v>6</v>
      </c>
      <c r="G344" s="5">
        <v>2</v>
      </c>
    </row>
    <row r="345" spans="1:7" x14ac:dyDescent="0.25">
      <c r="A345" s="16"/>
      <c r="B345" s="16"/>
    </row>
    <row r="346" spans="1:7" x14ac:dyDescent="0.25">
      <c r="A346" s="16"/>
      <c r="B346" s="16"/>
    </row>
    <row r="347" spans="1:7" x14ac:dyDescent="0.25">
      <c r="A347" s="5"/>
      <c r="B347" s="5"/>
    </row>
    <row r="350" spans="1:7" x14ac:dyDescent="0.25">
      <c r="D350" s="70" t="s">
        <v>25</v>
      </c>
      <c r="E350" s="70"/>
      <c r="G350" s="5" t="s">
        <v>31</v>
      </c>
    </row>
    <row r="352" spans="1:7" x14ac:dyDescent="0.25">
      <c r="D352" s="1" t="s">
        <v>0</v>
      </c>
      <c r="E352" s="3" t="s">
        <v>1</v>
      </c>
      <c r="F352" s="1" t="s">
        <v>2</v>
      </c>
      <c r="G352" s="1" t="s">
        <v>3</v>
      </c>
    </row>
    <row r="354" spans="1:9" x14ac:dyDescent="0.25">
      <c r="A354" s="70" t="s">
        <v>36</v>
      </c>
      <c r="B354" s="70"/>
      <c r="D354" s="6">
        <v>251090</v>
      </c>
      <c r="E354" s="6">
        <v>109588</v>
      </c>
      <c r="F354" s="6">
        <v>142100</v>
      </c>
      <c r="G354" s="6">
        <v>28859</v>
      </c>
    </row>
    <row r="355" spans="1:9" x14ac:dyDescent="0.25">
      <c r="C355" s="5" t="s">
        <v>37</v>
      </c>
    </row>
    <row r="356" spans="1:9" x14ac:dyDescent="0.25">
      <c r="C356" s="5">
        <v>1.42</v>
      </c>
      <c r="D356" s="10">
        <f>$D$354/C356</f>
        <v>176823.94366197183</v>
      </c>
      <c r="E356" s="10">
        <f>$E$354/C356</f>
        <v>77174.647887323954</v>
      </c>
      <c r="F356" s="10">
        <f>$F$354/C356</f>
        <v>100070.42253521127</v>
      </c>
      <c r="G356" s="9">
        <f>$G$354/C356</f>
        <v>20323.239436619719</v>
      </c>
    </row>
    <row r="357" spans="1:9" x14ac:dyDescent="0.25">
      <c r="C357" s="5">
        <v>2</v>
      </c>
      <c r="D357" s="10">
        <f t="shared" ref="D357:D378" si="52">$D$354/C357</f>
        <v>125545</v>
      </c>
      <c r="E357" s="10">
        <f t="shared" ref="E357:E378" si="53">$E$354/C357</f>
        <v>54794</v>
      </c>
      <c r="F357" s="10">
        <f t="shared" ref="F357:F378" si="54">$F$354/C357</f>
        <v>71050</v>
      </c>
      <c r="G357" s="9">
        <f t="shared" ref="G357:G378" si="55">$G$354/C357</f>
        <v>14429.5</v>
      </c>
    </row>
    <row r="358" spans="1:9" x14ac:dyDescent="0.25">
      <c r="C358" s="5">
        <v>3</v>
      </c>
      <c r="D358" s="10">
        <f t="shared" si="52"/>
        <v>83696.666666666672</v>
      </c>
      <c r="E358" s="10">
        <f t="shared" si="53"/>
        <v>36529.333333333336</v>
      </c>
      <c r="F358" s="10">
        <f t="shared" si="54"/>
        <v>47366.666666666664</v>
      </c>
      <c r="G358" s="9">
        <f t="shared" si="55"/>
        <v>9619.6666666666661</v>
      </c>
    </row>
    <row r="359" spans="1:9" x14ac:dyDescent="0.25">
      <c r="C359" s="5">
        <v>4</v>
      </c>
      <c r="D359" s="10">
        <f t="shared" si="52"/>
        <v>62772.5</v>
      </c>
      <c r="E359" s="10">
        <f t="shared" si="53"/>
        <v>27397</v>
      </c>
      <c r="F359" s="10">
        <f t="shared" si="54"/>
        <v>35525</v>
      </c>
      <c r="G359" s="9">
        <f t="shared" si="55"/>
        <v>7214.75</v>
      </c>
    </row>
    <row r="360" spans="1:9" x14ac:dyDescent="0.25">
      <c r="C360" s="5">
        <v>5</v>
      </c>
      <c r="D360" s="10">
        <f t="shared" si="52"/>
        <v>50218</v>
      </c>
      <c r="E360" s="10">
        <f t="shared" si="53"/>
        <v>21917.599999999999</v>
      </c>
      <c r="F360" s="10">
        <f t="shared" si="54"/>
        <v>28420</v>
      </c>
      <c r="G360" s="9">
        <f t="shared" si="55"/>
        <v>5771.8</v>
      </c>
      <c r="I360" s="6"/>
    </row>
    <row r="361" spans="1:9" x14ac:dyDescent="0.25">
      <c r="C361" s="5">
        <v>6</v>
      </c>
      <c r="D361" s="10">
        <f t="shared" si="52"/>
        <v>41848.333333333336</v>
      </c>
      <c r="E361" s="9">
        <f t="shared" si="53"/>
        <v>18264.666666666668</v>
      </c>
      <c r="F361" s="10">
        <f t="shared" si="54"/>
        <v>23683.333333333332</v>
      </c>
      <c r="G361" s="9">
        <f t="shared" si="55"/>
        <v>4809.833333333333</v>
      </c>
      <c r="I361" s="6"/>
    </row>
    <row r="362" spans="1:9" x14ac:dyDescent="0.25">
      <c r="C362" s="5">
        <v>7</v>
      </c>
      <c r="D362" s="10">
        <f t="shared" si="52"/>
        <v>35870</v>
      </c>
      <c r="E362" s="9">
        <f t="shared" si="53"/>
        <v>15655.428571428571</v>
      </c>
      <c r="F362" s="9">
        <f t="shared" si="54"/>
        <v>20300</v>
      </c>
      <c r="G362" s="9">
        <f t="shared" si="55"/>
        <v>4122.7142857142853</v>
      </c>
      <c r="I362" s="6"/>
    </row>
    <row r="363" spans="1:9" x14ac:dyDescent="0.25">
      <c r="C363" s="5">
        <v>8</v>
      </c>
      <c r="D363" s="10">
        <f t="shared" si="52"/>
        <v>31386.25</v>
      </c>
      <c r="E363" s="9">
        <f t="shared" si="53"/>
        <v>13698.5</v>
      </c>
      <c r="F363" s="9">
        <f t="shared" si="54"/>
        <v>17762.5</v>
      </c>
      <c r="G363" s="9">
        <f t="shared" si="55"/>
        <v>3607.375</v>
      </c>
      <c r="I363" s="6"/>
    </row>
    <row r="364" spans="1:9" x14ac:dyDescent="0.25">
      <c r="C364" s="5">
        <v>9</v>
      </c>
      <c r="D364" s="10">
        <f t="shared" si="52"/>
        <v>27898.888888888891</v>
      </c>
      <c r="E364" s="9">
        <f t="shared" si="53"/>
        <v>12176.444444444445</v>
      </c>
      <c r="F364" s="9">
        <f t="shared" si="54"/>
        <v>15788.888888888889</v>
      </c>
      <c r="G364" s="9">
        <f t="shared" si="55"/>
        <v>3206.5555555555557</v>
      </c>
    </row>
    <row r="365" spans="1:9" x14ac:dyDescent="0.25">
      <c r="C365" s="5">
        <v>10</v>
      </c>
      <c r="D365" s="10">
        <f t="shared" si="52"/>
        <v>25109</v>
      </c>
      <c r="E365" s="9">
        <f t="shared" si="53"/>
        <v>10958.8</v>
      </c>
      <c r="F365" s="9">
        <f t="shared" si="54"/>
        <v>14210</v>
      </c>
      <c r="G365" s="9">
        <f t="shared" si="55"/>
        <v>2885.9</v>
      </c>
    </row>
    <row r="366" spans="1:9" x14ac:dyDescent="0.25">
      <c r="C366" s="5">
        <v>11</v>
      </c>
      <c r="D366" s="10">
        <f t="shared" si="52"/>
        <v>22826.363636363636</v>
      </c>
      <c r="E366" s="9">
        <f t="shared" si="53"/>
        <v>9962.545454545454</v>
      </c>
      <c r="F366" s="9">
        <f t="shared" si="54"/>
        <v>12918.181818181818</v>
      </c>
      <c r="G366" s="9">
        <f t="shared" si="55"/>
        <v>2623.5454545454545</v>
      </c>
    </row>
    <row r="367" spans="1:9" x14ac:dyDescent="0.25">
      <c r="C367" s="5">
        <v>12</v>
      </c>
      <c r="D367" s="10">
        <f t="shared" si="52"/>
        <v>20924.166666666668</v>
      </c>
      <c r="E367" s="9">
        <f t="shared" si="53"/>
        <v>9132.3333333333339</v>
      </c>
      <c r="F367" s="9">
        <f t="shared" si="54"/>
        <v>11841.666666666666</v>
      </c>
      <c r="G367" s="9">
        <f t="shared" si="55"/>
        <v>2404.9166666666665</v>
      </c>
    </row>
    <row r="368" spans="1:9" x14ac:dyDescent="0.25">
      <c r="C368" s="5">
        <v>13</v>
      </c>
      <c r="D368" s="9">
        <f t="shared" si="52"/>
        <v>19314.615384615383</v>
      </c>
      <c r="E368" s="9">
        <f t="shared" si="53"/>
        <v>8429.8461538461543</v>
      </c>
      <c r="F368" s="9">
        <f t="shared" si="54"/>
        <v>10930.76923076923</v>
      </c>
      <c r="G368" s="9">
        <f t="shared" si="55"/>
        <v>2219.9230769230771</v>
      </c>
    </row>
    <row r="369" spans="1:7" x14ac:dyDescent="0.25">
      <c r="C369" s="5">
        <v>14</v>
      </c>
      <c r="D369" s="9">
        <f t="shared" si="52"/>
        <v>17935</v>
      </c>
      <c r="E369" s="9">
        <f t="shared" si="53"/>
        <v>7827.7142857142853</v>
      </c>
      <c r="F369" s="9">
        <f t="shared" si="54"/>
        <v>10150</v>
      </c>
      <c r="G369" s="9">
        <f t="shared" si="55"/>
        <v>2061.3571428571427</v>
      </c>
    </row>
    <row r="370" spans="1:7" x14ac:dyDescent="0.25">
      <c r="C370" s="5">
        <v>15</v>
      </c>
      <c r="D370" s="9">
        <f t="shared" si="52"/>
        <v>16739.333333333332</v>
      </c>
      <c r="E370" s="9">
        <f t="shared" si="53"/>
        <v>7305.8666666666668</v>
      </c>
      <c r="F370" s="9">
        <f t="shared" si="54"/>
        <v>9473.3333333333339</v>
      </c>
      <c r="G370" s="9">
        <f t="shared" si="55"/>
        <v>1923.9333333333334</v>
      </c>
    </row>
    <row r="371" spans="1:7" x14ac:dyDescent="0.25">
      <c r="C371" s="5">
        <v>16</v>
      </c>
      <c r="D371" s="9">
        <f t="shared" si="52"/>
        <v>15693.125</v>
      </c>
      <c r="E371" s="9">
        <f t="shared" si="53"/>
        <v>6849.25</v>
      </c>
      <c r="F371" s="9">
        <f t="shared" si="54"/>
        <v>8881.25</v>
      </c>
      <c r="G371" s="9">
        <f t="shared" si="55"/>
        <v>1803.6875</v>
      </c>
    </row>
    <row r="372" spans="1:7" x14ac:dyDescent="0.25">
      <c r="C372" s="5">
        <v>17</v>
      </c>
      <c r="D372" s="9">
        <f t="shared" si="52"/>
        <v>14770</v>
      </c>
      <c r="E372" s="9">
        <f t="shared" si="53"/>
        <v>6446.3529411764703</v>
      </c>
      <c r="F372" s="9">
        <f t="shared" si="54"/>
        <v>8358.823529411764</v>
      </c>
      <c r="G372" s="9">
        <f t="shared" si="55"/>
        <v>1697.5882352941176</v>
      </c>
    </row>
    <row r="373" spans="1:7" x14ac:dyDescent="0.25">
      <c r="C373" s="5">
        <v>18</v>
      </c>
      <c r="D373" s="9">
        <f t="shared" si="52"/>
        <v>13949.444444444445</v>
      </c>
      <c r="E373" s="9">
        <f t="shared" si="53"/>
        <v>6088.2222222222226</v>
      </c>
      <c r="F373" s="9">
        <f t="shared" si="54"/>
        <v>7894.4444444444443</v>
      </c>
      <c r="G373" s="9">
        <f t="shared" si="55"/>
        <v>1603.2777777777778</v>
      </c>
    </row>
    <row r="374" spans="1:7" x14ac:dyDescent="0.25">
      <c r="C374" s="5">
        <v>19</v>
      </c>
      <c r="D374" s="9">
        <f t="shared" si="52"/>
        <v>13215.263157894737</v>
      </c>
      <c r="E374" s="9">
        <f t="shared" si="53"/>
        <v>5767.7894736842109</v>
      </c>
      <c r="F374" s="9">
        <f t="shared" si="54"/>
        <v>7478.9473684210525</v>
      </c>
      <c r="G374" s="9">
        <f t="shared" si="55"/>
        <v>1518.8947368421052</v>
      </c>
    </row>
    <row r="375" spans="1:7" x14ac:dyDescent="0.25">
      <c r="C375" s="5">
        <v>20</v>
      </c>
      <c r="D375" s="9">
        <f t="shared" si="52"/>
        <v>12554.5</v>
      </c>
      <c r="E375" s="9">
        <f t="shared" si="53"/>
        <v>5479.4</v>
      </c>
      <c r="F375" s="9">
        <f t="shared" si="54"/>
        <v>7105</v>
      </c>
      <c r="G375" s="9">
        <f t="shared" si="55"/>
        <v>1442.95</v>
      </c>
    </row>
    <row r="376" spans="1:7" x14ac:dyDescent="0.25">
      <c r="C376" s="5">
        <v>21</v>
      </c>
      <c r="D376" s="9">
        <f t="shared" si="52"/>
        <v>11956.666666666666</v>
      </c>
      <c r="E376" s="9">
        <f t="shared" si="53"/>
        <v>5218.4761904761908</v>
      </c>
      <c r="F376" s="9">
        <f t="shared" si="54"/>
        <v>6766.666666666667</v>
      </c>
      <c r="G376" s="9">
        <f t="shared" si="55"/>
        <v>1374.2380952380952</v>
      </c>
    </row>
    <row r="377" spans="1:7" x14ac:dyDescent="0.25">
      <c r="C377" s="5">
        <v>22</v>
      </c>
      <c r="D377" s="9">
        <f t="shared" si="52"/>
        <v>11413.181818181818</v>
      </c>
      <c r="E377" s="9">
        <f t="shared" si="53"/>
        <v>4981.272727272727</v>
      </c>
      <c r="F377" s="9">
        <f t="shared" si="54"/>
        <v>6459.090909090909</v>
      </c>
      <c r="G377" s="9">
        <f t="shared" si="55"/>
        <v>1311.7727272727273</v>
      </c>
    </row>
    <row r="378" spans="1:7" x14ac:dyDescent="0.25">
      <c r="C378" s="5">
        <v>23</v>
      </c>
      <c r="D378" s="9">
        <f t="shared" si="52"/>
        <v>10916.95652173913</v>
      </c>
      <c r="E378" s="9">
        <f t="shared" si="53"/>
        <v>4764.695652173913</v>
      </c>
      <c r="F378" s="9">
        <f t="shared" si="54"/>
        <v>6178.260869565217</v>
      </c>
      <c r="G378" s="9">
        <f t="shared" si="55"/>
        <v>1254.7391304347825</v>
      </c>
    </row>
    <row r="380" spans="1:7" x14ac:dyDescent="0.25">
      <c r="A380" s="70" t="s">
        <v>81</v>
      </c>
      <c r="B380" s="70"/>
      <c r="D380" s="5">
        <v>12</v>
      </c>
      <c r="E380" s="5">
        <v>5</v>
      </c>
      <c r="F380" s="5">
        <v>6</v>
      </c>
      <c r="G380" s="5">
        <v>0</v>
      </c>
    </row>
    <row r="381" spans="1:7" x14ac:dyDescent="0.25">
      <c r="A381" s="16"/>
      <c r="B381" s="16"/>
      <c r="D381" s="53"/>
      <c r="E381" s="53"/>
      <c r="F381" s="53"/>
      <c r="G381" s="53"/>
    </row>
    <row r="382" spans="1:7" x14ac:dyDescent="0.25">
      <c r="A382" s="16"/>
      <c r="B382" s="16"/>
      <c r="D382" s="53"/>
      <c r="E382" s="53"/>
      <c r="F382" s="53"/>
      <c r="G382" s="53"/>
    </row>
    <row r="386" spans="1:8" x14ac:dyDescent="0.25">
      <c r="D386" s="1"/>
      <c r="E386" s="3"/>
      <c r="F386" s="1"/>
      <c r="G386" s="1"/>
    </row>
    <row r="387" spans="1:8" x14ac:dyDescent="0.25">
      <c r="D387" s="33" t="s">
        <v>0</v>
      </c>
      <c r="E387" s="33" t="s">
        <v>1</v>
      </c>
      <c r="F387" s="33" t="s">
        <v>2</v>
      </c>
      <c r="G387" s="33" t="s">
        <v>3</v>
      </c>
      <c r="H387" s="33" t="s">
        <v>79</v>
      </c>
    </row>
    <row r="388" spans="1:8" x14ac:dyDescent="0.25">
      <c r="A388" s="70" t="s">
        <v>81</v>
      </c>
      <c r="B388" s="70"/>
      <c r="D388" s="52">
        <f>D43+D64+D16+D88+D111+D136+D171+D196+D232+D255+D281+D305+D344+D380</f>
        <v>73</v>
      </c>
      <c r="E388" s="52">
        <f t="shared" ref="E388:G388" si="56">E43+E64+E16+E88+E111+E136+E171+E196+E232+E255+E281+E305+E344+E380</f>
        <v>73</v>
      </c>
      <c r="F388" s="52">
        <f t="shared" si="56"/>
        <v>37</v>
      </c>
      <c r="G388" s="52">
        <f t="shared" si="56"/>
        <v>17</v>
      </c>
      <c r="H388" s="52">
        <f>SUM(D388:G388)</f>
        <v>200</v>
      </c>
    </row>
    <row r="389" spans="1:8" x14ac:dyDescent="0.25">
      <c r="A389" s="16"/>
      <c r="B389" s="16"/>
      <c r="D389" s="53"/>
      <c r="E389" s="53"/>
      <c r="F389" s="53"/>
      <c r="G389" s="53"/>
    </row>
    <row r="390" spans="1:8" x14ac:dyDescent="0.25">
      <c r="A390" s="16"/>
      <c r="B390" s="16"/>
      <c r="D390" s="53"/>
      <c r="E390" s="53"/>
      <c r="F390" s="53"/>
      <c r="G390" s="53"/>
    </row>
    <row r="391" spans="1:8" x14ac:dyDescent="0.25">
      <c r="D391" s="53"/>
      <c r="E391" s="53"/>
      <c r="F391" s="53"/>
      <c r="G391" s="53"/>
    </row>
    <row r="404" spans="1:11" x14ac:dyDescent="0.25">
      <c r="C404" s="23"/>
      <c r="D404" s="70" t="s">
        <v>7</v>
      </c>
      <c r="E404" s="70"/>
      <c r="F404" s="23" t="s">
        <v>11</v>
      </c>
      <c r="G404" s="23"/>
    </row>
    <row r="405" spans="1:11" x14ac:dyDescent="0.25">
      <c r="C405" s="23"/>
      <c r="D405" s="23"/>
      <c r="E405" s="23"/>
      <c r="F405" s="23"/>
      <c r="G405" s="23"/>
    </row>
    <row r="406" spans="1:11" x14ac:dyDescent="0.25">
      <c r="C406" s="23"/>
      <c r="D406" s="23"/>
      <c r="E406" s="23"/>
      <c r="F406" s="23"/>
      <c r="G406" s="23"/>
    </row>
    <row r="407" spans="1:11" x14ac:dyDescent="0.25">
      <c r="C407" s="23"/>
      <c r="D407" s="1" t="s">
        <v>0</v>
      </c>
      <c r="E407" s="1" t="s">
        <v>51</v>
      </c>
      <c r="F407" s="1" t="s">
        <v>2</v>
      </c>
      <c r="G407" s="1"/>
    </row>
    <row r="408" spans="1:11" x14ac:dyDescent="0.25">
      <c r="C408" s="23"/>
      <c r="D408" s="23"/>
      <c r="E408" s="23"/>
      <c r="F408" s="23"/>
      <c r="G408" s="23"/>
    </row>
    <row r="409" spans="1:11" x14ac:dyDescent="0.25">
      <c r="A409" s="70" t="s">
        <v>36</v>
      </c>
      <c r="B409" s="70"/>
      <c r="C409" s="23"/>
      <c r="D409" s="6">
        <v>26355</v>
      </c>
      <c r="E409" s="6">
        <v>59710</v>
      </c>
      <c r="F409" s="6">
        <v>18546</v>
      </c>
      <c r="G409" s="6"/>
    </row>
    <row r="410" spans="1:11" x14ac:dyDescent="0.25">
      <c r="C410" s="23" t="s">
        <v>37</v>
      </c>
      <c r="D410" s="23"/>
      <c r="E410" s="23"/>
      <c r="F410" s="15"/>
      <c r="G410" s="23"/>
      <c r="K410" s="6"/>
    </row>
    <row r="411" spans="1:11" x14ac:dyDescent="0.25">
      <c r="C411" s="23">
        <v>1.42</v>
      </c>
      <c r="D411" s="10">
        <f>D$409/$C411</f>
        <v>18559.859154929578</v>
      </c>
      <c r="E411" s="10">
        <f t="shared" ref="E411:F415" si="57">E$409/$C411</f>
        <v>42049.295774647886</v>
      </c>
      <c r="F411" s="12">
        <f t="shared" si="57"/>
        <v>13060.56338028169</v>
      </c>
      <c r="G411" s="9"/>
      <c r="K411" s="6"/>
    </row>
    <row r="412" spans="1:11" x14ac:dyDescent="0.25">
      <c r="C412" s="23">
        <v>2</v>
      </c>
      <c r="D412" s="12">
        <f t="shared" ref="D412:D415" si="58">D$409/$C412</f>
        <v>13177.5</v>
      </c>
      <c r="E412" s="10">
        <f>E$409/$C412</f>
        <v>29855</v>
      </c>
      <c r="F412" s="12">
        <f t="shared" si="57"/>
        <v>9273</v>
      </c>
      <c r="G412" s="9"/>
      <c r="K412" s="6"/>
    </row>
    <row r="413" spans="1:11" x14ac:dyDescent="0.25">
      <c r="C413" s="23">
        <v>3</v>
      </c>
      <c r="D413" s="12">
        <f t="shared" si="58"/>
        <v>8785</v>
      </c>
      <c r="E413" s="10">
        <f t="shared" si="57"/>
        <v>19903.333333333332</v>
      </c>
      <c r="F413" s="12">
        <f>F$409/$C413</f>
        <v>6182</v>
      </c>
      <c r="G413" s="9"/>
      <c r="K413" s="6"/>
    </row>
    <row r="414" spans="1:11" x14ac:dyDescent="0.25">
      <c r="C414" s="23">
        <v>4</v>
      </c>
      <c r="D414" s="12">
        <f t="shared" si="58"/>
        <v>6588.75</v>
      </c>
      <c r="E414" s="10">
        <f t="shared" si="57"/>
        <v>14927.5</v>
      </c>
      <c r="F414" s="12">
        <f t="shared" si="57"/>
        <v>4636.5</v>
      </c>
      <c r="G414" s="9"/>
      <c r="K414" s="6"/>
    </row>
    <row r="415" spans="1:11" x14ac:dyDescent="0.25">
      <c r="C415" s="23">
        <v>5</v>
      </c>
      <c r="D415" s="12">
        <f t="shared" si="58"/>
        <v>5271</v>
      </c>
      <c r="E415" s="12">
        <f>E$409/$C415</f>
        <v>11942</v>
      </c>
      <c r="F415" s="12">
        <f t="shared" si="57"/>
        <v>3709.2</v>
      </c>
      <c r="G415" s="9"/>
      <c r="K415" s="6"/>
    </row>
    <row r="416" spans="1:11" x14ac:dyDescent="0.25">
      <c r="C416" s="23"/>
      <c r="D416" s="23"/>
      <c r="E416" s="23"/>
      <c r="F416" s="23"/>
      <c r="G416" s="23"/>
      <c r="K416" s="6"/>
    </row>
    <row r="417" spans="1:11" x14ac:dyDescent="0.25">
      <c r="A417" s="70" t="s">
        <v>81</v>
      </c>
      <c r="B417" s="70"/>
      <c r="C417" s="23"/>
      <c r="D417" s="23">
        <v>1</v>
      </c>
      <c r="E417" s="23">
        <v>4</v>
      </c>
      <c r="F417" s="23">
        <v>0</v>
      </c>
      <c r="G417" s="23"/>
      <c r="K417" s="6"/>
    </row>
    <row r="418" spans="1:11" x14ac:dyDescent="0.25">
      <c r="A418" s="16"/>
      <c r="B418" s="16"/>
      <c r="C418" s="23"/>
      <c r="D418" s="53"/>
      <c r="E418" s="53"/>
      <c r="F418" s="53"/>
      <c r="G418" s="53"/>
      <c r="H418" s="7"/>
      <c r="K418" s="6"/>
    </row>
    <row r="419" spans="1:11" x14ac:dyDescent="0.25">
      <c r="A419" s="16"/>
      <c r="B419" s="16"/>
      <c r="C419" s="23"/>
      <c r="D419" s="53"/>
      <c r="E419" s="53"/>
      <c r="F419" s="53"/>
      <c r="G419" s="53"/>
      <c r="H419" s="7"/>
      <c r="K419" s="6"/>
    </row>
    <row r="420" spans="1:11" x14ac:dyDescent="0.25">
      <c r="C420" s="23"/>
      <c r="D420" s="53"/>
      <c r="E420" s="53"/>
      <c r="F420" s="53"/>
      <c r="G420" s="53"/>
      <c r="H420" s="7"/>
      <c r="K420" s="6"/>
    </row>
    <row r="421" spans="1:11" x14ac:dyDescent="0.25">
      <c r="K421" s="6"/>
    </row>
    <row r="422" spans="1:11" x14ac:dyDescent="0.25">
      <c r="K422" s="6"/>
    </row>
    <row r="423" spans="1:11" x14ac:dyDescent="0.25">
      <c r="C423" s="23"/>
      <c r="D423" s="70" t="s">
        <v>10</v>
      </c>
      <c r="E423" s="70"/>
      <c r="F423" s="23" t="s">
        <v>12</v>
      </c>
      <c r="G423" s="23"/>
      <c r="K423" s="6"/>
    </row>
    <row r="424" spans="1:11" x14ac:dyDescent="0.25">
      <c r="C424" s="23"/>
      <c r="D424" s="23"/>
      <c r="E424" s="23"/>
      <c r="F424" s="23"/>
      <c r="G424" s="23"/>
      <c r="I424" s="6"/>
      <c r="K424" s="6"/>
    </row>
    <row r="425" spans="1:11" x14ac:dyDescent="0.25">
      <c r="C425" s="23"/>
      <c r="D425" s="1" t="s">
        <v>0</v>
      </c>
      <c r="E425" s="1" t="s">
        <v>51</v>
      </c>
      <c r="F425" s="1" t="s">
        <v>2</v>
      </c>
      <c r="G425" s="1"/>
      <c r="I425" s="6"/>
      <c r="K425" s="6"/>
    </row>
    <row r="426" spans="1:11" x14ac:dyDescent="0.25">
      <c r="C426" s="23"/>
      <c r="D426" s="23"/>
      <c r="E426" s="23"/>
      <c r="F426" s="23"/>
      <c r="G426" s="23"/>
      <c r="I426" s="6"/>
      <c r="K426" s="6"/>
    </row>
    <row r="427" spans="1:11" x14ac:dyDescent="0.25">
      <c r="A427" s="70" t="s">
        <v>36</v>
      </c>
      <c r="B427" s="70"/>
      <c r="C427" s="23"/>
      <c r="D427" s="6">
        <v>74565</v>
      </c>
      <c r="E427" s="6">
        <v>179096</v>
      </c>
      <c r="F427" s="6">
        <v>52797</v>
      </c>
      <c r="G427" s="6"/>
      <c r="I427" s="6"/>
      <c r="K427" s="6"/>
    </row>
    <row r="428" spans="1:11" x14ac:dyDescent="0.25">
      <c r="C428" s="23" t="s">
        <v>37</v>
      </c>
      <c r="D428" s="23"/>
      <c r="E428" s="23"/>
      <c r="F428" s="23"/>
      <c r="G428" s="23"/>
      <c r="I428" s="6"/>
      <c r="K428" s="6"/>
    </row>
    <row r="429" spans="1:11" x14ac:dyDescent="0.25">
      <c r="C429" s="23">
        <v>1.42</v>
      </c>
      <c r="D429" s="10">
        <f>D$427/$C429</f>
        <v>52510.563380281696</v>
      </c>
      <c r="E429" s="10">
        <f t="shared" ref="E429:F442" si="59">E$427/$C429</f>
        <v>126123.94366197183</v>
      </c>
      <c r="F429" s="10">
        <f t="shared" si="59"/>
        <v>37180.985915492958</v>
      </c>
      <c r="G429" s="12"/>
      <c r="I429" s="6"/>
      <c r="K429" s="6"/>
    </row>
    <row r="430" spans="1:11" x14ac:dyDescent="0.25">
      <c r="C430" s="23">
        <v>2</v>
      </c>
      <c r="D430" s="10">
        <f t="shared" ref="D430:D442" si="60">D$427/$C430</f>
        <v>37282.5</v>
      </c>
      <c r="E430" s="10">
        <f t="shared" si="59"/>
        <v>89548</v>
      </c>
      <c r="F430" s="10">
        <f t="shared" si="59"/>
        <v>26398.5</v>
      </c>
      <c r="G430" s="12"/>
      <c r="I430" s="6"/>
      <c r="K430" s="6"/>
    </row>
    <row r="431" spans="1:11" x14ac:dyDescent="0.25">
      <c r="C431" s="23">
        <v>3</v>
      </c>
      <c r="D431" s="10">
        <f t="shared" si="60"/>
        <v>24855</v>
      </c>
      <c r="E431" s="10">
        <f t="shared" si="59"/>
        <v>59698.666666666664</v>
      </c>
      <c r="F431" s="12">
        <f t="shared" si="59"/>
        <v>17599</v>
      </c>
      <c r="G431" s="12"/>
      <c r="I431" s="6"/>
      <c r="K431" s="6"/>
    </row>
    <row r="432" spans="1:11" x14ac:dyDescent="0.25">
      <c r="C432" s="23">
        <v>4</v>
      </c>
      <c r="D432" s="12">
        <f t="shared" si="60"/>
        <v>18641.25</v>
      </c>
      <c r="E432" s="10">
        <f t="shared" si="59"/>
        <v>44774</v>
      </c>
      <c r="F432" s="12">
        <f t="shared" si="59"/>
        <v>13199.25</v>
      </c>
      <c r="G432" s="12"/>
      <c r="I432" s="6"/>
      <c r="K432" s="6"/>
    </row>
    <row r="433" spans="1:11" x14ac:dyDescent="0.25">
      <c r="C433" s="23">
        <v>5</v>
      </c>
      <c r="D433" s="12">
        <f t="shared" si="60"/>
        <v>14913</v>
      </c>
      <c r="E433" s="10">
        <f t="shared" si="59"/>
        <v>35819.199999999997</v>
      </c>
      <c r="F433" s="12">
        <f t="shared" si="59"/>
        <v>10559.4</v>
      </c>
      <c r="G433" s="12"/>
      <c r="I433" s="6"/>
      <c r="K433" s="6"/>
    </row>
    <row r="434" spans="1:11" x14ac:dyDescent="0.25">
      <c r="C434" s="23">
        <v>6</v>
      </c>
      <c r="D434" s="12">
        <f t="shared" si="60"/>
        <v>12427.5</v>
      </c>
      <c r="E434" s="10">
        <f t="shared" si="59"/>
        <v>29849.333333333332</v>
      </c>
      <c r="F434" s="12">
        <f t="shared" si="59"/>
        <v>8799.5</v>
      </c>
      <c r="G434" s="12"/>
      <c r="I434" s="6"/>
      <c r="K434" s="6"/>
    </row>
    <row r="435" spans="1:11" x14ac:dyDescent="0.25">
      <c r="C435" s="23">
        <v>7</v>
      </c>
      <c r="D435" s="12">
        <f t="shared" si="60"/>
        <v>10652.142857142857</v>
      </c>
      <c r="E435" s="10">
        <f t="shared" si="59"/>
        <v>25585.142857142859</v>
      </c>
      <c r="F435" s="12">
        <f t="shared" si="59"/>
        <v>7542.4285714285716</v>
      </c>
      <c r="G435" s="12"/>
      <c r="I435" s="6"/>
      <c r="K435" s="6"/>
    </row>
    <row r="436" spans="1:11" x14ac:dyDescent="0.25">
      <c r="C436" s="23">
        <v>8</v>
      </c>
      <c r="D436" s="12">
        <f t="shared" si="60"/>
        <v>9320.625</v>
      </c>
      <c r="E436" s="10">
        <f t="shared" si="59"/>
        <v>22387</v>
      </c>
      <c r="F436" s="12">
        <f t="shared" si="59"/>
        <v>6599.625</v>
      </c>
      <c r="G436" s="12"/>
      <c r="I436" s="6"/>
      <c r="K436" s="6"/>
    </row>
    <row r="437" spans="1:11" x14ac:dyDescent="0.25">
      <c r="C437" s="23">
        <v>9</v>
      </c>
      <c r="D437" s="12">
        <f t="shared" si="60"/>
        <v>8285</v>
      </c>
      <c r="E437" s="10">
        <f t="shared" si="59"/>
        <v>19899.555555555555</v>
      </c>
      <c r="F437" s="12">
        <f t="shared" si="59"/>
        <v>5866.333333333333</v>
      </c>
      <c r="G437" s="12"/>
      <c r="I437" s="6"/>
      <c r="K437" s="6"/>
    </row>
    <row r="438" spans="1:11" x14ac:dyDescent="0.25">
      <c r="C438" s="23">
        <v>10</v>
      </c>
      <c r="D438" s="12">
        <f t="shared" si="60"/>
        <v>7456.5</v>
      </c>
      <c r="E438" s="12">
        <f t="shared" si="59"/>
        <v>17909.599999999999</v>
      </c>
      <c r="F438" s="12">
        <f t="shared" si="59"/>
        <v>5279.7</v>
      </c>
      <c r="G438" s="12"/>
      <c r="K438" s="6"/>
    </row>
    <row r="439" spans="1:11" x14ac:dyDescent="0.25">
      <c r="C439" s="23">
        <v>11</v>
      </c>
      <c r="D439" s="12">
        <f t="shared" si="60"/>
        <v>6778.636363636364</v>
      </c>
      <c r="E439" s="12">
        <f t="shared" si="59"/>
        <v>16281.454545454546</v>
      </c>
      <c r="F439" s="12">
        <f t="shared" si="59"/>
        <v>4799.727272727273</v>
      </c>
      <c r="G439" s="12"/>
      <c r="K439" s="6"/>
    </row>
    <row r="440" spans="1:11" x14ac:dyDescent="0.25">
      <c r="C440" s="23">
        <v>12</v>
      </c>
      <c r="D440" s="12">
        <f t="shared" si="60"/>
        <v>6213.75</v>
      </c>
      <c r="E440" s="12">
        <f t="shared" si="59"/>
        <v>14924.666666666666</v>
      </c>
      <c r="F440" s="12">
        <f t="shared" si="59"/>
        <v>4399.75</v>
      </c>
      <c r="G440" s="12"/>
      <c r="K440" s="6"/>
    </row>
    <row r="441" spans="1:11" x14ac:dyDescent="0.25">
      <c r="C441" s="23">
        <v>13</v>
      </c>
      <c r="D441" s="12">
        <f t="shared" si="60"/>
        <v>5735.7692307692305</v>
      </c>
      <c r="E441" s="12">
        <f t="shared" si="59"/>
        <v>13776.615384615385</v>
      </c>
      <c r="F441" s="12">
        <f t="shared" si="59"/>
        <v>4061.3076923076924</v>
      </c>
      <c r="G441" s="12"/>
      <c r="K441" s="6"/>
    </row>
    <row r="442" spans="1:11" x14ac:dyDescent="0.25">
      <c r="C442" s="23">
        <v>14</v>
      </c>
      <c r="D442" s="12">
        <f t="shared" si="60"/>
        <v>5326.0714285714284</v>
      </c>
      <c r="E442" s="12">
        <f t="shared" si="59"/>
        <v>12792.571428571429</v>
      </c>
      <c r="F442" s="12">
        <f t="shared" si="59"/>
        <v>3771.2142857142858</v>
      </c>
      <c r="G442" s="12"/>
      <c r="K442" s="6"/>
    </row>
    <row r="443" spans="1:11" x14ac:dyDescent="0.25">
      <c r="C443" s="23"/>
      <c r="D443" s="15"/>
      <c r="E443" s="15"/>
      <c r="F443" s="15"/>
      <c r="G443" s="15"/>
      <c r="K443" s="6"/>
    </row>
    <row r="444" spans="1:11" x14ac:dyDescent="0.25">
      <c r="A444" s="70" t="s">
        <v>81</v>
      </c>
      <c r="B444" s="70"/>
      <c r="C444" s="23"/>
      <c r="D444" s="23">
        <v>3</v>
      </c>
      <c r="E444" s="23">
        <v>9</v>
      </c>
      <c r="F444" s="23">
        <v>2</v>
      </c>
      <c r="G444" s="15"/>
      <c r="K444" s="6"/>
    </row>
    <row r="445" spans="1:11" x14ac:dyDescent="0.25">
      <c r="A445" s="16"/>
      <c r="B445" s="16"/>
      <c r="C445" s="23"/>
      <c r="D445" s="53"/>
      <c r="E445" s="53"/>
      <c r="F445" s="53"/>
      <c r="G445" s="15"/>
      <c r="K445" s="6"/>
    </row>
    <row r="446" spans="1:11" x14ac:dyDescent="0.25">
      <c r="A446" s="16"/>
      <c r="B446" s="16"/>
      <c r="C446" s="23"/>
      <c r="D446" s="53"/>
      <c r="E446" s="53"/>
      <c r="F446" s="53"/>
      <c r="G446" s="15"/>
      <c r="K446" s="6"/>
    </row>
    <row r="447" spans="1:11" x14ac:dyDescent="0.25">
      <c r="C447" s="23"/>
      <c r="D447" s="53"/>
      <c r="E447" s="53"/>
      <c r="F447" s="53"/>
      <c r="G447" s="15"/>
      <c r="K447" s="6"/>
    </row>
    <row r="448" spans="1:11" x14ac:dyDescent="0.25">
      <c r="C448" s="23"/>
      <c r="D448" s="23"/>
      <c r="E448" s="23"/>
      <c r="F448" s="23"/>
      <c r="G448" s="15"/>
      <c r="K448" s="6"/>
    </row>
    <row r="449" spans="1:11" x14ac:dyDescent="0.25">
      <c r="C449" s="23"/>
      <c r="D449" s="23"/>
      <c r="E449" s="23"/>
      <c r="F449" s="23"/>
      <c r="G449" s="15"/>
      <c r="K449" s="6"/>
    </row>
    <row r="450" spans="1:11" x14ac:dyDescent="0.25">
      <c r="C450" s="23"/>
      <c r="D450" s="70" t="s">
        <v>13</v>
      </c>
      <c r="E450" s="70"/>
      <c r="F450" s="23" t="s">
        <v>14</v>
      </c>
      <c r="G450" s="15"/>
      <c r="K450" s="6"/>
    </row>
    <row r="451" spans="1:11" x14ac:dyDescent="0.25">
      <c r="C451" s="23"/>
      <c r="D451" s="23"/>
      <c r="E451" s="23"/>
      <c r="F451" s="23"/>
      <c r="G451" s="15"/>
      <c r="K451" s="6"/>
    </row>
    <row r="452" spans="1:11" x14ac:dyDescent="0.25">
      <c r="A452" s="70"/>
      <c r="B452" s="70"/>
      <c r="C452" s="23"/>
      <c r="D452" s="1" t="s">
        <v>0</v>
      </c>
      <c r="E452" s="1" t="s">
        <v>51</v>
      </c>
      <c r="F452" s="1" t="s">
        <v>2</v>
      </c>
      <c r="G452" s="3"/>
    </row>
    <row r="453" spans="1:11" x14ac:dyDescent="0.25">
      <c r="C453" s="23"/>
      <c r="D453" s="23"/>
      <c r="E453" s="23"/>
      <c r="F453" s="23"/>
      <c r="G453" s="15"/>
    </row>
    <row r="454" spans="1:11" x14ac:dyDescent="0.25">
      <c r="A454" s="70" t="s">
        <v>36</v>
      </c>
      <c r="B454" s="70"/>
      <c r="C454" s="23"/>
      <c r="D454" s="6">
        <v>50464</v>
      </c>
      <c r="E454" s="6">
        <v>83899</v>
      </c>
      <c r="F454" s="6">
        <v>47350</v>
      </c>
      <c r="G454" s="25"/>
    </row>
    <row r="455" spans="1:11" x14ac:dyDescent="0.25">
      <c r="C455" s="23" t="s">
        <v>37</v>
      </c>
      <c r="D455" s="23"/>
      <c r="E455" s="23"/>
      <c r="F455" s="23"/>
      <c r="G455" s="15"/>
    </row>
    <row r="456" spans="1:11" x14ac:dyDescent="0.25">
      <c r="C456" s="23">
        <v>1.42</v>
      </c>
      <c r="D456" s="10">
        <f>D$454/$C456</f>
        <v>35538.028169014084</v>
      </c>
      <c r="E456" s="10">
        <f t="shared" ref="E456:F463" si="61">E$454/$C456</f>
        <v>59083.802816901414</v>
      </c>
      <c r="F456" s="10">
        <f t="shared" si="61"/>
        <v>33345.070422535216</v>
      </c>
      <c r="G456" s="12"/>
    </row>
    <row r="457" spans="1:11" x14ac:dyDescent="0.25">
      <c r="C457" s="23">
        <v>2</v>
      </c>
      <c r="D457" s="10">
        <f t="shared" ref="D457:D463" si="62">D$454/$C457</f>
        <v>25232</v>
      </c>
      <c r="E457" s="10">
        <f t="shared" si="61"/>
        <v>41949.5</v>
      </c>
      <c r="F457" s="10">
        <f t="shared" si="61"/>
        <v>23675</v>
      </c>
      <c r="G457" s="12"/>
    </row>
    <row r="458" spans="1:11" x14ac:dyDescent="0.25">
      <c r="C458" s="23">
        <v>3</v>
      </c>
      <c r="D458" s="12">
        <f t="shared" si="62"/>
        <v>16821.333333333332</v>
      </c>
      <c r="E458" s="10">
        <f>E$454/$C458</f>
        <v>27966.333333333332</v>
      </c>
      <c r="F458" s="12">
        <f t="shared" si="61"/>
        <v>15783.333333333334</v>
      </c>
      <c r="G458" s="12"/>
    </row>
    <row r="459" spans="1:11" x14ac:dyDescent="0.25">
      <c r="C459" s="23">
        <v>4</v>
      </c>
      <c r="D459" s="12">
        <f t="shared" si="62"/>
        <v>12616</v>
      </c>
      <c r="E459" s="10">
        <f t="shared" si="61"/>
        <v>20974.75</v>
      </c>
      <c r="F459" s="12">
        <f t="shared" si="61"/>
        <v>11837.5</v>
      </c>
      <c r="G459" s="12"/>
    </row>
    <row r="460" spans="1:11" x14ac:dyDescent="0.25">
      <c r="C460" s="23">
        <v>5</v>
      </c>
      <c r="D460" s="12">
        <f t="shared" si="62"/>
        <v>10092.799999999999</v>
      </c>
      <c r="E460" s="12">
        <f t="shared" si="61"/>
        <v>16779.8</v>
      </c>
      <c r="F460" s="12">
        <f>F$454/$C460</f>
        <v>9470</v>
      </c>
      <c r="G460" s="12"/>
      <c r="I460" s="6"/>
    </row>
    <row r="461" spans="1:11" x14ac:dyDescent="0.25">
      <c r="C461" s="23">
        <v>6</v>
      </c>
      <c r="D461" s="12">
        <f t="shared" si="62"/>
        <v>8410.6666666666661</v>
      </c>
      <c r="E461" s="12">
        <f t="shared" si="61"/>
        <v>13983.166666666666</v>
      </c>
      <c r="F461" s="12">
        <f t="shared" si="61"/>
        <v>7891.666666666667</v>
      </c>
      <c r="G461" s="12"/>
      <c r="I461" s="6"/>
    </row>
    <row r="462" spans="1:11" x14ac:dyDescent="0.25">
      <c r="C462" s="23">
        <v>7</v>
      </c>
      <c r="D462" s="12">
        <f t="shared" si="62"/>
        <v>7209.1428571428569</v>
      </c>
      <c r="E462" s="12">
        <f t="shared" si="61"/>
        <v>11985.571428571429</v>
      </c>
      <c r="F462" s="12">
        <f t="shared" si="61"/>
        <v>6764.2857142857147</v>
      </c>
      <c r="G462" s="12"/>
      <c r="I462" s="6"/>
    </row>
    <row r="463" spans="1:11" x14ac:dyDescent="0.25">
      <c r="C463" s="23">
        <v>8</v>
      </c>
      <c r="D463" s="12">
        <f t="shared" si="62"/>
        <v>6308</v>
      </c>
      <c r="E463" s="12">
        <f t="shared" si="61"/>
        <v>10487.375</v>
      </c>
      <c r="F463" s="12">
        <f t="shared" si="61"/>
        <v>5918.75</v>
      </c>
      <c r="G463" s="12"/>
      <c r="I463" s="6"/>
    </row>
    <row r="464" spans="1:11" x14ac:dyDescent="0.25">
      <c r="C464" s="23"/>
      <c r="D464" s="23"/>
      <c r="E464" s="23"/>
      <c r="F464" s="23"/>
      <c r="G464" s="15"/>
      <c r="I464" s="6"/>
    </row>
    <row r="465" spans="1:9" x14ac:dyDescent="0.25">
      <c r="A465" s="70" t="s">
        <v>81</v>
      </c>
      <c r="B465" s="70"/>
      <c r="C465" s="23"/>
      <c r="D465" s="23">
        <v>2</v>
      </c>
      <c r="E465" s="23">
        <v>4</v>
      </c>
      <c r="F465" s="23">
        <v>2</v>
      </c>
      <c r="G465" s="15"/>
      <c r="I465" s="6"/>
    </row>
    <row r="466" spans="1:9" x14ac:dyDescent="0.25">
      <c r="A466" s="16"/>
      <c r="B466" s="16"/>
      <c r="C466" s="23"/>
      <c r="D466" s="53"/>
      <c r="E466" s="53"/>
      <c r="F466" s="53"/>
      <c r="G466" s="15"/>
      <c r="I466" s="6"/>
    </row>
    <row r="467" spans="1:9" x14ac:dyDescent="0.25">
      <c r="A467" s="16"/>
      <c r="B467" s="16"/>
      <c r="C467" s="23"/>
      <c r="D467" s="53"/>
      <c r="E467" s="53"/>
      <c r="F467" s="53"/>
      <c r="G467" s="15"/>
      <c r="I467" s="6"/>
    </row>
    <row r="468" spans="1:9" x14ac:dyDescent="0.25">
      <c r="C468" s="23"/>
      <c r="D468" s="53"/>
      <c r="E468" s="53"/>
      <c r="F468" s="53"/>
      <c r="G468" s="15"/>
      <c r="I468" s="6"/>
    </row>
    <row r="469" spans="1:9" x14ac:dyDescent="0.25">
      <c r="C469" s="23"/>
      <c r="D469" s="53"/>
      <c r="E469" s="53"/>
      <c r="F469" s="53"/>
      <c r="G469" s="15"/>
      <c r="I469" s="6"/>
    </row>
    <row r="470" spans="1:9" x14ac:dyDescent="0.25">
      <c r="C470" s="23"/>
      <c r="D470" s="23"/>
      <c r="E470" s="23"/>
      <c r="F470" s="23"/>
      <c r="G470" s="23"/>
      <c r="I470" s="6"/>
    </row>
    <row r="471" spans="1:9" x14ac:dyDescent="0.25">
      <c r="C471" s="23"/>
      <c r="D471" s="70" t="s">
        <v>15</v>
      </c>
      <c r="E471" s="70"/>
      <c r="F471" s="23" t="s">
        <v>26</v>
      </c>
      <c r="G471" s="23"/>
      <c r="I471" s="6"/>
    </row>
    <row r="472" spans="1:9" x14ac:dyDescent="0.25">
      <c r="C472" s="23"/>
      <c r="D472" s="23"/>
      <c r="E472" s="23"/>
      <c r="F472" s="23"/>
      <c r="G472" s="23"/>
    </row>
    <row r="473" spans="1:9" x14ac:dyDescent="0.25">
      <c r="C473" s="23"/>
      <c r="D473" s="1" t="s">
        <v>0</v>
      </c>
      <c r="E473" s="1" t="s">
        <v>51</v>
      </c>
      <c r="F473" s="1" t="s">
        <v>2</v>
      </c>
      <c r="G473" s="1"/>
    </row>
    <row r="474" spans="1:9" x14ac:dyDescent="0.25">
      <c r="C474" s="23"/>
      <c r="D474" s="23"/>
      <c r="E474" s="23"/>
      <c r="F474" s="23"/>
      <c r="G474" s="23"/>
    </row>
    <row r="475" spans="1:9" x14ac:dyDescent="0.25">
      <c r="A475" s="70" t="s">
        <v>36</v>
      </c>
      <c r="B475" s="70"/>
      <c r="C475" s="23"/>
      <c r="D475" s="6">
        <v>84166</v>
      </c>
      <c r="E475" s="6">
        <v>106124</v>
      </c>
      <c r="F475" s="6">
        <v>44551</v>
      </c>
      <c r="G475" s="6"/>
    </row>
    <row r="476" spans="1:9" x14ac:dyDescent="0.25">
      <c r="C476" s="23" t="s">
        <v>37</v>
      </c>
      <c r="D476" s="23"/>
      <c r="E476" s="23"/>
      <c r="F476" s="23"/>
      <c r="G476" s="23"/>
    </row>
    <row r="477" spans="1:9" x14ac:dyDescent="0.25">
      <c r="C477" s="23">
        <v>1.42</v>
      </c>
      <c r="D477" s="10">
        <f>D$475/$C477</f>
        <v>59271.830985915498</v>
      </c>
      <c r="E477" s="10">
        <f t="shared" ref="E477:F487" si="63">E$475/$C477</f>
        <v>74735.211267605642</v>
      </c>
      <c r="F477" s="10">
        <f t="shared" si="63"/>
        <v>31373.943661971833</v>
      </c>
      <c r="G477" s="12"/>
    </row>
    <row r="478" spans="1:9" x14ac:dyDescent="0.25">
      <c r="C478" s="23">
        <v>2</v>
      </c>
      <c r="D478" s="10">
        <f t="shared" ref="D478:D487" si="64">D$475/$C478</f>
        <v>42083</v>
      </c>
      <c r="E478" s="10">
        <f t="shared" si="63"/>
        <v>53062</v>
      </c>
      <c r="F478" s="10">
        <f t="shared" si="63"/>
        <v>22275.5</v>
      </c>
      <c r="G478" s="12"/>
    </row>
    <row r="479" spans="1:9" x14ac:dyDescent="0.25">
      <c r="C479" s="23">
        <v>3</v>
      </c>
      <c r="D479" s="10">
        <f t="shared" si="64"/>
        <v>28055.333333333332</v>
      </c>
      <c r="E479" s="10">
        <f t="shared" si="63"/>
        <v>35374.666666666664</v>
      </c>
      <c r="F479" s="12">
        <f t="shared" si="63"/>
        <v>14850.333333333334</v>
      </c>
      <c r="G479" s="12"/>
    </row>
    <row r="480" spans="1:9" x14ac:dyDescent="0.25">
      <c r="C480" s="23">
        <v>4</v>
      </c>
      <c r="D480" s="10">
        <f t="shared" si="64"/>
        <v>21041.5</v>
      </c>
      <c r="E480" s="10">
        <f>E$475/$C480</f>
        <v>26531</v>
      </c>
      <c r="F480" s="12">
        <f>F$475/$C480</f>
        <v>11137.75</v>
      </c>
      <c r="G480" s="12"/>
    </row>
    <row r="481" spans="1:7" x14ac:dyDescent="0.25">
      <c r="C481" s="23">
        <v>5</v>
      </c>
      <c r="D481" s="12">
        <f>D$475/$C481</f>
        <v>16833.2</v>
      </c>
      <c r="E481" s="10">
        <f t="shared" si="63"/>
        <v>21224.799999999999</v>
      </c>
      <c r="F481" s="12">
        <f t="shared" si="63"/>
        <v>8910.2000000000007</v>
      </c>
      <c r="G481" s="12"/>
    </row>
    <row r="482" spans="1:7" x14ac:dyDescent="0.25">
      <c r="C482" s="23">
        <v>6</v>
      </c>
      <c r="D482" s="12">
        <f t="shared" si="64"/>
        <v>14027.666666666666</v>
      </c>
      <c r="E482" s="12">
        <f t="shared" si="63"/>
        <v>17687.333333333332</v>
      </c>
      <c r="F482" s="12">
        <f t="shared" si="63"/>
        <v>7425.166666666667</v>
      </c>
      <c r="G482" s="12"/>
    </row>
    <row r="483" spans="1:7" x14ac:dyDescent="0.25">
      <c r="C483" s="23">
        <v>7</v>
      </c>
      <c r="D483" s="12">
        <f t="shared" si="64"/>
        <v>12023.714285714286</v>
      </c>
      <c r="E483" s="12">
        <f t="shared" si="63"/>
        <v>15160.571428571429</v>
      </c>
      <c r="F483" s="12">
        <f t="shared" si="63"/>
        <v>6364.4285714285716</v>
      </c>
      <c r="G483" s="12"/>
    </row>
    <row r="484" spans="1:7" x14ac:dyDescent="0.25">
      <c r="C484" s="23">
        <v>8</v>
      </c>
      <c r="D484" s="12">
        <f t="shared" si="64"/>
        <v>10520.75</v>
      </c>
      <c r="E484" s="12">
        <f>E$475/$C484</f>
        <v>13265.5</v>
      </c>
      <c r="F484" s="12">
        <f t="shared" si="63"/>
        <v>5568.875</v>
      </c>
      <c r="G484" s="12"/>
    </row>
    <row r="485" spans="1:7" x14ac:dyDescent="0.25">
      <c r="C485" s="23">
        <v>9</v>
      </c>
      <c r="D485" s="12">
        <f t="shared" si="64"/>
        <v>9351.7777777777774</v>
      </c>
      <c r="E485" s="12">
        <f t="shared" si="63"/>
        <v>11791.555555555555</v>
      </c>
      <c r="F485" s="12">
        <f t="shared" si="63"/>
        <v>4950.1111111111113</v>
      </c>
      <c r="G485" s="12"/>
    </row>
    <row r="486" spans="1:7" x14ac:dyDescent="0.25">
      <c r="C486" s="23">
        <v>10</v>
      </c>
      <c r="D486" s="12">
        <f t="shared" si="64"/>
        <v>8416.6</v>
      </c>
      <c r="E486" s="12">
        <f t="shared" si="63"/>
        <v>10612.4</v>
      </c>
      <c r="F486" s="12">
        <f t="shared" si="63"/>
        <v>4455.1000000000004</v>
      </c>
      <c r="G486" s="12"/>
    </row>
    <row r="487" spans="1:7" x14ac:dyDescent="0.25">
      <c r="C487" s="23">
        <v>11</v>
      </c>
      <c r="D487" s="12">
        <f t="shared" si="64"/>
        <v>7651.454545454545</v>
      </c>
      <c r="E487" s="12">
        <f t="shared" si="63"/>
        <v>9647.636363636364</v>
      </c>
      <c r="F487" s="12">
        <f t="shared" si="63"/>
        <v>4050.090909090909</v>
      </c>
      <c r="G487" s="12"/>
    </row>
    <row r="488" spans="1:7" x14ac:dyDescent="0.25">
      <c r="C488" s="23"/>
      <c r="D488" s="23"/>
      <c r="E488" s="23"/>
      <c r="F488" s="23"/>
      <c r="G488" s="23"/>
    </row>
    <row r="489" spans="1:7" x14ac:dyDescent="0.25">
      <c r="A489" s="70" t="s">
        <v>81</v>
      </c>
      <c r="B489" s="70"/>
      <c r="C489" s="23"/>
      <c r="D489" s="53">
        <v>4</v>
      </c>
      <c r="E489" s="53">
        <v>5</v>
      </c>
      <c r="F489" s="53">
        <v>2</v>
      </c>
      <c r="G489" s="53"/>
    </row>
    <row r="490" spans="1:7" x14ac:dyDescent="0.25">
      <c r="A490" s="16"/>
      <c r="B490" s="16"/>
      <c r="C490" s="23"/>
      <c r="D490" s="53"/>
      <c r="E490" s="53"/>
      <c r="F490" s="53"/>
      <c r="G490" s="53"/>
    </row>
    <row r="491" spans="1:7" x14ac:dyDescent="0.25">
      <c r="A491" s="16"/>
      <c r="B491" s="16"/>
      <c r="C491" s="23"/>
      <c r="D491" s="53"/>
      <c r="E491" s="53"/>
      <c r="F491" s="53"/>
      <c r="G491" s="53"/>
    </row>
    <row r="492" spans="1:7" x14ac:dyDescent="0.25">
      <c r="C492" s="23"/>
      <c r="D492" s="53"/>
      <c r="E492" s="53"/>
      <c r="F492" s="53"/>
      <c r="G492" s="53"/>
    </row>
    <row r="493" spans="1:7" x14ac:dyDescent="0.25">
      <c r="C493" s="23"/>
      <c r="D493" s="53"/>
      <c r="E493" s="53"/>
      <c r="F493" s="53"/>
      <c r="G493" s="53"/>
    </row>
    <row r="494" spans="1:7" x14ac:dyDescent="0.25">
      <c r="C494" s="23"/>
      <c r="D494" s="23"/>
      <c r="E494" s="23"/>
      <c r="F494" s="23"/>
      <c r="G494" s="23"/>
    </row>
    <row r="495" spans="1:7" x14ac:dyDescent="0.25">
      <c r="C495" s="23"/>
      <c r="D495" s="70" t="s">
        <v>16</v>
      </c>
      <c r="E495" s="70"/>
      <c r="F495" s="23" t="s">
        <v>28</v>
      </c>
      <c r="G495" s="23"/>
    </row>
    <row r="496" spans="1:7" x14ac:dyDescent="0.25">
      <c r="C496" s="23"/>
      <c r="D496" s="23"/>
      <c r="E496" s="23"/>
      <c r="F496" s="23"/>
      <c r="G496" s="23"/>
    </row>
    <row r="497" spans="1:9" x14ac:dyDescent="0.25">
      <c r="C497" s="23"/>
      <c r="D497" s="1" t="s">
        <v>0</v>
      </c>
      <c r="E497" s="1" t="s">
        <v>51</v>
      </c>
      <c r="F497" s="1" t="s">
        <v>2</v>
      </c>
      <c r="G497" s="1"/>
    </row>
    <row r="498" spans="1:9" x14ac:dyDescent="0.25">
      <c r="C498" s="23"/>
      <c r="D498" s="23"/>
      <c r="E498" s="23"/>
      <c r="F498" s="23"/>
      <c r="G498" s="23"/>
    </row>
    <row r="499" spans="1:9" x14ac:dyDescent="0.25">
      <c r="A499" s="70" t="s">
        <v>36</v>
      </c>
      <c r="B499" s="70"/>
      <c r="C499" s="23"/>
      <c r="D499" s="6">
        <v>78163</v>
      </c>
      <c r="E499" s="6">
        <v>99229</v>
      </c>
      <c r="F499" s="6">
        <v>38628</v>
      </c>
      <c r="G499" s="6"/>
    </row>
    <row r="500" spans="1:9" x14ac:dyDescent="0.25">
      <c r="C500" s="23" t="s">
        <v>37</v>
      </c>
      <c r="D500" s="23"/>
      <c r="E500" s="23"/>
      <c r="F500" s="23"/>
      <c r="G500" s="23"/>
    </row>
    <row r="501" spans="1:9" x14ac:dyDescent="0.25">
      <c r="C501" s="23">
        <v>1.42</v>
      </c>
      <c r="D501" s="10">
        <f>D$499/$C501</f>
        <v>55044.366197183102</v>
      </c>
      <c r="E501" s="10">
        <f t="shared" ref="E501:F510" si="65">E$499/$C501</f>
        <v>69879.57746478873</v>
      </c>
      <c r="F501" s="10">
        <f t="shared" si="65"/>
        <v>27202.816901408452</v>
      </c>
      <c r="G501" s="9"/>
    </row>
    <row r="502" spans="1:9" x14ac:dyDescent="0.25">
      <c r="C502" s="23">
        <v>2</v>
      </c>
      <c r="D502" s="10">
        <f t="shared" ref="D502:D510" si="66">D$499/$C502</f>
        <v>39081.5</v>
      </c>
      <c r="E502" s="10">
        <f t="shared" si="65"/>
        <v>49614.5</v>
      </c>
      <c r="F502" s="12">
        <f t="shared" si="65"/>
        <v>19314</v>
      </c>
      <c r="G502" s="9"/>
    </row>
    <row r="503" spans="1:9" x14ac:dyDescent="0.25">
      <c r="C503" s="23">
        <v>3</v>
      </c>
      <c r="D503" s="10">
        <f t="shared" si="66"/>
        <v>26054.333333333332</v>
      </c>
      <c r="E503" s="10">
        <f t="shared" si="65"/>
        <v>33076.333333333336</v>
      </c>
      <c r="F503" s="12">
        <f t="shared" si="65"/>
        <v>12876</v>
      </c>
      <c r="G503" s="9"/>
    </row>
    <row r="504" spans="1:9" x14ac:dyDescent="0.25">
      <c r="C504" s="23">
        <v>4</v>
      </c>
      <c r="D504" s="10">
        <f t="shared" si="66"/>
        <v>19540.75</v>
      </c>
      <c r="E504" s="10">
        <f t="shared" si="65"/>
        <v>24807.25</v>
      </c>
      <c r="F504" s="12">
        <f t="shared" si="65"/>
        <v>9657</v>
      </c>
      <c r="G504" s="9"/>
    </row>
    <row r="505" spans="1:9" x14ac:dyDescent="0.25">
      <c r="C505" s="23">
        <v>5</v>
      </c>
      <c r="D505" s="12">
        <f t="shared" si="66"/>
        <v>15632.6</v>
      </c>
      <c r="E505" s="10">
        <f t="shared" si="65"/>
        <v>19845.8</v>
      </c>
      <c r="F505" s="12">
        <f t="shared" si="65"/>
        <v>7725.6</v>
      </c>
      <c r="G505" s="9"/>
    </row>
    <row r="506" spans="1:9" x14ac:dyDescent="0.25">
      <c r="C506" s="23">
        <v>6</v>
      </c>
      <c r="D506" s="12">
        <f t="shared" si="66"/>
        <v>13027.166666666666</v>
      </c>
      <c r="E506" s="12">
        <f t="shared" si="65"/>
        <v>16538.166666666668</v>
      </c>
      <c r="F506" s="12">
        <f t="shared" si="65"/>
        <v>6438</v>
      </c>
      <c r="G506" s="9"/>
    </row>
    <row r="507" spans="1:9" x14ac:dyDescent="0.25">
      <c r="C507" s="23">
        <v>7</v>
      </c>
      <c r="D507" s="12">
        <f t="shared" si="66"/>
        <v>11166.142857142857</v>
      </c>
      <c r="E507" s="12">
        <f t="shared" si="65"/>
        <v>14175.571428571429</v>
      </c>
      <c r="F507" s="12">
        <f t="shared" si="65"/>
        <v>5518.2857142857147</v>
      </c>
      <c r="G507" s="9"/>
    </row>
    <row r="508" spans="1:9" x14ac:dyDescent="0.25">
      <c r="C508" s="23">
        <v>8</v>
      </c>
      <c r="D508" s="12">
        <f t="shared" si="66"/>
        <v>9770.375</v>
      </c>
      <c r="E508" s="12">
        <f t="shared" si="65"/>
        <v>12403.625</v>
      </c>
      <c r="F508" s="12">
        <f t="shared" si="65"/>
        <v>4828.5</v>
      </c>
      <c r="G508" s="9"/>
    </row>
    <row r="509" spans="1:9" x14ac:dyDescent="0.25">
      <c r="C509" s="23">
        <v>9</v>
      </c>
      <c r="D509" s="12">
        <f t="shared" si="66"/>
        <v>8684.7777777777774</v>
      </c>
      <c r="E509" s="12">
        <f t="shared" si="65"/>
        <v>11025.444444444445</v>
      </c>
      <c r="F509" s="12">
        <f t="shared" si="65"/>
        <v>4292</v>
      </c>
      <c r="G509" s="9"/>
    </row>
    <row r="510" spans="1:9" x14ac:dyDescent="0.25">
      <c r="C510" s="23">
        <v>10</v>
      </c>
      <c r="D510" s="12">
        <f t="shared" si="66"/>
        <v>7816.3</v>
      </c>
      <c r="E510" s="12">
        <f t="shared" si="65"/>
        <v>9922.9</v>
      </c>
      <c r="F510" s="12">
        <f t="shared" si="65"/>
        <v>3862.8</v>
      </c>
      <c r="G510" s="9"/>
      <c r="I510" s="6"/>
    </row>
    <row r="511" spans="1:9" x14ac:dyDescent="0.25">
      <c r="C511" s="23"/>
      <c r="D511" s="23"/>
      <c r="E511" s="23"/>
      <c r="F511" s="23"/>
      <c r="G511" s="23"/>
      <c r="I511" s="6"/>
    </row>
    <row r="512" spans="1:9" x14ac:dyDescent="0.25">
      <c r="A512" s="70" t="s">
        <v>81</v>
      </c>
      <c r="B512" s="70"/>
      <c r="C512" s="23"/>
      <c r="D512" s="23">
        <v>4</v>
      </c>
      <c r="E512" s="23">
        <v>5</v>
      </c>
      <c r="F512" s="23">
        <v>1</v>
      </c>
      <c r="G512" s="23"/>
      <c r="I512" s="6"/>
    </row>
    <row r="513" spans="1:9" x14ac:dyDescent="0.25">
      <c r="A513" s="16"/>
      <c r="B513" s="16"/>
      <c r="C513" s="23"/>
      <c r="D513" s="53"/>
      <c r="E513" s="53"/>
      <c r="F513" s="53"/>
      <c r="G513" s="53"/>
      <c r="I513" s="6"/>
    </row>
    <row r="514" spans="1:9" x14ac:dyDescent="0.25">
      <c r="A514" s="16"/>
      <c r="B514" s="16"/>
      <c r="C514" s="23"/>
      <c r="D514" s="53"/>
      <c r="E514" s="53"/>
      <c r="F514" s="53"/>
      <c r="G514" s="53"/>
      <c r="I514" s="6"/>
    </row>
    <row r="515" spans="1:9" x14ac:dyDescent="0.25">
      <c r="C515" s="23"/>
      <c r="D515" s="53"/>
      <c r="E515" s="53"/>
      <c r="F515" s="53"/>
      <c r="G515" s="53"/>
      <c r="I515" s="6"/>
    </row>
    <row r="516" spans="1:9" x14ac:dyDescent="0.25">
      <c r="C516" s="23"/>
      <c r="D516" s="23"/>
      <c r="E516" s="23"/>
      <c r="F516" s="23"/>
      <c r="G516" s="23"/>
      <c r="I516" s="6"/>
    </row>
    <row r="517" spans="1:9" x14ac:dyDescent="0.25">
      <c r="C517" s="23"/>
      <c r="D517" s="23"/>
      <c r="E517" s="23"/>
      <c r="F517" s="23"/>
      <c r="G517" s="23"/>
      <c r="I517" s="6"/>
    </row>
    <row r="518" spans="1:9" x14ac:dyDescent="0.25">
      <c r="C518" s="23"/>
      <c r="D518" s="70" t="s">
        <v>17</v>
      </c>
      <c r="E518" s="70"/>
      <c r="F518" s="23" t="s">
        <v>29</v>
      </c>
      <c r="G518" s="23"/>
      <c r="I518" s="6"/>
    </row>
    <row r="519" spans="1:9" x14ac:dyDescent="0.25">
      <c r="C519" s="23"/>
      <c r="D519" s="23"/>
      <c r="E519" s="23"/>
      <c r="F519" s="23"/>
      <c r="G519" s="23"/>
      <c r="I519" s="6"/>
    </row>
    <row r="520" spans="1:9" x14ac:dyDescent="0.25">
      <c r="C520" s="23"/>
      <c r="D520" s="1" t="s">
        <v>0</v>
      </c>
      <c r="E520" s="1" t="s">
        <v>51</v>
      </c>
      <c r="F520" s="1" t="s">
        <v>2</v>
      </c>
      <c r="G520" s="1"/>
    </row>
    <row r="521" spans="1:9" x14ac:dyDescent="0.25">
      <c r="C521" s="23"/>
      <c r="D521" s="23"/>
      <c r="E521" s="23"/>
      <c r="F521" s="23"/>
      <c r="G521" s="23"/>
    </row>
    <row r="522" spans="1:9" x14ac:dyDescent="0.25">
      <c r="A522" s="70" t="s">
        <v>36</v>
      </c>
      <c r="B522" s="70"/>
      <c r="C522" s="23"/>
      <c r="D522" s="6">
        <v>79715</v>
      </c>
      <c r="E522" s="6">
        <v>136473</v>
      </c>
      <c r="F522" s="6">
        <v>40124</v>
      </c>
      <c r="G522" s="6"/>
    </row>
    <row r="523" spans="1:9" x14ac:dyDescent="0.25">
      <c r="C523" s="23" t="s">
        <v>37</v>
      </c>
      <c r="D523" s="15"/>
      <c r="E523" s="15"/>
      <c r="F523" s="15"/>
      <c r="G523" s="15"/>
    </row>
    <row r="524" spans="1:9" x14ac:dyDescent="0.25">
      <c r="C524" s="23">
        <v>1.42</v>
      </c>
      <c r="D524" s="10">
        <f>D$522/$C524</f>
        <v>56137.323943661977</v>
      </c>
      <c r="E524" s="10">
        <f t="shared" ref="E524:F535" si="67">E$522/$C524</f>
        <v>96107.746478873247</v>
      </c>
      <c r="F524" s="10">
        <f t="shared" si="67"/>
        <v>28256.338028169015</v>
      </c>
      <c r="G524" s="12"/>
    </row>
    <row r="525" spans="1:9" x14ac:dyDescent="0.25">
      <c r="C525" s="23">
        <v>2</v>
      </c>
      <c r="D525" s="10">
        <f t="shared" ref="D525:D535" si="68">D$522/$C525</f>
        <v>39857.5</v>
      </c>
      <c r="E525" s="10">
        <f t="shared" si="67"/>
        <v>68236.5</v>
      </c>
      <c r="F525" s="10">
        <f t="shared" si="67"/>
        <v>20062</v>
      </c>
      <c r="G525" s="12"/>
    </row>
    <row r="526" spans="1:9" x14ac:dyDescent="0.25">
      <c r="C526" s="23">
        <v>3</v>
      </c>
      <c r="D526" s="10">
        <f t="shared" si="68"/>
        <v>26571.666666666668</v>
      </c>
      <c r="E526" s="10">
        <f t="shared" si="67"/>
        <v>45491</v>
      </c>
      <c r="F526" s="12">
        <f t="shared" si="67"/>
        <v>13374.666666666666</v>
      </c>
      <c r="G526" s="12"/>
    </row>
    <row r="527" spans="1:9" x14ac:dyDescent="0.25">
      <c r="C527" s="23">
        <v>4</v>
      </c>
      <c r="D527" s="10">
        <f t="shared" si="68"/>
        <v>19928.75</v>
      </c>
      <c r="E527" s="10">
        <f t="shared" si="67"/>
        <v>34118.25</v>
      </c>
      <c r="F527" s="12">
        <f t="shared" si="67"/>
        <v>10031</v>
      </c>
      <c r="G527" s="12"/>
    </row>
    <row r="528" spans="1:9" x14ac:dyDescent="0.25">
      <c r="C528" s="23">
        <v>5</v>
      </c>
      <c r="D528" s="12">
        <f t="shared" si="68"/>
        <v>15943</v>
      </c>
      <c r="E528" s="10">
        <f t="shared" si="67"/>
        <v>27294.6</v>
      </c>
      <c r="F528" s="12">
        <f t="shared" si="67"/>
        <v>8024.8</v>
      </c>
      <c r="G528" s="12"/>
    </row>
    <row r="529" spans="1:7" x14ac:dyDescent="0.25">
      <c r="C529" s="23">
        <v>6</v>
      </c>
      <c r="D529" s="12">
        <f t="shared" si="68"/>
        <v>13285.833333333334</v>
      </c>
      <c r="E529" s="10">
        <f t="shared" si="67"/>
        <v>22745.5</v>
      </c>
      <c r="F529" s="12">
        <f t="shared" si="67"/>
        <v>6687.333333333333</v>
      </c>
      <c r="G529" s="12"/>
    </row>
    <row r="530" spans="1:7" x14ac:dyDescent="0.25">
      <c r="C530" s="23">
        <v>7</v>
      </c>
      <c r="D530" s="12">
        <f t="shared" si="68"/>
        <v>11387.857142857143</v>
      </c>
      <c r="E530" s="12">
        <f t="shared" si="67"/>
        <v>19496.142857142859</v>
      </c>
      <c r="F530" s="12">
        <f t="shared" si="67"/>
        <v>5732</v>
      </c>
      <c r="G530" s="12"/>
    </row>
    <row r="531" spans="1:7" x14ac:dyDescent="0.25">
      <c r="C531" s="23">
        <v>8</v>
      </c>
      <c r="D531" s="12">
        <f t="shared" si="68"/>
        <v>9964.375</v>
      </c>
      <c r="E531" s="12">
        <f t="shared" si="67"/>
        <v>17059.125</v>
      </c>
      <c r="F531" s="12">
        <f t="shared" si="67"/>
        <v>5015.5</v>
      </c>
      <c r="G531" s="12"/>
    </row>
    <row r="532" spans="1:7" x14ac:dyDescent="0.25">
      <c r="C532" s="23">
        <v>9</v>
      </c>
      <c r="D532" s="12">
        <f t="shared" si="68"/>
        <v>8857.2222222222226</v>
      </c>
      <c r="E532" s="12">
        <f t="shared" si="67"/>
        <v>15163.666666666666</v>
      </c>
      <c r="F532" s="12">
        <f t="shared" si="67"/>
        <v>4458.2222222222226</v>
      </c>
      <c r="G532" s="12"/>
    </row>
    <row r="533" spans="1:7" x14ac:dyDescent="0.25">
      <c r="C533" s="23">
        <v>10</v>
      </c>
      <c r="D533" s="12">
        <f t="shared" si="68"/>
        <v>7971.5</v>
      </c>
      <c r="E533" s="12">
        <f t="shared" si="67"/>
        <v>13647.3</v>
      </c>
      <c r="F533" s="12">
        <f t="shared" si="67"/>
        <v>4012.4</v>
      </c>
      <c r="G533" s="12"/>
    </row>
    <row r="534" spans="1:7" x14ac:dyDescent="0.25">
      <c r="C534" s="23">
        <v>11</v>
      </c>
      <c r="D534" s="12">
        <f t="shared" si="68"/>
        <v>7246.818181818182</v>
      </c>
      <c r="E534" s="12">
        <f t="shared" si="67"/>
        <v>12406.636363636364</v>
      </c>
      <c r="F534" s="12">
        <f t="shared" si="67"/>
        <v>3647.6363636363635</v>
      </c>
      <c r="G534" s="12"/>
    </row>
    <row r="535" spans="1:7" x14ac:dyDescent="0.25">
      <c r="C535" s="23">
        <v>12</v>
      </c>
      <c r="D535" s="12">
        <f t="shared" si="68"/>
        <v>6642.916666666667</v>
      </c>
      <c r="E535" s="12">
        <f t="shared" si="67"/>
        <v>11372.75</v>
      </c>
      <c r="F535" s="12">
        <f t="shared" si="67"/>
        <v>3343.6666666666665</v>
      </c>
      <c r="G535" s="12"/>
    </row>
    <row r="536" spans="1:7" x14ac:dyDescent="0.25">
      <c r="C536" s="23"/>
      <c r="D536" s="15"/>
      <c r="E536" s="15"/>
      <c r="F536" s="15"/>
      <c r="G536" s="15"/>
    </row>
    <row r="537" spans="1:7" x14ac:dyDescent="0.25">
      <c r="A537" s="70" t="s">
        <v>81</v>
      </c>
      <c r="B537" s="70"/>
      <c r="C537" s="23"/>
      <c r="D537" s="23">
        <v>4</v>
      </c>
      <c r="E537" s="23">
        <v>6</v>
      </c>
      <c r="F537" s="23">
        <v>2</v>
      </c>
      <c r="G537" s="23"/>
    </row>
    <row r="538" spans="1:7" x14ac:dyDescent="0.25">
      <c r="A538" s="16"/>
      <c r="B538" s="16"/>
      <c r="C538" s="23"/>
      <c r="D538" s="53"/>
      <c r="E538" s="53"/>
      <c r="F538" s="53"/>
      <c r="G538" s="53"/>
    </row>
    <row r="539" spans="1:7" x14ac:dyDescent="0.25">
      <c r="A539" s="16"/>
      <c r="B539" s="16"/>
      <c r="C539" s="23"/>
      <c r="D539" s="53"/>
      <c r="E539" s="53"/>
      <c r="F539" s="53"/>
      <c r="G539" s="53"/>
    </row>
    <row r="540" spans="1:7" x14ac:dyDescent="0.25">
      <c r="C540" s="23"/>
      <c r="D540" s="53"/>
      <c r="E540" s="53"/>
      <c r="F540" s="53"/>
      <c r="G540" s="53"/>
    </row>
    <row r="541" spans="1:7" x14ac:dyDescent="0.25">
      <c r="C541" s="23"/>
      <c r="D541" s="53"/>
      <c r="E541" s="53"/>
      <c r="F541" s="53"/>
      <c r="G541" s="53"/>
    </row>
    <row r="542" spans="1:7" x14ac:dyDescent="0.25">
      <c r="C542" s="23"/>
      <c r="D542" s="23"/>
      <c r="E542" s="23"/>
      <c r="F542" s="23"/>
      <c r="G542" s="23"/>
    </row>
    <row r="543" spans="1:7" x14ac:dyDescent="0.25">
      <c r="C543" s="23"/>
      <c r="D543" s="70" t="s">
        <v>18</v>
      </c>
      <c r="E543" s="70"/>
      <c r="F543" s="23" t="s">
        <v>30</v>
      </c>
      <c r="G543" s="23"/>
    </row>
    <row r="544" spans="1:7" x14ac:dyDescent="0.25">
      <c r="C544" s="23"/>
      <c r="D544" s="23"/>
      <c r="E544" s="23"/>
      <c r="F544" s="23"/>
      <c r="G544" s="23"/>
    </row>
    <row r="545" spans="1:9" x14ac:dyDescent="0.25">
      <c r="C545" s="23"/>
      <c r="D545" s="1" t="s">
        <v>0</v>
      </c>
      <c r="E545" s="1" t="s">
        <v>51</v>
      </c>
      <c r="F545" s="1" t="s">
        <v>2</v>
      </c>
      <c r="G545" s="1"/>
    </row>
    <row r="546" spans="1:9" x14ac:dyDescent="0.25">
      <c r="C546" s="23"/>
      <c r="D546" s="23"/>
      <c r="E546" s="23"/>
      <c r="F546" s="23"/>
      <c r="G546" s="23"/>
    </row>
    <row r="547" spans="1:9" x14ac:dyDescent="0.25">
      <c r="A547" s="70" t="s">
        <v>36</v>
      </c>
      <c r="B547" s="70"/>
      <c r="C547" s="23"/>
      <c r="D547" s="6">
        <v>119457</v>
      </c>
      <c r="E547" s="6">
        <v>269367</v>
      </c>
      <c r="F547" s="6">
        <v>64412</v>
      </c>
      <c r="G547" s="6"/>
    </row>
    <row r="548" spans="1:9" x14ac:dyDescent="0.25">
      <c r="C548" s="23" t="s">
        <v>37</v>
      </c>
      <c r="D548" s="15"/>
      <c r="E548" s="15"/>
      <c r="F548" s="15"/>
      <c r="G548" s="15"/>
    </row>
    <row r="549" spans="1:9" x14ac:dyDescent="0.25">
      <c r="C549" s="23">
        <v>1.42</v>
      </c>
      <c r="D549" s="10">
        <f>D$547/$C549</f>
        <v>84124.647887323954</v>
      </c>
      <c r="E549" s="10">
        <f t="shared" ref="E549:F564" si="69">E$547/$C549</f>
        <v>189695.07042253521</v>
      </c>
      <c r="F549" s="10">
        <f t="shared" si="69"/>
        <v>45360.563380281696</v>
      </c>
      <c r="G549" s="12"/>
    </row>
    <row r="550" spans="1:9" x14ac:dyDescent="0.25">
      <c r="C550" s="23">
        <v>2</v>
      </c>
      <c r="D550" s="10">
        <f t="shared" ref="D550:F570" si="70">D$547/$C550</f>
        <v>59728.5</v>
      </c>
      <c r="E550" s="10">
        <f t="shared" si="69"/>
        <v>134683.5</v>
      </c>
      <c r="F550" s="10">
        <f t="shared" si="69"/>
        <v>32206</v>
      </c>
      <c r="G550" s="12"/>
    </row>
    <row r="551" spans="1:9" x14ac:dyDescent="0.25">
      <c r="C551" s="23">
        <v>3</v>
      </c>
      <c r="D551" s="10">
        <f t="shared" si="70"/>
        <v>39819</v>
      </c>
      <c r="E551" s="10">
        <f t="shared" si="69"/>
        <v>89789</v>
      </c>
      <c r="F551" s="10">
        <f t="shared" si="69"/>
        <v>21470.666666666668</v>
      </c>
      <c r="G551" s="12"/>
    </row>
    <row r="552" spans="1:9" x14ac:dyDescent="0.25">
      <c r="C552" s="23">
        <v>4</v>
      </c>
      <c r="D552" s="10">
        <f t="shared" si="70"/>
        <v>29864.25</v>
      </c>
      <c r="E552" s="10">
        <f t="shared" si="69"/>
        <v>67341.75</v>
      </c>
      <c r="F552" s="12">
        <f t="shared" si="69"/>
        <v>16103</v>
      </c>
      <c r="G552" s="12"/>
    </row>
    <row r="553" spans="1:9" x14ac:dyDescent="0.25">
      <c r="C553" s="23">
        <v>5</v>
      </c>
      <c r="D553" s="10">
        <f t="shared" si="70"/>
        <v>23891.4</v>
      </c>
      <c r="E553" s="10">
        <f t="shared" si="69"/>
        <v>53873.4</v>
      </c>
      <c r="F553" s="12">
        <f t="shared" si="69"/>
        <v>12882.4</v>
      </c>
      <c r="G553" s="12"/>
    </row>
    <row r="554" spans="1:9" x14ac:dyDescent="0.25">
      <c r="C554" s="23">
        <v>6</v>
      </c>
      <c r="D554" s="10">
        <f t="shared" si="70"/>
        <v>19909.5</v>
      </c>
      <c r="E554" s="10">
        <f t="shared" si="69"/>
        <v>44894.5</v>
      </c>
      <c r="F554" s="12">
        <f t="shared" si="69"/>
        <v>10735.333333333334</v>
      </c>
      <c r="G554" s="12"/>
    </row>
    <row r="555" spans="1:9" x14ac:dyDescent="0.25">
      <c r="C555" s="23">
        <v>7</v>
      </c>
      <c r="D555" s="12">
        <f t="shared" si="70"/>
        <v>17065.285714285714</v>
      </c>
      <c r="E555" s="10">
        <f t="shared" si="69"/>
        <v>38481</v>
      </c>
      <c r="F555" s="12">
        <f t="shared" si="69"/>
        <v>9201.7142857142862</v>
      </c>
      <c r="G555" s="12"/>
    </row>
    <row r="556" spans="1:9" x14ac:dyDescent="0.25">
      <c r="C556" s="23">
        <v>8</v>
      </c>
      <c r="D556" s="12">
        <f t="shared" si="70"/>
        <v>14932.125</v>
      </c>
      <c r="E556" s="10">
        <f t="shared" si="69"/>
        <v>33670.875</v>
      </c>
      <c r="F556" s="12">
        <f t="shared" si="69"/>
        <v>8051.5</v>
      </c>
      <c r="G556" s="12"/>
    </row>
    <row r="557" spans="1:9" x14ac:dyDescent="0.25">
      <c r="C557" s="23">
        <v>9</v>
      </c>
      <c r="D557" s="12">
        <f t="shared" si="70"/>
        <v>13273</v>
      </c>
      <c r="E557" s="10">
        <f t="shared" si="69"/>
        <v>29929.666666666668</v>
      </c>
      <c r="F557" s="12">
        <f t="shared" si="69"/>
        <v>7156.8888888888887</v>
      </c>
      <c r="G557" s="12"/>
    </row>
    <row r="558" spans="1:9" x14ac:dyDescent="0.25">
      <c r="C558" s="23">
        <v>10</v>
      </c>
      <c r="D558" s="12">
        <f t="shared" si="70"/>
        <v>11945.7</v>
      </c>
      <c r="E558" s="10">
        <f t="shared" si="69"/>
        <v>26936.7</v>
      </c>
      <c r="F558" s="12">
        <f t="shared" si="69"/>
        <v>6441.2</v>
      </c>
      <c r="G558" s="12"/>
      <c r="I558" s="6"/>
    </row>
    <row r="559" spans="1:9" x14ac:dyDescent="0.25">
      <c r="C559" s="23">
        <v>11</v>
      </c>
      <c r="D559" s="12">
        <f t="shared" si="70"/>
        <v>10859.727272727272</v>
      </c>
      <c r="E559" s="10">
        <f t="shared" si="69"/>
        <v>24487.909090909092</v>
      </c>
      <c r="F559" s="12">
        <f t="shared" si="69"/>
        <v>5855.636363636364</v>
      </c>
      <c r="G559" s="12"/>
      <c r="I559" s="6"/>
    </row>
    <row r="560" spans="1:9" x14ac:dyDescent="0.25">
      <c r="C560" s="23">
        <v>12</v>
      </c>
      <c r="D560" s="12">
        <f t="shared" si="70"/>
        <v>9954.75</v>
      </c>
      <c r="E560" s="10">
        <f t="shared" si="69"/>
        <v>22447.25</v>
      </c>
      <c r="F560" s="12">
        <f t="shared" si="69"/>
        <v>5367.666666666667</v>
      </c>
      <c r="G560" s="12"/>
      <c r="I560" s="6"/>
    </row>
    <row r="561" spans="1:9" x14ac:dyDescent="0.25">
      <c r="C561" s="23">
        <v>13</v>
      </c>
      <c r="D561" s="12">
        <f t="shared" si="70"/>
        <v>9189</v>
      </c>
      <c r="E561" s="10">
        <f t="shared" si="69"/>
        <v>20720.538461538461</v>
      </c>
      <c r="F561" s="12">
        <f t="shared" si="69"/>
        <v>4954.7692307692305</v>
      </c>
      <c r="G561" s="12"/>
      <c r="I561" s="6"/>
    </row>
    <row r="562" spans="1:9" x14ac:dyDescent="0.25">
      <c r="C562" s="23">
        <v>14</v>
      </c>
      <c r="D562" s="12">
        <f t="shared" si="70"/>
        <v>8532.6428571428569</v>
      </c>
      <c r="E562" s="12">
        <f>E$547/$C562</f>
        <v>19240.5</v>
      </c>
      <c r="F562" s="12">
        <f t="shared" si="69"/>
        <v>4600.8571428571431</v>
      </c>
      <c r="G562" s="12"/>
      <c r="I562" s="6"/>
    </row>
    <row r="563" spans="1:9" x14ac:dyDescent="0.25">
      <c r="C563" s="23">
        <v>15</v>
      </c>
      <c r="D563" s="12">
        <f t="shared" si="70"/>
        <v>7963.8</v>
      </c>
      <c r="E563" s="12">
        <f t="shared" si="69"/>
        <v>17957.8</v>
      </c>
      <c r="F563" s="12">
        <f t="shared" si="69"/>
        <v>4294.1333333333332</v>
      </c>
      <c r="G563" s="12"/>
      <c r="I563" s="6"/>
    </row>
    <row r="564" spans="1:9" x14ac:dyDescent="0.25">
      <c r="C564" s="23">
        <v>16</v>
      </c>
      <c r="D564" s="12">
        <f t="shared" si="70"/>
        <v>7466.0625</v>
      </c>
      <c r="E564" s="12">
        <f t="shared" si="69"/>
        <v>16835.4375</v>
      </c>
      <c r="F564" s="12">
        <f t="shared" si="69"/>
        <v>4025.75</v>
      </c>
      <c r="G564" s="9"/>
      <c r="I564" s="6"/>
    </row>
    <row r="565" spans="1:9" x14ac:dyDescent="0.25">
      <c r="C565" s="23">
        <v>17</v>
      </c>
      <c r="D565" s="12">
        <f t="shared" si="70"/>
        <v>7026.8823529411766</v>
      </c>
      <c r="E565" s="12">
        <f t="shared" si="70"/>
        <v>15845.117647058823</v>
      </c>
      <c r="F565" s="12">
        <f>F$547/$C565</f>
        <v>3788.9411764705883</v>
      </c>
      <c r="G565" s="9"/>
      <c r="I565" s="6"/>
    </row>
    <row r="566" spans="1:9" x14ac:dyDescent="0.25">
      <c r="C566" s="23">
        <v>18</v>
      </c>
      <c r="D566" s="12">
        <f t="shared" si="70"/>
        <v>6636.5</v>
      </c>
      <c r="E566" s="12">
        <f t="shared" si="70"/>
        <v>14964.833333333334</v>
      </c>
      <c r="F566" s="12">
        <f t="shared" si="70"/>
        <v>3578.4444444444443</v>
      </c>
      <c r="G566" s="9"/>
    </row>
    <row r="567" spans="1:9" x14ac:dyDescent="0.25">
      <c r="C567" s="23">
        <v>19</v>
      </c>
      <c r="D567" s="12">
        <f t="shared" si="70"/>
        <v>6287.2105263157891</v>
      </c>
      <c r="E567" s="12">
        <f t="shared" si="70"/>
        <v>14177.21052631579</v>
      </c>
      <c r="F567" s="12">
        <f t="shared" si="70"/>
        <v>3390.1052631578946</v>
      </c>
      <c r="G567" s="9"/>
    </row>
    <row r="568" spans="1:9" x14ac:dyDescent="0.25">
      <c r="C568" s="23">
        <v>20</v>
      </c>
      <c r="D568" s="12">
        <f t="shared" si="70"/>
        <v>5972.85</v>
      </c>
      <c r="E568" s="12">
        <f t="shared" si="70"/>
        <v>13468.35</v>
      </c>
      <c r="F568" s="12">
        <f t="shared" si="70"/>
        <v>3220.6</v>
      </c>
      <c r="G568" s="9"/>
    </row>
    <row r="569" spans="1:9" x14ac:dyDescent="0.25">
      <c r="C569" s="23">
        <v>21</v>
      </c>
      <c r="D569" s="12">
        <f>D$547/$C569</f>
        <v>5688.4285714285716</v>
      </c>
      <c r="E569" s="12">
        <f t="shared" si="70"/>
        <v>12827</v>
      </c>
      <c r="F569" s="12">
        <f t="shared" si="70"/>
        <v>3067.2380952380954</v>
      </c>
      <c r="G569" s="9"/>
    </row>
    <row r="570" spans="1:9" x14ac:dyDescent="0.25">
      <c r="C570" s="23">
        <v>22</v>
      </c>
      <c r="D570" s="12">
        <f t="shared" si="70"/>
        <v>5429.863636363636</v>
      </c>
      <c r="E570" s="12">
        <f t="shared" si="70"/>
        <v>12243.954545454546</v>
      </c>
      <c r="F570" s="12">
        <f t="shared" si="70"/>
        <v>2927.818181818182</v>
      </c>
      <c r="G570" s="9"/>
    </row>
    <row r="571" spans="1:9" x14ac:dyDescent="0.25">
      <c r="C571" s="23"/>
      <c r="D571" s="12"/>
      <c r="E571" s="12"/>
      <c r="F571" s="12"/>
      <c r="G571" s="23"/>
    </row>
    <row r="572" spans="1:9" x14ac:dyDescent="0.25">
      <c r="A572" s="70" t="s">
        <v>81</v>
      </c>
      <c r="B572" s="70"/>
      <c r="C572" s="23"/>
      <c r="D572" s="23">
        <v>6</v>
      </c>
      <c r="E572" s="23">
        <v>13</v>
      </c>
      <c r="F572" s="23">
        <v>3</v>
      </c>
      <c r="G572" s="23"/>
    </row>
    <row r="573" spans="1:9" x14ac:dyDescent="0.25">
      <c r="A573" s="16"/>
      <c r="B573" s="16"/>
      <c r="C573" s="23"/>
      <c r="D573" s="53"/>
      <c r="E573" s="53"/>
      <c r="F573" s="53"/>
      <c r="G573" s="53"/>
    </row>
    <row r="574" spans="1:9" x14ac:dyDescent="0.25">
      <c r="A574" s="16"/>
      <c r="B574" s="16"/>
      <c r="C574" s="23"/>
      <c r="D574" s="53"/>
      <c r="E574" s="53"/>
      <c r="F574" s="53"/>
      <c r="G574" s="53"/>
    </row>
    <row r="575" spans="1:9" x14ac:dyDescent="0.25">
      <c r="C575" s="23"/>
      <c r="D575" s="53"/>
      <c r="E575" s="53"/>
      <c r="F575" s="53"/>
      <c r="G575" s="53"/>
    </row>
    <row r="576" spans="1:9" x14ac:dyDescent="0.25">
      <c r="C576" s="23"/>
      <c r="D576" s="53"/>
      <c r="E576" s="53"/>
      <c r="F576" s="53"/>
      <c r="G576" s="53"/>
    </row>
    <row r="577" spans="1:7" x14ac:dyDescent="0.25">
      <c r="C577" s="23"/>
      <c r="D577" s="23"/>
      <c r="E577" s="23"/>
      <c r="F577" s="23"/>
      <c r="G577" s="23"/>
    </row>
    <row r="578" spans="1:7" x14ac:dyDescent="0.25">
      <c r="C578" s="23"/>
      <c r="D578" s="70" t="s">
        <v>19</v>
      </c>
      <c r="E578" s="70"/>
      <c r="F578" s="23" t="s">
        <v>29</v>
      </c>
      <c r="G578" s="23"/>
    </row>
    <row r="579" spans="1:7" x14ac:dyDescent="0.25">
      <c r="C579" s="23"/>
      <c r="D579" s="23"/>
      <c r="E579" s="13"/>
      <c r="F579" s="23"/>
      <c r="G579" s="23"/>
    </row>
    <row r="580" spans="1:7" x14ac:dyDescent="0.25">
      <c r="C580" s="23"/>
      <c r="D580" s="1" t="s">
        <v>0</v>
      </c>
      <c r="E580" s="1" t="s">
        <v>51</v>
      </c>
      <c r="F580" s="1" t="s">
        <v>2</v>
      </c>
      <c r="G580" s="1"/>
    </row>
    <row r="581" spans="1:7" x14ac:dyDescent="0.25">
      <c r="C581" s="23"/>
      <c r="D581" s="23"/>
      <c r="E581" s="13"/>
      <c r="F581" s="23"/>
      <c r="G581" s="23"/>
    </row>
    <row r="582" spans="1:7" x14ac:dyDescent="0.25">
      <c r="A582" s="70" t="s">
        <v>36</v>
      </c>
      <c r="B582" s="70"/>
      <c r="C582" s="23"/>
      <c r="D582" s="6">
        <v>87019</v>
      </c>
      <c r="E582" s="6">
        <v>120196</v>
      </c>
      <c r="F582" s="6">
        <v>42117</v>
      </c>
      <c r="G582" s="6"/>
    </row>
    <row r="583" spans="1:7" x14ac:dyDescent="0.25">
      <c r="C583" s="23" t="s">
        <v>37</v>
      </c>
      <c r="D583" s="15"/>
      <c r="E583" s="15"/>
      <c r="F583" s="15"/>
      <c r="G583" s="15"/>
    </row>
    <row r="584" spans="1:7" x14ac:dyDescent="0.25">
      <c r="C584" s="23">
        <v>1.42</v>
      </c>
      <c r="D584" s="10">
        <f>D$582/$C584</f>
        <v>61280.985915492958</v>
      </c>
      <c r="E584" s="10">
        <f t="shared" ref="E584:F595" si="71">E$582/$C584</f>
        <v>84645.070422535209</v>
      </c>
      <c r="F584" s="10">
        <f t="shared" si="71"/>
        <v>29659.859154929578</v>
      </c>
      <c r="G584" s="12"/>
    </row>
    <row r="585" spans="1:7" x14ac:dyDescent="0.25">
      <c r="C585" s="23">
        <v>2</v>
      </c>
      <c r="D585" s="10">
        <f t="shared" ref="D585:D595" si="72">D$582/$C585</f>
        <v>43509.5</v>
      </c>
      <c r="E585" s="10">
        <f t="shared" si="71"/>
        <v>60098</v>
      </c>
      <c r="F585" s="10">
        <f t="shared" si="71"/>
        <v>21058.5</v>
      </c>
      <c r="G585" s="12"/>
    </row>
    <row r="586" spans="1:7" x14ac:dyDescent="0.25">
      <c r="C586" s="23">
        <v>3</v>
      </c>
      <c r="D586" s="10">
        <f t="shared" si="72"/>
        <v>29006.333333333332</v>
      </c>
      <c r="E586" s="10">
        <f t="shared" si="71"/>
        <v>40065.333333333336</v>
      </c>
      <c r="F586" s="12">
        <f t="shared" si="71"/>
        <v>14039</v>
      </c>
      <c r="G586" s="12"/>
    </row>
    <row r="587" spans="1:7" x14ac:dyDescent="0.25">
      <c r="C587" s="23">
        <v>4</v>
      </c>
      <c r="D587" s="10">
        <f t="shared" si="72"/>
        <v>21754.75</v>
      </c>
      <c r="E587" s="10">
        <f t="shared" si="71"/>
        <v>30049</v>
      </c>
      <c r="F587" s="12">
        <f t="shared" si="71"/>
        <v>10529.25</v>
      </c>
      <c r="G587" s="12"/>
    </row>
    <row r="588" spans="1:7" x14ac:dyDescent="0.25">
      <c r="C588" s="23">
        <v>5</v>
      </c>
      <c r="D588" s="12">
        <f t="shared" si="72"/>
        <v>17403.8</v>
      </c>
      <c r="E588" s="10">
        <f t="shared" si="71"/>
        <v>24039.200000000001</v>
      </c>
      <c r="F588" s="12">
        <f t="shared" si="71"/>
        <v>8423.4</v>
      </c>
      <c r="G588" s="12"/>
    </row>
    <row r="589" spans="1:7" x14ac:dyDescent="0.25">
      <c r="C589" s="23">
        <v>6</v>
      </c>
      <c r="D589" s="12">
        <f t="shared" si="72"/>
        <v>14503.166666666666</v>
      </c>
      <c r="E589" s="10">
        <f t="shared" si="71"/>
        <v>20032.666666666668</v>
      </c>
      <c r="F589" s="12">
        <f t="shared" si="71"/>
        <v>7019.5</v>
      </c>
      <c r="G589" s="12"/>
    </row>
    <row r="590" spans="1:7" x14ac:dyDescent="0.25">
      <c r="C590" s="23">
        <v>7</v>
      </c>
      <c r="D590" s="12">
        <f t="shared" si="72"/>
        <v>12431.285714285714</v>
      </c>
      <c r="E590" s="12">
        <f t="shared" si="71"/>
        <v>17170.857142857141</v>
      </c>
      <c r="F590" s="12">
        <f t="shared" si="71"/>
        <v>6016.7142857142853</v>
      </c>
      <c r="G590" s="12"/>
    </row>
    <row r="591" spans="1:7" x14ac:dyDescent="0.25">
      <c r="C591" s="23">
        <v>8</v>
      </c>
      <c r="D591" s="12">
        <f t="shared" si="72"/>
        <v>10877.375</v>
      </c>
      <c r="E591" s="12">
        <f t="shared" si="71"/>
        <v>15024.5</v>
      </c>
      <c r="F591" s="12">
        <f t="shared" si="71"/>
        <v>5264.625</v>
      </c>
      <c r="G591" s="12"/>
    </row>
    <row r="592" spans="1:7" x14ac:dyDescent="0.25">
      <c r="C592" s="23">
        <v>9</v>
      </c>
      <c r="D592" s="12">
        <f t="shared" si="72"/>
        <v>9668.7777777777774</v>
      </c>
      <c r="E592" s="12">
        <f t="shared" si="71"/>
        <v>13355.111111111111</v>
      </c>
      <c r="F592" s="12">
        <f t="shared" si="71"/>
        <v>4679.666666666667</v>
      </c>
      <c r="G592" s="9"/>
    </row>
    <row r="593" spans="1:9" x14ac:dyDescent="0.25">
      <c r="C593" s="23">
        <v>10</v>
      </c>
      <c r="D593" s="12">
        <f t="shared" si="72"/>
        <v>8701.9</v>
      </c>
      <c r="E593" s="12">
        <f t="shared" si="71"/>
        <v>12019.6</v>
      </c>
      <c r="F593" s="12">
        <f t="shared" si="71"/>
        <v>4211.7</v>
      </c>
      <c r="G593" s="9"/>
    </row>
    <row r="594" spans="1:9" x14ac:dyDescent="0.25">
      <c r="C594" s="23">
        <v>11</v>
      </c>
      <c r="D594" s="12">
        <f t="shared" si="72"/>
        <v>7910.818181818182</v>
      </c>
      <c r="E594" s="12">
        <f t="shared" si="71"/>
        <v>10926.90909090909</v>
      </c>
      <c r="F594" s="12">
        <f t="shared" si="71"/>
        <v>3828.818181818182</v>
      </c>
      <c r="G594" s="9"/>
    </row>
    <row r="595" spans="1:9" x14ac:dyDescent="0.25">
      <c r="C595" s="23">
        <v>12</v>
      </c>
      <c r="D595" s="12">
        <f t="shared" si="72"/>
        <v>7251.583333333333</v>
      </c>
      <c r="E595" s="12">
        <f t="shared" si="71"/>
        <v>10016.333333333334</v>
      </c>
      <c r="F595" s="12">
        <f t="shared" si="71"/>
        <v>3509.75</v>
      </c>
      <c r="G595" s="9"/>
    </row>
    <row r="596" spans="1:9" x14ac:dyDescent="0.25">
      <c r="C596" s="23"/>
      <c r="D596" s="23"/>
      <c r="E596" s="23"/>
      <c r="F596" s="23"/>
      <c r="G596" s="23"/>
    </row>
    <row r="597" spans="1:9" x14ac:dyDescent="0.25">
      <c r="A597" s="70" t="s">
        <v>81</v>
      </c>
      <c r="B597" s="70"/>
      <c r="C597" s="23"/>
      <c r="D597" s="23">
        <v>4</v>
      </c>
      <c r="E597" s="23">
        <v>6</v>
      </c>
      <c r="F597" s="23">
        <v>2</v>
      </c>
      <c r="G597" s="23"/>
      <c r="I597" s="6"/>
    </row>
    <row r="598" spans="1:9" x14ac:dyDescent="0.25">
      <c r="A598" s="16"/>
      <c r="B598" s="16"/>
      <c r="C598" s="23"/>
      <c r="D598" s="53"/>
      <c r="E598" s="53"/>
      <c r="F598" s="53"/>
      <c r="G598" s="53"/>
      <c r="I598" s="6"/>
    </row>
    <row r="599" spans="1:9" x14ac:dyDescent="0.25">
      <c r="A599" s="16"/>
      <c r="B599" s="16"/>
      <c r="C599" s="23"/>
      <c r="D599" s="53"/>
      <c r="E599" s="53"/>
      <c r="F599" s="53"/>
      <c r="G599" s="53"/>
      <c r="I599" s="6"/>
    </row>
    <row r="600" spans="1:9" x14ac:dyDescent="0.25">
      <c r="C600" s="23"/>
      <c r="D600" s="53"/>
      <c r="E600" s="53"/>
      <c r="F600" s="53"/>
      <c r="G600" s="53"/>
      <c r="I600" s="6"/>
    </row>
    <row r="601" spans="1:9" x14ac:dyDescent="0.25">
      <c r="C601" s="23"/>
      <c r="D601" s="53"/>
      <c r="E601" s="53"/>
      <c r="F601" s="53"/>
      <c r="G601" s="53"/>
      <c r="I601" s="6"/>
    </row>
    <row r="602" spans="1:9" x14ac:dyDescent="0.25">
      <c r="C602" s="23"/>
      <c r="D602" s="53"/>
      <c r="E602" s="53"/>
      <c r="F602" s="53"/>
      <c r="G602" s="53"/>
      <c r="I602" s="6"/>
    </row>
    <row r="603" spans="1:9" x14ac:dyDescent="0.25">
      <c r="C603" s="23"/>
      <c r="D603" s="70" t="s">
        <v>20</v>
      </c>
      <c r="E603" s="70"/>
      <c r="F603" s="23" t="s">
        <v>31</v>
      </c>
      <c r="G603" s="23"/>
      <c r="I603" s="6"/>
    </row>
    <row r="604" spans="1:9" x14ac:dyDescent="0.25">
      <c r="C604" s="23"/>
      <c r="D604" s="23"/>
      <c r="E604" s="23"/>
      <c r="F604" s="23"/>
      <c r="G604" s="23"/>
    </row>
    <row r="605" spans="1:9" x14ac:dyDescent="0.25">
      <c r="C605" s="23"/>
      <c r="D605" s="1" t="s">
        <v>0</v>
      </c>
      <c r="E605" s="1" t="s">
        <v>51</v>
      </c>
      <c r="F605" s="1" t="s">
        <v>2</v>
      </c>
      <c r="G605" s="1"/>
    </row>
    <row r="606" spans="1:9" x14ac:dyDescent="0.25">
      <c r="C606" s="23"/>
      <c r="D606" s="23"/>
      <c r="E606" s="23"/>
      <c r="F606" s="23"/>
      <c r="G606" s="23"/>
    </row>
    <row r="607" spans="1:9" x14ac:dyDescent="0.25">
      <c r="A607" s="70" t="s">
        <v>36</v>
      </c>
      <c r="B607" s="70"/>
      <c r="C607" s="23"/>
      <c r="D607" s="6">
        <v>187497</v>
      </c>
      <c r="E607" s="6">
        <v>216789</v>
      </c>
      <c r="F607" s="6">
        <v>88601</v>
      </c>
      <c r="G607" s="6"/>
    </row>
    <row r="608" spans="1:9" x14ac:dyDescent="0.25">
      <c r="C608" s="23" t="s">
        <v>37</v>
      </c>
      <c r="D608" s="15"/>
      <c r="E608" s="15"/>
      <c r="F608" s="15"/>
      <c r="G608" s="15"/>
    </row>
    <row r="609" spans="3:7" x14ac:dyDescent="0.25">
      <c r="C609" s="23">
        <v>1.42</v>
      </c>
      <c r="D609" s="10">
        <f>D$607/$C609</f>
        <v>132040.14084507042</v>
      </c>
      <c r="E609" s="10">
        <f t="shared" ref="E609:F624" si="73">E$607/$C609</f>
        <v>152668.30985915495</v>
      </c>
      <c r="F609" s="10">
        <f t="shared" si="73"/>
        <v>62395.070422535216</v>
      </c>
      <c r="G609" s="12"/>
    </row>
    <row r="610" spans="3:7" x14ac:dyDescent="0.25">
      <c r="C610" s="23">
        <v>2</v>
      </c>
      <c r="D610" s="10">
        <f t="shared" ref="D610:F631" si="74">D$607/$C610</f>
        <v>93748.5</v>
      </c>
      <c r="E610" s="10">
        <f t="shared" si="73"/>
        <v>108394.5</v>
      </c>
      <c r="F610" s="10">
        <f t="shared" si="73"/>
        <v>44300.5</v>
      </c>
      <c r="G610" s="12"/>
    </row>
    <row r="611" spans="3:7" x14ac:dyDescent="0.25">
      <c r="C611" s="23">
        <v>3</v>
      </c>
      <c r="D611" s="10">
        <f t="shared" si="74"/>
        <v>62499</v>
      </c>
      <c r="E611" s="10">
        <f t="shared" si="73"/>
        <v>72263</v>
      </c>
      <c r="F611" s="10">
        <f t="shared" si="73"/>
        <v>29533.666666666668</v>
      </c>
      <c r="G611" s="12"/>
    </row>
    <row r="612" spans="3:7" x14ac:dyDescent="0.25">
      <c r="C612" s="23">
        <v>4</v>
      </c>
      <c r="D612" s="10">
        <f t="shared" si="74"/>
        <v>46874.25</v>
      </c>
      <c r="E612" s="10">
        <f t="shared" si="73"/>
        <v>54197.25</v>
      </c>
      <c r="F612" s="10">
        <f t="shared" si="73"/>
        <v>22150.25</v>
      </c>
      <c r="G612" s="12"/>
    </row>
    <row r="613" spans="3:7" x14ac:dyDescent="0.25">
      <c r="C613" s="23">
        <v>5</v>
      </c>
      <c r="D613" s="10">
        <f t="shared" si="74"/>
        <v>37499.4</v>
      </c>
      <c r="E613" s="10">
        <f t="shared" si="73"/>
        <v>43357.8</v>
      </c>
      <c r="F613" s="12">
        <f t="shared" si="73"/>
        <v>17720.2</v>
      </c>
      <c r="G613" s="12"/>
    </row>
    <row r="614" spans="3:7" x14ac:dyDescent="0.25">
      <c r="C614" s="23">
        <v>6</v>
      </c>
      <c r="D614" s="10">
        <f t="shared" si="74"/>
        <v>31249.5</v>
      </c>
      <c r="E614" s="10">
        <f t="shared" si="73"/>
        <v>36131.5</v>
      </c>
      <c r="F614" s="12">
        <f t="shared" si="73"/>
        <v>14766.833333333334</v>
      </c>
      <c r="G614" s="12"/>
    </row>
    <row r="615" spans="3:7" x14ac:dyDescent="0.25">
      <c r="C615" s="23">
        <v>7</v>
      </c>
      <c r="D615" s="10">
        <f t="shared" si="74"/>
        <v>26785.285714285714</v>
      </c>
      <c r="E615" s="10">
        <f t="shared" si="73"/>
        <v>30969.857142857141</v>
      </c>
      <c r="F615" s="12">
        <f t="shared" si="73"/>
        <v>12657.285714285714</v>
      </c>
      <c r="G615" s="12"/>
    </row>
    <row r="616" spans="3:7" x14ac:dyDescent="0.25">
      <c r="C616" s="23">
        <v>8</v>
      </c>
      <c r="D616" s="10">
        <f t="shared" si="74"/>
        <v>23437.125</v>
      </c>
      <c r="E616" s="10">
        <f t="shared" si="73"/>
        <v>27098.625</v>
      </c>
      <c r="F616" s="12">
        <f t="shared" si="73"/>
        <v>11075.125</v>
      </c>
      <c r="G616" s="12"/>
    </row>
    <row r="617" spans="3:7" x14ac:dyDescent="0.25">
      <c r="C617" s="23">
        <v>9</v>
      </c>
      <c r="D617" s="10">
        <f t="shared" si="74"/>
        <v>20833</v>
      </c>
      <c r="E617" s="10">
        <f t="shared" si="73"/>
        <v>24087.666666666668</v>
      </c>
      <c r="F617" s="12">
        <f t="shared" si="73"/>
        <v>9844.5555555555547</v>
      </c>
      <c r="G617" s="12"/>
    </row>
    <row r="618" spans="3:7" x14ac:dyDescent="0.25">
      <c r="C618" s="23">
        <v>10</v>
      </c>
      <c r="D618" s="12">
        <f t="shared" si="74"/>
        <v>18749.7</v>
      </c>
      <c r="E618" s="10">
        <f t="shared" si="73"/>
        <v>21678.9</v>
      </c>
      <c r="F618" s="12">
        <f t="shared" si="73"/>
        <v>8860.1</v>
      </c>
      <c r="G618" s="12"/>
    </row>
    <row r="619" spans="3:7" x14ac:dyDescent="0.25">
      <c r="C619" s="23">
        <v>11</v>
      </c>
      <c r="D619" s="12">
        <f t="shared" si="74"/>
        <v>17045.18181818182</v>
      </c>
      <c r="E619" s="12">
        <f t="shared" si="73"/>
        <v>19708.090909090908</v>
      </c>
      <c r="F619" s="12">
        <f t="shared" si="73"/>
        <v>8054.636363636364</v>
      </c>
      <c r="G619" s="12"/>
    </row>
    <row r="620" spans="3:7" x14ac:dyDescent="0.25">
      <c r="C620" s="23">
        <v>12</v>
      </c>
      <c r="D620" s="12">
        <f t="shared" si="74"/>
        <v>15624.75</v>
      </c>
      <c r="E620" s="12">
        <f t="shared" si="73"/>
        <v>18065.75</v>
      </c>
      <c r="F620" s="12">
        <f t="shared" si="73"/>
        <v>7383.416666666667</v>
      </c>
      <c r="G620" s="12"/>
    </row>
    <row r="621" spans="3:7" x14ac:dyDescent="0.25">
      <c r="C621" s="23">
        <v>13</v>
      </c>
      <c r="D621" s="12">
        <f t="shared" si="74"/>
        <v>14422.846153846154</v>
      </c>
      <c r="E621" s="12">
        <f t="shared" si="73"/>
        <v>16676.076923076922</v>
      </c>
      <c r="F621" s="12">
        <f t="shared" si="73"/>
        <v>6815.4615384615381</v>
      </c>
      <c r="G621" s="12"/>
    </row>
    <row r="622" spans="3:7" x14ac:dyDescent="0.25">
      <c r="C622" s="23">
        <v>14</v>
      </c>
      <c r="D622" s="12">
        <f t="shared" si="74"/>
        <v>13392.642857142857</v>
      </c>
      <c r="E622" s="12">
        <f t="shared" si="73"/>
        <v>15484.928571428571</v>
      </c>
      <c r="F622" s="12">
        <f t="shared" si="73"/>
        <v>6328.6428571428569</v>
      </c>
      <c r="G622" s="12"/>
    </row>
    <row r="623" spans="3:7" x14ac:dyDescent="0.25">
      <c r="C623" s="23">
        <v>15</v>
      </c>
      <c r="D623" s="12">
        <f t="shared" si="74"/>
        <v>12499.8</v>
      </c>
      <c r="E623" s="12">
        <f t="shared" si="73"/>
        <v>14452.6</v>
      </c>
      <c r="F623" s="12">
        <f t="shared" si="73"/>
        <v>5906.7333333333336</v>
      </c>
      <c r="G623" s="12"/>
    </row>
    <row r="624" spans="3:7" x14ac:dyDescent="0.25">
      <c r="C624" s="23">
        <v>16</v>
      </c>
      <c r="D624" s="12">
        <f t="shared" si="74"/>
        <v>11718.5625</v>
      </c>
      <c r="E624" s="12">
        <f t="shared" si="73"/>
        <v>13549.3125</v>
      </c>
      <c r="F624" s="12">
        <f t="shared" si="73"/>
        <v>5537.5625</v>
      </c>
      <c r="G624" s="12"/>
    </row>
    <row r="625" spans="1:7" x14ac:dyDescent="0.25">
      <c r="C625" s="23">
        <v>17</v>
      </c>
      <c r="D625" s="12">
        <f t="shared" si="74"/>
        <v>11029.235294117647</v>
      </c>
      <c r="E625" s="12">
        <f t="shared" si="74"/>
        <v>12752.294117647059</v>
      </c>
      <c r="F625" s="12">
        <f t="shared" si="74"/>
        <v>5211.8235294117649</v>
      </c>
      <c r="G625" s="9"/>
    </row>
    <row r="626" spans="1:7" x14ac:dyDescent="0.25">
      <c r="C626" s="23">
        <v>18</v>
      </c>
      <c r="D626" s="12">
        <f t="shared" si="74"/>
        <v>10416.5</v>
      </c>
      <c r="E626" s="12">
        <f t="shared" si="74"/>
        <v>12043.833333333334</v>
      </c>
      <c r="F626" s="12">
        <f t="shared" si="74"/>
        <v>4922.2777777777774</v>
      </c>
      <c r="G626" s="9"/>
    </row>
    <row r="627" spans="1:7" x14ac:dyDescent="0.25">
      <c r="C627" s="23">
        <v>19</v>
      </c>
      <c r="D627" s="12">
        <f t="shared" si="74"/>
        <v>9868.2631578947367</v>
      </c>
      <c r="E627" s="12">
        <f t="shared" si="74"/>
        <v>11409.947368421053</v>
      </c>
      <c r="F627" s="12">
        <f t="shared" si="74"/>
        <v>4663.2105263157891</v>
      </c>
      <c r="G627" s="9"/>
    </row>
    <row r="628" spans="1:7" x14ac:dyDescent="0.25">
      <c r="C628" s="23">
        <v>20</v>
      </c>
      <c r="D628" s="12">
        <f t="shared" si="74"/>
        <v>9374.85</v>
      </c>
      <c r="E628" s="12">
        <f t="shared" si="74"/>
        <v>10839.45</v>
      </c>
      <c r="F628" s="12">
        <f t="shared" si="74"/>
        <v>4430.05</v>
      </c>
      <c r="G628" s="9"/>
    </row>
    <row r="629" spans="1:7" x14ac:dyDescent="0.25">
      <c r="C629" s="23">
        <v>21</v>
      </c>
      <c r="D629" s="12">
        <f t="shared" si="74"/>
        <v>8928.4285714285706</v>
      </c>
      <c r="E629" s="12">
        <f t="shared" si="74"/>
        <v>10323.285714285714</v>
      </c>
      <c r="F629" s="12">
        <f t="shared" si="74"/>
        <v>4219.0952380952385</v>
      </c>
      <c r="G629" s="9"/>
    </row>
    <row r="630" spans="1:7" x14ac:dyDescent="0.25">
      <c r="C630" s="23">
        <v>22</v>
      </c>
      <c r="D630" s="12">
        <f t="shared" si="74"/>
        <v>8522.5909090909099</v>
      </c>
      <c r="E630" s="12">
        <f t="shared" si="74"/>
        <v>9854.045454545454</v>
      </c>
      <c r="F630" s="12">
        <f t="shared" si="74"/>
        <v>4027.318181818182</v>
      </c>
      <c r="G630" s="9"/>
    </row>
    <row r="631" spans="1:7" x14ac:dyDescent="0.25">
      <c r="C631" s="23">
        <v>23</v>
      </c>
      <c r="D631" s="12">
        <f t="shared" si="74"/>
        <v>8152.04347826087</v>
      </c>
      <c r="E631" s="12">
        <f t="shared" si="74"/>
        <v>9425.608695652174</v>
      </c>
      <c r="F631" s="12">
        <f t="shared" si="74"/>
        <v>3852.217391304348</v>
      </c>
      <c r="G631" s="9"/>
    </row>
    <row r="632" spans="1:7" x14ac:dyDescent="0.25">
      <c r="C632" s="23"/>
      <c r="D632" s="23"/>
      <c r="E632" s="23"/>
      <c r="F632" s="23"/>
      <c r="G632" s="23"/>
    </row>
    <row r="633" spans="1:7" x14ac:dyDescent="0.25">
      <c r="A633" s="70" t="s">
        <v>81</v>
      </c>
      <c r="B633" s="70"/>
      <c r="C633" s="23"/>
      <c r="D633" s="23">
        <v>9</v>
      </c>
      <c r="E633" s="23">
        <v>10</v>
      </c>
      <c r="F633" s="23">
        <v>4</v>
      </c>
      <c r="G633" s="23"/>
    </row>
    <row r="634" spans="1:7" x14ac:dyDescent="0.25">
      <c r="A634" s="16"/>
      <c r="B634" s="16"/>
      <c r="C634" s="23"/>
      <c r="D634" s="53"/>
      <c r="E634" s="53"/>
      <c r="F634" s="53"/>
      <c r="G634" s="53"/>
    </row>
    <row r="635" spans="1:7" x14ac:dyDescent="0.25">
      <c r="A635" s="16"/>
      <c r="B635" s="16"/>
      <c r="C635" s="23"/>
      <c r="D635" s="53"/>
      <c r="E635" s="53"/>
      <c r="F635" s="53"/>
      <c r="G635" s="53"/>
    </row>
    <row r="636" spans="1:7" x14ac:dyDescent="0.25">
      <c r="C636" s="23"/>
      <c r="D636" s="53"/>
      <c r="E636" s="53"/>
      <c r="F636" s="53"/>
      <c r="G636" s="53"/>
    </row>
    <row r="637" spans="1:7" x14ac:dyDescent="0.25">
      <c r="C637" s="23"/>
      <c r="D637" s="23"/>
      <c r="E637" s="23"/>
      <c r="F637" s="23"/>
      <c r="G637" s="23"/>
    </row>
    <row r="638" spans="1:7" x14ac:dyDescent="0.25">
      <c r="C638" s="23"/>
      <c r="D638" s="23"/>
      <c r="E638" s="23"/>
      <c r="F638" s="23"/>
      <c r="G638" s="23"/>
    </row>
    <row r="639" spans="1:7" x14ac:dyDescent="0.25">
      <c r="C639" s="23"/>
      <c r="D639" s="70" t="s">
        <v>21</v>
      </c>
      <c r="E639" s="70"/>
      <c r="F639" s="23" t="s">
        <v>28</v>
      </c>
      <c r="G639" s="23"/>
    </row>
    <row r="640" spans="1:7" x14ac:dyDescent="0.25">
      <c r="C640" s="23"/>
      <c r="D640" s="23"/>
      <c r="E640" s="23"/>
      <c r="F640" s="23"/>
      <c r="G640" s="23"/>
    </row>
    <row r="641" spans="1:7" x14ac:dyDescent="0.25">
      <c r="A641" s="70"/>
      <c r="B641" s="70"/>
      <c r="C641" s="23"/>
      <c r="D641" s="1" t="s">
        <v>0</v>
      </c>
      <c r="E641" s="1" t="s">
        <v>51</v>
      </c>
      <c r="F641" s="1" t="s">
        <v>2</v>
      </c>
      <c r="G641" s="1"/>
    </row>
    <row r="642" spans="1:7" x14ac:dyDescent="0.25">
      <c r="C642" s="23"/>
      <c r="D642" s="23"/>
      <c r="E642" s="23"/>
      <c r="F642" s="23"/>
      <c r="G642" s="23"/>
    </row>
    <row r="643" spans="1:7" x14ac:dyDescent="0.25">
      <c r="A643" s="70" t="s">
        <v>36</v>
      </c>
      <c r="B643" s="70"/>
      <c r="C643" s="23"/>
      <c r="D643" s="6">
        <v>77631</v>
      </c>
      <c r="E643" s="6">
        <v>98842</v>
      </c>
      <c r="F643" s="6">
        <v>37451</v>
      </c>
      <c r="G643" s="6"/>
    </row>
    <row r="644" spans="1:7" x14ac:dyDescent="0.25">
      <c r="C644" s="23" t="s">
        <v>37</v>
      </c>
      <c r="D644" s="15"/>
      <c r="E644" s="15"/>
      <c r="F644" s="15"/>
      <c r="G644" s="15"/>
    </row>
    <row r="645" spans="1:7" x14ac:dyDescent="0.25">
      <c r="C645" s="23">
        <v>1.42</v>
      </c>
      <c r="D645" s="10">
        <f>D$643/$C645</f>
        <v>54669.718309859156</v>
      </c>
      <c r="E645" s="10">
        <f t="shared" ref="E645:F654" si="75">E$643/$C645</f>
        <v>69607.042253521126</v>
      </c>
      <c r="F645" s="10">
        <f t="shared" si="75"/>
        <v>26373.943661971833</v>
      </c>
      <c r="G645" s="12"/>
    </row>
    <row r="646" spans="1:7" x14ac:dyDescent="0.25">
      <c r="C646" s="23">
        <v>2</v>
      </c>
      <c r="D646" s="10">
        <f t="shared" ref="D646:D654" si="76">D$643/$C646</f>
        <v>38815.5</v>
      </c>
      <c r="E646" s="10">
        <f t="shared" si="75"/>
        <v>49421</v>
      </c>
      <c r="F646" s="12">
        <f t="shared" si="75"/>
        <v>18725.5</v>
      </c>
      <c r="G646" s="12"/>
    </row>
    <row r="647" spans="1:7" x14ac:dyDescent="0.25">
      <c r="C647" s="23">
        <v>3</v>
      </c>
      <c r="D647" s="10">
        <f t="shared" si="76"/>
        <v>25877</v>
      </c>
      <c r="E647" s="10">
        <f t="shared" si="75"/>
        <v>32947.333333333336</v>
      </c>
      <c r="F647" s="12">
        <f t="shared" si="75"/>
        <v>12483.666666666666</v>
      </c>
      <c r="G647" s="12"/>
    </row>
    <row r="648" spans="1:7" x14ac:dyDescent="0.25">
      <c r="C648" s="23">
        <v>4</v>
      </c>
      <c r="D648" s="10">
        <f t="shared" si="76"/>
        <v>19407.75</v>
      </c>
      <c r="E648" s="10">
        <f t="shared" si="75"/>
        <v>24710.5</v>
      </c>
      <c r="F648" s="12">
        <f t="shared" si="75"/>
        <v>9362.75</v>
      </c>
      <c r="G648" s="12"/>
    </row>
    <row r="649" spans="1:7" x14ac:dyDescent="0.25">
      <c r="C649" s="23">
        <v>5</v>
      </c>
      <c r="D649" s="12">
        <f t="shared" si="76"/>
        <v>15526.2</v>
      </c>
      <c r="E649" s="10">
        <f t="shared" si="75"/>
        <v>19768.400000000001</v>
      </c>
      <c r="F649" s="12">
        <f t="shared" si="75"/>
        <v>7490.2</v>
      </c>
      <c r="G649" s="12"/>
    </row>
    <row r="650" spans="1:7" x14ac:dyDescent="0.25">
      <c r="C650" s="23">
        <v>6</v>
      </c>
      <c r="D650" s="12">
        <f t="shared" si="76"/>
        <v>12938.5</v>
      </c>
      <c r="E650" s="12">
        <f t="shared" si="75"/>
        <v>16473.666666666668</v>
      </c>
      <c r="F650" s="12">
        <f t="shared" si="75"/>
        <v>6241.833333333333</v>
      </c>
      <c r="G650" s="12"/>
    </row>
    <row r="651" spans="1:7" x14ac:dyDescent="0.25">
      <c r="C651" s="23">
        <v>7</v>
      </c>
      <c r="D651" s="12">
        <f t="shared" si="76"/>
        <v>11090.142857142857</v>
      </c>
      <c r="E651" s="12">
        <f t="shared" si="75"/>
        <v>14120.285714285714</v>
      </c>
      <c r="F651" s="12">
        <f t="shared" si="75"/>
        <v>5350.1428571428569</v>
      </c>
      <c r="G651" s="9"/>
    </row>
    <row r="652" spans="1:7" x14ac:dyDescent="0.25">
      <c r="C652" s="23">
        <v>8</v>
      </c>
      <c r="D652" s="12">
        <f t="shared" si="76"/>
        <v>9703.875</v>
      </c>
      <c r="E652" s="12">
        <f t="shared" si="75"/>
        <v>12355.25</v>
      </c>
      <c r="F652" s="12">
        <f t="shared" si="75"/>
        <v>4681.375</v>
      </c>
      <c r="G652" s="9"/>
    </row>
    <row r="653" spans="1:7" x14ac:dyDescent="0.25">
      <c r="C653" s="23">
        <v>9</v>
      </c>
      <c r="D653" s="12">
        <f t="shared" si="76"/>
        <v>8625.6666666666661</v>
      </c>
      <c r="E653" s="12">
        <f t="shared" si="75"/>
        <v>10982.444444444445</v>
      </c>
      <c r="F653" s="12">
        <f t="shared" si="75"/>
        <v>4161.2222222222226</v>
      </c>
      <c r="G653" s="9"/>
    </row>
    <row r="654" spans="1:7" x14ac:dyDescent="0.25">
      <c r="C654" s="23">
        <v>10</v>
      </c>
      <c r="D654" s="12">
        <f t="shared" si="76"/>
        <v>7763.1</v>
      </c>
      <c r="E654" s="12">
        <f t="shared" si="75"/>
        <v>9884.2000000000007</v>
      </c>
      <c r="F654" s="12">
        <f t="shared" si="75"/>
        <v>3745.1</v>
      </c>
      <c r="G654" s="9"/>
    </row>
    <row r="655" spans="1:7" x14ac:dyDescent="0.25">
      <c r="C655" s="23"/>
      <c r="D655" s="23"/>
      <c r="E655" s="23"/>
      <c r="F655" s="23"/>
      <c r="G655" s="23"/>
    </row>
    <row r="656" spans="1:7" x14ac:dyDescent="0.25">
      <c r="A656" s="70" t="s">
        <v>81</v>
      </c>
      <c r="B656" s="70"/>
      <c r="C656" s="23"/>
      <c r="D656" s="23">
        <v>4</v>
      </c>
      <c r="E656" s="23">
        <v>5</v>
      </c>
      <c r="F656" s="23">
        <v>1</v>
      </c>
      <c r="G656" s="23"/>
    </row>
    <row r="657" spans="1:9" x14ac:dyDescent="0.25">
      <c r="A657" s="16"/>
      <c r="B657" s="16"/>
      <c r="C657" s="23"/>
      <c r="D657" s="53"/>
      <c r="E657" s="53"/>
      <c r="F657" s="53"/>
      <c r="G657" s="53"/>
      <c r="I657" s="6"/>
    </row>
    <row r="658" spans="1:9" x14ac:dyDescent="0.25">
      <c r="A658" s="16"/>
      <c r="B658" s="16"/>
      <c r="C658" s="23"/>
      <c r="D658" s="53"/>
      <c r="E658" s="53"/>
      <c r="F658" s="53"/>
      <c r="G658" s="53"/>
      <c r="I658" s="6"/>
    </row>
    <row r="659" spans="1:9" x14ac:dyDescent="0.25">
      <c r="A659" s="23"/>
      <c r="B659" s="23"/>
      <c r="C659" s="23"/>
      <c r="D659" s="53"/>
      <c r="E659" s="53"/>
      <c r="F659" s="53"/>
      <c r="G659" s="53"/>
      <c r="I659" s="6"/>
    </row>
    <row r="660" spans="1:9" x14ac:dyDescent="0.25">
      <c r="C660" s="23"/>
      <c r="D660" s="23"/>
      <c r="E660" s="23"/>
      <c r="F660" s="23"/>
      <c r="G660" s="23"/>
      <c r="I660" s="6"/>
    </row>
    <row r="661" spans="1:9" x14ac:dyDescent="0.25">
      <c r="C661" s="23"/>
      <c r="D661" s="23"/>
      <c r="E661" s="23"/>
      <c r="F661" s="23"/>
      <c r="G661" s="23"/>
      <c r="I661" s="6"/>
    </row>
    <row r="662" spans="1:9" x14ac:dyDescent="0.25">
      <c r="C662" s="23"/>
      <c r="D662" s="70" t="s">
        <v>22</v>
      </c>
      <c r="E662" s="70"/>
      <c r="F662" s="23" t="s">
        <v>32</v>
      </c>
      <c r="G662" s="23"/>
    </row>
    <row r="663" spans="1:9" x14ac:dyDescent="0.25">
      <c r="C663" s="23"/>
      <c r="D663" s="23"/>
      <c r="E663" s="23"/>
      <c r="F663" s="23"/>
      <c r="G663" s="23"/>
    </row>
    <row r="664" spans="1:9" x14ac:dyDescent="0.25">
      <c r="C664" s="23"/>
      <c r="D664" s="1" t="s">
        <v>0</v>
      </c>
      <c r="E664" s="1" t="s">
        <v>51</v>
      </c>
      <c r="F664" s="1" t="s">
        <v>2</v>
      </c>
      <c r="G664" s="1"/>
    </row>
    <row r="665" spans="1:9" x14ac:dyDescent="0.25">
      <c r="C665" s="23"/>
      <c r="D665" s="23"/>
      <c r="E665" s="23"/>
      <c r="F665" s="23"/>
      <c r="G665" s="23"/>
    </row>
    <row r="666" spans="1:9" x14ac:dyDescent="0.25">
      <c r="A666" s="70" t="s">
        <v>36</v>
      </c>
      <c r="B666" s="70"/>
      <c r="C666" s="23"/>
      <c r="D666" s="25">
        <v>97698</v>
      </c>
      <c r="E666" s="25">
        <v>119692</v>
      </c>
      <c r="F666" s="25">
        <v>45357</v>
      </c>
      <c r="G666" s="25"/>
    </row>
    <row r="667" spans="1:9" x14ac:dyDescent="0.25">
      <c r="C667" s="23" t="s">
        <v>37</v>
      </c>
      <c r="D667" s="15"/>
      <c r="E667" s="15"/>
      <c r="F667" s="15"/>
      <c r="G667" s="15"/>
    </row>
    <row r="668" spans="1:9" x14ac:dyDescent="0.25">
      <c r="C668" s="23">
        <v>1.42</v>
      </c>
      <c r="D668" s="10">
        <f>D$666/$C668</f>
        <v>68801.408450704228</v>
      </c>
      <c r="E668" s="10">
        <f t="shared" ref="E668:F668" si="77">E$666/$C668</f>
        <v>84290.140845070433</v>
      </c>
      <c r="F668" s="10">
        <f t="shared" si="77"/>
        <v>31941.54929577465</v>
      </c>
      <c r="G668" s="12"/>
    </row>
    <row r="669" spans="1:9" x14ac:dyDescent="0.25">
      <c r="C669" s="23">
        <v>2</v>
      </c>
      <c r="D669" s="10">
        <f t="shared" ref="D669:F680" si="78">D$666/$C669</f>
        <v>48849</v>
      </c>
      <c r="E669" s="10">
        <f t="shared" si="78"/>
        <v>59846</v>
      </c>
      <c r="F669" s="10">
        <f t="shared" si="78"/>
        <v>22678.5</v>
      </c>
      <c r="G669" s="12"/>
    </row>
    <row r="670" spans="1:9" x14ac:dyDescent="0.25">
      <c r="C670" s="23">
        <v>3</v>
      </c>
      <c r="D670" s="10">
        <f t="shared" si="78"/>
        <v>32566</v>
      </c>
      <c r="E670" s="10">
        <f t="shared" si="78"/>
        <v>39897.333333333336</v>
      </c>
      <c r="F670" s="12">
        <f t="shared" si="78"/>
        <v>15119</v>
      </c>
      <c r="G670" s="12"/>
    </row>
    <row r="671" spans="1:9" x14ac:dyDescent="0.25">
      <c r="C671" s="23">
        <v>4</v>
      </c>
      <c r="D671" s="10">
        <f t="shared" si="78"/>
        <v>24424.5</v>
      </c>
      <c r="E671" s="10">
        <f t="shared" si="78"/>
        <v>29923</v>
      </c>
      <c r="F671" s="12">
        <f t="shared" si="78"/>
        <v>11339.25</v>
      </c>
      <c r="G671" s="12"/>
    </row>
    <row r="672" spans="1:9" x14ac:dyDescent="0.25">
      <c r="C672" s="23">
        <v>5</v>
      </c>
      <c r="D672" s="10">
        <f t="shared" si="78"/>
        <v>19539.599999999999</v>
      </c>
      <c r="E672" s="10">
        <f t="shared" si="78"/>
        <v>23938.400000000001</v>
      </c>
      <c r="F672" s="12">
        <f t="shared" si="78"/>
        <v>9071.4</v>
      </c>
      <c r="G672" s="12"/>
    </row>
    <row r="673" spans="1:7" x14ac:dyDescent="0.25">
      <c r="C673" s="23">
        <v>6</v>
      </c>
      <c r="D673" s="12">
        <f t="shared" si="78"/>
        <v>16283</v>
      </c>
      <c r="E673" s="10">
        <f t="shared" si="78"/>
        <v>19948.666666666668</v>
      </c>
      <c r="F673" s="12">
        <f t="shared" si="78"/>
        <v>7559.5</v>
      </c>
      <c r="G673" s="12"/>
    </row>
    <row r="674" spans="1:7" x14ac:dyDescent="0.25">
      <c r="C674" s="23">
        <v>7</v>
      </c>
      <c r="D674" s="12">
        <f t="shared" si="78"/>
        <v>13956.857142857143</v>
      </c>
      <c r="E674" s="12">
        <f t="shared" si="78"/>
        <v>17098.857142857141</v>
      </c>
      <c r="F674" s="12">
        <f t="shared" si="78"/>
        <v>6479.5714285714284</v>
      </c>
      <c r="G674" s="12"/>
    </row>
    <row r="675" spans="1:7" x14ac:dyDescent="0.25">
      <c r="C675" s="23">
        <v>8</v>
      </c>
      <c r="D675" s="12">
        <f t="shared" si="78"/>
        <v>12212.25</v>
      </c>
      <c r="E675" s="12">
        <f t="shared" si="78"/>
        <v>14961.5</v>
      </c>
      <c r="F675" s="12">
        <f t="shared" si="78"/>
        <v>5669.625</v>
      </c>
      <c r="G675" s="12"/>
    </row>
    <row r="676" spans="1:7" x14ac:dyDescent="0.25">
      <c r="C676" s="23">
        <v>9</v>
      </c>
      <c r="D676" s="12">
        <f t="shared" si="78"/>
        <v>10855.333333333334</v>
      </c>
      <c r="E676" s="12">
        <f t="shared" si="78"/>
        <v>13299.111111111111</v>
      </c>
      <c r="F676" s="12">
        <f t="shared" si="78"/>
        <v>5039.666666666667</v>
      </c>
      <c r="G676" s="9"/>
    </row>
    <row r="677" spans="1:7" x14ac:dyDescent="0.25">
      <c r="C677" s="23">
        <v>10</v>
      </c>
      <c r="D677" s="12">
        <f t="shared" si="78"/>
        <v>9769.7999999999993</v>
      </c>
      <c r="E677" s="12">
        <f t="shared" si="78"/>
        <v>11969.2</v>
      </c>
      <c r="F677" s="12">
        <f t="shared" si="78"/>
        <v>4535.7</v>
      </c>
      <c r="G677" s="9"/>
    </row>
    <row r="678" spans="1:7" x14ac:dyDescent="0.25">
      <c r="C678" s="23">
        <v>11</v>
      </c>
      <c r="D678" s="12">
        <f t="shared" si="78"/>
        <v>8881.636363636364</v>
      </c>
      <c r="E678" s="12">
        <f t="shared" si="78"/>
        <v>10881.09090909091</v>
      </c>
      <c r="F678" s="12">
        <f t="shared" si="78"/>
        <v>4123.363636363636</v>
      </c>
      <c r="G678" s="9"/>
    </row>
    <row r="679" spans="1:7" x14ac:dyDescent="0.25">
      <c r="C679" s="23">
        <v>12</v>
      </c>
      <c r="D679" s="12">
        <f t="shared" si="78"/>
        <v>8141.5</v>
      </c>
      <c r="E679" s="12">
        <f t="shared" si="78"/>
        <v>9974.3333333333339</v>
      </c>
      <c r="F679" s="12">
        <f t="shared" si="78"/>
        <v>3779.75</v>
      </c>
      <c r="G679" s="9"/>
    </row>
    <row r="680" spans="1:7" x14ac:dyDescent="0.25">
      <c r="C680" s="23">
        <v>13</v>
      </c>
      <c r="D680" s="12">
        <f t="shared" si="78"/>
        <v>7515.2307692307695</v>
      </c>
      <c r="E680" s="12">
        <f t="shared" si="78"/>
        <v>9207.0769230769238</v>
      </c>
      <c r="F680" s="12">
        <f t="shared" si="78"/>
        <v>3489</v>
      </c>
      <c r="G680" s="9"/>
    </row>
    <row r="681" spans="1:7" x14ac:dyDescent="0.25">
      <c r="C681" s="23"/>
      <c r="D681" s="23"/>
      <c r="E681" s="23"/>
      <c r="F681" s="23"/>
      <c r="G681" s="23"/>
    </row>
    <row r="682" spans="1:7" x14ac:dyDescent="0.25">
      <c r="A682" s="70" t="s">
        <v>81</v>
      </c>
      <c r="B682" s="70"/>
      <c r="C682" s="23"/>
      <c r="D682" s="23">
        <v>5</v>
      </c>
      <c r="E682" s="23">
        <v>6</v>
      </c>
      <c r="F682" s="23">
        <v>2</v>
      </c>
      <c r="G682" s="23"/>
    </row>
    <row r="683" spans="1:7" x14ac:dyDescent="0.25">
      <c r="A683" s="16"/>
      <c r="B683" s="16"/>
      <c r="C683" s="23"/>
      <c r="D683" s="23"/>
      <c r="E683" s="23"/>
      <c r="F683" s="23"/>
      <c r="G683" s="23"/>
    </row>
    <row r="684" spans="1:7" x14ac:dyDescent="0.25">
      <c r="A684" s="16"/>
      <c r="B684" s="16"/>
      <c r="C684" s="23"/>
      <c r="D684" s="53"/>
      <c r="E684" s="53"/>
      <c r="F684" s="53"/>
      <c r="G684" s="53"/>
    </row>
    <row r="685" spans="1:7" x14ac:dyDescent="0.25">
      <c r="C685" s="23"/>
      <c r="D685" s="23"/>
      <c r="E685" s="23"/>
      <c r="F685" s="23"/>
      <c r="G685" s="23"/>
    </row>
    <row r="686" spans="1:7" x14ac:dyDescent="0.25">
      <c r="C686" s="23"/>
      <c r="D686" s="23"/>
      <c r="E686" s="23"/>
      <c r="F686" s="23"/>
      <c r="G686" s="23"/>
    </row>
    <row r="687" spans="1:7" x14ac:dyDescent="0.25">
      <c r="C687" s="23"/>
      <c r="D687" s="23"/>
      <c r="E687" s="23"/>
      <c r="F687" s="23"/>
      <c r="G687" s="23"/>
    </row>
    <row r="688" spans="1:7" x14ac:dyDescent="0.25">
      <c r="C688" s="23"/>
      <c r="D688" s="70" t="s">
        <v>23</v>
      </c>
      <c r="E688" s="70"/>
      <c r="F688" s="23" t="s">
        <v>26</v>
      </c>
      <c r="G688" s="23"/>
    </row>
    <row r="689" spans="1:7" x14ac:dyDescent="0.25">
      <c r="C689" s="23"/>
      <c r="D689" s="23"/>
      <c r="E689" s="23"/>
      <c r="F689" s="23"/>
      <c r="G689" s="23"/>
    </row>
    <row r="690" spans="1:7" x14ac:dyDescent="0.25">
      <c r="C690" s="23"/>
      <c r="D690" s="1" t="s">
        <v>0</v>
      </c>
      <c r="E690" s="1" t="s">
        <v>51</v>
      </c>
      <c r="F690" s="1" t="s">
        <v>2</v>
      </c>
      <c r="G690" s="1"/>
    </row>
    <row r="691" spans="1:7" x14ac:dyDescent="0.25">
      <c r="C691" s="23"/>
      <c r="D691" s="23"/>
      <c r="E691" s="23"/>
      <c r="F691" s="23"/>
      <c r="G691" s="23"/>
    </row>
    <row r="692" spans="1:7" x14ac:dyDescent="0.25">
      <c r="A692" s="70" t="s">
        <v>36</v>
      </c>
      <c r="B692" s="70"/>
      <c r="C692" s="23"/>
      <c r="D692" s="6">
        <v>76994</v>
      </c>
      <c r="E692" s="6">
        <v>112981</v>
      </c>
      <c r="F692" s="6">
        <v>40210</v>
      </c>
      <c r="G692" s="6"/>
    </row>
    <row r="693" spans="1:7" x14ac:dyDescent="0.25">
      <c r="C693" s="23" t="s">
        <v>37</v>
      </c>
      <c r="D693" s="15"/>
      <c r="E693" s="15"/>
      <c r="F693" s="15"/>
      <c r="G693" s="15"/>
    </row>
    <row r="694" spans="1:7" x14ac:dyDescent="0.25">
      <c r="C694" s="23">
        <v>1.42</v>
      </c>
      <c r="D694" s="10">
        <f>D$692/$C694</f>
        <v>54221.126760563384</v>
      </c>
      <c r="E694" s="10">
        <f t="shared" ref="E694:F694" si="79">E$692/$C694</f>
        <v>79564.084507042251</v>
      </c>
      <c r="F694" s="10">
        <f t="shared" si="79"/>
        <v>28316.901408450707</v>
      </c>
      <c r="G694" s="12"/>
    </row>
    <row r="695" spans="1:7" x14ac:dyDescent="0.25">
      <c r="C695" s="23">
        <v>2</v>
      </c>
      <c r="D695" s="10">
        <f t="shared" ref="D695:F704" si="80">D$692/$C695</f>
        <v>38497</v>
      </c>
      <c r="E695" s="10">
        <f t="shared" si="80"/>
        <v>56490.5</v>
      </c>
      <c r="F695" s="10">
        <f t="shared" si="80"/>
        <v>20105</v>
      </c>
      <c r="G695" s="12"/>
    </row>
    <row r="696" spans="1:7" x14ac:dyDescent="0.25">
      <c r="C696" s="23">
        <v>3</v>
      </c>
      <c r="D696" s="10">
        <f t="shared" si="80"/>
        <v>25664.666666666668</v>
      </c>
      <c r="E696" s="10">
        <f t="shared" si="80"/>
        <v>37660.333333333336</v>
      </c>
      <c r="F696" s="12">
        <f t="shared" si="80"/>
        <v>13403.333333333334</v>
      </c>
      <c r="G696" s="12"/>
    </row>
    <row r="697" spans="1:7" x14ac:dyDescent="0.25">
      <c r="C697" s="23">
        <v>4</v>
      </c>
      <c r="D697" s="10">
        <f t="shared" si="80"/>
        <v>19248.5</v>
      </c>
      <c r="E697" s="10">
        <f t="shared" si="80"/>
        <v>28245.25</v>
      </c>
      <c r="F697" s="12">
        <f t="shared" si="80"/>
        <v>10052.5</v>
      </c>
      <c r="G697" s="12"/>
    </row>
    <row r="698" spans="1:7" x14ac:dyDescent="0.25">
      <c r="C698" s="23">
        <v>5</v>
      </c>
      <c r="D698" s="12">
        <f t="shared" si="80"/>
        <v>15398.8</v>
      </c>
      <c r="E698" s="10">
        <f t="shared" si="80"/>
        <v>22596.2</v>
      </c>
      <c r="F698" s="12">
        <f t="shared" si="80"/>
        <v>8042</v>
      </c>
      <c r="G698" s="12"/>
    </row>
    <row r="699" spans="1:7" x14ac:dyDescent="0.25">
      <c r="C699" s="23">
        <v>6</v>
      </c>
      <c r="D699" s="12">
        <f t="shared" si="80"/>
        <v>12832.333333333334</v>
      </c>
      <c r="E699" s="12">
        <f t="shared" si="80"/>
        <v>18830.166666666668</v>
      </c>
      <c r="F699" s="12">
        <f t="shared" si="80"/>
        <v>6701.666666666667</v>
      </c>
      <c r="G699" s="12"/>
    </row>
    <row r="700" spans="1:7" x14ac:dyDescent="0.25">
      <c r="C700" s="23">
        <v>7</v>
      </c>
      <c r="D700" s="12">
        <f t="shared" si="80"/>
        <v>10999.142857142857</v>
      </c>
      <c r="E700" s="12">
        <f t="shared" si="80"/>
        <v>16140.142857142857</v>
      </c>
      <c r="F700" s="12">
        <f t="shared" si="80"/>
        <v>5744.2857142857147</v>
      </c>
      <c r="G700" s="12"/>
    </row>
    <row r="701" spans="1:7" x14ac:dyDescent="0.25">
      <c r="C701" s="23">
        <v>8</v>
      </c>
      <c r="D701" s="12">
        <f t="shared" si="80"/>
        <v>9624.25</v>
      </c>
      <c r="E701" s="12">
        <f t="shared" si="80"/>
        <v>14122.625</v>
      </c>
      <c r="F701" s="12">
        <f t="shared" si="80"/>
        <v>5026.25</v>
      </c>
      <c r="G701" s="9"/>
    </row>
    <row r="702" spans="1:7" x14ac:dyDescent="0.25">
      <c r="C702" s="23">
        <v>9</v>
      </c>
      <c r="D702" s="12">
        <f t="shared" si="80"/>
        <v>8554.8888888888887</v>
      </c>
      <c r="E702" s="12">
        <f t="shared" si="80"/>
        <v>12553.444444444445</v>
      </c>
      <c r="F702" s="12">
        <f t="shared" si="80"/>
        <v>4467.7777777777774</v>
      </c>
      <c r="G702" s="9"/>
    </row>
    <row r="703" spans="1:7" x14ac:dyDescent="0.25">
      <c r="C703" s="23">
        <v>10</v>
      </c>
      <c r="D703" s="12">
        <f t="shared" si="80"/>
        <v>7699.4</v>
      </c>
      <c r="E703" s="12">
        <f t="shared" si="80"/>
        <v>11298.1</v>
      </c>
      <c r="F703" s="12">
        <f t="shared" si="80"/>
        <v>4021</v>
      </c>
      <c r="G703" s="9"/>
    </row>
    <row r="704" spans="1:7" x14ac:dyDescent="0.25">
      <c r="C704" s="23">
        <v>11</v>
      </c>
      <c r="D704" s="12">
        <f t="shared" si="80"/>
        <v>6999.454545454545</v>
      </c>
      <c r="E704" s="12">
        <f t="shared" si="80"/>
        <v>10271</v>
      </c>
      <c r="F704" s="12">
        <f t="shared" si="80"/>
        <v>3655.4545454545455</v>
      </c>
      <c r="G704" s="9"/>
    </row>
    <row r="705" spans="1:9" x14ac:dyDescent="0.25">
      <c r="C705" s="23"/>
      <c r="D705" s="23"/>
      <c r="E705" s="23"/>
      <c r="F705" s="23"/>
      <c r="G705" s="23"/>
    </row>
    <row r="706" spans="1:9" x14ac:dyDescent="0.25">
      <c r="A706" s="70" t="s">
        <v>81</v>
      </c>
      <c r="B706" s="70"/>
      <c r="C706" s="23"/>
      <c r="D706" s="23">
        <v>4</v>
      </c>
      <c r="E706" s="23">
        <v>5</v>
      </c>
      <c r="F706" s="23">
        <v>2</v>
      </c>
      <c r="G706" s="23"/>
    </row>
    <row r="707" spans="1:9" x14ac:dyDescent="0.25">
      <c r="A707" s="16"/>
      <c r="B707" s="16"/>
      <c r="C707" s="23"/>
      <c r="D707" s="23"/>
      <c r="E707" s="23"/>
      <c r="F707" s="23"/>
      <c r="G707" s="23"/>
      <c r="I707" s="6"/>
    </row>
    <row r="708" spans="1:9" x14ac:dyDescent="0.25">
      <c r="A708" s="16"/>
      <c r="B708" s="16"/>
      <c r="C708" s="23"/>
      <c r="D708" s="23"/>
      <c r="E708" s="23"/>
      <c r="F708" s="23"/>
      <c r="G708" s="23"/>
      <c r="I708" s="6"/>
    </row>
    <row r="709" spans="1:9" x14ac:dyDescent="0.25">
      <c r="C709" s="23"/>
      <c r="D709" s="23"/>
      <c r="E709" s="23"/>
      <c r="F709" s="23"/>
      <c r="G709" s="23"/>
      <c r="I709" s="6"/>
    </row>
    <row r="710" spans="1:9" x14ac:dyDescent="0.25">
      <c r="C710" s="23"/>
      <c r="D710" s="23"/>
      <c r="E710" s="23"/>
      <c r="F710" s="23"/>
      <c r="G710" s="23"/>
    </row>
    <row r="711" spans="1:9" x14ac:dyDescent="0.25">
      <c r="C711" s="23"/>
      <c r="D711" s="23"/>
      <c r="E711" s="23"/>
      <c r="F711" s="23"/>
      <c r="G711" s="23"/>
    </row>
    <row r="712" spans="1:9" x14ac:dyDescent="0.25">
      <c r="C712" s="23"/>
      <c r="D712" s="70" t="s">
        <v>24</v>
      </c>
      <c r="E712" s="70"/>
      <c r="F712" s="23" t="s">
        <v>27</v>
      </c>
      <c r="G712" s="23"/>
    </row>
    <row r="713" spans="1:9" x14ac:dyDescent="0.25">
      <c r="C713" s="23"/>
      <c r="D713" s="23"/>
      <c r="E713" s="23"/>
      <c r="F713" s="23"/>
      <c r="G713" s="23"/>
    </row>
    <row r="714" spans="1:9" x14ac:dyDescent="0.25">
      <c r="C714" s="23"/>
      <c r="D714" s="1" t="s">
        <v>0</v>
      </c>
      <c r="E714" s="1" t="s">
        <v>51</v>
      </c>
      <c r="F714" s="1" t="s">
        <v>2</v>
      </c>
      <c r="G714" s="1"/>
    </row>
    <row r="715" spans="1:9" x14ac:dyDescent="0.25">
      <c r="C715" s="23"/>
      <c r="D715" s="23"/>
      <c r="E715" s="23"/>
      <c r="F715" s="23"/>
      <c r="G715" s="23"/>
    </row>
    <row r="716" spans="1:9" x14ac:dyDescent="0.25">
      <c r="A716" s="70" t="s">
        <v>36</v>
      </c>
      <c r="B716" s="70"/>
      <c r="C716" s="23"/>
      <c r="D716" s="6">
        <v>203091</v>
      </c>
      <c r="E716" s="6">
        <v>231205</v>
      </c>
      <c r="F716" s="6">
        <v>137532</v>
      </c>
      <c r="G716" s="6"/>
    </row>
    <row r="717" spans="1:9" x14ac:dyDescent="0.25">
      <c r="C717" s="23" t="s">
        <v>37</v>
      </c>
      <c r="D717" s="15"/>
      <c r="E717" s="15"/>
      <c r="F717" s="15"/>
      <c r="G717" s="15"/>
    </row>
    <row r="718" spans="1:9" x14ac:dyDescent="0.25">
      <c r="C718" s="23">
        <v>1.42</v>
      </c>
      <c r="D718" s="10">
        <f>D$716/$C718</f>
        <v>143021.8309859155</v>
      </c>
      <c r="E718" s="10">
        <f t="shared" ref="E718:F733" si="81">E$716/$C718</f>
        <v>162820.42253521128</v>
      </c>
      <c r="F718" s="10">
        <f t="shared" si="81"/>
        <v>96853.521126760563</v>
      </c>
      <c r="G718" s="12"/>
    </row>
    <row r="719" spans="1:9" x14ac:dyDescent="0.25">
      <c r="C719" s="23">
        <v>2</v>
      </c>
      <c r="D719" s="10">
        <f t="shared" ref="D719:F743" si="82">D$716/$C719</f>
        <v>101545.5</v>
      </c>
      <c r="E719" s="10">
        <f t="shared" si="81"/>
        <v>115602.5</v>
      </c>
      <c r="F719" s="10">
        <f t="shared" si="81"/>
        <v>68766</v>
      </c>
      <c r="G719" s="12"/>
    </row>
    <row r="720" spans="1:9" x14ac:dyDescent="0.25">
      <c r="C720" s="23">
        <v>3</v>
      </c>
      <c r="D720" s="10">
        <f t="shared" si="82"/>
        <v>67697</v>
      </c>
      <c r="E720" s="10">
        <f t="shared" si="81"/>
        <v>77068.333333333328</v>
      </c>
      <c r="F720" s="10">
        <f t="shared" si="81"/>
        <v>45844</v>
      </c>
      <c r="G720" s="12"/>
    </row>
    <row r="721" spans="3:7" x14ac:dyDescent="0.25">
      <c r="C721" s="23">
        <v>4</v>
      </c>
      <c r="D721" s="10">
        <f t="shared" si="82"/>
        <v>50772.75</v>
      </c>
      <c r="E721" s="10">
        <f t="shared" si="81"/>
        <v>57801.25</v>
      </c>
      <c r="F721" s="10">
        <f t="shared" si="81"/>
        <v>34383</v>
      </c>
      <c r="G721" s="12"/>
    </row>
    <row r="722" spans="3:7" x14ac:dyDescent="0.25">
      <c r="C722" s="23">
        <v>5</v>
      </c>
      <c r="D722" s="10">
        <f t="shared" si="82"/>
        <v>40618.199999999997</v>
      </c>
      <c r="E722" s="10">
        <f t="shared" si="81"/>
        <v>46241</v>
      </c>
      <c r="F722" s="10">
        <f t="shared" si="81"/>
        <v>27506.400000000001</v>
      </c>
      <c r="G722" s="12"/>
    </row>
    <row r="723" spans="3:7" x14ac:dyDescent="0.25">
      <c r="C723" s="23">
        <v>6</v>
      </c>
      <c r="D723" s="10">
        <f t="shared" si="82"/>
        <v>33848.5</v>
      </c>
      <c r="E723" s="10">
        <f t="shared" si="81"/>
        <v>38534.166666666664</v>
      </c>
      <c r="F723" s="10">
        <f t="shared" si="81"/>
        <v>22922</v>
      </c>
      <c r="G723" s="12"/>
    </row>
    <row r="724" spans="3:7" x14ac:dyDescent="0.25">
      <c r="C724" s="23">
        <v>7</v>
      </c>
      <c r="D724" s="10">
        <f t="shared" si="82"/>
        <v>29013</v>
      </c>
      <c r="E724" s="10">
        <f t="shared" si="81"/>
        <v>33029.285714285717</v>
      </c>
      <c r="F724" s="12">
        <f t="shared" si="81"/>
        <v>19647.428571428572</v>
      </c>
      <c r="G724" s="12"/>
    </row>
    <row r="725" spans="3:7" x14ac:dyDescent="0.25">
      <c r="C725" s="23">
        <v>8</v>
      </c>
      <c r="D725" s="10">
        <f t="shared" si="82"/>
        <v>25386.375</v>
      </c>
      <c r="E725" s="10">
        <f t="shared" si="81"/>
        <v>28900.625</v>
      </c>
      <c r="F725" s="12">
        <f t="shared" si="81"/>
        <v>17191.5</v>
      </c>
      <c r="G725" s="12"/>
    </row>
    <row r="726" spans="3:7" x14ac:dyDescent="0.25">
      <c r="C726" s="23">
        <v>9</v>
      </c>
      <c r="D726" s="10">
        <f t="shared" si="82"/>
        <v>22565.666666666668</v>
      </c>
      <c r="E726" s="10">
        <f t="shared" si="81"/>
        <v>25689.444444444445</v>
      </c>
      <c r="F726" s="12">
        <f t="shared" si="81"/>
        <v>15281.333333333334</v>
      </c>
      <c r="G726" s="12"/>
    </row>
    <row r="727" spans="3:7" x14ac:dyDescent="0.25">
      <c r="C727" s="23">
        <v>10</v>
      </c>
      <c r="D727" s="12">
        <f t="shared" si="82"/>
        <v>20309.099999999999</v>
      </c>
      <c r="E727" s="10">
        <f t="shared" si="81"/>
        <v>23120.5</v>
      </c>
      <c r="F727" s="12">
        <f t="shared" si="81"/>
        <v>13753.2</v>
      </c>
      <c r="G727" s="12"/>
    </row>
    <row r="728" spans="3:7" x14ac:dyDescent="0.25">
      <c r="C728" s="23">
        <v>11</v>
      </c>
      <c r="D728" s="12">
        <f t="shared" si="82"/>
        <v>18462.81818181818</v>
      </c>
      <c r="E728" s="10">
        <f t="shared" si="81"/>
        <v>21018.636363636364</v>
      </c>
      <c r="F728" s="12">
        <f t="shared" si="81"/>
        <v>12502.90909090909</v>
      </c>
      <c r="G728" s="12"/>
    </row>
    <row r="729" spans="3:7" x14ac:dyDescent="0.25">
      <c r="C729" s="23">
        <v>12</v>
      </c>
      <c r="D729" s="12">
        <f t="shared" si="82"/>
        <v>16924.25</v>
      </c>
      <c r="E729" s="12">
        <f t="shared" si="81"/>
        <v>19267.083333333332</v>
      </c>
      <c r="F729" s="12">
        <f t="shared" si="81"/>
        <v>11461</v>
      </c>
      <c r="G729" s="12"/>
    </row>
    <row r="730" spans="3:7" x14ac:dyDescent="0.25">
      <c r="C730" s="23">
        <v>13</v>
      </c>
      <c r="D730" s="12">
        <f t="shared" si="82"/>
        <v>15622.384615384615</v>
      </c>
      <c r="E730" s="12">
        <f t="shared" si="81"/>
        <v>17785</v>
      </c>
      <c r="F730" s="12">
        <f t="shared" si="81"/>
        <v>10579.384615384615</v>
      </c>
      <c r="G730" s="12"/>
    </row>
    <row r="731" spans="3:7" x14ac:dyDescent="0.25">
      <c r="C731" s="23">
        <v>14</v>
      </c>
      <c r="D731" s="12">
        <f t="shared" si="82"/>
        <v>14506.5</v>
      </c>
      <c r="E731" s="12">
        <f t="shared" si="81"/>
        <v>16514.642857142859</v>
      </c>
      <c r="F731" s="12">
        <f t="shared" si="81"/>
        <v>9823.7142857142862</v>
      </c>
      <c r="G731" s="12"/>
    </row>
    <row r="732" spans="3:7" x14ac:dyDescent="0.25">
      <c r="C732" s="23">
        <v>15</v>
      </c>
      <c r="D732" s="12">
        <f t="shared" si="82"/>
        <v>13539.4</v>
      </c>
      <c r="E732" s="12">
        <f t="shared" si="81"/>
        <v>15413.666666666666</v>
      </c>
      <c r="F732" s="12">
        <f t="shared" si="81"/>
        <v>9168.7999999999993</v>
      </c>
      <c r="G732" s="12"/>
    </row>
    <row r="733" spans="3:7" x14ac:dyDescent="0.25">
      <c r="C733" s="23">
        <v>16</v>
      </c>
      <c r="D733" s="12">
        <f t="shared" si="82"/>
        <v>12693.1875</v>
      </c>
      <c r="E733" s="12">
        <f t="shared" si="81"/>
        <v>14450.3125</v>
      </c>
      <c r="F733" s="12">
        <f t="shared" si="81"/>
        <v>8595.75</v>
      </c>
      <c r="G733" s="12"/>
    </row>
    <row r="734" spans="3:7" x14ac:dyDescent="0.25">
      <c r="C734" s="23">
        <v>17</v>
      </c>
      <c r="D734" s="12">
        <f t="shared" si="82"/>
        <v>11946.529411764706</v>
      </c>
      <c r="E734" s="12">
        <f t="shared" si="82"/>
        <v>13600.294117647059</v>
      </c>
      <c r="F734" s="12">
        <f t="shared" si="82"/>
        <v>8090.1176470588234</v>
      </c>
      <c r="G734" s="12"/>
    </row>
    <row r="735" spans="3:7" x14ac:dyDescent="0.25">
      <c r="C735" s="23">
        <v>18</v>
      </c>
      <c r="D735" s="12">
        <f t="shared" si="82"/>
        <v>11282.833333333334</v>
      </c>
      <c r="E735" s="12">
        <f t="shared" si="82"/>
        <v>12844.722222222223</v>
      </c>
      <c r="F735" s="12">
        <f t="shared" si="82"/>
        <v>7640.666666666667</v>
      </c>
      <c r="G735" s="12"/>
    </row>
    <row r="736" spans="3:7" x14ac:dyDescent="0.25">
      <c r="C736" s="23">
        <v>19</v>
      </c>
      <c r="D736" s="12">
        <f t="shared" si="82"/>
        <v>10689</v>
      </c>
      <c r="E736" s="12">
        <f t="shared" si="82"/>
        <v>12168.684210526315</v>
      </c>
      <c r="F736" s="12">
        <f t="shared" si="82"/>
        <v>7238.5263157894733</v>
      </c>
      <c r="G736" s="9"/>
    </row>
    <row r="737" spans="1:7" x14ac:dyDescent="0.25">
      <c r="C737" s="23">
        <v>20</v>
      </c>
      <c r="D737" s="12">
        <f t="shared" si="82"/>
        <v>10154.549999999999</v>
      </c>
      <c r="E737" s="12">
        <f t="shared" si="82"/>
        <v>11560.25</v>
      </c>
      <c r="F737" s="12">
        <f t="shared" si="82"/>
        <v>6876.6</v>
      </c>
      <c r="G737" s="9"/>
    </row>
    <row r="738" spans="1:7" x14ac:dyDescent="0.25">
      <c r="C738" s="23">
        <v>21</v>
      </c>
      <c r="D738" s="12">
        <f t="shared" si="82"/>
        <v>9671</v>
      </c>
      <c r="E738" s="12">
        <f t="shared" si="82"/>
        <v>11009.761904761905</v>
      </c>
      <c r="F738" s="12">
        <f t="shared" si="82"/>
        <v>6549.1428571428569</v>
      </c>
      <c r="G738" s="9"/>
    </row>
    <row r="739" spans="1:7" x14ac:dyDescent="0.25">
      <c r="C739" s="23">
        <v>22</v>
      </c>
      <c r="D739" s="12">
        <f t="shared" si="82"/>
        <v>9231.4090909090901</v>
      </c>
      <c r="E739" s="12">
        <f t="shared" si="82"/>
        <v>10509.318181818182</v>
      </c>
      <c r="F739" s="12">
        <f t="shared" si="82"/>
        <v>6251.454545454545</v>
      </c>
      <c r="G739" s="9"/>
    </row>
    <row r="740" spans="1:7" x14ac:dyDescent="0.25">
      <c r="C740" s="23">
        <v>23</v>
      </c>
      <c r="D740" s="12">
        <f t="shared" si="82"/>
        <v>8830.04347826087</v>
      </c>
      <c r="E740" s="12">
        <f t="shared" si="82"/>
        <v>10052.391304347826</v>
      </c>
      <c r="F740" s="12">
        <f t="shared" si="82"/>
        <v>5979.652173913043</v>
      </c>
      <c r="G740" s="9"/>
    </row>
    <row r="741" spans="1:7" x14ac:dyDescent="0.25">
      <c r="C741" s="23">
        <v>24</v>
      </c>
      <c r="D741" s="12">
        <f t="shared" si="82"/>
        <v>8462.125</v>
      </c>
      <c r="E741" s="12">
        <f t="shared" si="82"/>
        <v>9633.5416666666661</v>
      </c>
      <c r="F741" s="12">
        <f t="shared" si="82"/>
        <v>5730.5</v>
      </c>
      <c r="G741" s="9"/>
    </row>
    <row r="742" spans="1:7" x14ac:dyDescent="0.25">
      <c r="C742" s="23">
        <v>25</v>
      </c>
      <c r="D742" s="12">
        <f t="shared" si="82"/>
        <v>8123.64</v>
      </c>
      <c r="E742" s="12">
        <f t="shared" si="82"/>
        <v>9248.2000000000007</v>
      </c>
      <c r="F742" s="12">
        <f t="shared" si="82"/>
        <v>5501.28</v>
      </c>
      <c r="G742" s="9"/>
    </row>
    <row r="743" spans="1:7" x14ac:dyDescent="0.25">
      <c r="C743" s="23">
        <v>26</v>
      </c>
      <c r="D743" s="12">
        <f t="shared" si="82"/>
        <v>7811.1923076923076</v>
      </c>
      <c r="E743" s="12">
        <f t="shared" si="82"/>
        <v>8892.5</v>
      </c>
      <c r="F743" s="12">
        <f t="shared" si="82"/>
        <v>5289.6923076923076</v>
      </c>
      <c r="G743" s="9"/>
    </row>
    <row r="744" spans="1:7" x14ac:dyDescent="0.25">
      <c r="C744" s="23"/>
      <c r="D744" s="23"/>
      <c r="E744" s="23"/>
      <c r="F744" s="23"/>
      <c r="G744" s="23"/>
    </row>
    <row r="745" spans="1:7" x14ac:dyDescent="0.25">
      <c r="A745" s="70" t="s">
        <v>81</v>
      </c>
      <c r="B745" s="70"/>
      <c r="C745" s="23"/>
      <c r="D745" s="23">
        <v>9</v>
      </c>
      <c r="E745" s="23">
        <v>11</v>
      </c>
      <c r="F745" s="23">
        <v>6</v>
      </c>
      <c r="G745" s="23"/>
    </row>
    <row r="746" spans="1:7" x14ac:dyDescent="0.25">
      <c r="A746" s="16"/>
      <c r="B746" s="16"/>
      <c r="C746" s="23"/>
      <c r="D746" s="23"/>
      <c r="E746" s="23"/>
      <c r="F746" s="23"/>
      <c r="G746" s="23"/>
    </row>
    <row r="747" spans="1:7" x14ac:dyDescent="0.25">
      <c r="A747" s="16"/>
      <c r="B747" s="16"/>
      <c r="C747" s="23"/>
      <c r="D747" s="23"/>
      <c r="E747" s="23"/>
      <c r="F747" s="23"/>
      <c r="G747" s="23"/>
    </row>
    <row r="748" spans="1:7" x14ac:dyDescent="0.25">
      <c r="A748" s="23"/>
      <c r="B748" s="23"/>
      <c r="C748" s="23"/>
      <c r="D748" s="23"/>
      <c r="E748" s="23"/>
      <c r="F748" s="23"/>
      <c r="G748" s="23"/>
    </row>
    <row r="749" spans="1:7" x14ac:dyDescent="0.25">
      <c r="C749" s="23"/>
      <c r="D749" s="23"/>
      <c r="E749" s="23"/>
      <c r="F749" s="23"/>
      <c r="G749" s="23"/>
    </row>
    <row r="750" spans="1:7" x14ac:dyDescent="0.25">
      <c r="C750" s="23"/>
      <c r="D750" s="23"/>
      <c r="E750" s="23"/>
      <c r="F750" s="23"/>
      <c r="G750" s="23"/>
    </row>
    <row r="751" spans="1:7" x14ac:dyDescent="0.25">
      <c r="C751" s="23"/>
      <c r="D751" s="70" t="s">
        <v>25</v>
      </c>
      <c r="E751" s="70"/>
      <c r="F751" s="23" t="s">
        <v>31</v>
      </c>
      <c r="G751" s="23"/>
    </row>
    <row r="752" spans="1:7" x14ac:dyDescent="0.25">
      <c r="C752" s="23"/>
      <c r="D752" s="23"/>
      <c r="E752" s="23"/>
      <c r="F752" s="23"/>
      <c r="G752" s="23"/>
    </row>
    <row r="753" spans="1:7" x14ac:dyDescent="0.25">
      <c r="C753" s="23"/>
      <c r="D753" s="1" t="s">
        <v>0</v>
      </c>
      <c r="E753" s="1" t="s">
        <v>51</v>
      </c>
      <c r="F753" s="1" t="s">
        <v>2</v>
      </c>
      <c r="G753" s="1"/>
    </row>
    <row r="754" spans="1:7" x14ac:dyDescent="0.25">
      <c r="C754" s="23"/>
      <c r="D754" s="23"/>
      <c r="E754" s="23"/>
      <c r="F754" s="23"/>
      <c r="G754" s="23"/>
    </row>
    <row r="755" spans="1:7" x14ac:dyDescent="0.25">
      <c r="A755" s="70" t="s">
        <v>36</v>
      </c>
      <c r="B755" s="70"/>
      <c r="C755" s="23"/>
      <c r="D755" s="6">
        <v>251090</v>
      </c>
      <c r="E755" s="6">
        <v>138447</v>
      </c>
      <c r="F755" s="6">
        <v>142100</v>
      </c>
      <c r="G755" s="6"/>
    </row>
    <row r="756" spans="1:7" x14ac:dyDescent="0.25">
      <c r="C756" s="23" t="s">
        <v>37</v>
      </c>
      <c r="D756" s="15"/>
      <c r="E756" s="15"/>
      <c r="F756" s="15"/>
      <c r="G756" s="15"/>
    </row>
    <row r="757" spans="1:7" x14ac:dyDescent="0.25">
      <c r="C757" s="23">
        <v>1.42</v>
      </c>
      <c r="D757" s="10">
        <f>D$755/$C757</f>
        <v>176823.94366197183</v>
      </c>
      <c r="E757" s="10">
        <f t="shared" ref="E757:F757" si="83">E$755/$C757</f>
        <v>97497.887323943665</v>
      </c>
      <c r="F757" s="10">
        <f t="shared" si="83"/>
        <v>100070.42253521127</v>
      </c>
      <c r="G757" s="12"/>
    </row>
    <row r="758" spans="1:7" x14ac:dyDescent="0.25">
      <c r="C758" s="23">
        <v>2</v>
      </c>
      <c r="D758" s="10">
        <f t="shared" ref="D758:F779" si="84">D$755/$C758</f>
        <v>125545</v>
      </c>
      <c r="E758" s="10">
        <f t="shared" si="84"/>
        <v>69223.5</v>
      </c>
      <c r="F758" s="10">
        <f t="shared" si="84"/>
        <v>71050</v>
      </c>
      <c r="G758" s="12"/>
    </row>
    <row r="759" spans="1:7" x14ac:dyDescent="0.25">
      <c r="C759" s="23">
        <v>3</v>
      </c>
      <c r="D759" s="10">
        <f t="shared" si="84"/>
        <v>83696.666666666672</v>
      </c>
      <c r="E759" s="10">
        <f t="shared" si="84"/>
        <v>46149</v>
      </c>
      <c r="F759" s="10">
        <f t="shared" si="84"/>
        <v>47366.666666666664</v>
      </c>
      <c r="G759" s="12"/>
    </row>
    <row r="760" spans="1:7" x14ac:dyDescent="0.25">
      <c r="C760" s="23">
        <v>4</v>
      </c>
      <c r="D760" s="10">
        <f t="shared" si="84"/>
        <v>62772.5</v>
      </c>
      <c r="E760" s="10">
        <f t="shared" si="84"/>
        <v>34611.75</v>
      </c>
      <c r="F760" s="10">
        <f t="shared" si="84"/>
        <v>35525</v>
      </c>
      <c r="G760" s="12"/>
    </row>
    <row r="761" spans="1:7" x14ac:dyDescent="0.25">
      <c r="C761" s="23">
        <v>5</v>
      </c>
      <c r="D761" s="10">
        <f t="shared" si="84"/>
        <v>50218</v>
      </c>
      <c r="E761" s="10">
        <f t="shared" si="84"/>
        <v>27689.4</v>
      </c>
      <c r="F761" s="10">
        <f t="shared" si="84"/>
        <v>28420</v>
      </c>
      <c r="G761" s="12"/>
    </row>
    <row r="762" spans="1:7" x14ac:dyDescent="0.25">
      <c r="C762" s="23">
        <v>6</v>
      </c>
      <c r="D762" s="10">
        <f t="shared" si="84"/>
        <v>41848.333333333336</v>
      </c>
      <c r="E762" s="10">
        <f t="shared" si="84"/>
        <v>23074.5</v>
      </c>
      <c r="F762" s="10">
        <f t="shared" si="84"/>
        <v>23683.333333333332</v>
      </c>
      <c r="G762" s="12"/>
    </row>
    <row r="763" spans="1:7" x14ac:dyDescent="0.25">
      <c r="C763" s="23">
        <v>7</v>
      </c>
      <c r="D763" s="10">
        <f t="shared" si="84"/>
        <v>35870</v>
      </c>
      <c r="E763" s="12">
        <f t="shared" si="84"/>
        <v>19778.142857142859</v>
      </c>
      <c r="F763" s="12">
        <f t="shared" si="84"/>
        <v>20300</v>
      </c>
      <c r="G763" s="12"/>
    </row>
    <row r="764" spans="1:7" x14ac:dyDescent="0.25">
      <c r="C764" s="23">
        <v>8</v>
      </c>
      <c r="D764" s="10">
        <f t="shared" si="84"/>
        <v>31386.25</v>
      </c>
      <c r="E764" s="12">
        <f t="shared" si="84"/>
        <v>17305.875</v>
      </c>
      <c r="F764" s="12">
        <f t="shared" si="84"/>
        <v>17762.5</v>
      </c>
      <c r="G764" s="12"/>
    </row>
    <row r="765" spans="1:7" x14ac:dyDescent="0.25">
      <c r="C765" s="23">
        <v>9</v>
      </c>
      <c r="D765" s="10">
        <f t="shared" si="84"/>
        <v>27898.888888888891</v>
      </c>
      <c r="E765" s="12">
        <f t="shared" si="84"/>
        <v>15383</v>
      </c>
      <c r="F765" s="12">
        <f t="shared" si="84"/>
        <v>15788.888888888889</v>
      </c>
      <c r="G765" s="12"/>
    </row>
    <row r="766" spans="1:7" x14ac:dyDescent="0.25">
      <c r="C766" s="23">
        <v>10</v>
      </c>
      <c r="D766" s="10">
        <f t="shared" si="84"/>
        <v>25109</v>
      </c>
      <c r="E766" s="12">
        <f t="shared" si="84"/>
        <v>13844.7</v>
      </c>
      <c r="F766" s="12">
        <f t="shared" si="84"/>
        <v>14210</v>
      </c>
      <c r="G766" s="12"/>
    </row>
    <row r="767" spans="1:7" x14ac:dyDescent="0.25">
      <c r="C767" s="23">
        <v>11</v>
      </c>
      <c r="D767" s="10">
        <f t="shared" si="84"/>
        <v>22826.363636363636</v>
      </c>
      <c r="E767" s="12">
        <f t="shared" si="84"/>
        <v>12586.09090909091</v>
      </c>
      <c r="F767" s="12">
        <f t="shared" si="84"/>
        <v>12918.181818181818</v>
      </c>
      <c r="G767" s="12"/>
    </row>
    <row r="768" spans="1:7" x14ac:dyDescent="0.25">
      <c r="C768" s="23">
        <v>12</v>
      </c>
      <c r="D768" s="12">
        <f t="shared" si="84"/>
        <v>20924.166666666668</v>
      </c>
      <c r="E768" s="12">
        <f t="shared" si="84"/>
        <v>11537.25</v>
      </c>
      <c r="F768" s="12">
        <f t="shared" si="84"/>
        <v>11841.666666666666</v>
      </c>
      <c r="G768" s="12"/>
    </row>
    <row r="769" spans="1:7" x14ac:dyDescent="0.25">
      <c r="C769" s="23">
        <v>13</v>
      </c>
      <c r="D769" s="12">
        <f t="shared" si="84"/>
        <v>19314.615384615383</v>
      </c>
      <c r="E769" s="12">
        <f t="shared" si="84"/>
        <v>10649.76923076923</v>
      </c>
      <c r="F769" s="12">
        <f t="shared" si="84"/>
        <v>10930.76923076923</v>
      </c>
      <c r="G769" s="12"/>
    </row>
    <row r="770" spans="1:7" x14ac:dyDescent="0.25">
      <c r="C770" s="23">
        <v>14</v>
      </c>
      <c r="D770" s="12">
        <f t="shared" si="84"/>
        <v>17935</v>
      </c>
      <c r="E770" s="12">
        <f t="shared" si="84"/>
        <v>9889.0714285714294</v>
      </c>
      <c r="F770" s="12">
        <f t="shared" si="84"/>
        <v>10150</v>
      </c>
      <c r="G770" s="9"/>
    </row>
    <row r="771" spans="1:7" x14ac:dyDescent="0.25">
      <c r="C771" s="23">
        <v>15</v>
      </c>
      <c r="D771" s="12">
        <f t="shared" si="84"/>
        <v>16739.333333333332</v>
      </c>
      <c r="E771" s="12">
        <f t="shared" si="84"/>
        <v>9229.7999999999993</v>
      </c>
      <c r="F771" s="12">
        <f t="shared" si="84"/>
        <v>9473.3333333333339</v>
      </c>
      <c r="G771" s="9"/>
    </row>
    <row r="772" spans="1:7" x14ac:dyDescent="0.25">
      <c r="C772" s="23">
        <v>16</v>
      </c>
      <c r="D772" s="12">
        <f t="shared" si="84"/>
        <v>15693.125</v>
      </c>
      <c r="E772" s="12">
        <f t="shared" si="84"/>
        <v>8652.9375</v>
      </c>
      <c r="F772" s="12">
        <f t="shared" si="84"/>
        <v>8881.25</v>
      </c>
      <c r="G772" s="9"/>
    </row>
    <row r="773" spans="1:7" x14ac:dyDescent="0.25">
      <c r="C773" s="23">
        <v>17</v>
      </c>
      <c r="D773" s="12">
        <f t="shared" si="84"/>
        <v>14770</v>
      </c>
      <c r="E773" s="12">
        <f t="shared" si="84"/>
        <v>8143.9411764705883</v>
      </c>
      <c r="F773" s="12">
        <f t="shared" si="84"/>
        <v>8358.823529411764</v>
      </c>
      <c r="G773" s="9"/>
    </row>
    <row r="774" spans="1:7" x14ac:dyDescent="0.25">
      <c r="C774" s="23">
        <v>18</v>
      </c>
      <c r="D774" s="12">
        <f t="shared" si="84"/>
        <v>13949.444444444445</v>
      </c>
      <c r="E774" s="12">
        <f t="shared" si="84"/>
        <v>7691.5</v>
      </c>
      <c r="F774" s="12">
        <f t="shared" si="84"/>
        <v>7894.4444444444443</v>
      </c>
      <c r="G774" s="9"/>
    </row>
    <row r="775" spans="1:7" x14ac:dyDescent="0.25">
      <c r="C775" s="23">
        <v>19</v>
      </c>
      <c r="D775" s="12">
        <f t="shared" si="84"/>
        <v>13215.263157894737</v>
      </c>
      <c r="E775" s="12">
        <f t="shared" si="84"/>
        <v>7286.6842105263158</v>
      </c>
      <c r="F775" s="12">
        <f t="shared" si="84"/>
        <v>7478.9473684210525</v>
      </c>
      <c r="G775" s="9"/>
    </row>
    <row r="776" spans="1:7" x14ac:dyDescent="0.25">
      <c r="C776" s="23">
        <v>20</v>
      </c>
      <c r="D776" s="12">
        <f t="shared" si="84"/>
        <v>12554.5</v>
      </c>
      <c r="E776" s="12">
        <f t="shared" si="84"/>
        <v>6922.35</v>
      </c>
      <c r="F776" s="12">
        <f t="shared" si="84"/>
        <v>7105</v>
      </c>
      <c r="G776" s="9"/>
    </row>
    <row r="777" spans="1:7" x14ac:dyDescent="0.25">
      <c r="C777" s="23">
        <v>21</v>
      </c>
      <c r="D777" s="12">
        <f t="shared" si="84"/>
        <v>11956.666666666666</v>
      </c>
      <c r="E777" s="12">
        <f t="shared" si="84"/>
        <v>6592.7142857142853</v>
      </c>
      <c r="F777" s="12">
        <f t="shared" si="84"/>
        <v>6766.666666666667</v>
      </c>
      <c r="G777" s="9"/>
    </row>
    <row r="778" spans="1:7" x14ac:dyDescent="0.25">
      <c r="C778" s="23">
        <v>22</v>
      </c>
      <c r="D778" s="12">
        <f t="shared" si="84"/>
        <v>11413.181818181818</v>
      </c>
      <c r="E778" s="12">
        <f t="shared" si="84"/>
        <v>6293.045454545455</v>
      </c>
      <c r="F778" s="12">
        <f t="shared" si="84"/>
        <v>6459.090909090909</v>
      </c>
      <c r="G778" s="9"/>
    </row>
    <row r="779" spans="1:7" x14ac:dyDescent="0.25">
      <c r="C779" s="23">
        <v>23</v>
      </c>
      <c r="D779" s="12">
        <f t="shared" si="84"/>
        <v>10916.95652173913</v>
      </c>
      <c r="E779" s="12">
        <f t="shared" si="84"/>
        <v>6019.434782608696</v>
      </c>
      <c r="F779" s="12">
        <f t="shared" si="84"/>
        <v>6178.260869565217</v>
      </c>
      <c r="G779" s="9"/>
    </row>
    <row r="780" spans="1:7" x14ac:dyDescent="0.25">
      <c r="C780" s="23"/>
      <c r="D780" s="23"/>
      <c r="E780" s="23"/>
      <c r="F780" s="23"/>
      <c r="G780" s="23"/>
    </row>
    <row r="781" spans="1:7" x14ac:dyDescent="0.25">
      <c r="A781" s="70" t="s">
        <v>81</v>
      </c>
      <c r="B781" s="70"/>
      <c r="C781" s="23"/>
      <c r="D781" s="23">
        <v>11</v>
      </c>
      <c r="E781" s="23">
        <v>6</v>
      </c>
      <c r="F781" s="23">
        <v>6</v>
      </c>
      <c r="G781" s="23"/>
    </row>
    <row r="782" spans="1:7" x14ac:dyDescent="0.25">
      <c r="A782" s="16"/>
      <c r="B782" s="16"/>
      <c r="C782" s="23"/>
      <c r="D782" s="53"/>
      <c r="E782" s="53"/>
      <c r="F782" s="53"/>
      <c r="G782" s="53"/>
    </row>
    <row r="783" spans="1:7" x14ac:dyDescent="0.25">
      <c r="A783" s="16"/>
      <c r="B783" s="16"/>
      <c r="C783" s="23"/>
      <c r="D783" s="53"/>
      <c r="E783" s="53"/>
      <c r="F783" s="53"/>
      <c r="G783" s="53"/>
    </row>
    <row r="788" spans="1:7" x14ac:dyDescent="0.25">
      <c r="A788" s="7"/>
      <c r="B788" s="7"/>
      <c r="C788" s="53"/>
    </row>
    <row r="789" spans="1:7" x14ac:dyDescent="0.25">
      <c r="A789" s="7"/>
      <c r="B789" s="7"/>
      <c r="C789" s="53"/>
      <c r="D789" s="33" t="s">
        <v>0</v>
      </c>
      <c r="E789" s="33" t="s">
        <v>51</v>
      </c>
      <c r="F789" s="33" t="s">
        <v>2</v>
      </c>
      <c r="G789" s="52" t="s">
        <v>79</v>
      </c>
    </row>
    <row r="790" spans="1:7" x14ac:dyDescent="0.25">
      <c r="A790" s="71" t="s">
        <v>81</v>
      </c>
      <c r="B790" s="71"/>
      <c r="C790" s="53"/>
      <c r="D790" s="11">
        <f>D781+D745+D706+D682+D656+D633+D597+D572+D537+D512+D489+D465+D444+D417</f>
        <v>70</v>
      </c>
      <c r="E790" s="11">
        <f t="shared" ref="E790:F790" si="85">E781+E745+E706+E682+E656+E633+E597+E572+E537+E512+E489+E465+E444+E417</f>
        <v>95</v>
      </c>
      <c r="F790" s="11">
        <f t="shared" si="85"/>
        <v>35</v>
      </c>
      <c r="G790" s="52">
        <f>SUM(D790:F790)</f>
        <v>200</v>
      </c>
    </row>
    <row r="791" spans="1:7" x14ac:dyDescent="0.25">
      <c r="A791" s="45"/>
      <c r="B791" s="45"/>
      <c r="C791" s="53"/>
      <c r="D791" s="53"/>
      <c r="E791" s="53"/>
      <c r="F791" s="53"/>
      <c r="G791" s="53"/>
    </row>
    <row r="792" spans="1:7" x14ac:dyDescent="0.25">
      <c r="A792" s="45"/>
      <c r="B792" s="45"/>
      <c r="C792" s="53"/>
      <c r="D792" s="53"/>
      <c r="E792" s="53"/>
      <c r="F792" s="53"/>
      <c r="G792" s="53"/>
    </row>
    <row r="793" spans="1:7" x14ac:dyDescent="0.25">
      <c r="A793" s="7"/>
      <c r="B793" s="7"/>
      <c r="C793" s="53"/>
      <c r="D793" s="53"/>
      <c r="E793" s="53"/>
      <c r="F793" s="53"/>
      <c r="G793" s="53"/>
    </row>
    <row r="794" spans="1:7" x14ac:dyDescent="0.25">
      <c r="A794" s="7"/>
      <c r="B794" s="7"/>
      <c r="C794" s="53"/>
      <c r="D794" s="53"/>
      <c r="E794" s="53"/>
      <c r="F794" s="53"/>
      <c r="G794" s="53"/>
    </row>
    <row r="795" spans="1:7" x14ac:dyDescent="0.25">
      <c r="A795" s="7"/>
      <c r="B795" s="7"/>
      <c r="C795" s="53"/>
    </row>
    <row r="798" spans="1:7" x14ac:dyDescent="0.25">
      <c r="G798" s="13"/>
    </row>
    <row r="799" spans="1:7" x14ac:dyDescent="0.25">
      <c r="G799" s="20"/>
    </row>
    <row r="800" spans="1:7" x14ac:dyDescent="0.25">
      <c r="C800" s="24"/>
      <c r="D800" s="15"/>
      <c r="E800" s="15"/>
      <c r="F800" s="15"/>
      <c r="G800" s="13"/>
    </row>
    <row r="801" spans="1:8" x14ac:dyDescent="0.25">
      <c r="C801" s="24"/>
      <c r="D801" s="71" t="s">
        <v>7</v>
      </c>
      <c r="E801" s="71"/>
      <c r="F801" s="15" t="s">
        <v>11</v>
      </c>
      <c r="G801" s="15"/>
    </row>
    <row r="802" spans="1:8" x14ac:dyDescent="0.25">
      <c r="C802" s="24"/>
      <c r="D802" s="15"/>
      <c r="E802" s="15"/>
      <c r="F802" s="15"/>
      <c r="G802" s="15"/>
    </row>
    <row r="803" spans="1:8" x14ac:dyDescent="0.25">
      <c r="C803" s="24"/>
      <c r="D803" s="15"/>
      <c r="E803" s="15"/>
      <c r="F803" s="15"/>
      <c r="G803" s="15"/>
    </row>
    <row r="804" spans="1:8" x14ac:dyDescent="0.25">
      <c r="C804" s="24"/>
      <c r="D804" s="3" t="s">
        <v>52</v>
      </c>
      <c r="E804" s="3" t="s">
        <v>1</v>
      </c>
      <c r="F804" s="3" t="s">
        <v>53</v>
      </c>
      <c r="G804" s="15"/>
    </row>
    <row r="805" spans="1:8" x14ac:dyDescent="0.25">
      <c r="C805" s="24"/>
      <c r="D805" s="15"/>
      <c r="E805" s="15"/>
      <c r="F805" s="15"/>
      <c r="G805" s="15"/>
    </row>
    <row r="806" spans="1:8" x14ac:dyDescent="0.25">
      <c r="A806" s="70" t="s">
        <v>36</v>
      </c>
      <c r="B806" s="70"/>
      <c r="C806" s="24"/>
      <c r="D806" s="25">
        <v>44901</v>
      </c>
      <c r="E806" s="25">
        <v>43081</v>
      </c>
      <c r="F806" s="25">
        <v>16629</v>
      </c>
      <c r="G806" s="15"/>
    </row>
    <row r="807" spans="1:8" x14ac:dyDescent="0.25">
      <c r="C807" s="24" t="s">
        <v>37</v>
      </c>
      <c r="D807" s="15"/>
      <c r="E807" s="15"/>
      <c r="F807" s="15"/>
      <c r="G807" s="15"/>
    </row>
    <row r="808" spans="1:8" x14ac:dyDescent="0.25">
      <c r="C808" s="24">
        <v>1.42</v>
      </c>
      <c r="D808" s="10">
        <f>D$806/$C808</f>
        <v>31620.42253521127</v>
      </c>
      <c r="E808" s="10">
        <f t="shared" ref="E808:F812" si="86">E$806/$C808</f>
        <v>30338.732394366198</v>
      </c>
      <c r="F808" s="12">
        <f t="shared" si="86"/>
        <v>11710.56338028169</v>
      </c>
      <c r="G808" s="15"/>
      <c r="H808" s="6"/>
    </row>
    <row r="809" spans="1:8" x14ac:dyDescent="0.25">
      <c r="C809" s="24">
        <v>2</v>
      </c>
      <c r="D809" s="10">
        <f t="shared" ref="D809:D812" si="87">D$806/$C809</f>
        <v>22450.5</v>
      </c>
      <c r="E809" s="10">
        <f t="shared" si="86"/>
        <v>21540.5</v>
      </c>
      <c r="F809" s="12">
        <f t="shared" si="86"/>
        <v>8314.5</v>
      </c>
      <c r="G809" s="15"/>
      <c r="H809" s="6"/>
    </row>
    <row r="810" spans="1:8" x14ac:dyDescent="0.25">
      <c r="C810" s="24">
        <v>3</v>
      </c>
      <c r="D810" s="10">
        <f t="shared" si="87"/>
        <v>14967</v>
      </c>
      <c r="E810" s="12">
        <f t="shared" si="86"/>
        <v>14360.333333333334</v>
      </c>
      <c r="F810" s="12">
        <f>F$806/$C810</f>
        <v>5543</v>
      </c>
      <c r="G810" s="15"/>
      <c r="H810" s="6"/>
    </row>
    <row r="811" spans="1:8" x14ac:dyDescent="0.25">
      <c r="C811" s="24">
        <v>4</v>
      </c>
      <c r="D811" s="12">
        <f t="shared" si="87"/>
        <v>11225.25</v>
      </c>
      <c r="E811" s="12">
        <f>E$806/$C811</f>
        <v>10770.25</v>
      </c>
      <c r="F811" s="12">
        <f t="shared" si="86"/>
        <v>4157.25</v>
      </c>
      <c r="G811" s="15"/>
      <c r="H811" s="6"/>
    </row>
    <row r="812" spans="1:8" x14ac:dyDescent="0.25">
      <c r="C812" s="24">
        <v>5</v>
      </c>
      <c r="D812" s="12">
        <f t="shared" si="87"/>
        <v>8980.2000000000007</v>
      </c>
      <c r="E812" s="12">
        <f t="shared" si="86"/>
        <v>8616.2000000000007</v>
      </c>
      <c r="F812" s="12">
        <f t="shared" si="86"/>
        <v>3325.8</v>
      </c>
      <c r="G812" s="15"/>
      <c r="H812" s="6"/>
    </row>
    <row r="813" spans="1:8" x14ac:dyDescent="0.25">
      <c r="C813" s="24"/>
      <c r="D813" s="15"/>
      <c r="E813" s="15"/>
      <c r="F813" s="15"/>
      <c r="G813" s="15"/>
      <c r="H813" s="6"/>
    </row>
    <row r="814" spans="1:8" x14ac:dyDescent="0.25">
      <c r="A814" s="71" t="s">
        <v>81</v>
      </c>
      <c r="B814" s="71"/>
      <c r="C814" s="24"/>
      <c r="D814" s="15">
        <v>3</v>
      </c>
      <c r="E814" s="15">
        <v>2</v>
      </c>
      <c r="F814" s="15">
        <v>0</v>
      </c>
      <c r="G814" s="15"/>
      <c r="H814" s="6"/>
    </row>
    <row r="815" spans="1:8" x14ac:dyDescent="0.25">
      <c r="A815" s="45"/>
      <c r="B815" s="45"/>
      <c r="C815" s="24"/>
      <c r="D815" s="15"/>
      <c r="E815" s="15"/>
      <c r="F815" s="15"/>
      <c r="G815" s="15"/>
      <c r="H815" s="6"/>
    </row>
    <row r="816" spans="1:8" x14ac:dyDescent="0.25">
      <c r="A816" s="45"/>
      <c r="B816" s="45"/>
      <c r="C816" s="24"/>
      <c r="D816" s="15"/>
      <c r="E816" s="15"/>
      <c r="F816" s="15"/>
      <c r="G816" s="15"/>
      <c r="H816" s="6"/>
    </row>
    <row r="817" spans="1:8" x14ac:dyDescent="0.25">
      <c r="C817" s="24"/>
      <c r="D817" s="15"/>
      <c r="E817" s="15"/>
      <c r="F817" s="15"/>
      <c r="G817" s="15"/>
      <c r="H817" s="6"/>
    </row>
    <row r="818" spans="1:8" x14ac:dyDescent="0.25">
      <c r="C818" s="24"/>
      <c r="D818" s="15"/>
      <c r="E818" s="15"/>
      <c r="F818" s="15"/>
      <c r="G818" s="15"/>
      <c r="H818" s="6"/>
    </row>
    <row r="819" spans="1:8" x14ac:dyDescent="0.25">
      <c r="C819" s="24"/>
      <c r="D819" s="15"/>
      <c r="E819" s="15"/>
      <c r="F819" s="15"/>
      <c r="G819" s="15"/>
      <c r="H819" s="6"/>
    </row>
    <row r="820" spans="1:8" x14ac:dyDescent="0.25">
      <c r="C820" s="24"/>
      <c r="D820" s="71" t="s">
        <v>10</v>
      </c>
      <c r="E820" s="71"/>
      <c r="F820" s="15" t="s">
        <v>12</v>
      </c>
      <c r="G820" s="15"/>
      <c r="H820" s="6"/>
    </row>
    <row r="821" spans="1:8" x14ac:dyDescent="0.25">
      <c r="C821" s="24"/>
      <c r="D821" s="15"/>
      <c r="E821" s="15"/>
      <c r="F821" s="15"/>
      <c r="G821" s="15"/>
      <c r="H821" s="6"/>
    </row>
    <row r="822" spans="1:8" x14ac:dyDescent="0.25">
      <c r="C822" s="24"/>
      <c r="D822" s="3" t="s">
        <v>52</v>
      </c>
      <c r="E822" s="3" t="s">
        <v>1</v>
      </c>
      <c r="F822" s="3" t="s">
        <v>53</v>
      </c>
      <c r="G822" s="15"/>
      <c r="H822" s="6"/>
    </row>
    <row r="823" spans="1:8" x14ac:dyDescent="0.25">
      <c r="C823" s="24"/>
      <c r="D823" s="15"/>
      <c r="E823" s="15"/>
      <c r="F823" s="15"/>
      <c r="G823" s="15"/>
      <c r="H823" s="6"/>
    </row>
    <row r="824" spans="1:8" x14ac:dyDescent="0.25">
      <c r="A824" s="70" t="s">
        <v>36</v>
      </c>
      <c r="B824" s="70"/>
      <c r="C824" s="24"/>
      <c r="D824" s="25">
        <v>127362</v>
      </c>
      <c r="E824" s="25">
        <v>134322</v>
      </c>
      <c r="F824" s="25">
        <v>44774</v>
      </c>
      <c r="G824" s="15"/>
      <c r="H824" s="6"/>
    </row>
    <row r="825" spans="1:8" x14ac:dyDescent="0.25">
      <c r="C825" s="24" t="s">
        <v>37</v>
      </c>
      <c r="D825" s="15"/>
      <c r="E825" s="15"/>
      <c r="F825" s="15"/>
      <c r="G825" s="15"/>
      <c r="H825" s="6"/>
    </row>
    <row r="826" spans="1:8" x14ac:dyDescent="0.25">
      <c r="C826" s="24">
        <v>1.42</v>
      </c>
      <c r="D826" s="10">
        <f>D$824/$C826</f>
        <v>89691.549295774646</v>
      </c>
      <c r="E826" s="10">
        <f t="shared" ref="E826:F826" si="88">E$824/$C826</f>
        <v>94592.957746478874</v>
      </c>
      <c r="F826" s="10">
        <f t="shared" si="88"/>
        <v>31530.985915492958</v>
      </c>
      <c r="G826" s="15"/>
      <c r="H826" s="6"/>
    </row>
    <row r="827" spans="1:8" x14ac:dyDescent="0.25">
      <c r="C827" s="24">
        <v>2</v>
      </c>
      <c r="D827" s="10">
        <f t="shared" ref="D827:F839" si="89">D$824/$C827</f>
        <v>63681</v>
      </c>
      <c r="E827" s="10">
        <f t="shared" si="89"/>
        <v>67161</v>
      </c>
      <c r="F827" s="10">
        <f t="shared" si="89"/>
        <v>22387</v>
      </c>
      <c r="G827" s="15"/>
      <c r="H827" s="6"/>
    </row>
    <row r="828" spans="1:8" x14ac:dyDescent="0.25">
      <c r="C828" s="24">
        <v>3</v>
      </c>
      <c r="D828" s="10">
        <f t="shared" si="89"/>
        <v>42454</v>
      </c>
      <c r="E828" s="10">
        <f t="shared" si="89"/>
        <v>44774</v>
      </c>
      <c r="F828" s="12">
        <f t="shared" si="89"/>
        <v>14924.666666666666</v>
      </c>
      <c r="G828" s="15"/>
      <c r="H828" s="6"/>
    </row>
    <row r="829" spans="1:8" x14ac:dyDescent="0.25">
      <c r="C829" s="24">
        <v>4</v>
      </c>
      <c r="D829" s="10">
        <f t="shared" si="89"/>
        <v>31840.5</v>
      </c>
      <c r="E829" s="10">
        <f t="shared" si="89"/>
        <v>33580.5</v>
      </c>
      <c r="F829" s="12">
        <f t="shared" si="89"/>
        <v>11193.5</v>
      </c>
      <c r="G829" s="15"/>
      <c r="H829" s="6"/>
    </row>
    <row r="830" spans="1:8" x14ac:dyDescent="0.25">
      <c r="C830" s="24">
        <v>5</v>
      </c>
      <c r="D830" s="10">
        <f t="shared" si="89"/>
        <v>25472.400000000001</v>
      </c>
      <c r="E830" s="10">
        <f>E$824/$C830</f>
        <v>26864.400000000001</v>
      </c>
      <c r="F830" s="12">
        <f t="shared" si="89"/>
        <v>8954.7999999999993</v>
      </c>
      <c r="G830" s="15"/>
      <c r="H830" s="6"/>
    </row>
    <row r="831" spans="1:8" x14ac:dyDescent="0.25">
      <c r="C831" s="24">
        <v>6</v>
      </c>
      <c r="D831" s="10">
        <f t="shared" si="89"/>
        <v>21227</v>
      </c>
      <c r="E831" s="10">
        <f t="shared" si="89"/>
        <v>22387</v>
      </c>
      <c r="F831" s="12">
        <f t="shared" si="89"/>
        <v>7462.333333333333</v>
      </c>
      <c r="G831" s="15"/>
      <c r="H831" s="6"/>
    </row>
    <row r="832" spans="1:8" x14ac:dyDescent="0.25">
      <c r="C832" s="24">
        <v>7</v>
      </c>
      <c r="D832" s="12">
        <f t="shared" si="89"/>
        <v>18194.571428571428</v>
      </c>
      <c r="E832" s="12">
        <f t="shared" si="89"/>
        <v>19188.857142857141</v>
      </c>
      <c r="F832" s="12">
        <f>F$824/$C832</f>
        <v>6396.2857142857147</v>
      </c>
      <c r="G832" s="15"/>
      <c r="H832" s="6"/>
    </row>
    <row r="833" spans="1:8" x14ac:dyDescent="0.25">
      <c r="C833" s="24">
        <v>8</v>
      </c>
      <c r="D833" s="12">
        <f t="shared" si="89"/>
        <v>15920.25</v>
      </c>
      <c r="E833" s="12">
        <f t="shared" si="89"/>
        <v>16790.25</v>
      </c>
      <c r="F833" s="12">
        <f t="shared" si="89"/>
        <v>5596.75</v>
      </c>
      <c r="G833" s="15"/>
      <c r="H833" s="6"/>
    </row>
    <row r="834" spans="1:8" x14ac:dyDescent="0.25">
      <c r="C834" s="24">
        <v>9</v>
      </c>
      <c r="D834" s="12">
        <f t="shared" si="89"/>
        <v>14151.333333333334</v>
      </c>
      <c r="E834" s="12">
        <f>E$824/$C834</f>
        <v>14924.666666666666</v>
      </c>
      <c r="F834" s="12">
        <f t="shared" si="89"/>
        <v>4974.8888888888887</v>
      </c>
      <c r="G834" s="15"/>
      <c r="H834" s="6"/>
    </row>
    <row r="835" spans="1:8" x14ac:dyDescent="0.25">
      <c r="C835" s="24">
        <v>10</v>
      </c>
      <c r="D835" s="12">
        <f t="shared" si="89"/>
        <v>12736.2</v>
      </c>
      <c r="E835" s="12">
        <f t="shared" si="89"/>
        <v>13432.2</v>
      </c>
      <c r="F835" s="12">
        <f t="shared" si="89"/>
        <v>4477.3999999999996</v>
      </c>
      <c r="G835" s="15"/>
      <c r="H835" s="6"/>
    </row>
    <row r="836" spans="1:8" x14ac:dyDescent="0.25">
      <c r="C836" s="24">
        <v>11</v>
      </c>
      <c r="D836" s="12">
        <f t="shared" si="89"/>
        <v>11578.363636363636</v>
      </c>
      <c r="E836" s="12">
        <f t="shared" si="89"/>
        <v>12211.09090909091</v>
      </c>
      <c r="F836" s="12">
        <f t="shared" si="89"/>
        <v>4070.3636363636365</v>
      </c>
      <c r="G836" s="15"/>
      <c r="H836" s="6"/>
    </row>
    <row r="837" spans="1:8" x14ac:dyDescent="0.25">
      <c r="C837" s="24">
        <v>12</v>
      </c>
      <c r="D837" s="12">
        <f t="shared" si="89"/>
        <v>10613.5</v>
      </c>
      <c r="E837" s="12">
        <f t="shared" si="89"/>
        <v>11193.5</v>
      </c>
      <c r="F837" s="12">
        <f t="shared" si="89"/>
        <v>3731.1666666666665</v>
      </c>
      <c r="G837" s="15"/>
      <c r="H837" s="6"/>
    </row>
    <row r="838" spans="1:8" x14ac:dyDescent="0.25">
      <c r="C838" s="24">
        <v>13</v>
      </c>
      <c r="D838" s="12">
        <f t="shared" si="89"/>
        <v>9797.0769230769238</v>
      </c>
      <c r="E838" s="12">
        <f t="shared" si="89"/>
        <v>10332.461538461539</v>
      </c>
      <c r="F838" s="12">
        <f t="shared" si="89"/>
        <v>3444.1538461538462</v>
      </c>
      <c r="G838" s="15"/>
      <c r="H838" s="6"/>
    </row>
    <row r="839" spans="1:8" x14ac:dyDescent="0.25">
      <c r="C839" s="24">
        <v>14</v>
      </c>
      <c r="D839" s="12">
        <f t="shared" si="89"/>
        <v>9097.2857142857138</v>
      </c>
      <c r="E839" s="12">
        <f t="shared" si="89"/>
        <v>9594.4285714285706</v>
      </c>
      <c r="F839" s="12">
        <f t="shared" si="89"/>
        <v>3198.1428571428573</v>
      </c>
      <c r="G839" s="15"/>
      <c r="H839" s="6"/>
    </row>
    <row r="840" spans="1:8" x14ac:dyDescent="0.25">
      <c r="C840" s="24"/>
      <c r="D840" s="15"/>
      <c r="E840" s="15"/>
      <c r="F840" s="15"/>
      <c r="G840" s="15"/>
      <c r="H840" s="6"/>
    </row>
    <row r="841" spans="1:8" x14ac:dyDescent="0.25">
      <c r="A841" s="71" t="s">
        <v>81</v>
      </c>
      <c r="B841" s="71"/>
      <c r="C841" s="24"/>
      <c r="D841" s="15">
        <v>6</v>
      </c>
      <c r="E841" s="15">
        <v>6</v>
      </c>
      <c r="F841" s="15">
        <v>2</v>
      </c>
      <c r="G841" s="15"/>
      <c r="H841" s="6"/>
    </row>
    <row r="842" spans="1:8" x14ac:dyDescent="0.25">
      <c r="A842" s="45"/>
      <c r="B842" s="45"/>
      <c r="C842" s="24"/>
      <c r="D842" s="15"/>
      <c r="E842" s="15"/>
      <c r="F842" s="15"/>
      <c r="G842" s="15"/>
      <c r="H842" s="6"/>
    </row>
    <row r="843" spans="1:8" x14ac:dyDescent="0.25">
      <c r="A843" s="45"/>
      <c r="B843" s="45"/>
      <c r="C843" s="24"/>
      <c r="D843" s="15"/>
      <c r="E843" s="15"/>
      <c r="F843" s="15"/>
      <c r="G843" s="15"/>
      <c r="H843" s="6"/>
    </row>
    <row r="844" spans="1:8" x14ac:dyDescent="0.25">
      <c r="C844" s="24"/>
      <c r="D844" s="15"/>
      <c r="E844" s="15"/>
      <c r="F844" s="15"/>
      <c r="G844" s="15"/>
      <c r="H844" s="6"/>
    </row>
    <row r="845" spans="1:8" x14ac:dyDescent="0.25">
      <c r="C845" s="24"/>
      <c r="D845" s="15"/>
      <c r="E845" s="15"/>
      <c r="F845" s="15"/>
      <c r="G845" s="15"/>
      <c r="H845" s="6"/>
    </row>
    <row r="846" spans="1:8" x14ac:dyDescent="0.25">
      <c r="C846" s="24"/>
      <c r="D846" s="15"/>
      <c r="E846" s="15"/>
      <c r="F846" s="15"/>
      <c r="G846" s="15"/>
      <c r="H846" s="6"/>
    </row>
    <row r="847" spans="1:8" x14ac:dyDescent="0.25">
      <c r="C847" s="24"/>
      <c r="D847" s="71" t="s">
        <v>13</v>
      </c>
      <c r="E847" s="71"/>
      <c r="F847" s="15" t="s">
        <v>14</v>
      </c>
      <c r="G847" s="15"/>
      <c r="H847" s="6"/>
    </row>
    <row r="848" spans="1:8" x14ac:dyDescent="0.25">
      <c r="C848" s="24"/>
      <c r="D848" s="15"/>
      <c r="E848" s="15"/>
      <c r="F848" s="15"/>
      <c r="G848" s="15"/>
      <c r="H848" s="6"/>
    </row>
    <row r="849" spans="1:8" x14ac:dyDescent="0.25">
      <c r="A849" s="70"/>
      <c r="B849" s="70"/>
      <c r="C849" s="24"/>
      <c r="D849" s="3" t="s">
        <v>52</v>
      </c>
      <c r="E849" s="3" t="s">
        <v>1</v>
      </c>
      <c r="F849" s="3" t="s">
        <v>53</v>
      </c>
      <c r="G849" s="15"/>
      <c r="H849" s="6"/>
    </row>
    <row r="850" spans="1:8" x14ac:dyDescent="0.25">
      <c r="C850" s="24"/>
      <c r="D850" s="15"/>
      <c r="E850" s="15"/>
      <c r="F850" s="15"/>
      <c r="G850" s="15"/>
    </row>
    <row r="851" spans="1:8" x14ac:dyDescent="0.25">
      <c r="A851" s="70" t="s">
        <v>36</v>
      </c>
      <c r="B851" s="70"/>
      <c r="C851" s="24"/>
      <c r="D851" s="25">
        <v>97814</v>
      </c>
      <c r="E851" s="25">
        <v>59515</v>
      </c>
      <c r="F851" s="25">
        <v>24384</v>
      </c>
      <c r="G851" s="15"/>
    </row>
    <row r="852" spans="1:8" x14ac:dyDescent="0.25">
      <c r="C852" s="24" t="s">
        <v>37</v>
      </c>
      <c r="D852" s="15"/>
      <c r="E852" s="15"/>
      <c r="F852" s="15"/>
      <c r="G852" s="15"/>
    </row>
    <row r="853" spans="1:8" x14ac:dyDescent="0.25">
      <c r="C853" s="24">
        <v>1.42</v>
      </c>
      <c r="D853" s="10">
        <f>D$851/$C853</f>
        <v>68883.098591549293</v>
      </c>
      <c r="E853" s="10">
        <f t="shared" ref="E853:F860" si="90">E$851/$C853</f>
        <v>41911.971830985916</v>
      </c>
      <c r="F853" s="12">
        <f t="shared" si="90"/>
        <v>17171.830985915494</v>
      </c>
      <c r="G853" s="15"/>
      <c r="H853" s="6"/>
    </row>
    <row r="854" spans="1:8" x14ac:dyDescent="0.25">
      <c r="C854" s="24">
        <v>2</v>
      </c>
      <c r="D854" s="10">
        <f t="shared" ref="D854:D860" si="91">D$851/$C854</f>
        <v>48907</v>
      </c>
      <c r="E854" s="10">
        <f t="shared" si="90"/>
        <v>29757.5</v>
      </c>
      <c r="F854" s="12">
        <f t="shared" si="90"/>
        <v>12192</v>
      </c>
      <c r="G854" s="15"/>
      <c r="H854" s="6"/>
    </row>
    <row r="855" spans="1:8" x14ac:dyDescent="0.25">
      <c r="C855" s="24">
        <v>3</v>
      </c>
      <c r="D855" s="10">
        <f t="shared" si="91"/>
        <v>32604.666666666668</v>
      </c>
      <c r="E855" s="10">
        <f t="shared" si="90"/>
        <v>19838.333333333332</v>
      </c>
      <c r="F855" s="12">
        <f t="shared" si="90"/>
        <v>8128</v>
      </c>
      <c r="G855" s="15"/>
      <c r="H855" s="6"/>
    </row>
    <row r="856" spans="1:8" x14ac:dyDescent="0.25">
      <c r="C856" s="24">
        <v>4</v>
      </c>
      <c r="D856" s="10">
        <f t="shared" si="91"/>
        <v>24453.5</v>
      </c>
      <c r="E856" s="12">
        <f t="shared" si="90"/>
        <v>14878.75</v>
      </c>
      <c r="F856" s="12">
        <f t="shared" si="90"/>
        <v>6096</v>
      </c>
      <c r="G856" s="15"/>
      <c r="H856" s="6"/>
    </row>
    <row r="857" spans="1:8" x14ac:dyDescent="0.25">
      <c r="C857" s="24">
        <v>5</v>
      </c>
      <c r="D857" s="10">
        <f t="shared" si="91"/>
        <v>19562.8</v>
      </c>
      <c r="E857" s="12">
        <f t="shared" si="90"/>
        <v>11903</v>
      </c>
      <c r="F857" s="12">
        <f t="shared" si="90"/>
        <v>4876.8</v>
      </c>
      <c r="G857" s="15"/>
      <c r="H857" s="6"/>
    </row>
    <row r="858" spans="1:8" x14ac:dyDescent="0.25">
      <c r="C858" s="24">
        <v>6</v>
      </c>
      <c r="D858" s="12">
        <f t="shared" si="91"/>
        <v>16302.333333333334</v>
      </c>
      <c r="E858" s="12">
        <f t="shared" si="90"/>
        <v>9919.1666666666661</v>
      </c>
      <c r="F858" s="12">
        <f t="shared" si="90"/>
        <v>4064</v>
      </c>
      <c r="G858" s="15"/>
      <c r="H858" s="6"/>
    </row>
    <row r="859" spans="1:8" x14ac:dyDescent="0.25">
      <c r="C859" s="24">
        <v>7</v>
      </c>
      <c r="D859" s="12">
        <f t="shared" si="91"/>
        <v>13973.428571428571</v>
      </c>
      <c r="E859" s="12">
        <f t="shared" si="90"/>
        <v>8502.1428571428569</v>
      </c>
      <c r="F859" s="12">
        <f t="shared" si="90"/>
        <v>3483.4285714285716</v>
      </c>
      <c r="G859" s="15"/>
      <c r="H859" s="6"/>
    </row>
    <row r="860" spans="1:8" x14ac:dyDescent="0.25">
      <c r="C860" s="24">
        <v>8</v>
      </c>
      <c r="D860" s="12">
        <f t="shared" si="91"/>
        <v>12226.75</v>
      </c>
      <c r="E860" s="12">
        <f t="shared" si="90"/>
        <v>7439.375</v>
      </c>
      <c r="F860" s="12">
        <f t="shared" si="90"/>
        <v>3048</v>
      </c>
      <c r="G860" s="15"/>
      <c r="H860" s="6"/>
    </row>
    <row r="861" spans="1:8" x14ac:dyDescent="0.25">
      <c r="C861" s="24"/>
      <c r="D861" s="15"/>
      <c r="E861" s="15"/>
      <c r="F861" s="15"/>
      <c r="G861" s="15"/>
      <c r="H861" s="6"/>
    </row>
    <row r="862" spans="1:8" x14ac:dyDescent="0.25">
      <c r="A862" s="71" t="s">
        <v>81</v>
      </c>
      <c r="B862" s="71"/>
      <c r="C862" s="24"/>
      <c r="D862" s="15">
        <v>5</v>
      </c>
      <c r="E862" s="15">
        <v>3</v>
      </c>
      <c r="F862" s="15">
        <v>0</v>
      </c>
      <c r="G862" s="15"/>
      <c r="H862" s="6"/>
    </row>
    <row r="863" spans="1:8" x14ac:dyDescent="0.25">
      <c r="A863" s="45"/>
      <c r="B863" s="45"/>
      <c r="C863" s="24"/>
      <c r="D863" s="15"/>
      <c r="E863" s="53"/>
      <c r="F863" s="15"/>
      <c r="G863" s="15"/>
      <c r="H863" s="6"/>
    </row>
    <row r="864" spans="1:8" x14ac:dyDescent="0.25">
      <c r="A864" s="45"/>
      <c r="B864" s="45"/>
      <c r="C864" s="24"/>
      <c r="D864" s="15"/>
      <c r="E864" s="15"/>
      <c r="F864" s="15"/>
      <c r="G864" s="15"/>
      <c r="H864" s="6"/>
    </row>
    <row r="865" spans="1:8" x14ac:dyDescent="0.25">
      <c r="C865" s="24"/>
      <c r="D865" s="15"/>
      <c r="E865" s="15"/>
      <c r="F865" s="15"/>
      <c r="G865" s="15"/>
      <c r="H865" s="6"/>
    </row>
    <row r="866" spans="1:8" x14ac:dyDescent="0.25">
      <c r="C866" s="24"/>
      <c r="D866" s="15"/>
      <c r="E866" s="15"/>
      <c r="F866" s="15"/>
      <c r="G866" s="15"/>
      <c r="H866" s="6"/>
    </row>
    <row r="867" spans="1:8" x14ac:dyDescent="0.25">
      <c r="C867" s="24"/>
      <c r="D867" s="15"/>
      <c r="E867" s="15"/>
      <c r="F867" s="15"/>
      <c r="G867" s="15"/>
      <c r="H867" s="6"/>
    </row>
    <row r="868" spans="1:8" x14ac:dyDescent="0.25">
      <c r="C868" s="24"/>
      <c r="D868" s="71" t="s">
        <v>15</v>
      </c>
      <c r="E868" s="71"/>
      <c r="F868" s="15" t="s">
        <v>26</v>
      </c>
      <c r="G868" s="15"/>
      <c r="H868" s="6"/>
    </row>
    <row r="869" spans="1:8" x14ac:dyDescent="0.25">
      <c r="C869" s="24"/>
      <c r="D869" s="15"/>
      <c r="E869" s="15"/>
      <c r="F869" s="15"/>
      <c r="G869" s="15"/>
      <c r="H869" s="6"/>
    </row>
    <row r="870" spans="1:8" x14ac:dyDescent="0.25">
      <c r="C870" s="24"/>
      <c r="D870" s="3" t="s">
        <v>52</v>
      </c>
      <c r="E870" s="3" t="s">
        <v>1</v>
      </c>
      <c r="F870" s="3" t="s">
        <v>53</v>
      </c>
      <c r="G870" s="15"/>
      <c r="H870" s="6"/>
    </row>
    <row r="871" spans="1:8" x14ac:dyDescent="0.25">
      <c r="C871" s="24"/>
      <c r="D871" s="15"/>
      <c r="E871" s="15"/>
      <c r="F871" s="15"/>
      <c r="G871" s="15"/>
      <c r="H871" s="6"/>
    </row>
    <row r="872" spans="1:8" x14ac:dyDescent="0.25">
      <c r="A872" s="70" t="s">
        <v>36</v>
      </c>
      <c r="B872" s="70"/>
      <c r="C872" s="24"/>
      <c r="D872" s="25">
        <v>128717</v>
      </c>
      <c r="E872" s="25">
        <v>79463</v>
      </c>
      <c r="F872" s="25">
        <v>26661</v>
      </c>
      <c r="G872" s="15"/>
      <c r="H872" s="6"/>
    </row>
    <row r="873" spans="1:8" x14ac:dyDescent="0.25">
      <c r="C873" s="24" t="s">
        <v>37</v>
      </c>
      <c r="D873" s="15"/>
      <c r="E873" s="15"/>
      <c r="F873" s="15"/>
      <c r="G873" s="15"/>
      <c r="H873" s="6"/>
    </row>
    <row r="874" spans="1:8" x14ac:dyDescent="0.25">
      <c r="C874" s="24">
        <v>1.42</v>
      </c>
      <c r="D874" s="10">
        <f>D$872/$C874</f>
        <v>90645.774647887331</v>
      </c>
      <c r="E874" s="10">
        <f t="shared" ref="E874:F884" si="92">E$872/$C874</f>
        <v>55959.859154929582</v>
      </c>
      <c r="F874" s="10">
        <f t="shared" si="92"/>
        <v>18775.352112676057</v>
      </c>
      <c r="G874" s="15"/>
      <c r="H874" s="6"/>
    </row>
    <row r="875" spans="1:8" x14ac:dyDescent="0.25">
      <c r="C875" s="24">
        <v>2</v>
      </c>
      <c r="D875" s="10">
        <f t="shared" ref="D875:D884" si="93">D$872/$C875</f>
        <v>64358.5</v>
      </c>
      <c r="E875" s="10">
        <f t="shared" si="92"/>
        <v>39731.5</v>
      </c>
      <c r="F875" s="12">
        <f t="shared" si="92"/>
        <v>13330.5</v>
      </c>
      <c r="G875" s="15"/>
      <c r="H875" s="6"/>
    </row>
    <row r="876" spans="1:8" x14ac:dyDescent="0.25">
      <c r="C876" s="24">
        <v>3</v>
      </c>
      <c r="D876" s="10">
        <f t="shared" si="93"/>
        <v>42905.666666666664</v>
      </c>
      <c r="E876" s="10">
        <f t="shared" si="92"/>
        <v>26487.666666666668</v>
      </c>
      <c r="F876" s="12">
        <f t="shared" si="92"/>
        <v>8887</v>
      </c>
      <c r="G876" s="15"/>
      <c r="H876" s="6"/>
    </row>
    <row r="877" spans="1:8" x14ac:dyDescent="0.25">
      <c r="C877" s="24">
        <v>4</v>
      </c>
      <c r="D877" s="10">
        <f t="shared" si="93"/>
        <v>32179.25</v>
      </c>
      <c r="E877" s="10">
        <f t="shared" si="92"/>
        <v>19865.75</v>
      </c>
      <c r="F877" s="12">
        <f t="shared" si="92"/>
        <v>6665.25</v>
      </c>
      <c r="G877" s="15"/>
      <c r="H877" s="6"/>
    </row>
    <row r="878" spans="1:8" x14ac:dyDescent="0.25">
      <c r="C878" s="24">
        <v>5</v>
      </c>
      <c r="D878" s="10">
        <f t="shared" si="93"/>
        <v>25743.4</v>
      </c>
      <c r="E878" s="12">
        <f t="shared" si="92"/>
        <v>15892.6</v>
      </c>
      <c r="F878" s="12">
        <f t="shared" si="92"/>
        <v>5332.2</v>
      </c>
      <c r="G878" s="15"/>
      <c r="H878" s="6"/>
    </row>
    <row r="879" spans="1:8" x14ac:dyDescent="0.25">
      <c r="C879" s="24">
        <v>6</v>
      </c>
      <c r="D879" s="10">
        <f t="shared" si="93"/>
        <v>21452.833333333332</v>
      </c>
      <c r="E879" s="12">
        <f t="shared" si="92"/>
        <v>13243.833333333334</v>
      </c>
      <c r="F879" s="12">
        <f t="shared" si="92"/>
        <v>4443.5</v>
      </c>
      <c r="G879" s="15"/>
      <c r="H879" s="6"/>
    </row>
    <row r="880" spans="1:8" x14ac:dyDescent="0.25">
      <c r="C880" s="24">
        <v>7</v>
      </c>
      <c r="D880" s="12">
        <f t="shared" si="93"/>
        <v>18388.142857142859</v>
      </c>
      <c r="E880" s="12">
        <f t="shared" si="92"/>
        <v>11351.857142857143</v>
      </c>
      <c r="F880" s="12">
        <f t="shared" si="92"/>
        <v>3808.7142857142858</v>
      </c>
      <c r="G880" s="15"/>
      <c r="H880" s="6"/>
    </row>
    <row r="881" spans="1:8" x14ac:dyDescent="0.25">
      <c r="C881" s="24">
        <v>8</v>
      </c>
      <c r="D881" s="12">
        <f t="shared" si="93"/>
        <v>16089.625</v>
      </c>
      <c r="E881" s="12">
        <f t="shared" si="92"/>
        <v>9932.875</v>
      </c>
      <c r="F881" s="12">
        <f t="shared" si="92"/>
        <v>3332.625</v>
      </c>
      <c r="G881" s="15"/>
      <c r="H881" s="6"/>
    </row>
    <row r="882" spans="1:8" x14ac:dyDescent="0.25">
      <c r="C882" s="24">
        <v>9</v>
      </c>
      <c r="D882" s="12">
        <f t="shared" si="93"/>
        <v>14301.888888888889</v>
      </c>
      <c r="E882" s="12">
        <f t="shared" si="92"/>
        <v>8829.2222222222226</v>
      </c>
      <c r="F882" s="12">
        <f t="shared" si="92"/>
        <v>2962.3333333333335</v>
      </c>
      <c r="G882" s="15"/>
      <c r="H882" s="6"/>
    </row>
    <row r="883" spans="1:8" x14ac:dyDescent="0.25">
      <c r="C883" s="24">
        <v>10</v>
      </c>
      <c r="D883" s="12">
        <f t="shared" si="93"/>
        <v>12871.7</v>
      </c>
      <c r="E883" s="12">
        <f t="shared" si="92"/>
        <v>7946.3</v>
      </c>
      <c r="F883" s="12">
        <f t="shared" si="92"/>
        <v>2666.1</v>
      </c>
      <c r="G883" s="15"/>
      <c r="H883" s="6"/>
    </row>
    <row r="884" spans="1:8" x14ac:dyDescent="0.25">
      <c r="C884" s="24">
        <v>11</v>
      </c>
      <c r="D884" s="12">
        <f t="shared" si="93"/>
        <v>11701.545454545454</v>
      </c>
      <c r="E884" s="12">
        <f t="shared" si="92"/>
        <v>7223.909090909091</v>
      </c>
      <c r="F884" s="12">
        <f t="shared" si="92"/>
        <v>2423.7272727272725</v>
      </c>
      <c r="G884" s="15"/>
      <c r="H884" s="6"/>
    </row>
    <row r="885" spans="1:8" x14ac:dyDescent="0.25">
      <c r="C885" s="24"/>
      <c r="D885" s="15"/>
      <c r="E885" s="15"/>
      <c r="F885" s="15"/>
      <c r="G885" s="15"/>
      <c r="H885" s="6"/>
    </row>
    <row r="886" spans="1:8" x14ac:dyDescent="0.25">
      <c r="A886" s="71" t="s">
        <v>81</v>
      </c>
      <c r="B886" s="71"/>
      <c r="C886" s="24"/>
      <c r="D886" s="15">
        <v>6</v>
      </c>
      <c r="E886" s="15">
        <v>4</v>
      </c>
      <c r="F886" s="15">
        <v>1</v>
      </c>
      <c r="G886" s="15"/>
      <c r="H886" s="6"/>
    </row>
    <row r="887" spans="1:8" x14ac:dyDescent="0.25">
      <c r="A887" s="45"/>
      <c r="B887" s="45"/>
      <c r="C887" s="24"/>
      <c r="D887" s="15"/>
      <c r="E887" s="15"/>
      <c r="F887" s="15"/>
      <c r="G887" s="15"/>
      <c r="H887" s="6"/>
    </row>
    <row r="888" spans="1:8" x14ac:dyDescent="0.25">
      <c r="A888" s="45"/>
      <c r="B888" s="45"/>
      <c r="C888" s="24"/>
      <c r="D888" s="15"/>
      <c r="E888" s="15"/>
      <c r="F888" s="15"/>
      <c r="G888" s="15"/>
      <c r="H888" s="6"/>
    </row>
    <row r="889" spans="1:8" x14ac:dyDescent="0.25">
      <c r="C889" s="24"/>
      <c r="D889" s="15"/>
      <c r="E889" s="15"/>
      <c r="F889" s="15"/>
      <c r="G889" s="15"/>
    </row>
    <row r="890" spans="1:8" x14ac:dyDescent="0.25">
      <c r="C890" s="24"/>
      <c r="D890" s="15"/>
      <c r="E890" s="15"/>
      <c r="F890" s="15"/>
      <c r="G890" s="15"/>
    </row>
    <row r="891" spans="1:8" x14ac:dyDescent="0.25">
      <c r="C891" s="24"/>
      <c r="D891" s="15"/>
      <c r="E891" s="15"/>
      <c r="F891" s="15"/>
      <c r="G891" s="15"/>
    </row>
    <row r="892" spans="1:8" x14ac:dyDescent="0.25">
      <c r="C892" s="24"/>
      <c r="D892" s="71" t="s">
        <v>16</v>
      </c>
      <c r="E892" s="71"/>
      <c r="F892" s="15" t="s">
        <v>28</v>
      </c>
      <c r="G892" s="15"/>
    </row>
    <row r="893" spans="1:8" x14ac:dyDescent="0.25">
      <c r="C893" s="24"/>
      <c r="D893" s="15"/>
      <c r="E893" s="15"/>
      <c r="F893" s="15"/>
      <c r="G893" s="15"/>
    </row>
    <row r="894" spans="1:8" x14ac:dyDescent="0.25">
      <c r="C894" s="24"/>
      <c r="D894" s="3" t="s">
        <v>52</v>
      </c>
      <c r="E894" s="3" t="s">
        <v>1</v>
      </c>
      <c r="F894" s="3" t="s">
        <v>53</v>
      </c>
      <c r="G894" s="15"/>
    </row>
    <row r="895" spans="1:8" x14ac:dyDescent="0.25">
      <c r="C895" s="24"/>
      <c r="D895" s="15"/>
      <c r="E895" s="15"/>
      <c r="F895" s="15"/>
      <c r="G895" s="15"/>
    </row>
    <row r="896" spans="1:8" x14ac:dyDescent="0.25">
      <c r="A896" s="70" t="s">
        <v>36</v>
      </c>
      <c r="B896" s="70"/>
      <c r="C896" s="24"/>
      <c r="D896" s="25">
        <v>116791</v>
      </c>
      <c r="E896" s="25">
        <v>73556</v>
      </c>
      <c r="F896" s="25">
        <v>25673</v>
      </c>
      <c r="G896" s="15"/>
    </row>
    <row r="897" spans="1:8" x14ac:dyDescent="0.25">
      <c r="C897" s="24" t="s">
        <v>37</v>
      </c>
      <c r="D897" s="15"/>
      <c r="E897" s="15"/>
      <c r="F897" s="15"/>
      <c r="G897" s="15"/>
    </row>
    <row r="898" spans="1:8" x14ac:dyDescent="0.25">
      <c r="C898" s="24">
        <v>1.42</v>
      </c>
      <c r="D898" s="10">
        <f>D$896/$C898</f>
        <v>82247.183098591559</v>
      </c>
      <c r="E898" s="10">
        <f t="shared" ref="E898:F898" si="94">E$896/$C898</f>
        <v>51800</v>
      </c>
      <c r="F898" s="12">
        <f t="shared" si="94"/>
        <v>18079.577464788734</v>
      </c>
      <c r="G898" s="15"/>
    </row>
    <row r="899" spans="1:8" x14ac:dyDescent="0.25">
      <c r="C899" s="24">
        <v>2</v>
      </c>
      <c r="D899" s="10">
        <f t="shared" ref="D899:F907" si="95">D$896/$C899</f>
        <v>58395.5</v>
      </c>
      <c r="E899" s="10">
        <f t="shared" si="95"/>
        <v>36778</v>
      </c>
      <c r="F899" s="12">
        <f t="shared" si="95"/>
        <v>12836.5</v>
      </c>
      <c r="G899" s="15"/>
    </row>
    <row r="900" spans="1:8" x14ac:dyDescent="0.25">
      <c r="C900" s="24">
        <v>3</v>
      </c>
      <c r="D900" s="10">
        <f t="shared" si="95"/>
        <v>38930.333333333336</v>
      </c>
      <c r="E900" s="10">
        <f t="shared" si="95"/>
        <v>24518.666666666668</v>
      </c>
      <c r="F900" s="12">
        <f t="shared" si="95"/>
        <v>8557.6666666666661</v>
      </c>
      <c r="G900" s="15"/>
    </row>
    <row r="901" spans="1:8" x14ac:dyDescent="0.25">
      <c r="C901" s="24">
        <v>4</v>
      </c>
      <c r="D901" s="10">
        <f t="shared" si="95"/>
        <v>29197.75</v>
      </c>
      <c r="E901" s="10">
        <f t="shared" si="95"/>
        <v>18389</v>
      </c>
      <c r="F901" s="12">
        <f t="shared" si="95"/>
        <v>6418.25</v>
      </c>
      <c r="G901" s="15"/>
      <c r="H901" s="6"/>
    </row>
    <row r="902" spans="1:8" x14ac:dyDescent="0.25">
      <c r="C902" s="24">
        <v>5</v>
      </c>
      <c r="D902" s="10">
        <f t="shared" si="95"/>
        <v>23358.2</v>
      </c>
      <c r="E902" s="12">
        <f t="shared" si="95"/>
        <v>14711.2</v>
      </c>
      <c r="F902" s="12">
        <f t="shared" si="95"/>
        <v>5134.6000000000004</v>
      </c>
      <c r="G902" s="15"/>
      <c r="H902" s="6"/>
    </row>
    <row r="903" spans="1:8" x14ac:dyDescent="0.25">
      <c r="C903" s="24">
        <v>6</v>
      </c>
      <c r="D903" s="10">
        <f t="shared" si="95"/>
        <v>19465.166666666668</v>
      </c>
      <c r="E903" s="12">
        <f t="shared" si="95"/>
        <v>12259.333333333334</v>
      </c>
      <c r="F903" s="12">
        <f t="shared" si="95"/>
        <v>4278.833333333333</v>
      </c>
      <c r="G903" s="15"/>
      <c r="H903" s="6"/>
    </row>
    <row r="904" spans="1:8" x14ac:dyDescent="0.25">
      <c r="C904" s="24">
        <v>7</v>
      </c>
      <c r="D904" s="12">
        <f t="shared" si="95"/>
        <v>16684.428571428572</v>
      </c>
      <c r="E904" s="12">
        <f t="shared" si="95"/>
        <v>10508</v>
      </c>
      <c r="F904" s="12">
        <f t="shared" si="95"/>
        <v>3667.5714285714284</v>
      </c>
      <c r="G904" s="15"/>
      <c r="H904" s="6"/>
    </row>
    <row r="905" spans="1:8" x14ac:dyDescent="0.25">
      <c r="C905" s="24">
        <v>8</v>
      </c>
      <c r="D905" s="12">
        <f t="shared" si="95"/>
        <v>14598.875</v>
      </c>
      <c r="E905" s="12">
        <f t="shared" si="95"/>
        <v>9194.5</v>
      </c>
      <c r="F905" s="12">
        <f t="shared" si="95"/>
        <v>3209.125</v>
      </c>
      <c r="G905" s="15"/>
      <c r="H905" s="6"/>
    </row>
    <row r="906" spans="1:8" x14ac:dyDescent="0.25">
      <c r="C906" s="24">
        <v>9</v>
      </c>
      <c r="D906" s="12">
        <f t="shared" si="95"/>
        <v>12976.777777777777</v>
      </c>
      <c r="E906" s="12">
        <f t="shared" si="95"/>
        <v>8172.8888888888887</v>
      </c>
      <c r="F906" s="12">
        <f t="shared" si="95"/>
        <v>2852.5555555555557</v>
      </c>
      <c r="G906" s="15"/>
      <c r="H906" s="6"/>
    </row>
    <row r="907" spans="1:8" x14ac:dyDescent="0.25">
      <c r="C907" s="24">
        <v>10</v>
      </c>
      <c r="D907" s="12">
        <f t="shared" si="95"/>
        <v>11679.1</v>
      </c>
      <c r="E907" s="12">
        <f t="shared" si="95"/>
        <v>7355.6</v>
      </c>
      <c r="F907" s="12">
        <f t="shared" si="95"/>
        <v>2567.3000000000002</v>
      </c>
      <c r="G907" s="15"/>
      <c r="H907" s="6"/>
    </row>
    <row r="908" spans="1:8" x14ac:dyDescent="0.25">
      <c r="C908" s="24"/>
      <c r="D908" s="15"/>
      <c r="E908" s="15"/>
      <c r="F908" s="15"/>
      <c r="G908" s="15"/>
      <c r="H908" s="6"/>
    </row>
    <row r="909" spans="1:8" x14ac:dyDescent="0.25">
      <c r="A909" s="71" t="s">
        <v>81</v>
      </c>
      <c r="B909" s="71"/>
      <c r="C909" s="24"/>
      <c r="D909" s="15">
        <v>6</v>
      </c>
      <c r="E909" s="15">
        <v>4</v>
      </c>
      <c r="F909" s="15">
        <v>0</v>
      </c>
      <c r="G909" s="15"/>
      <c r="H909" s="6"/>
    </row>
    <row r="910" spans="1:8" x14ac:dyDescent="0.25">
      <c r="A910" s="45"/>
      <c r="B910" s="45"/>
      <c r="C910" s="24"/>
      <c r="D910" s="15"/>
      <c r="E910" s="15"/>
      <c r="F910" s="15"/>
      <c r="G910" s="15"/>
      <c r="H910" s="6"/>
    </row>
    <row r="911" spans="1:8" x14ac:dyDescent="0.25">
      <c r="A911" s="45"/>
      <c r="B911" s="45"/>
      <c r="C911" s="24"/>
      <c r="D911" s="53"/>
      <c r="E911" s="15"/>
      <c r="F911" s="15"/>
      <c r="G911" s="15"/>
      <c r="H911" s="6"/>
    </row>
    <row r="912" spans="1:8" x14ac:dyDescent="0.25">
      <c r="C912" s="24"/>
      <c r="D912" s="15"/>
      <c r="E912" s="15"/>
      <c r="F912" s="15"/>
      <c r="G912" s="15"/>
      <c r="H912" s="6"/>
    </row>
    <row r="913" spans="1:8" x14ac:dyDescent="0.25">
      <c r="C913" s="24"/>
      <c r="D913" s="15"/>
      <c r="E913" s="15"/>
      <c r="F913" s="15"/>
      <c r="G913" s="15"/>
      <c r="H913" s="6"/>
    </row>
    <row r="914" spans="1:8" x14ac:dyDescent="0.25">
      <c r="C914" s="24"/>
      <c r="D914" s="15"/>
      <c r="E914" s="15"/>
      <c r="F914" s="15"/>
      <c r="G914" s="15"/>
      <c r="H914" s="6"/>
    </row>
    <row r="915" spans="1:8" x14ac:dyDescent="0.25">
      <c r="C915" s="24"/>
      <c r="D915" s="71" t="s">
        <v>17</v>
      </c>
      <c r="E915" s="71"/>
      <c r="F915" s="15" t="s">
        <v>29</v>
      </c>
      <c r="G915" s="15"/>
      <c r="H915" s="6"/>
    </row>
    <row r="916" spans="1:8" x14ac:dyDescent="0.25">
      <c r="C916" s="24"/>
      <c r="D916" s="15"/>
      <c r="E916" s="15"/>
      <c r="F916" s="15"/>
      <c r="G916" s="15"/>
      <c r="H916" s="6"/>
    </row>
    <row r="917" spans="1:8" x14ac:dyDescent="0.25">
      <c r="C917" s="24"/>
      <c r="D917" s="3" t="s">
        <v>52</v>
      </c>
      <c r="E917" s="3" t="s">
        <v>1</v>
      </c>
      <c r="F917" s="3" t="s">
        <v>53</v>
      </c>
      <c r="G917" s="15"/>
      <c r="H917" s="6"/>
    </row>
    <row r="918" spans="1:8" x14ac:dyDescent="0.25">
      <c r="C918" s="24"/>
      <c r="D918" s="15"/>
      <c r="E918" s="15"/>
      <c r="F918" s="15"/>
      <c r="G918" s="15"/>
      <c r="H918" s="6"/>
    </row>
    <row r="919" spans="1:8" x14ac:dyDescent="0.25">
      <c r="A919" s="70" t="s">
        <v>36</v>
      </c>
      <c r="B919" s="70"/>
      <c r="C919" s="24"/>
      <c r="D919" s="25">
        <v>119839</v>
      </c>
      <c r="E919" s="25">
        <v>79715</v>
      </c>
      <c r="F919" s="25">
        <v>39759</v>
      </c>
      <c r="G919" s="15"/>
      <c r="H919" s="6"/>
    </row>
    <row r="920" spans="1:8" x14ac:dyDescent="0.25">
      <c r="C920" s="24" t="s">
        <v>37</v>
      </c>
      <c r="D920" s="15"/>
      <c r="E920" s="15"/>
      <c r="F920" s="15"/>
      <c r="G920" s="15"/>
      <c r="H920" s="6"/>
    </row>
    <row r="921" spans="1:8" x14ac:dyDescent="0.25">
      <c r="C921" s="24">
        <v>1.42</v>
      </c>
      <c r="D921" s="10">
        <f>D$919/$C921</f>
        <v>84393.661971830996</v>
      </c>
      <c r="E921" s="10">
        <f t="shared" ref="E921:F921" si="96">E$919/$C921</f>
        <v>56137.323943661977</v>
      </c>
      <c r="F921" s="10">
        <f t="shared" si="96"/>
        <v>27999.29577464789</v>
      </c>
      <c r="G921" s="15"/>
      <c r="H921" s="6"/>
    </row>
    <row r="922" spans="1:8" x14ac:dyDescent="0.25">
      <c r="C922" s="24">
        <v>2</v>
      </c>
      <c r="D922" s="10">
        <f t="shared" ref="D922:F932" si="97">D$919/$C922</f>
        <v>59919.5</v>
      </c>
      <c r="E922" s="10">
        <f t="shared" si="97"/>
        <v>39857.5</v>
      </c>
      <c r="F922" s="10">
        <f t="shared" si="97"/>
        <v>19879.5</v>
      </c>
      <c r="G922" s="15"/>
      <c r="H922" s="6"/>
    </row>
    <row r="923" spans="1:8" x14ac:dyDescent="0.25">
      <c r="C923" s="24">
        <v>3</v>
      </c>
      <c r="D923" s="10">
        <f t="shared" si="97"/>
        <v>39946.333333333336</v>
      </c>
      <c r="E923" s="10">
        <f t="shared" si="97"/>
        <v>26571.666666666668</v>
      </c>
      <c r="F923" s="12">
        <f t="shared" si="97"/>
        <v>13253</v>
      </c>
      <c r="G923" s="15"/>
      <c r="H923" s="6"/>
    </row>
    <row r="924" spans="1:8" x14ac:dyDescent="0.25">
      <c r="C924" s="24">
        <v>4</v>
      </c>
      <c r="D924" s="10">
        <f t="shared" si="97"/>
        <v>29959.75</v>
      </c>
      <c r="E924" s="10">
        <f t="shared" si="97"/>
        <v>19928.75</v>
      </c>
      <c r="F924" s="12">
        <f t="shared" si="97"/>
        <v>9939.75</v>
      </c>
      <c r="G924" s="15"/>
      <c r="H924" s="6"/>
    </row>
    <row r="925" spans="1:8" x14ac:dyDescent="0.25">
      <c r="C925" s="24">
        <v>5</v>
      </c>
      <c r="D925" s="10">
        <f t="shared" si="97"/>
        <v>23967.8</v>
      </c>
      <c r="E925" s="12">
        <f t="shared" si="97"/>
        <v>15943</v>
      </c>
      <c r="F925" s="12">
        <f t="shared" si="97"/>
        <v>7951.8</v>
      </c>
      <c r="G925" s="15"/>
      <c r="H925" s="6"/>
    </row>
    <row r="926" spans="1:8" x14ac:dyDescent="0.25">
      <c r="C926" s="24">
        <v>6</v>
      </c>
      <c r="D926" s="10">
        <f t="shared" si="97"/>
        <v>19973.166666666668</v>
      </c>
      <c r="E926" s="12">
        <f t="shared" si="97"/>
        <v>13285.833333333334</v>
      </c>
      <c r="F926" s="12">
        <f t="shared" si="97"/>
        <v>6626.5</v>
      </c>
      <c r="G926" s="15"/>
      <c r="H926" s="6"/>
    </row>
    <row r="927" spans="1:8" x14ac:dyDescent="0.25">
      <c r="C927" s="24">
        <v>7</v>
      </c>
      <c r="D927" s="12">
        <f t="shared" si="97"/>
        <v>17119.857142857141</v>
      </c>
      <c r="E927" s="12">
        <f t="shared" si="97"/>
        <v>11387.857142857143</v>
      </c>
      <c r="F927" s="12">
        <f t="shared" si="97"/>
        <v>5679.8571428571431</v>
      </c>
      <c r="G927" s="15"/>
      <c r="H927" s="6"/>
    </row>
    <row r="928" spans="1:8" x14ac:dyDescent="0.25">
      <c r="C928" s="24">
        <v>8</v>
      </c>
      <c r="D928" s="12">
        <f t="shared" si="97"/>
        <v>14979.875</v>
      </c>
      <c r="E928" s="12">
        <f t="shared" si="97"/>
        <v>9964.375</v>
      </c>
      <c r="F928" s="12">
        <f t="shared" si="97"/>
        <v>4969.875</v>
      </c>
      <c r="G928" s="15"/>
      <c r="H928" s="6"/>
    </row>
    <row r="929" spans="1:8" x14ac:dyDescent="0.25">
      <c r="C929" s="24">
        <v>9</v>
      </c>
      <c r="D929" s="12">
        <f t="shared" si="97"/>
        <v>13315.444444444445</v>
      </c>
      <c r="E929" s="12">
        <f t="shared" si="97"/>
        <v>8857.2222222222226</v>
      </c>
      <c r="F929" s="12">
        <f t="shared" si="97"/>
        <v>4417.666666666667</v>
      </c>
      <c r="G929" s="15"/>
      <c r="H929" s="6"/>
    </row>
    <row r="930" spans="1:8" x14ac:dyDescent="0.25">
      <c r="C930" s="24">
        <v>10</v>
      </c>
      <c r="D930" s="12">
        <f t="shared" si="97"/>
        <v>11983.9</v>
      </c>
      <c r="E930" s="12">
        <f t="shared" si="97"/>
        <v>7971.5</v>
      </c>
      <c r="F930" s="12">
        <f t="shared" si="97"/>
        <v>3975.9</v>
      </c>
      <c r="G930" s="15"/>
      <c r="H930" s="6"/>
    </row>
    <row r="931" spans="1:8" x14ac:dyDescent="0.25">
      <c r="C931" s="24">
        <v>11</v>
      </c>
      <c r="D931" s="12">
        <f t="shared" si="97"/>
        <v>10894.454545454546</v>
      </c>
      <c r="E931" s="12">
        <f t="shared" si="97"/>
        <v>7246.818181818182</v>
      </c>
      <c r="F931" s="12">
        <f t="shared" si="97"/>
        <v>3614.4545454545455</v>
      </c>
      <c r="G931" s="15"/>
    </row>
    <row r="932" spans="1:8" x14ac:dyDescent="0.25">
      <c r="C932" s="24">
        <v>12</v>
      </c>
      <c r="D932" s="12">
        <f t="shared" si="97"/>
        <v>9986.5833333333339</v>
      </c>
      <c r="E932" s="12">
        <f t="shared" si="97"/>
        <v>6642.916666666667</v>
      </c>
      <c r="F932" s="12">
        <f t="shared" si="97"/>
        <v>3313.25</v>
      </c>
      <c r="G932" s="15"/>
    </row>
    <row r="933" spans="1:8" x14ac:dyDescent="0.25">
      <c r="C933" s="24"/>
      <c r="D933" s="15"/>
      <c r="E933" s="15"/>
      <c r="F933" s="15"/>
      <c r="G933" s="15"/>
    </row>
    <row r="934" spans="1:8" x14ac:dyDescent="0.25">
      <c r="A934" s="71" t="s">
        <v>81</v>
      </c>
      <c r="B934" s="71"/>
      <c r="C934" s="24"/>
      <c r="D934" s="15">
        <v>6</v>
      </c>
      <c r="E934" s="15">
        <v>4</v>
      </c>
      <c r="F934" s="15">
        <v>2</v>
      </c>
      <c r="G934" s="15"/>
    </row>
    <row r="935" spans="1:8" x14ac:dyDescent="0.25">
      <c r="A935" s="45"/>
      <c r="B935" s="45"/>
      <c r="C935" s="24"/>
      <c r="D935" s="15"/>
      <c r="E935" s="15"/>
      <c r="F935" s="15"/>
      <c r="G935" s="15"/>
    </row>
    <row r="936" spans="1:8" x14ac:dyDescent="0.25">
      <c r="A936" s="45"/>
      <c r="B936" s="45"/>
      <c r="C936" s="24"/>
      <c r="D936" s="15"/>
      <c r="E936" s="15"/>
      <c r="F936" s="15"/>
      <c r="G936" s="15"/>
    </row>
    <row r="937" spans="1:8" x14ac:dyDescent="0.25">
      <c r="C937" s="24"/>
      <c r="D937" s="15"/>
      <c r="E937" s="15"/>
      <c r="F937" s="15"/>
      <c r="G937" s="15"/>
    </row>
    <row r="938" spans="1:8" x14ac:dyDescent="0.25">
      <c r="C938" s="24"/>
      <c r="D938" s="15"/>
      <c r="E938" s="15"/>
      <c r="F938" s="15"/>
      <c r="G938" s="15"/>
    </row>
    <row r="939" spans="1:8" x14ac:dyDescent="0.25">
      <c r="C939" s="24"/>
      <c r="D939" s="15"/>
      <c r="E939" s="15"/>
      <c r="F939" s="15"/>
      <c r="G939" s="15"/>
    </row>
    <row r="940" spans="1:8" x14ac:dyDescent="0.25">
      <c r="C940" s="24"/>
      <c r="D940" s="71" t="s">
        <v>18</v>
      </c>
      <c r="E940" s="71"/>
      <c r="F940" s="15" t="s">
        <v>30</v>
      </c>
      <c r="G940" s="15"/>
    </row>
    <row r="941" spans="1:8" x14ac:dyDescent="0.25">
      <c r="C941" s="24"/>
      <c r="D941" s="15"/>
      <c r="E941" s="15"/>
      <c r="F941" s="15"/>
      <c r="G941" s="15"/>
    </row>
    <row r="942" spans="1:8" x14ac:dyDescent="0.25">
      <c r="C942" s="24"/>
      <c r="D942" s="3" t="s">
        <v>52</v>
      </c>
      <c r="E942" s="3" t="s">
        <v>1</v>
      </c>
      <c r="F942" s="3" t="s">
        <v>53</v>
      </c>
      <c r="G942" s="15"/>
    </row>
    <row r="943" spans="1:8" x14ac:dyDescent="0.25">
      <c r="C943" s="24"/>
      <c r="D943" s="15"/>
      <c r="E943" s="15"/>
      <c r="F943" s="15"/>
      <c r="G943" s="15"/>
    </row>
    <row r="944" spans="1:8" x14ac:dyDescent="0.25">
      <c r="A944" s="70" t="s">
        <v>36</v>
      </c>
      <c r="B944" s="70"/>
      <c r="C944" s="24"/>
      <c r="D944" s="25">
        <v>183869</v>
      </c>
      <c r="E944" s="25">
        <v>195176</v>
      </c>
      <c r="F944" s="25">
        <v>74191</v>
      </c>
      <c r="G944" s="15"/>
    </row>
    <row r="945" spans="3:8" x14ac:dyDescent="0.25">
      <c r="C945" s="24" t="s">
        <v>37</v>
      </c>
      <c r="D945" s="15"/>
      <c r="E945" s="15"/>
      <c r="F945" s="15"/>
      <c r="G945" s="15"/>
    </row>
    <row r="946" spans="3:8" x14ac:dyDescent="0.25">
      <c r="C946" s="24">
        <v>1.42</v>
      </c>
      <c r="D946" s="10">
        <f>D$944/$C946</f>
        <v>129485.21126760564</v>
      </c>
      <c r="E946" s="10">
        <f t="shared" ref="E946:F961" si="98">E$944/$C946</f>
        <v>137447.88732394367</v>
      </c>
      <c r="F946" s="10">
        <f t="shared" si="98"/>
        <v>52247.183098591551</v>
      </c>
      <c r="G946" s="15"/>
    </row>
    <row r="947" spans="3:8" x14ac:dyDescent="0.25">
      <c r="C947" s="24">
        <v>2</v>
      </c>
      <c r="D947" s="10">
        <f t="shared" ref="D947:F967" si="99">D$944/$C947</f>
        <v>91934.5</v>
      </c>
      <c r="E947" s="10">
        <f t="shared" si="98"/>
        <v>97588</v>
      </c>
      <c r="F947" s="10">
        <f t="shared" si="98"/>
        <v>37095.5</v>
      </c>
      <c r="G947" s="15"/>
      <c r="H947" s="6"/>
    </row>
    <row r="948" spans="3:8" x14ac:dyDescent="0.25">
      <c r="C948" s="24">
        <v>3</v>
      </c>
      <c r="D948" s="10">
        <f t="shared" si="99"/>
        <v>61289.666666666664</v>
      </c>
      <c r="E948" s="10">
        <f t="shared" si="98"/>
        <v>65058.666666666664</v>
      </c>
      <c r="F948" s="10">
        <f t="shared" si="98"/>
        <v>24730.333333333332</v>
      </c>
      <c r="G948" s="15"/>
      <c r="H948" s="6"/>
    </row>
    <row r="949" spans="3:8" x14ac:dyDescent="0.25">
      <c r="C949" s="24">
        <v>4</v>
      </c>
      <c r="D949" s="10">
        <f t="shared" si="99"/>
        <v>45967.25</v>
      </c>
      <c r="E949" s="10">
        <f t="shared" si="98"/>
        <v>48794</v>
      </c>
      <c r="F949" s="12">
        <f t="shared" si="98"/>
        <v>18547.75</v>
      </c>
      <c r="G949" s="15"/>
      <c r="H949" s="6"/>
    </row>
    <row r="950" spans="3:8" x14ac:dyDescent="0.25">
      <c r="C950" s="24">
        <v>5</v>
      </c>
      <c r="D950" s="10">
        <f t="shared" si="99"/>
        <v>36773.800000000003</v>
      </c>
      <c r="E950" s="10">
        <f t="shared" si="98"/>
        <v>39035.199999999997</v>
      </c>
      <c r="F950" s="12">
        <f t="shared" si="98"/>
        <v>14838.2</v>
      </c>
      <c r="G950" s="15"/>
      <c r="H950" s="6"/>
    </row>
    <row r="951" spans="3:8" x14ac:dyDescent="0.25">
      <c r="C951" s="24">
        <v>6</v>
      </c>
      <c r="D951" s="10">
        <f t="shared" si="99"/>
        <v>30644.833333333332</v>
      </c>
      <c r="E951" s="10">
        <f t="shared" si="98"/>
        <v>32529.333333333332</v>
      </c>
      <c r="F951" s="12">
        <f t="shared" si="98"/>
        <v>12365.166666666666</v>
      </c>
      <c r="G951" s="15"/>
      <c r="H951" s="6"/>
    </row>
    <row r="952" spans="3:8" x14ac:dyDescent="0.25">
      <c r="C952" s="24">
        <v>7</v>
      </c>
      <c r="D952" s="10">
        <f t="shared" si="99"/>
        <v>26267</v>
      </c>
      <c r="E952" s="10">
        <f t="shared" si="98"/>
        <v>27882.285714285714</v>
      </c>
      <c r="F952" s="12">
        <f t="shared" si="98"/>
        <v>10598.714285714286</v>
      </c>
      <c r="G952" s="15"/>
      <c r="H952" s="6"/>
    </row>
    <row r="953" spans="3:8" x14ac:dyDescent="0.25">
      <c r="C953" s="24">
        <v>8</v>
      </c>
      <c r="D953" s="10">
        <f t="shared" si="99"/>
        <v>22983.625</v>
      </c>
      <c r="E953" s="10">
        <f t="shared" si="98"/>
        <v>24397</v>
      </c>
      <c r="F953" s="12">
        <f t="shared" si="98"/>
        <v>9273.875</v>
      </c>
      <c r="G953" s="15"/>
      <c r="H953" s="6"/>
    </row>
    <row r="954" spans="3:8" x14ac:dyDescent="0.25">
      <c r="C954" s="24">
        <v>9</v>
      </c>
      <c r="D954" s="10">
        <f t="shared" si="99"/>
        <v>20429.888888888891</v>
      </c>
      <c r="E954" s="10">
        <f t="shared" si="98"/>
        <v>21686.222222222223</v>
      </c>
      <c r="F954" s="12">
        <f t="shared" si="98"/>
        <v>8243.4444444444453</v>
      </c>
      <c r="G954" s="15"/>
      <c r="H954" s="6"/>
    </row>
    <row r="955" spans="3:8" x14ac:dyDescent="0.25">
      <c r="C955" s="24">
        <v>10</v>
      </c>
      <c r="D955" s="12">
        <f t="shared" si="99"/>
        <v>18386.900000000001</v>
      </c>
      <c r="E955" s="10">
        <f t="shared" si="98"/>
        <v>19517.599999999999</v>
      </c>
      <c r="F955" s="12">
        <f t="shared" si="98"/>
        <v>7419.1</v>
      </c>
      <c r="G955" s="15"/>
      <c r="H955" s="6"/>
    </row>
    <row r="956" spans="3:8" x14ac:dyDescent="0.25">
      <c r="C956" s="24">
        <v>11</v>
      </c>
      <c r="D956" s="12">
        <f t="shared" si="99"/>
        <v>16715.363636363636</v>
      </c>
      <c r="E956" s="12">
        <f t="shared" si="98"/>
        <v>17743.272727272728</v>
      </c>
      <c r="F956" s="12">
        <f t="shared" si="98"/>
        <v>6744.636363636364</v>
      </c>
      <c r="G956" s="15"/>
      <c r="H956" s="6"/>
    </row>
    <row r="957" spans="3:8" x14ac:dyDescent="0.25">
      <c r="C957" s="24">
        <v>12</v>
      </c>
      <c r="D957" s="12">
        <f t="shared" si="99"/>
        <v>15322.416666666666</v>
      </c>
      <c r="E957" s="12">
        <f t="shared" si="98"/>
        <v>16264.666666666666</v>
      </c>
      <c r="F957" s="12">
        <f t="shared" si="98"/>
        <v>6182.583333333333</v>
      </c>
      <c r="G957" s="15"/>
      <c r="H957" s="6"/>
    </row>
    <row r="958" spans="3:8" x14ac:dyDescent="0.25">
      <c r="C958" s="24">
        <v>13</v>
      </c>
      <c r="D958" s="12">
        <f t="shared" si="99"/>
        <v>14143.76923076923</v>
      </c>
      <c r="E958" s="12">
        <f t="shared" si="98"/>
        <v>15013.538461538461</v>
      </c>
      <c r="F958" s="12">
        <f t="shared" si="98"/>
        <v>5707</v>
      </c>
      <c r="G958" s="15"/>
      <c r="H958" s="6"/>
    </row>
    <row r="959" spans="3:8" x14ac:dyDescent="0.25">
      <c r="C959" s="24">
        <v>14</v>
      </c>
      <c r="D959" s="12">
        <f t="shared" si="99"/>
        <v>13133.5</v>
      </c>
      <c r="E959" s="12">
        <f t="shared" si="98"/>
        <v>13941.142857142857</v>
      </c>
      <c r="F959" s="12">
        <f t="shared" si="98"/>
        <v>5299.3571428571431</v>
      </c>
      <c r="G959" s="15"/>
      <c r="H959" s="6"/>
    </row>
    <row r="960" spans="3:8" x14ac:dyDescent="0.25">
      <c r="C960" s="24">
        <v>15</v>
      </c>
      <c r="D960" s="12">
        <f t="shared" si="99"/>
        <v>12257.933333333332</v>
      </c>
      <c r="E960" s="12">
        <f t="shared" si="98"/>
        <v>13011.733333333334</v>
      </c>
      <c r="F960" s="12">
        <f t="shared" si="98"/>
        <v>4946.0666666666666</v>
      </c>
      <c r="G960" s="15"/>
      <c r="H960" s="6"/>
    </row>
    <row r="961" spans="1:8" x14ac:dyDescent="0.25">
      <c r="C961" s="24">
        <v>16</v>
      </c>
      <c r="D961" s="12">
        <f t="shared" si="99"/>
        <v>11491.8125</v>
      </c>
      <c r="E961" s="12">
        <f t="shared" si="98"/>
        <v>12198.5</v>
      </c>
      <c r="F961" s="12">
        <f t="shared" si="98"/>
        <v>4636.9375</v>
      </c>
      <c r="G961" s="15"/>
      <c r="H961" s="6"/>
    </row>
    <row r="962" spans="1:8" x14ac:dyDescent="0.25">
      <c r="C962" s="24">
        <v>17</v>
      </c>
      <c r="D962" s="12">
        <f t="shared" si="99"/>
        <v>10815.823529411764</v>
      </c>
      <c r="E962" s="12">
        <f t="shared" si="99"/>
        <v>11480.941176470587</v>
      </c>
      <c r="F962" s="12">
        <f t="shared" si="99"/>
        <v>4364.1764705882351</v>
      </c>
      <c r="G962" s="15"/>
      <c r="H962" s="6"/>
    </row>
    <row r="963" spans="1:8" x14ac:dyDescent="0.25">
      <c r="C963" s="24">
        <v>18</v>
      </c>
      <c r="D963" s="12">
        <f t="shared" si="99"/>
        <v>10214.944444444445</v>
      </c>
      <c r="E963" s="12">
        <f t="shared" si="99"/>
        <v>10843.111111111111</v>
      </c>
      <c r="F963" s="12">
        <f t="shared" si="99"/>
        <v>4121.7222222222226</v>
      </c>
      <c r="G963" s="15"/>
      <c r="H963" s="6"/>
    </row>
    <row r="964" spans="1:8" x14ac:dyDescent="0.25">
      <c r="C964" s="24">
        <v>19</v>
      </c>
      <c r="D964" s="12">
        <f t="shared" si="99"/>
        <v>9677.3157894736851</v>
      </c>
      <c r="E964" s="12">
        <f t="shared" si="99"/>
        <v>10272.421052631578</v>
      </c>
      <c r="F964" s="12">
        <f t="shared" si="99"/>
        <v>3904.7894736842104</v>
      </c>
      <c r="G964" s="15"/>
      <c r="H964" s="6"/>
    </row>
    <row r="965" spans="1:8" x14ac:dyDescent="0.25">
      <c r="C965" s="24">
        <v>20</v>
      </c>
      <c r="D965" s="12">
        <f t="shared" si="99"/>
        <v>9193.4500000000007</v>
      </c>
      <c r="E965" s="12">
        <f t="shared" si="99"/>
        <v>9758.7999999999993</v>
      </c>
      <c r="F965" s="12">
        <f t="shared" si="99"/>
        <v>3709.55</v>
      </c>
      <c r="G965" s="15"/>
      <c r="H965" s="6"/>
    </row>
    <row r="966" spans="1:8" x14ac:dyDescent="0.25">
      <c r="C966" s="24">
        <v>21</v>
      </c>
      <c r="D966" s="12">
        <f t="shared" si="99"/>
        <v>8755.6666666666661</v>
      </c>
      <c r="E966" s="12">
        <f t="shared" si="99"/>
        <v>9294.0952380952385</v>
      </c>
      <c r="F966" s="12">
        <f t="shared" si="99"/>
        <v>3532.9047619047619</v>
      </c>
      <c r="G966" s="15"/>
      <c r="H966" s="6"/>
    </row>
    <row r="967" spans="1:8" x14ac:dyDescent="0.25">
      <c r="C967" s="24">
        <v>22</v>
      </c>
      <c r="D967" s="12">
        <f t="shared" si="99"/>
        <v>8357.681818181818</v>
      </c>
      <c r="E967" s="12">
        <f t="shared" si="99"/>
        <v>8871.636363636364</v>
      </c>
      <c r="F967" s="12">
        <f t="shared" si="99"/>
        <v>3372.318181818182</v>
      </c>
      <c r="G967" s="15"/>
      <c r="H967" s="6"/>
    </row>
    <row r="968" spans="1:8" x14ac:dyDescent="0.25">
      <c r="C968" s="24"/>
      <c r="D968" s="12"/>
      <c r="E968" s="12"/>
      <c r="F968" s="12"/>
      <c r="G968" s="15"/>
      <c r="H968" s="6"/>
    </row>
    <row r="969" spans="1:8" x14ac:dyDescent="0.25">
      <c r="A969" s="71" t="s">
        <v>81</v>
      </c>
      <c r="B969" s="71"/>
      <c r="C969" s="24"/>
      <c r="D969" s="15">
        <v>9</v>
      </c>
      <c r="E969" s="15">
        <v>10</v>
      </c>
      <c r="F969" s="15">
        <v>3</v>
      </c>
      <c r="G969" s="15"/>
      <c r="H969" s="6"/>
    </row>
    <row r="970" spans="1:8" x14ac:dyDescent="0.25">
      <c r="A970" s="45"/>
      <c r="B970" s="45"/>
      <c r="C970" s="24"/>
      <c r="D970" s="15"/>
      <c r="E970" s="15"/>
      <c r="F970" s="15"/>
      <c r="G970" s="15"/>
      <c r="H970" s="6"/>
    </row>
    <row r="971" spans="1:8" x14ac:dyDescent="0.25">
      <c r="A971" s="45"/>
      <c r="B971" s="45"/>
      <c r="C971" s="24"/>
      <c r="D971" s="15"/>
      <c r="E971" s="15"/>
      <c r="F971" s="15"/>
      <c r="G971" s="15"/>
    </row>
    <row r="972" spans="1:8" x14ac:dyDescent="0.25">
      <c r="C972" s="24"/>
      <c r="D972" s="15"/>
      <c r="E972" s="15"/>
      <c r="F972" s="15"/>
      <c r="G972" s="15"/>
    </row>
    <row r="973" spans="1:8" x14ac:dyDescent="0.25">
      <c r="C973" s="24"/>
      <c r="D973" s="15"/>
      <c r="E973" s="15"/>
      <c r="F973" s="15"/>
      <c r="G973" s="15"/>
    </row>
    <row r="974" spans="1:8" x14ac:dyDescent="0.25">
      <c r="C974" s="24"/>
      <c r="D974" s="15"/>
      <c r="E974" s="15"/>
      <c r="F974" s="15"/>
      <c r="G974" s="15"/>
    </row>
    <row r="975" spans="1:8" x14ac:dyDescent="0.25">
      <c r="C975" s="24"/>
      <c r="D975" s="71" t="s">
        <v>19</v>
      </c>
      <c r="E975" s="71"/>
      <c r="F975" s="15" t="s">
        <v>29</v>
      </c>
      <c r="G975" s="15"/>
    </row>
    <row r="976" spans="1:8" x14ac:dyDescent="0.25">
      <c r="C976" s="24"/>
      <c r="D976" s="15"/>
      <c r="E976" s="13"/>
      <c r="F976" s="15"/>
      <c r="G976" s="15"/>
    </row>
    <row r="977" spans="1:7" x14ac:dyDescent="0.25">
      <c r="C977" s="24"/>
      <c r="D977" s="3" t="s">
        <v>52</v>
      </c>
      <c r="E977" s="3" t="s">
        <v>1</v>
      </c>
      <c r="F977" s="3" t="s">
        <v>53</v>
      </c>
      <c r="G977" s="15"/>
    </row>
    <row r="978" spans="1:7" x14ac:dyDescent="0.25">
      <c r="C978" s="24"/>
      <c r="D978" s="15"/>
      <c r="E978" s="13"/>
      <c r="F978" s="15"/>
      <c r="G978" s="15"/>
    </row>
    <row r="979" spans="1:7" x14ac:dyDescent="0.25">
      <c r="A979" s="70" t="s">
        <v>36</v>
      </c>
      <c r="B979" s="70"/>
      <c r="C979" s="24"/>
      <c r="D979" s="25">
        <v>129136</v>
      </c>
      <c r="E979" s="25">
        <v>84534</v>
      </c>
      <c r="F979" s="25">
        <v>35662</v>
      </c>
      <c r="G979" s="15"/>
    </row>
    <row r="980" spans="1:7" x14ac:dyDescent="0.25">
      <c r="C980" s="24" t="s">
        <v>37</v>
      </c>
      <c r="D980" s="15"/>
      <c r="E980" s="15"/>
      <c r="F980" s="15"/>
      <c r="G980" s="15"/>
    </row>
    <row r="981" spans="1:7" x14ac:dyDescent="0.25">
      <c r="C981" s="24">
        <v>1.42</v>
      </c>
      <c r="D981" s="10">
        <f>D$979/$C981</f>
        <v>90940.84507042254</v>
      </c>
      <c r="E981" s="10">
        <f t="shared" ref="E981:F992" si="100">E$979/$C981</f>
        <v>59530.985915492958</v>
      </c>
      <c r="F981" s="10">
        <f t="shared" si="100"/>
        <v>25114.084507042255</v>
      </c>
      <c r="G981" s="15"/>
    </row>
    <row r="982" spans="1:7" x14ac:dyDescent="0.25">
      <c r="C982" s="24">
        <v>2</v>
      </c>
      <c r="D982" s="10">
        <f t="shared" ref="D982:D992" si="101">D$979/$C982</f>
        <v>64568</v>
      </c>
      <c r="E982" s="10">
        <f t="shared" si="100"/>
        <v>42267</v>
      </c>
      <c r="F982" s="12">
        <f t="shared" si="100"/>
        <v>17831</v>
      </c>
      <c r="G982" s="15"/>
    </row>
    <row r="983" spans="1:7" x14ac:dyDescent="0.25">
      <c r="C983" s="24">
        <v>3</v>
      </c>
      <c r="D983" s="10">
        <f t="shared" si="101"/>
        <v>43045.333333333336</v>
      </c>
      <c r="E983" s="10">
        <f t="shared" si="100"/>
        <v>28178</v>
      </c>
      <c r="F983" s="12">
        <f t="shared" si="100"/>
        <v>11887.333333333334</v>
      </c>
      <c r="G983" s="15"/>
    </row>
    <row r="984" spans="1:7" x14ac:dyDescent="0.25">
      <c r="C984" s="24">
        <v>4</v>
      </c>
      <c r="D984" s="10">
        <f t="shared" si="101"/>
        <v>32284</v>
      </c>
      <c r="E984" s="10">
        <f t="shared" si="100"/>
        <v>21133.5</v>
      </c>
      <c r="F984" s="12">
        <f t="shared" si="100"/>
        <v>8915.5</v>
      </c>
      <c r="G984" s="15"/>
    </row>
    <row r="985" spans="1:7" x14ac:dyDescent="0.25">
      <c r="C985" s="24">
        <v>5</v>
      </c>
      <c r="D985" s="10">
        <f t="shared" si="101"/>
        <v>25827.200000000001</v>
      </c>
      <c r="E985" s="12">
        <f t="shared" si="100"/>
        <v>16906.8</v>
      </c>
      <c r="F985" s="12">
        <f t="shared" si="100"/>
        <v>7132.4</v>
      </c>
      <c r="G985" s="15"/>
    </row>
    <row r="986" spans="1:7" x14ac:dyDescent="0.25">
      <c r="C986" s="24">
        <v>6</v>
      </c>
      <c r="D986" s="10">
        <f t="shared" si="101"/>
        <v>21522.666666666668</v>
      </c>
      <c r="E986" s="12">
        <f t="shared" si="100"/>
        <v>14089</v>
      </c>
      <c r="F986" s="12">
        <f t="shared" si="100"/>
        <v>5943.666666666667</v>
      </c>
      <c r="G986" s="15"/>
    </row>
    <row r="987" spans="1:7" x14ac:dyDescent="0.25">
      <c r="C987" s="24">
        <v>7</v>
      </c>
      <c r="D987" s="10">
        <f t="shared" si="101"/>
        <v>18448</v>
      </c>
      <c r="E987" s="12">
        <f t="shared" si="100"/>
        <v>12076.285714285714</v>
      </c>
      <c r="F987" s="12">
        <f t="shared" si="100"/>
        <v>5094.5714285714284</v>
      </c>
      <c r="G987" s="15"/>
    </row>
    <row r="988" spans="1:7" x14ac:dyDescent="0.25">
      <c r="C988" s="24">
        <v>8</v>
      </c>
      <c r="D988" s="12">
        <f t="shared" si="101"/>
        <v>16142</v>
      </c>
      <c r="E988" s="12">
        <f t="shared" si="100"/>
        <v>10566.75</v>
      </c>
      <c r="F988" s="12">
        <f t="shared" si="100"/>
        <v>4457.75</v>
      </c>
      <c r="G988" s="15"/>
    </row>
    <row r="989" spans="1:7" x14ac:dyDescent="0.25">
      <c r="C989" s="24">
        <v>9</v>
      </c>
      <c r="D989" s="12">
        <f t="shared" si="101"/>
        <v>14348.444444444445</v>
      </c>
      <c r="E989" s="12">
        <f t="shared" si="100"/>
        <v>9392.6666666666661</v>
      </c>
      <c r="F989" s="12">
        <f t="shared" si="100"/>
        <v>3962.4444444444443</v>
      </c>
      <c r="G989" s="15"/>
    </row>
    <row r="990" spans="1:7" x14ac:dyDescent="0.25">
      <c r="C990" s="24">
        <v>10</v>
      </c>
      <c r="D990" s="12">
        <f t="shared" si="101"/>
        <v>12913.6</v>
      </c>
      <c r="E990" s="12">
        <f t="shared" si="100"/>
        <v>8453.4</v>
      </c>
      <c r="F990" s="12">
        <f t="shared" si="100"/>
        <v>3566.2</v>
      </c>
      <c r="G990" s="15"/>
    </row>
    <row r="991" spans="1:7" x14ac:dyDescent="0.25">
      <c r="C991" s="24">
        <v>11</v>
      </c>
      <c r="D991" s="12">
        <f t="shared" si="101"/>
        <v>11739.636363636364</v>
      </c>
      <c r="E991" s="12">
        <f t="shared" si="100"/>
        <v>7684.909090909091</v>
      </c>
      <c r="F991" s="12">
        <f t="shared" si="100"/>
        <v>3242</v>
      </c>
      <c r="G991" s="15"/>
    </row>
    <row r="992" spans="1:7" x14ac:dyDescent="0.25">
      <c r="C992" s="24">
        <v>12</v>
      </c>
      <c r="D992" s="12">
        <f t="shared" si="101"/>
        <v>10761.333333333334</v>
      </c>
      <c r="E992" s="12">
        <f t="shared" si="100"/>
        <v>7044.5</v>
      </c>
      <c r="F992" s="12">
        <f t="shared" si="100"/>
        <v>2971.8333333333335</v>
      </c>
      <c r="G992" s="15"/>
    </row>
    <row r="993" spans="1:7" x14ac:dyDescent="0.25">
      <c r="C993" s="24"/>
      <c r="D993" s="15"/>
      <c r="E993" s="15"/>
      <c r="F993" s="15"/>
      <c r="G993" s="15"/>
    </row>
    <row r="994" spans="1:7" x14ac:dyDescent="0.25">
      <c r="A994" s="71" t="s">
        <v>81</v>
      </c>
      <c r="B994" s="71"/>
      <c r="C994" s="24"/>
      <c r="D994" s="15">
        <v>7</v>
      </c>
      <c r="E994" s="15">
        <v>4</v>
      </c>
      <c r="F994" s="15">
        <v>1</v>
      </c>
      <c r="G994" s="15"/>
    </row>
    <row r="995" spans="1:7" x14ac:dyDescent="0.25">
      <c r="A995" s="45"/>
      <c r="B995" s="45"/>
      <c r="C995" s="24"/>
      <c r="D995" s="15"/>
      <c r="E995" s="15"/>
      <c r="F995" s="15"/>
      <c r="G995" s="15"/>
    </row>
    <row r="996" spans="1:7" x14ac:dyDescent="0.25">
      <c r="A996" s="45"/>
      <c r="B996" s="45"/>
      <c r="C996" s="24"/>
      <c r="D996" s="15"/>
      <c r="E996" s="15"/>
      <c r="F996" s="15"/>
      <c r="G996" s="15"/>
    </row>
    <row r="997" spans="1:7" x14ac:dyDescent="0.25">
      <c r="C997" s="24"/>
      <c r="D997" s="15"/>
      <c r="E997" s="15"/>
      <c r="F997" s="15"/>
      <c r="G997" s="15"/>
    </row>
    <row r="998" spans="1:7" x14ac:dyDescent="0.25">
      <c r="C998" s="24"/>
      <c r="D998" s="15"/>
      <c r="E998" s="15"/>
      <c r="F998" s="15"/>
      <c r="G998" s="15"/>
    </row>
    <row r="999" spans="1:7" x14ac:dyDescent="0.25">
      <c r="C999" s="24"/>
      <c r="D999" s="15"/>
      <c r="E999" s="15"/>
      <c r="F999" s="15"/>
      <c r="G999" s="15"/>
    </row>
    <row r="1000" spans="1:7" x14ac:dyDescent="0.25">
      <c r="C1000" s="24"/>
      <c r="D1000" s="71" t="s">
        <v>20</v>
      </c>
      <c r="E1000" s="71"/>
      <c r="F1000" s="15" t="s">
        <v>31</v>
      </c>
      <c r="G1000" s="15"/>
    </row>
    <row r="1001" spans="1:7" x14ac:dyDescent="0.25">
      <c r="C1001" s="24"/>
      <c r="D1001" s="15"/>
      <c r="E1001" s="15"/>
      <c r="F1001" s="15"/>
      <c r="G1001" s="15"/>
    </row>
    <row r="1002" spans="1:7" x14ac:dyDescent="0.25">
      <c r="C1002" s="24"/>
      <c r="D1002" s="3" t="s">
        <v>52</v>
      </c>
      <c r="E1002" s="3" t="s">
        <v>1</v>
      </c>
      <c r="F1002" s="3" t="s">
        <v>53</v>
      </c>
      <c r="G1002" s="15"/>
    </row>
    <row r="1003" spans="1:7" x14ac:dyDescent="0.25">
      <c r="C1003" s="24"/>
      <c r="D1003" s="15"/>
      <c r="E1003" s="15"/>
      <c r="F1003" s="15"/>
      <c r="G1003" s="15"/>
    </row>
    <row r="1004" spans="1:7" x14ac:dyDescent="0.25">
      <c r="A1004" s="70" t="s">
        <v>36</v>
      </c>
      <c r="B1004" s="70"/>
      <c r="C1004" s="24"/>
      <c r="D1004" s="25">
        <v>276098</v>
      </c>
      <c r="E1004" s="25">
        <v>158362</v>
      </c>
      <c r="F1004" s="25">
        <v>58427</v>
      </c>
      <c r="G1004" s="15"/>
    </row>
    <row r="1005" spans="1:7" x14ac:dyDescent="0.25">
      <c r="C1005" s="24" t="s">
        <v>37</v>
      </c>
      <c r="D1005" s="15"/>
      <c r="E1005" s="15"/>
      <c r="F1005" s="15"/>
      <c r="G1005" s="15"/>
    </row>
    <row r="1006" spans="1:7" x14ac:dyDescent="0.25">
      <c r="C1006" s="24">
        <v>1.42</v>
      </c>
      <c r="D1006" s="10">
        <f>D$1004/$C1006</f>
        <v>194435.21126760566</v>
      </c>
      <c r="E1006" s="10">
        <f t="shared" ref="E1006:F1006" si="102">E$1004/$C1006</f>
        <v>111522.5352112676</v>
      </c>
      <c r="F1006" s="10">
        <f t="shared" si="102"/>
        <v>41145.774647887323</v>
      </c>
      <c r="G1006" s="15"/>
    </row>
    <row r="1007" spans="1:7" x14ac:dyDescent="0.25">
      <c r="C1007" s="24">
        <v>2</v>
      </c>
      <c r="D1007" s="10">
        <f t="shared" ref="D1007:F1028" si="103">D$1004/$C1007</f>
        <v>138049</v>
      </c>
      <c r="E1007" s="10">
        <f t="shared" si="103"/>
        <v>79181</v>
      </c>
      <c r="F1007" s="10">
        <f t="shared" si="103"/>
        <v>29213.5</v>
      </c>
      <c r="G1007" s="15"/>
    </row>
    <row r="1008" spans="1:7" x14ac:dyDescent="0.25">
      <c r="C1008" s="24">
        <v>3</v>
      </c>
      <c r="D1008" s="10">
        <f t="shared" si="103"/>
        <v>92032.666666666672</v>
      </c>
      <c r="E1008" s="10">
        <f t="shared" si="103"/>
        <v>52787.333333333336</v>
      </c>
      <c r="F1008" s="12">
        <f t="shared" si="103"/>
        <v>19475.666666666668</v>
      </c>
      <c r="G1008" s="15"/>
    </row>
    <row r="1009" spans="3:8" x14ac:dyDescent="0.25">
      <c r="C1009" s="24">
        <v>4</v>
      </c>
      <c r="D1009" s="10">
        <f t="shared" si="103"/>
        <v>69024.5</v>
      </c>
      <c r="E1009" s="10">
        <f t="shared" si="103"/>
        <v>39590.5</v>
      </c>
      <c r="F1009" s="12">
        <f t="shared" si="103"/>
        <v>14606.75</v>
      </c>
      <c r="G1009" s="15"/>
    </row>
    <row r="1010" spans="3:8" x14ac:dyDescent="0.25">
      <c r="C1010" s="24">
        <v>5</v>
      </c>
      <c r="D1010" s="10">
        <f t="shared" si="103"/>
        <v>55219.6</v>
      </c>
      <c r="E1010" s="10">
        <f t="shared" si="103"/>
        <v>31672.400000000001</v>
      </c>
      <c r="F1010" s="12">
        <f t="shared" si="103"/>
        <v>11685.4</v>
      </c>
      <c r="G1010" s="15"/>
    </row>
    <row r="1011" spans="3:8" x14ac:dyDescent="0.25">
      <c r="C1011" s="24">
        <v>6</v>
      </c>
      <c r="D1011" s="10">
        <f t="shared" si="103"/>
        <v>46016.333333333336</v>
      </c>
      <c r="E1011" s="10">
        <f t="shared" si="103"/>
        <v>26393.666666666668</v>
      </c>
      <c r="F1011" s="12">
        <f t="shared" si="103"/>
        <v>9737.8333333333339</v>
      </c>
      <c r="G1011" s="15"/>
      <c r="H1011" s="6"/>
    </row>
    <row r="1012" spans="3:8" x14ac:dyDescent="0.25">
      <c r="C1012" s="24">
        <v>7</v>
      </c>
      <c r="D1012" s="10">
        <f t="shared" si="103"/>
        <v>39442.571428571428</v>
      </c>
      <c r="E1012" s="10">
        <f t="shared" si="103"/>
        <v>22623.142857142859</v>
      </c>
      <c r="F1012" s="12">
        <f t="shared" si="103"/>
        <v>8346.7142857142862</v>
      </c>
      <c r="G1012" s="15"/>
      <c r="H1012" s="6"/>
    </row>
    <row r="1013" spans="3:8" x14ac:dyDescent="0.25">
      <c r="C1013" s="24">
        <v>8</v>
      </c>
      <c r="D1013" s="10">
        <f t="shared" si="103"/>
        <v>34512.25</v>
      </c>
      <c r="E1013" s="10">
        <f t="shared" si="103"/>
        <v>19795.25</v>
      </c>
      <c r="F1013" s="12">
        <f t="shared" si="103"/>
        <v>7303.375</v>
      </c>
      <c r="G1013" s="15"/>
      <c r="H1013" s="6"/>
    </row>
    <row r="1014" spans="3:8" x14ac:dyDescent="0.25">
      <c r="C1014" s="24">
        <v>9</v>
      </c>
      <c r="D1014" s="10">
        <f t="shared" si="103"/>
        <v>30677.555555555555</v>
      </c>
      <c r="E1014" s="12">
        <f t="shared" si="103"/>
        <v>17595.777777777777</v>
      </c>
      <c r="F1014" s="12">
        <f t="shared" si="103"/>
        <v>6491.8888888888887</v>
      </c>
      <c r="G1014" s="15"/>
      <c r="H1014" s="6"/>
    </row>
    <row r="1015" spans="3:8" x14ac:dyDescent="0.25">
      <c r="C1015" s="24">
        <v>10</v>
      </c>
      <c r="D1015" s="10">
        <f t="shared" si="103"/>
        <v>27609.8</v>
      </c>
      <c r="E1015" s="12">
        <f t="shared" si="103"/>
        <v>15836.2</v>
      </c>
      <c r="F1015" s="12">
        <f t="shared" si="103"/>
        <v>5842.7</v>
      </c>
      <c r="G1015" s="15"/>
      <c r="H1015" s="6"/>
    </row>
    <row r="1016" spans="3:8" x14ac:dyDescent="0.25">
      <c r="C1016" s="24">
        <v>11</v>
      </c>
      <c r="D1016" s="10">
        <f t="shared" si="103"/>
        <v>25099.81818181818</v>
      </c>
      <c r="E1016" s="12">
        <f t="shared" si="103"/>
        <v>14396.545454545454</v>
      </c>
      <c r="F1016" s="12">
        <f t="shared" si="103"/>
        <v>5311.545454545455</v>
      </c>
      <c r="G1016" s="15"/>
      <c r="H1016" s="6"/>
    </row>
    <row r="1017" spans="3:8" x14ac:dyDescent="0.25">
      <c r="C1017" s="24">
        <v>12</v>
      </c>
      <c r="D1017" s="10">
        <f t="shared" si="103"/>
        <v>23008.166666666668</v>
      </c>
      <c r="E1017" s="12">
        <f t="shared" si="103"/>
        <v>13196.833333333334</v>
      </c>
      <c r="F1017" s="12">
        <f t="shared" si="103"/>
        <v>4868.916666666667</v>
      </c>
      <c r="G1017" s="15"/>
      <c r="H1017" s="6"/>
    </row>
    <row r="1018" spans="3:8" x14ac:dyDescent="0.25">
      <c r="C1018" s="24">
        <v>13</v>
      </c>
      <c r="D1018" s="10">
        <f t="shared" si="103"/>
        <v>21238.307692307691</v>
      </c>
      <c r="E1018" s="12">
        <f t="shared" si="103"/>
        <v>12181.692307692309</v>
      </c>
      <c r="F1018" s="12">
        <f t="shared" si="103"/>
        <v>4494.3846153846152</v>
      </c>
      <c r="G1018" s="15"/>
      <c r="H1018" s="6"/>
    </row>
    <row r="1019" spans="3:8" x14ac:dyDescent="0.25">
      <c r="C1019" s="24">
        <v>14</v>
      </c>
      <c r="D1019" s="12">
        <f t="shared" si="103"/>
        <v>19721.285714285714</v>
      </c>
      <c r="E1019" s="12">
        <f t="shared" si="103"/>
        <v>11311.571428571429</v>
      </c>
      <c r="F1019" s="12">
        <f t="shared" si="103"/>
        <v>4173.3571428571431</v>
      </c>
      <c r="G1019" s="15"/>
      <c r="H1019" s="6"/>
    </row>
    <row r="1020" spans="3:8" x14ac:dyDescent="0.25">
      <c r="C1020" s="24">
        <v>15</v>
      </c>
      <c r="D1020" s="12">
        <f t="shared" si="103"/>
        <v>18406.533333333333</v>
      </c>
      <c r="E1020" s="12">
        <f t="shared" si="103"/>
        <v>10557.466666666667</v>
      </c>
      <c r="F1020" s="12">
        <f t="shared" si="103"/>
        <v>3895.1333333333332</v>
      </c>
      <c r="G1020" s="15"/>
      <c r="H1020" s="6"/>
    </row>
    <row r="1021" spans="3:8" x14ac:dyDescent="0.25">
      <c r="C1021" s="24">
        <v>16</v>
      </c>
      <c r="D1021" s="12">
        <f t="shared" si="103"/>
        <v>17256.125</v>
      </c>
      <c r="E1021" s="12">
        <f t="shared" si="103"/>
        <v>9897.625</v>
      </c>
      <c r="F1021" s="12">
        <f t="shared" si="103"/>
        <v>3651.6875</v>
      </c>
      <c r="G1021" s="15"/>
      <c r="H1021" s="6"/>
    </row>
    <row r="1022" spans="3:8" x14ac:dyDescent="0.25">
      <c r="C1022" s="24">
        <v>17</v>
      </c>
      <c r="D1022" s="12">
        <f t="shared" si="103"/>
        <v>16241.058823529413</v>
      </c>
      <c r="E1022" s="12">
        <f t="shared" si="103"/>
        <v>9315.4117647058829</v>
      </c>
      <c r="F1022" s="12">
        <f t="shared" si="103"/>
        <v>3436.8823529411766</v>
      </c>
      <c r="G1022" s="15"/>
      <c r="H1022" s="6"/>
    </row>
    <row r="1023" spans="3:8" x14ac:dyDescent="0.25">
      <c r="C1023" s="24">
        <v>18</v>
      </c>
      <c r="D1023" s="12">
        <f t="shared" si="103"/>
        <v>15338.777777777777</v>
      </c>
      <c r="E1023" s="12">
        <f t="shared" si="103"/>
        <v>8797.8888888888887</v>
      </c>
      <c r="F1023" s="12">
        <f t="shared" si="103"/>
        <v>3245.9444444444443</v>
      </c>
      <c r="G1023" s="15"/>
      <c r="H1023" s="6"/>
    </row>
    <row r="1024" spans="3:8" x14ac:dyDescent="0.25">
      <c r="C1024" s="24">
        <v>19</v>
      </c>
      <c r="D1024" s="12">
        <f t="shared" si="103"/>
        <v>14531.473684210527</v>
      </c>
      <c r="E1024" s="12">
        <f t="shared" si="103"/>
        <v>8334.8421052631584</v>
      </c>
      <c r="F1024" s="12">
        <f t="shared" si="103"/>
        <v>3075.1052631578946</v>
      </c>
      <c r="G1024" s="15"/>
      <c r="H1024" s="6"/>
    </row>
    <row r="1025" spans="1:8" x14ac:dyDescent="0.25">
      <c r="C1025" s="24">
        <v>20</v>
      </c>
      <c r="D1025" s="12">
        <f t="shared" si="103"/>
        <v>13804.9</v>
      </c>
      <c r="E1025" s="12">
        <f t="shared" si="103"/>
        <v>7918.1</v>
      </c>
      <c r="F1025" s="12">
        <f t="shared" si="103"/>
        <v>2921.35</v>
      </c>
      <c r="G1025" s="15"/>
      <c r="H1025" s="6"/>
    </row>
    <row r="1026" spans="1:8" x14ac:dyDescent="0.25">
      <c r="C1026" s="24">
        <v>21</v>
      </c>
      <c r="D1026" s="12">
        <f t="shared" si="103"/>
        <v>13147.523809523809</v>
      </c>
      <c r="E1026" s="12">
        <f t="shared" si="103"/>
        <v>7541.0476190476193</v>
      </c>
      <c r="F1026" s="12">
        <f t="shared" si="103"/>
        <v>2782.2380952380954</v>
      </c>
      <c r="G1026" s="15"/>
      <c r="H1026" s="6"/>
    </row>
    <row r="1027" spans="1:8" x14ac:dyDescent="0.25">
      <c r="C1027" s="24">
        <v>22</v>
      </c>
      <c r="D1027" s="12">
        <f t="shared" si="103"/>
        <v>12549.90909090909</v>
      </c>
      <c r="E1027" s="12">
        <f t="shared" si="103"/>
        <v>7198.272727272727</v>
      </c>
      <c r="F1027" s="12">
        <f t="shared" si="103"/>
        <v>2655.7727272727275</v>
      </c>
      <c r="G1027" s="15"/>
      <c r="H1027" s="6"/>
    </row>
    <row r="1028" spans="1:8" x14ac:dyDescent="0.25">
      <c r="C1028" s="24">
        <v>23</v>
      </c>
      <c r="D1028" s="12">
        <f t="shared" si="103"/>
        <v>12004.260869565218</v>
      </c>
      <c r="E1028" s="12">
        <f t="shared" si="103"/>
        <v>6885.304347826087</v>
      </c>
      <c r="F1028" s="12">
        <f t="shared" si="103"/>
        <v>2540.304347826087</v>
      </c>
      <c r="G1028" s="15"/>
      <c r="H1028" s="6"/>
    </row>
    <row r="1029" spans="1:8" x14ac:dyDescent="0.25">
      <c r="C1029" s="24"/>
      <c r="D1029" s="15"/>
      <c r="E1029" s="15"/>
      <c r="F1029" s="15"/>
      <c r="G1029" s="15"/>
    </row>
    <row r="1030" spans="1:8" x14ac:dyDescent="0.25">
      <c r="A1030" s="71" t="s">
        <v>81</v>
      </c>
      <c r="B1030" s="71"/>
      <c r="C1030" s="24"/>
      <c r="D1030" s="15">
        <v>13</v>
      </c>
      <c r="E1030" s="15">
        <v>8</v>
      </c>
      <c r="F1030" s="15">
        <v>2</v>
      </c>
      <c r="G1030" s="15"/>
    </row>
    <row r="1031" spans="1:8" x14ac:dyDescent="0.25">
      <c r="A1031" s="45"/>
      <c r="B1031" s="45"/>
      <c r="C1031" s="24"/>
      <c r="D1031" s="15"/>
      <c r="E1031" s="15"/>
      <c r="F1031" s="15"/>
      <c r="G1031" s="15"/>
    </row>
    <row r="1032" spans="1:8" x14ac:dyDescent="0.25">
      <c r="A1032" s="45"/>
      <c r="B1032" s="45"/>
      <c r="C1032" s="24"/>
      <c r="D1032" s="15"/>
      <c r="E1032" s="15"/>
      <c r="F1032" s="15"/>
      <c r="G1032" s="15"/>
    </row>
    <row r="1033" spans="1:8" x14ac:dyDescent="0.25">
      <c r="C1033" s="24"/>
      <c r="D1033" s="15"/>
      <c r="E1033" s="15"/>
      <c r="F1033" s="15"/>
      <c r="G1033" s="15"/>
    </row>
    <row r="1034" spans="1:8" x14ac:dyDescent="0.25">
      <c r="C1034" s="24"/>
      <c r="D1034" s="15"/>
      <c r="E1034" s="15"/>
      <c r="F1034" s="15"/>
      <c r="G1034" s="15"/>
    </row>
    <row r="1035" spans="1:8" x14ac:dyDescent="0.25">
      <c r="C1035" s="24"/>
      <c r="D1035" s="15"/>
      <c r="E1035" s="15"/>
      <c r="F1035" s="15"/>
      <c r="G1035" s="15"/>
    </row>
    <row r="1036" spans="1:8" x14ac:dyDescent="0.25">
      <c r="C1036" s="24"/>
      <c r="D1036" s="71" t="s">
        <v>21</v>
      </c>
      <c r="E1036" s="71"/>
      <c r="F1036" s="15" t="s">
        <v>28</v>
      </c>
      <c r="G1036" s="15"/>
    </row>
    <row r="1037" spans="1:8" x14ac:dyDescent="0.25">
      <c r="C1037" s="24"/>
      <c r="D1037" s="15"/>
      <c r="E1037" s="15"/>
      <c r="F1037" s="15"/>
      <c r="G1037" s="15"/>
    </row>
    <row r="1038" spans="1:8" x14ac:dyDescent="0.25">
      <c r="A1038" s="70"/>
      <c r="B1038" s="70"/>
      <c r="C1038" s="24"/>
      <c r="D1038" s="3" t="s">
        <v>52</v>
      </c>
      <c r="E1038" s="3" t="s">
        <v>1</v>
      </c>
      <c r="F1038" s="3" t="s">
        <v>53</v>
      </c>
      <c r="G1038" s="15"/>
    </row>
    <row r="1039" spans="1:8" x14ac:dyDescent="0.25">
      <c r="C1039" s="24"/>
      <c r="D1039" s="15"/>
      <c r="E1039" s="15"/>
      <c r="F1039" s="15"/>
      <c r="G1039" s="15"/>
    </row>
    <row r="1040" spans="1:8" x14ac:dyDescent="0.25">
      <c r="A1040" s="70" t="s">
        <v>36</v>
      </c>
      <c r="B1040" s="70"/>
      <c r="C1040" s="24"/>
      <c r="D1040" s="25">
        <v>115082</v>
      </c>
      <c r="E1040" s="25">
        <v>74113</v>
      </c>
      <c r="F1040" s="25">
        <v>24729</v>
      </c>
      <c r="G1040" s="15"/>
    </row>
    <row r="1041" spans="1:7" x14ac:dyDescent="0.25">
      <c r="C1041" s="24" t="s">
        <v>37</v>
      </c>
      <c r="D1041" s="15"/>
      <c r="E1041" s="15"/>
      <c r="F1041" s="15"/>
      <c r="G1041" s="15"/>
    </row>
    <row r="1042" spans="1:7" x14ac:dyDescent="0.25">
      <c r="C1042" s="24">
        <v>1.42</v>
      </c>
      <c r="D1042" s="10">
        <f>D$1040/$C1042</f>
        <v>81043.661971830996</v>
      </c>
      <c r="E1042" s="10">
        <f t="shared" ref="E1042:F1051" si="104">E$1040/$C1042</f>
        <v>52192.25352112676</v>
      </c>
      <c r="F1042" s="12">
        <f t="shared" si="104"/>
        <v>17414.788732394369</v>
      </c>
      <c r="G1042" s="15"/>
    </row>
    <row r="1043" spans="1:7" x14ac:dyDescent="0.25">
      <c r="C1043" s="24">
        <v>2</v>
      </c>
      <c r="D1043" s="10">
        <f t="shared" ref="D1043:D1051" si="105">D$1040/$C1043</f>
        <v>57541</v>
      </c>
      <c r="E1043" s="10">
        <f t="shared" si="104"/>
        <v>37056.5</v>
      </c>
      <c r="F1043" s="12">
        <f t="shared" si="104"/>
        <v>12364.5</v>
      </c>
      <c r="G1043" s="15"/>
    </row>
    <row r="1044" spans="1:7" x14ac:dyDescent="0.25">
      <c r="C1044" s="24">
        <v>3</v>
      </c>
      <c r="D1044" s="10">
        <f t="shared" si="105"/>
        <v>38360.666666666664</v>
      </c>
      <c r="E1044" s="10">
        <f t="shared" si="104"/>
        <v>24704.333333333332</v>
      </c>
      <c r="F1044" s="12">
        <f t="shared" si="104"/>
        <v>8243</v>
      </c>
      <c r="G1044" s="15"/>
    </row>
    <row r="1045" spans="1:7" x14ac:dyDescent="0.25">
      <c r="C1045" s="24">
        <v>4</v>
      </c>
      <c r="D1045" s="10">
        <f t="shared" si="105"/>
        <v>28770.5</v>
      </c>
      <c r="E1045" s="10">
        <f t="shared" si="104"/>
        <v>18528.25</v>
      </c>
      <c r="F1045" s="12">
        <f t="shared" si="104"/>
        <v>6182.25</v>
      </c>
      <c r="G1045" s="15"/>
    </row>
    <row r="1046" spans="1:7" x14ac:dyDescent="0.25">
      <c r="C1046" s="24">
        <v>5</v>
      </c>
      <c r="D1046" s="10">
        <f t="shared" si="105"/>
        <v>23016.400000000001</v>
      </c>
      <c r="E1046" s="12">
        <f t="shared" si="104"/>
        <v>14822.6</v>
      </c>
      <c r="F1046" s="12">
        <f t="shared" si="104"/>
        <v>4945.8</v>
      </c>
      <c r="G1046" s="15"/>
    </row>
    <row r="1047" spans="1:7" x14ac:dyDescent="0.25">
      <c r="C1047" s="24">
        <v>6</v>
      </c>
      <c r="D1047" s="10">
        <f t="shared" si="105"/>
        <v>19180.333333333332</v>
      </c>
      <c r="E1047" s="12">
        <f t="shared" si="104"/>
        <v>12352.166666666666</v>
      </c>
      <c r="F1047" s="12">
        <f t="shared" si="104"/>
        <v>4121.5</v>
      </c>
      <c r="G1047" s="15"/>
    </row>
    <row r="1048" spans="1:7" x14ac:dyDescent="0.25">
      <c r="C1048" s="24">
        <v>7</v>
      </c>
      <c r="D1048" s="12">
        <f t="shared" si="105"/>
        <v>16440.285714285714</v>
      </c>
      <c r="E1048" s="12">
        <f t="shared" si="104"/>
        <v>10587.571428571429</v>
      </c>
      <c r="F1048" s="12">
        <f t="shared" si="104"/>
        <v>3532.7142857142858</v>
      </c>
      <c r="G1048" s="15"/>
    </row>
    <row r="1049" spans="1:7" x14ac:dyDescent="0.25">
      <c r="C1049" s="24">
        <v>8</v>
      </c>
      <c r="D1049" s="12">
        <f t="shared" si="105"/>
        <v>14385.25</v>
      </c>
      <c r="E1049" s="12">
        <f t="shared" si="104"/>
        <v>9264.125</v>
      </c>
      <c r="F1049" s="12">
        <f t="shared" si="104"/>
        <v>3091.125</v>
      </c>
      <c r="G1049" s="15"/>
    </row>
    <row r="1050" spans="1:7" x14ac:dyDescent="0.25">
      <c r="C1050" s="24">
        <v>9</v>
      </c>
      <c r="D1050" s="12">
        <f t="shared" si="105"/>
        <v>12786.888888888889</v>
      </c>
      <c r="E1050" s="12">
        <f t="shared" si="104"/>
        <v>8234.7777777777774</v>
      </c>
      <c r="F1050" s="12">
        <f t="shared" si="104"/>
        <v>2747.6666666666665</v>
      </c>
      <c r="G1050" s="15"/>
    </row>
    <row r="1051" spans="1:7" x14ac:dyDescent="0.25">
      <c r="C1051" s="24">
        <v>10</v>
      </c>
      <c r="D1051" s="12">
        <f t="shared" si="105"/>
        <v>11508.2</v>
      </c>
      <c r="E1051" s="12">
        <f t="shared" si="104"/>
        <v>7411.3</v>
      </c>
      <c r="F1051" s="12">
        <f t="shared" si="104"/>
        <v>2472.9</v>
      </c>
      <c r="G1051" s="15"/>
    </row>
    <row r="1052" spans="1:7" x14ac:dyDescent="0.25">
      <c r="C1052" s="24"/>
      <c r="D1052" s="15"/>
      <c r="E1052" s="15"/>
      <c r="F1052" s="15"/>
      <c r="G1052" s="15"/>
    </row>
    <row r="1053" spans="1:7" x14ac:dyDescent="0.25">
      <c r="A1053" s="71" t="s">
        <v>81</v>
      </c>
      <c r="B1053" s="71"/>
      <c r="C1053" s="24"/>
      <c r="D1053" s="15">
        <v>6</v>
      </c>
      <c r="E1053" s="15">
        <v>4</v>
      </c>
      <c r="F1053" s="15">
        <v>0</v>
      </c>
      <c r="G1053" s="15"/>
    </row>
    <row r="1054" spans="1:7" x14ac:dyDescent="0.25">
      <c r="A1054" s="45"/>
      <c r="B1054" s="45"/>
      <c r="C1054" s="24"/>
      <c r="D1054" s="15"/>
      <c r="E1054" s="15"/>
      <c r="F1054" s="15"/>
      <c r="G1054" s="15"/>
    </row>
    <row r="1055" spans="1:7" x14ac:dyDescent="0.25">
      <c r="A1055" s="45"/>
      <c r="B1055" s="45"/>
      <c r="C1055" s="24"/>
      <c r="D1055" s="15"/>
      <c r="E1055" s="15"/>
      <c r="F1055" s="15"/>
      <c r="G1055" s="15"/>
    </row>
    <row r="1056" spans="1:7" x14ac:dyDescent="0.25">
      <c r="A1056" s="24"/>
      <c r="B1056" s="24"/>
      <c r="C1056" s="24"/>
      <c r="D1056" s="15"/>
      <c r="E1056" s="15"/>
      <c r="F1056" s="15"/>
      <c r="G1056" s="15"/>
    </row>
    <row r="1057" spans="1:8" x14ac:dyDescent="0.25">
      <c r="C1057" s="24"/>
      <c r="D1057" s="15"/>
      <c r="E1057" s="15"/>
      <c r="F1057" s="15"/>
      <c r="G1057" s="15"/>
    </row>
    <row r="1058" spans="1:8" x14ac:dyDescent="0.25">
      <c r="C1058" s="24"/>
      <c r="D1058" s="15"/>
      <c r="E1058" s="15"/>
      <c r="F1058" s="15"/>
      <c r="G1058" s="15"/>
    </row>
    <row r="1059" spans="1:8" x14ac:dyDescent="0.25">
      <c r="C1059" s="24"/>
      <c r="D1059" s="71" t="s">
        <v>22</v>
      </c>
      <c r="E1059" s="71"/>
      <c r="F1059" s="15" t="s">
        <v>32</v>
      </c>
      <c r="G1059" s="15"/>
    </row>
    <row r="1060" spans="1:8" x14ac:dyDescent="0.25">
      <c r="C1060" s="24"/>
      <c r="D1060" s="15"/>
      <c r="E1060" s="15"/>
      <c r="F1060" s="15"/>
      <c r="G1060" s="15"/>
    </row>
    <row r="1061" spans="1:8" x14ac:dyDescent="0.25">
      <c r="C1061" s="24"/>
      <c r="D1061" s="3" t="s">
        <v>52</v>
      </c>
      <c r="E1061" s="3" t="s">
        <v>1</v>
      </c>
      <c r="F1061" s="3" t="s">
        <v>53</v>
      </c>
      <c r="G1061" s="15"/>
    </row>
    <row r="1062" spans="1:8" x14ac:dyDescent="0.25">
      <c r="C1062" s="24"/>
      <c r="D1062" s="15"/>
      <c r="E1062" s="15"/>
      <c r="F1062" s="15"/>
      <c r="G1062" s="15"/>
    </row>
    <row r="1063" spans="1:8" x14ac:dyDescent="0.25">
      <c r="A1063" s="70" t="s">
        <v>36</v>
      </c>
      <c r="B1063" s="70"/>
      <c r="C1063" s="24"/>
      <c r="D1063" s="25">
        <v>143055</v>
      </c>
      <c r="E1063" s="25">
        <v>89509</v>
      </c>
      <c r="F1063" s="25">
        <v>30183</v>
      </c>
      <c r="G1063" s="15"/>
    </row>
    <row r="1064" spans="1:8" x14ac:dyDescent="0.25">
      <c r="C1064" s="24" t="s">
        <v>37</v>
      </c>
      <c r="D1064" s="15"/>
      <c r="E1064" s="15"/>
      <c r="F1064" s="15"/>
      <c r="G1064" s="15"/>
    </row>
    <row r="1065" spans="1:8" x14ac:dyDescent="0.25">
      <c r="C1065" s="24">
        <v>1.42</v>
      </c>
      <c r="D1065" s="10">
        <f>D$1063/$C1065</f>
        <v>100742.95774647887</v>
      </c>
      <c r="E1065" s="10">
        <f t="shared" ref="E1065:F1077" si="106">E$1063/$C1065</f>
        <v>63034.507042253521</v>
      </c>
      <c r="F1065" s="10">
        <f t="shared" si="106"/>
        <v>21255.633802816901</v>
      </c>
      <c r="G1065" s="15"/>
      <c r="H1065" s="6"/>
    </row>
    <row r="1066" spans="1:8" x14ac:dyDescent="0.25">
      <c r="C1066" s="24">
        <v>2</v>
      </c>
      <c r="D1066" s="10">
        <f t="shared" ref="D1066:D1077" si="107">D$1063/$C1066</f>
        <v>71527.5</v>
      </c>
      <c r="E1066" s="10">
        <f t="shared" si="106"/>
        <v>44754.5</v>
      </c>
      <c r="F1066" s="12">
        <f t="shared" si="106"/>
        <v>15091.5</v>
      </c>
      <c r="G1066" s="15"/>
      <c r="H1066" s="6"/>
    </row>
    <row r="1067" spans="1:8" x14ac:dyDescent="0.25">
      <c r="C1067" s="24">
        <v>3</v>
      </c>
      <c r="D1067" s="10">
        <f t="shared" si="107"/>
        <v>47685</v>
      </c>
      <c r="E1067" s="10">
        <f t="shared" si="106"/>
        <v>29836.333333333332</v>
      </c>
      <c r="F1067" s="12">
        <f t="shared" si="106"/>
        <v>10061</v>
      </c>
      <c r="G1067" s="15"/>
      <c r="H1067" s="6"/>
    </row>
    <row r="1068" spans="1:8" x14ac:dyDescent="0.25">
      <c r="C1068" s="24">
        <v>4</v>
      </c>
      <c r="D1068" s="10">
        <f t="shared" si="107"/>
        <v>35763.75</v>
      </c>
      <c r="E1068" s="10">
        <f t="shared" si="106"/>
        <v>22377.25</v>
      </c>
      <c r="F1068" s="12">
        <f t="shared" si="106"/>
        <v>7545.75</v>
      </c>
      <c r="G1068" s="15"/>
      <c r="H1068" s="6"/>
    </row>
    <row r="1069" spans="1:8" x14ac:dyDescent="0.25">
      <c r="C1069" s="24">
        <v>5</v>
      </c>
      <c r="D1069" s="10">
        <f t="shared" si="107"/>
        <v>28611</v>
      </c>
      <c r="E1069" s="10">
        <f t="shared" si="106"/>
        <v>17901.8</v>
      </c>
      <c r="F1069" s="12">
        <f t="shared" si="106"/>
        <v>6036.6</v>
      </c>
      <c r="G1069" s="15"/>
      <c r="H1069" s="6"/>
    </row>
    <row r="1070" spans="1:8" x14ac:dyDescent="0.25">
      <c r="C1070" s="24">
        <v>6</v>
      </c>
      <c r="D1070" s="10">
        <f t="shared" si="107"/>
        <v>23842.5</v>
      </c>
      <c r="E1070" s="12">
        <f t="shared" si="106"/>
        <v>14918.166666666666</v>
      </c>
      <c r="F1070" s="12">
        <f t="shared" si="106"/>
        <v>5030.5</v>
      </c>
      <c r="G1070" s="15"/>
      <c r="H1070" s="6"/>
    </row>
    <row r="1071" spans="1:8" x14ac:dyDescent="0.25">
      <c r="C1071" s="24">
        <v>7</v>
      </c>
      <c r="D1071" s="10">
        <f t="shared" si="107"/>
        <v>20436.428571428572</v>
      </c>
      <c r="E1071" s="12">
        <f t="shared" si="106"/>
        <v>12787</v>
      </c>
      <c r="F1071" s="12">
        <f t="shared" si="106"/>
        <v>4311.8571428571431</v>
      </c>
      <c r="G1071" s="15"/>
      <c r="H1071" s="6"/>
    </row>
    <row r="1072" spans="1:8" x14ac:dyDescent="0.25">
      <c r="C1072" s="24">
        <v>8</v>
      </c>
      <c r="D1072" s="12">
        <f t="shared" si="107"/>
        <v>17881.875</v>
      </c>
      <c r="E1072" s="12">
        <f t="shared" si="106"/>
        <v>11188.625</v>
      </c>
      <c r="F1072" s="12">
        <f t="shared" si="106"/>
        <v>3772.875</v>
      </c>
      <c r="G1072" s="15"/>
      <c r="H1072" s="6"/>
    </row>
    <row r="1073" spans="1:8" x14ac:dyDescent="0.25">
      <c r="C1073" s="24">
        <v>9</v>
      </c>
      <c r="D1073" s="12">
        <f t="shared" si="107"/>
        <v>15895</v>
      </c>
      <c r="E1073" s="12">
        <f t="shared" si="106"/>
        <v>9945.4444444444453</v>
      </c>
      <c r="F1073" s="12">
        <f t="shared" si="106"/>
        <v>3353.6666666666665</v>
      </c>
      <c r="G1073" s="15"/>
      <c r="H1073" s="6"/>
    </row>
    <row r="1074" spans="1:8" x14ac:dyDescent="0.25">
      <c r="C1074" s="24">
        <v>10</v>
      </c>
      <c r="D1074" s="12">
        <f t="shared" si="107"/>
        <v>14305.5</v>
      </c>
      <c r="E1074" s="12">
        <f t="shared" si="106"/>
        <v>8950.9</v>
      </c>
      <c r="F1074" s="12">
        <f t="shared" si="106"/>
        <v>3018.3</v>
      </c>
      <c r="G1074" s="15"/>
      <c r="H1074" s="6"/>
    </row>
    <row r="1075" spans="1:8" x14ac:dyDescent="0.25">
      <c r="C1075" s="24">
        <v>11</v>
      </c>
      <c r="D1075" s="12">
        <f t="shared" si="107"/>
        <v>13005</v>
      </c>
      <c r="E1075" s="12">
        <f t="shared" si="106"/>
        <v>8137.181818181818</v>
      </c>
      <c r="F1075" s="12">
        <f t="shared" si="106"/>
        <v>2743.909090909091</v>
      </c>
      <c r="G1075" s="15"/>
      <c r="H1075" s="6"/>
    </row>
    <row r="1076" spans="1:8" x14ac:dyDescent="0.25">
      <c r="C1076" s="24">
        <v>12</v>
      </c>
      <c r="D1076" s="12">
        <f t="shared" si="107"/>
        <v>11921.25</v>
      </c>
      <c r="E1076" s="12">
        <f t="shared" si="106"/>
        <v>7459.083333333333</v>
      </c>
      <c r="F1076" s="12">
        <f t="shared" si="106"/>
        <v>2515.25</v>
      </c>
      <c r="G1076" s="15"/>
      <c r="H1076" s="6"/>
    </row>
    <row r="1077" spans="1:8" x14ac:dyDescent="0.25">
      <c r="C1077" s="24">
        <v>13</v>
      </c>
      <c r="D1077" s="12">
        <f t="shared" si="107"/>
        <v>11004.23076923077</v>
      </c>
      <c r="E1077" s="12">
        <f t="shared" si="106"/>
        <v>6885.3076923076924</v>
      </c>
      <c r="F1077" s="12">
        <f t="shared" si="106"/>
        <v>2321.7692307692309</v>
      </c>
      <c r="G1077" s="15"/>
    </row>
    <row r="1078" spans="1:8" x14ac:dyDescent="0.25">
      <c r="C1078" s="24"/>
      <c r="D1078" s="15"/>
      <c r="E1078" s="15"/>
      <c r="F1078" s="15"/>
      <c r="G1078" s="15"/>
    </row>
    <row r="1079" spans="1:8" x14ac:dyDescent="0.25">
      <c r="A1079" s="71" t="s">
        <v>81</v>
      </c>
      <c r="B1079" s="71"/>
      <c r="C1079" s="24"/>
      <c r="D1079" s="15">
        <v>7</v>
      </c>
      <c r="E1079" s="15">
        <v>5</v>
      </c>
      <c r="F1079" s="15">
        <v>1</v>
      </c>
      <c r="G1079" s="15"/>
    </row>
    <row r="1080" spans="1:8" x14ac:dyDescent="0.25">
      <c r="A1080" s="45"/>
      <c r="B1080" s="45"/>
      <c r="C1080" s="24"/>
      <c r="D1080" s="15"/>
      <c r="E1080" s="15"/>
      <c r="F1080" s="15"/>
      <c r="G1080" s="15"/>
    </row>
    <row r="1081" spans="1:8" x14ac:dyDescent="0.25">
      <c r="A1081" s="45"/>
      <c r="B1081" s="45"/>
      <c r="C1081" s="24"/>
      <c r="D1081" s="15"/>
      <c r="E1081" s="15"/>
      <c r="F1081" s="15"/>
      <c r="G1081" s="15"/>
    </row>
    <row r="1082" spans="1:8" x14ac:dyDescent="0.25">
      <c r="C1082" s="24"/>
      <c r="D1082" s="15"/>
      <c r="E1082" s="15"/>
      <c r="F1082" s="15"/>
      <c r="G1082" s="15"/>
    </row>
    <row r="1083" spans="1:8" x14ac:dyDescent="0.25">
      <c r="C1083" s="24"/>
      <c r="D1083" s="15"/>
      <c r="E1083" s="15"/>
      <c r="F1083" s="15"/>
      <c r="G1083" s="15"/>
    </row>
    <row r="1084" spans="1:8" x14ac:dyDescent="0.25">
      <c r="C1084" s="24"/>
      <c r="D1084" s="15"/>
      <c r="E1084" s="15"/>
      <c r="F1084" s="15"/>
      <c r="G1084" s="15"/>
    </row>
    <row r="1085" spans="1:8" x14ac:dyDescent="0.25">
      <c r="C1085" s="24"/>
      <c r="D1085" s="71" t="s">
        <v>23</v>
      </c>
      <c r="E1085" s="71"/>
      <c r="F1085" s="15" t="s">
        <v>26</v>
      </c>
      <c r="G1085" s="15"/>
    </row>
    <row r="1086" spans="1:8" x14ac:dyDescent="0.25">
      <c r="C1086" s="24"/>
      <c r="D1086" s="15"/>
      <c r="E1086" s="15"/>
      <c r="F1086" s="15"/>
      <c r="G1086" s="15"/>
    </row>
    <row r="1087" spans="1:8" x14ac:dyDescent="0.25">
      <c r="C1087" s="24"/>
      <c r="D1087" s="3" t="s">
        <v>52</v>
      </c>
      <c r="E1087" s="3" t="s">
        <v>1</v>
      </c>
      <c r="F1087" s="3" t="s">
        <v>53</v>
      </c>
      <c r="G1087" s="15"/>
    </row>
    <row r="1088" spans="1:8" x14ac:dyDescent="0.25">
      <c r="C1088" s="24"/>
      <c r="D1088" s="15"/>
      <c r="E1088" s="15"/>
      <c r="F1088" s="15"/>
      <c r="G1088" s="15"/>
    </row>
    <row r="1089" spans="1:7" x14ac:dyDescent="0.25">
      <c r="A1089" s="70" t="s">
        <v>36</v>
      </c>
      <c r="B1089" s="70"/>
      <c r="C1089" s="24"/>
      <c r="D1089" s="25">
        <v>117204</v>
      </c>
      <c r="E1089" s="25">
        <v>84107</v>
      </c>
      <c r="F1089" s="25">
        <v>28874</v>
      </c>
      <c r="G1089" s="15"/>
    </row>
    <row r="1090" spans="1:7" x14ac:dyDescent="0.25">
      <c r="C1090" s="24" t="s">
        <v>37</v>
      </c>
      <c r="D1090" s="15"/>
      <c r="E1090" s="15"/>
      <c r="F1090" s="15"/>
      <c r="G1090" s="15"/>
    </row>
    <row r="1091" spans="1:7" x14ac:dyDescent="0.25">
      <c r="C1091" s="24">
        <v>1.42</v>
      </c>
      <c r="D1091" s="10">
        <f>D$1089/$C1091</f>
        <v>82538.028169014084</v>
      </c>
      <c r="E1091" s="10">
        <f t="shared" ref="E1091:F1091" si="108">E$1089/$C1091</f>
        <v>59230.281690140851</v>
      </c>
      <c r="F1091" s="10">
        <f t="shared" si="108"/>
        <v>20333.802816901411</v>
      </c>
      <c r="G1091" s="15"/>
    </row>
    <row r="1092" spans="1:7" x14ac:dyDescent="0.25">
      <c r="C1092" s="24">
        <v>2</v>
      </c>
      <c r="D1092" s="10">
        <f t="shared" ref="D1092:F1101" si="109">D$1089/$C1092</f>
        <v>58602</v>
      </c>
      <c r="E1092" s="10">
        <f t="shared" si="109"/>
        <v>42053.5</v>
      </c>
      <c r="F1092" s="12">
        <f t="shared" si="109"/>
        <v>14437</v>
      </c>
      <c r="G1092" s="15"/>
    </row>
    <row r="1093" spans="1:7" x14ac:dyDescent="0.25">
      <c r="C1093" s="24">
        <v>3</v>
      </c>
      <c r="D1093" s="10">
        <f t="shared" si="109"/>
        <v>39068</v>
      </c>
      <c r="E1093" s="10">
        <f t="shared" si="109"/>
        <v>28035.666666666668</v>
      </c>
      <c r="F1093" s="12">
        <f t="shared" si="109"/>
        <v>9624.6666666666661</v>
      </c>
      <c r="G1093" s="15"/>
    </row>
    <row r="1094" spans="1:7" x14ac:dyDescent="0.25">
      <c r="C1094" s="24">
        <v>4</v>
      </c>
      <c r="D1094" s="10">
        <f t="shared" si="109"/>
        <v>29301</v>
      </c>
      <c r="E1094" s="10">
        <f t="shared" si="109"/>
        <v>21026.75</v>
      </c>
      <c r="F1094" s="12">
        <f t="shared" si="109"/>
        <v>7218.5</v>
      </c>
      <c r="G1094" s="15"/>
    </row>
    <row r="1095" spans="1:7" x14ac:dyDescent="0.25">
      <c r="C1095" s="24">
        <v>5</v>
      </c>
      <c r="D1095" s="10">
        <f t="shared" si="109"/>
        <v>23440.799999999999</v>
      </c>
      <c r="E1095" s="12">
        <f t="shared" si="109"/>
        <v>16821.400000000001</v>
      </c>
      <c r="F1095" s="12">
        <f t="shared" si="109"/>
        <v>5774.8</v>
      </c>
      <c r="G1095" s="15"/>
    </row>
    <row r="1096" spans="1:7" x14ac:dyDescent="0.25">
      <c r="C1096" s="24">
        <v>6</v>
      </c>
      <c r="D1096" s="10">
        <f t="shared" si="109"/>
        <v>19534</v>
      </c>
      <c r="E1096" s="12">
        <f t="shared" si="109"/>
        <v>14017.833333333334</v>
      </c>
      <c r="F1096" s="12">
        <f t="shared" si="109"/>
        <v>4812.333333333333</v>
      </c>
      <c r="G1096" s="15"/>
    </row>
    <row r="1097" spans="1:7" x14ac:dyDescent="0.25">
      <c r="C1097" s="24">
        <v>7</v>
      </c>
      <c r="D1097" s="12">
        <f t="shared" si="109"/>
        <v>16743.428571428572</v>
      </c>
      <c r="E1097" s="12">
        <f t="shared" si="109"/>
        <v>12015.285714285714</v>
      </c>
      <c r="F1097" s="12">
        <f t="shared" si="109"/>
        <v>4124.8571428571431</v>
      </c>
      <c r="G1097" s="15"/>
    </row>
    <row r="1098" spans="1:7" x14ac:dyDescent="0.25">
      <c r="C1098" s="24">
        <v>8</v>
      </c>
      <c r="D1098" s="12">
        <f t="shared" si="109"/>
        <v>14650.5</v>
      </c>
      <c r="E1098" s="12">
        <f t="shared" si="109"/>
        <v>10513.375</v>
      </c>
      <c r="F1098" s="12">
        <f t="shared" si="109"/>
        <v>3609.25</v>
      </c>
      <c r="G1098" s="15"/>
    </row>
    <row r="1099" spans="1:7" x14ac:dyDescent="0.25">
      <c r="C1099" s="24">
        <v>9</v>
      </c>
      <c r="D1099" s="12">
        <f t="shared" si="109"/>
        <v>13022.666666666666</v>
      </c>
      <c r="E1099" s="12">
        <f t="shared" si="109"/>
        <v>9345.2222222222226</v>
      </c>
      <c r="F1099" s="12">
        <f t="shared" si="109"/>
        <v>3208.2222222222222</v>
      </c>
      <c r="G1099" s="15"/>
    </row>
    <row r="1100" spans="1:7" x14ac:dyDescent="0.25">
      <c r="C1100" s="24">
        <v>10</v>
      </c>
      <c r="D1100" s="12">
        <f t="shared" si="109"/>
        <v>11720.4</v>
      </c>
      <c r="E1100" s="12">
        <f t="shared" si="109"/>
        <v>8410.7000000000007</v>
      </c>
      <c r="F1100" s="12">
        <f t="shared" si="109"/>
        <v>2887.4</v>
      </c>
      <c r="G1100" s="15"/>
    </row>
    <row r="1101" spans="1:7" x14ac:dyDescent="0.25">
      <c r="C1101" s="24">
        <v>11</v>
      </c>
      <c r="D1101" s="12">
        <f t="shared" si="109"/>
        <v>10654.90909090909</v>
      </c>
      <c r="E1101" s="12">
        <f t="shared" si="109"/>
        <v>7646.090909090909</v>
      </c>
      <c r="F1101" s="12">
        <f t="shared" si="109"/>
        <v>2624.909090909091</v>
      </c>
      <c r="G1101" s="15"/>
    </row>
    <row r="1102" spans="1:7" x14ac:dyDescent="0.25">
      <c r="C1102" s="24"/>
      <c r="D1102" s="15"/>
      <c r="E1102" s="15"/>
      <c r="F1102" s="15"/>
      <c r="G1102" s="15"/>
    </row>
    <row r="1103" spans="1:7" x14ac:dyDescent="0.25">
      <c r="A1103" s="71" t="s">
        <v>81</v>
      </c>
      <c r="B1103" s="71"/>
      <c r="C1103" s="24"/>
      <c r="D1103" s="15">
        <v>6</v>
      </c>
      <c r="E1103" s="15">
        <v>4</v>
      </c>
      <c r="F1103" s="15">
        <v>1</v>
      </c>
      <c r="G1103" s="15"/>
    </row>
    <row r="1104" spans="1:7" x14ac:dyDescent="0.25">
      <c r="A1104" s="45"/>
      <c r="B1104" s="45"/>
      <c r="C1104" s="24"/>
      <c r="D1104" s="15"/>
      <c r="E1104" s="15"/>
      <c r="F1104" s="15"/>
      <c r="G1104" s="15"/>
    </row>
    <row r="1105" spans="1:7" x14ac:dyDescent="0.25">
      <c r="A1105" s="45"/>
      <c r="B1105" s="45"/>
      <c r="C1105" s="24"/>
      <c r="D1105" s="15"/>
      <c r="E1105" s="15"/>
      <c r="F1105" s="15"/>
      <c r="G1105" s="15"/>
    </row>
    <row r="1106" spans="1:7" x14ac:dyDescent="0.25">
      <c r="C1106" s="24"/>
      <c r="D1106" s="15"/>
      <c r="E1106" s="15"/>
      <c r="F1106" s="15"/>
      <c r="G1106" s="15"/>
    </row>
    <row r="1107" spans="1:7" x14ac:dyDescent="0.25">
      <c r="C1107" s="24"/>
      <c r="D1107" s="15"/>
      <c r="E1107" s="15"/>
      <c r="F1107" s="15"/>
      <c r="G1107" s="15"/>
    </row>
    <row r="1108" spans="1:7" x14ac:dyDescent="0.25">
      <c r="C1108" s="24"/>
      <c r="D1108" s="15"/>
      <c r="E1108" s="15"/>
      <c r="F1108" s="15"/>
      <c r="G1108" s="15"/>
    </row>
    <row r="1109" spans="1:7" x14ac:dyDescent="0.25">
      <c r="C1109" s="24"/>
      <c r="D1109" s="71" t="s">
        <v>24</v>
      </c>
      <c r="E1109" s="71"/>
      <c r="F1109" s="15" t="s">
        <v>27</v>
      </c>
      <c r="G1109" s="15"/>
    </row>
    <row r="1110" spans="1:7" x14ac:dyDescent="0.25">
      <c r="C1110" s="24"/>
      <c r="D1110" s="15"/>
      <c r="E1110" s="15"/>
      <c r="F1110" s="15"/>
      <c r="G1110" s="15"/>
    </row>
    <row r="1111" spans="1:7" x14ac:dyDescent="0.25">
      <c r="C1111" s="24"/>
      <c r="D1111" s="3" t="s">
        <v>52</v>
      </c>
      <c r="E1111" s="3" t="s">
        <v>1</v>
      </c>
      <c r="F1111" s="3" t="s">
        <v>53</v>
      </c>
      <c r="G1111" s="15"/>
    </row>
    <row r="1112" spans="1:7" x14ac:dyDescent="0.25">
      <c r="C1112" s="24"/>
      <c r="D1112" s="15"/>
      <c r="E1112" s="15"/>
      <c r="F1112" s="15"/>
      <c r="G1112" s="15"/>
    </row>
    <row r="1113" spans="1:7" x14ac:dyDescent="0.25">
      <c r="A1113" s="70" t="s">
        <v>36</v>
      </c>
      <c r="B1113" s="70"/>
      <c r="C1113" s="24"/>
      <c r="D1113" s="25">
        <v>340623</v>
      </c>
      <c r="E1113" s="25">
        <v>176100</v>
      </c>
      <c r="F1113" s="25">
        <v>55105</v>
      </c>
      <c r="G1113" s="15"/>
    </row>
    <row r="1114" spans="1:7" x14ac:dyDescent="0.25">
      <c r="C1114" s="24" t="s">
        <v>37</v>
      </c>
      <c r="D1114" s="15"/>
      <c r="E1114" s="15"/>
      <c r="F1114" s="15"/>
      <c r="G1114" s="15"/>
    </row>
    <row r="1115" spans="1:7" x14ac:dyDescent="0.25">
      <c r="C1115" s="24">
        <v>1.42</v>
      </c>
      <c r="D1115" s="10">
        <f>D$1113/$C1115</f>
        <v>239875.35211267608</v>
      </c>
      <c r="E1115" s="10">
        <f t="shared" ref="E1115:F1130" si="110">E$1113/$C1115</f>
        <v>124014.08450704227</v>
      </c>
      <c r="F1115" s="10">
        <f t="shared" si="110"/>
        <v>38806.338028169019</v>
      </c>
      <c r="G1115" s="15"/>
    </row>
    <row r="1116" spans="1:7" x14ac:dyDescent="0.25">
      <c r="C1116" s="24">
        <v>2</v>
      </c>
      <c r="D1116" s="10">
        <f t="shared" ref="D1116:F1140" si="111">D$1113/$C1116</f>
        <v>170311.5</v>
      </c>
      <c r="E1116" s="10">
        <f t="shared" si="110"/>
        <v>88050</v>
      </c>
      <c r="F1116" s="10">
        <f t="shared" si="110"/>
        <v>27552.5</v>
      </c>
      <c r="G1116" s="15"/>
    </row>
    <row r="1117" spans="1:7" x14ac:dyDescent="0.25">
      <c r="C1117" s="24">
        <v>3</v>
      </c>
      <c r="D1117" s="10">
        <f t="shared" si="111"/>
        <v>113541</v>
      </c>
      <c r="E1117" s="10">
        <f t="shared" si="110"/>
        <v>58700</v>
      </c>
      <c r="F1117" s="12">
        <f t="shared" si="110"/>
        <v>18368.333333333332</v>
      </c>
      <c r="G1117" s="15"/>
    </row>
    <row r="1118" spans="1:7" x14ac:dyDescent="0.25">
      <c r="C1118" s="24">
        <v>4</v>
      </c>
      <c r="D1118" s="10">
        <f t="shared" si="111"/>
        <v>85155.75</v>
      </c>
      <c r="E1118" s="10">
        <f t="shared" si="110"/>
        <v>44025</v>
      </c>
      <c r="F1118" s="12">
        <f t="shared" si="110"/>
        <v>13776.25</v>
      </c>
      <c r="G1118" s="15"/>
    </row>
    <row r="1119" spans="1:7" x14ac:dyDescent="0.25">
      <c r="C1119" s="24">
        <v>5</v>
      </c>
      <c r="D1119" s="10">
        <f t="shared" si="111"/>
        <v>68124.600000000006</v>
      </c>
      <c r="E1119" s="10">
        <f t="shared" si="110"/>
        <v>35220</v>
      </c>
      <c r="F1119" s="12">
        <f t="shared" si="110"/>
        <v>11021</v>
      </c>
      <c r="G1119" s="15"/>
    </row>
    <row r="1120" spans="1:7" x14ac:dyDescent="0.25">
      <c r="C1120" s="24">
        <v>6</v>
      </c>
      <c r="D1120" s="10">
        <f t="shared" si="111"/>
        <v>56770.5</v>
      </c>
      <c r="E1120" s="10">
        <f t="shared" si="110"/>
        <v>29350</v>
      </c>
      <c r="F1120" s="12">
        <f t="shared" si="110"/>
        <v>9184.1666666666661</v>
      </c>
      <c r="G1120" s="15"/>
    </row>
    <row r="1121" spans="3:8" x14ac:dyDescent="0.25">
      <c r="C1121" s="24">
        <v>7</v>
      </c>
      <c r="D1121" s="10">
        <f t="shared" si="111"/>
        <v>48660.428571428572</v>
      </c>
      <c r="E1121" s="10">
        <f t="shared" si="110"/>
        <v>25157.142857142859</v>
      </c>
      <c r="F1121" s="12">
        <f t="shared" si="110"/>
        <v>7872.1428571428569</v>
      </c>
      <c r="G1121" s="15"/>
    </row>
    <row r="1122" spans="3:8" x14ac:dyDescent="0.25">
      <c r="C1122" s="24">
        <v>8</v>
      </c>
      <c r="D1122" s="10">
        <f t="shared" si="111"/>
        <v>42577.875</v>
      </c>
      <c r="E1122" s="10">
        <f t="shared" si="110"/>
        <v>22012.5</v>
      </c>
      <c r="F1122" s="12">
        <f t="shared" si="110"/>
        <v>6888.125</v>
      </c>
      <c r="G1122" s="15"/>
      <c r="H1122" s="6"/>
    </row>
    <row r="1123" spans="3:8" x14ac:dyDescent="0.25">
      <c r="C1123" s="24">
        <v>9</v>
      </c>
      <c r="D1123" s="10">
        <f t="shared" si="111"/>
        <v>37847</v>
      </c>
      <c r="E1123" s="12">
        <f t="shared" si="110"/>
        <v>19566.666666666668</v>
      </c>
      <c r="F1123" s="12">
        <f t="shared" si="110"/>
        <v>6122.7777777777774</v>
      </c>
      <c r="G1123" s="15"/>
      <c r="H1123" s="6"/>
    </row>
    <row r="1124" spans="3:8" x14ac:dyDescent="0.25">
      <c r="C1124" s="24">
        <v>10</v>
      </c>
      <c r="D1124" s="10">
        <f t="shared" si="111"/>
        <v>34062.300000000003</v>
      </c>
      <c r="E1124" s="12">
        <f t="shared" si="110"/>
        <v>17610</v>
      </c>
      <c r="F1124" s="12">
        <f t="shared" si="110"/>
        <v>5510.5</v>
      </c>
      <c r="G1124" s="15"/>
      <c r="H1124" s="6"/>
    </row>
    <row r="1125" spans="3:8" x14ac:dyDescent="0.25">
      <c r="C1125" s="24">
        <v>11</v>
      </c>
      <c r="D1125" s="10">
        <f t="shared" si="111"/>
        <v>30965.727272727272</v>
      </c>
      <c r="E1125" s="12">
        <f t="shared" si="110"/>
        <v>16009.09090909091</v>
      </c>
      <c r="F1125" s="12">
        <f t="shared" si="110"/>
        <v>5009.545454545455</v>
      </c>
      <c r="G1125" s="15"/>
      <c r="H1125" s="6"/>
    </row>
    <row r="1126" spans="3:8" x14ac:dyDescent="0.25">
      <c r="C1126" s="24">
        <v>12</v>
      </c>
      <c r="D1126" s="10">
        <f t="shared" si="111"/>
        <v>28385.25</v>
      </c>
      <c r="E1126" s="12">
        <f t="shared" si="110"/>
        <v>14675</v>
      </c>
      <c r="F1126" s="12">
        <f t="shared" si="110"/>
        <v>4592.083333333333</v>
      </c>
      <c r="G1126" s="15"/>
      <c r="H1126" s="6"/>
    </row>
    <row r="1127" spans="3:8" x14ac:dyDescent="0.25">
      <c r="C1127" s="24">
        <v>13</v>
      </c>
      <c r="D1127" s="10">
        <f t="shared" si="111"/>
        <v>26201.76923076923</v>
      </c>
      <c r="E1127" s="12">
        <f t="shared" si="110"/>
        <v>13546.153846153846</v>
      </c>
      <c r="F1127" s="12">
        <f t="shared" si="110"/>
        <v>4238.8461538461543</v>
      </c>
      <c r="G1127" s="15"/>
      <c r="H1127" s="6"/>
    </row>
    <row r="1128" spans="3:8" x14ac:dyDescent="0.25">
      <c r="C1128" s="24">
        <v>14</v>
      </c>
      <c r="D1128" s="10">
        <f t="shared" si="111"/>
        <v>24330.214285714286</v>
      </c>
      <c r="E1128" s="12">
        <f t="shared" si="110"/>
        <v>12578.571428571429</v>
      </c>
      <c r="F1128" s="12">
        <f t="shared" si="110"/>
        <v>3936.0714285714284</v>
      </c>
      <c r="G1128" s="15"/>
    </row>
    <row r="1129" spans="3:8" x14ac:dyDescent="0.25">
      <c r="C1129" s="24">
        <v>15</v>
      </c>
      <c r="D1129" s="10">
        <f t="shared" si="111"/>
        <v>22708.2</v>
      </c>
      <c r="E1129" s="12">
        <f t="shared" si="110"/>
        <v>11740</v>
      </c>
      <c r="F1129" s="12">
        <f t="shared" si="110"/>
        <v>3673.6666666666665</v>
      </c>
      <c r="G1129" s="15"/>
    </row>
    <row r="1130" spans="3:8" x14ac:dyDescent="0.25">
      <c r="C1130" s="24">
        <v>16</v>
      </c>
      <c r="D1130" s="10">
        <f t="shared" si="111"/>
        <v>21288.9375</v>
      </c>
      <c r="E1130" s="12">
        <f t="shared" si="110"/>
        <v>11006.25</v>
      </c>
      <c r="F1130" s="12">
        <f t="shared" si="110"/>
        <v>3444.0625</v>
      </c>
      <c r="G1130" s="15"/>
    </row>
    <row r="1131" spans="3:8" x14ac:dyDescent="0.25">
      <c r="C1131" s="24">
        <v>17</v>
      </c>
      <c r="D1131" s="12">
        <f t="shared" si="111"/>
        <v>20036.647058823528</v>
      </c>
      <c r="E1131" s="12">
        <f t="shared" si="111"/>
        <v>10358.823529411764</v>
      </c>
      <c r="F1131" s="12">
        <f t="shared" si="111"/>
        <v>3241.4705882352941</v>
      </c>
      <c r="G1131" s="15"/>
    </row>
    <row r="1132" spans="3:8" x14ac:dyDescent="0.25">
      <c r="C1132" s="24">
        <v>18</v>
      </c>
      <c r="D1132" s="12">
        <f t="shared" si="111"/>
        <v>18923.5</v>
      </c>
      <c r="E1132" s="12">
        <f t="shared" si="111"/>
        <v>9783.3333333333339</v>
      </c>
      <c r="F1132" s="12">
        <f t="shared" si="111"/>
        <v>3061.3888888888887</v>
      </c>
      <c r="G1132" s="15"/>
    </row>
    <row r="1133" spans="3:8" x14ac:dyDescent="0.25">
      <c r="C1133" s="24">
        <v>19</v>
      </c>
      <c r="D1133" s="12">
        <f t="shared" si="111"/>
        <v>17927.526315789473</v>
      </c>
      <c r="E1133" s="12">
        <f t="shared" si="111"/>
        <v>9268.4210526315783</v>
      </c>
      <c r="F1133" s="12">
        <f t="shared" si="111"/>
        <v>2900.2631578947367</v>
      </c>
      <c r="G1133" s="15"/>
    </row>
    <row r="1134" spans="3:8" x14ac:dyDescent="0.25">
      <c r="C1134" s="24">
        <v>20</v>
      </c>
      <c r="D1134" s="12">
        <f t="shared" si="111"/>
        <v>17031.150000000001</v>
      </c>
      <c r="E1134" s="12">
        <f t="shared" si="111"/>
        <v>8805</v>
      </c>
      <c r="F1134" s="12">
        <f t="shared" si="111"/>
        <v>2755.25</v>
      </c>
      <c r="G1134" s="15"/>
    </row>
    <row r="1135" spans="3:8" x14ac:dyDescent="0.25">
      <c r="C1135" s="24">
        <v>21</v>
      </c>
      <c r="D1135" s="12">
        <f t="shared" si="111"/>
        <v>16220.142857142857</v>
      </c>
      <c r="E1135" s="12">
        <f t="shared" si="111"/>
        <v>8385.7142857142862</v>
      </c>
      <c r="F1135" s="12">
        <f t="shared" si="111"/>
        <v>2624.0476190476193</v>
      </c>
      <c r="G1135" s="15"/>
    </row>
    <row r="1136" spans="3:8" x14ac:dyDescent="0.25">
      <c r="C1136" s="24">
        <v>22</v>
      </c>
      <c r="D1136" s="12">
        <f t="shared" si="111"/>
        <v>15482.863636363636</v>
      </c>
      <c r="E1136" s="12">
        <f t="shared" si="111"/>
        <v>8004.545454545455</v>
      </c>
      <c r="F1136" s="12">
        <f t="shared" si="111"/>
        <v>2504.7727272727275</v>
      </c>
      <c r="G1136" s="15"/>
    </row>
    <row r="1137" spans="1:7" x14ac:dyDescent="0.25">
      <c r="C1137" s="24">
        <v>23</v>
      </c>
      <c r="D1137" s="12">
        <f t="shared" si="111"/>
        <v>14809.695652173914</v>
      </c>
      <c r="E1137" s="12">
        <f t="shared" si="111"/>
        <v>7656.521739130435</v>
      </c>
      <c r="F1137" s="12">
        <f t="shared" si="111"/>
        <v>2395.8695652173915</v>
      </c>
      <c r="G1137" s="15"/>
    </row>
    <row r="1138" spans="1:7" x14ac:dyDescent="0.25">
      <c r="C1138" s="24">
        <v>24</v>
      </c>
      <c r="D1138" s="12">
        <f t="shared" si="111"/>
        <v>14192.625</v>
      </c>
      <c r="E1138" s="12">
        <f t="shared" si="111"/>
        <v>7337.5</v>
      </c>
      <c r="F1138" s="12">
        <f t="shared" si="111"/>
        <v>2296.0416666666665</v>
      </c>
      <c r="G1138" s="15"/>
    </row>
    <row r="1139" spans="1:7" x14ac:dyDescent="0.25">
      <c r="C1139" s="24">
        <v>25</v>
      </c>
      <c r="D1139" s="12">
        <f t="shared" si="111"/>
        <v>13624.92</v>
      </c>
      <c r="E1139" s="12">
        <f t="shared" si="111"/>
        <v>7044</v>
      </c>
      <c r="F1139" s="12">
        <f t="shared" si="111"/>
        <v>2204.1999999999998</v>
      </c>
      <c r="G1139" s="15"/>
    </row>
    <row r="1140" spans="1:7" x14ac:dyDescent="0.25">
      <c r="C1140" s="24">
        <v>26</v>
      </c>
      <c r="D1140" s="12">
        <f t="shared" si="111"/>
        <v>13100.884615384615</v>
      </c>
      <c r="E1140" s="12">
        <f t="shared" si="111"/>
        <v>6773.0769230769229</v>
      </c>
      <c r="F1140" s="12">
        <f t="shared" si="111"/>
        <v>2119.4230769230771</v>
      </c>
      <c r="G1140" s="15"/>
    </row>
    <row r="1141" spans="1:7" x14ac:dyDescent="0.25">
      <c r="C1141" s="24"/>
      <c r="D1141" s="15"/>
      <c r="E1141" s="15"/>
      <c r="F1141" s="15"/>
      <c r="G1141" s="15"/>
    </row>
    <row r="1142" spans="1:7" x14ac:dyDescent="0.25">
      <c r="A1142" s="71" t="s">
        <v>81</v>
      </c>
      <c r="B1142" s="71"/>
      <c r="C1142" s="24"/>
      <c r="D1142" s="15">
        <v>16</v>
      </c>
      <c r="E1142" s="15">
        <v>8</v>
      </c>
      <c r="F1142" s="15">
        <v>2</v>
      </c>
      <c r="G1142" s="15"/>
    </row>
    <row r="1143" spans="1:7" x14ac:dyDescent="0.25">
      <c r="A1143" s="45"/>
      <c r="B1143" s="45"/>
      <c r="C1143" s="24"/>
      <c r="D1143" s="15"/>
      <c r="E1143" s="15"/>
      <c r="F1143" s="15"/>
      <c r="G1143" s="15"/>
    </row>
    <row r="1144" spans="1:7" x14ac:dyDescent="0.25">
      <c r="A1144" s="45"/>
      <c r="B1144" s="45"/>
      <c r="C1144" s="24"/>
      <c r="D1144" s="15"/>
      <c r="E1144" s="15"/>
      <c r="F1144" s="15"/>
      <c r="G1144" s="15"/>
    </row>
    <row r="1145" spans="1:7" x14ac:dyDescent="0.25">
      <c r="A1145" s="51"/>
      <c r="B1145" s="51"/>
      <c r="C1145" s="24"/>
      <c r="D1145" s="15"/>
      <c r="E1145" s="15"/>
      <c r="F1145" s="15"/>
      <c r="G1145" s="15"/>
    </row>
    <row r="1146" spans="1:7" x14ac:dyDescent="0.25">
      <c r="C1146" s="24"/>
      <c r="D1146" s="15"/>
      <c r="E1146" s="15"/>
      <c r="F1146" s="15"/>
      <c r="G1146" s="15"/>
    </row>
    <row r="1147" spans="1:7" x14ac:dyDescent="0.25">
      <c r="C1147" s="24"/>
      <c r="D1147" s="15"/>
      <c r="E1147" s="15"/>
      <c r="F1147" s="15"/>
      <c r="G1147" s="15"/>
    </row>
    <row r="1148" spans="1:7" x14ac:dyDescent="0.25">
      <c r="C1148" s="24"/>
      <c r="D1148" s="71" t="s">
        <v>25</v>
      </c>
      <c r="E1148" s="71"/>
      <c r="F1148" s="15" t="s">
        <v>31</v>
      </c>
      <c r="G1148" s="15"/>
    </row>
    <row r="1149" spans="1:7" x14ac:dyDescent="0.25">
      <c r="C1149" s="24"/>
      <c r="D1149" s="15"/>
      <c r="E1149" s="15"/>
      <c r="F1149" s="15"/>
      <c r="G1149" s="15"/>
    </row>
    <row r="1150" spans="1:7" x14ac:dyDescent="0.25">
      <c r="C1150" s="24"/>
      <c r="D1150" s="3" t="s">
        <v>52</v>
      </c>
      <c r="E1150" s="3" t="s">
        <v>1</v>
      </c>
      <c r="F1150" s="3" t="s">
        <v>53</v>
      </c>
      <c r="G1150" s="15"/>
    </row>
    <row r="1151" spans="1:7" x14ac:dyDescent="0.25">
      <c r="C1151" s="24"/>
      <c r="D1151" s="15"/>
      <c r="E1151" s="15"/>
      <c r="F1151" s="15"/>
      <c r="G1151" s="15"/>
    </row>
    <row r="1152" spans="1:7" x14ac:dyDescent="0.25">
      <c r="A1152" s="70" t="s">
        <v>36</v>
      </c>
      <c r="B1152" s="70"/>
      <c r="C1152" s="24"/>
      <c r="D1152" s="25">
        <v>393190</v>
      </c>
      <c r="E1152" s="25">
        <v>109588</v>
      </c>
      <c r="F1152" s="25">
        <v>28859</v>
      </c>
      <c r="G1152" s="15"/>
    </row>
    <row r="1153" spans="3:8" x14ac:dyDescent="0.25">
      <c r="C1153" s="24" t="s">
        <v>37</v>
      </c>
      <c r="D1153" s="15"/>
      <c r="E1153" s="15"/>
      <c r="F1153" s="15"/>
      <c r="G1153" s="15"/>
    </row>
    <row r="1154" spans="3:8" x14ac:dyDescent="0.25">
      <c r="C1154" s="24">
        <v>1.42</v>
      </c>
      <c r="D1154" s="10">
        <f>D$1152/$C1154</f>
        <v>276894.36619718309</v>
      </c>
      <c r="E1154" s="10">
        <f t="shared" ref="E1154:F1154" si="112">E$1152/$C1154</f>
        <v>77174.647887323954</v>
      </c>
      <c r="F1154" s="12">
        <f t="shared" si="112"/>
        <v>20323.239436619719</v>
      </c>
      <c r="G1154" s="15"/>
    </row>
    <row r="1155" spans="3:8" x14ac:dyDescent="0.25">
      <c r="C1155" s="24">
        <v>2</v>
      </c>
      <c r="D1155" s="10">
        <f t="shared" ref="D1155:F1176" si="113">D$1152/$C1155</f>
        <v>196595</v>
      </c>
      <c r="E1155" s="10">
        <f t="shared" si="113"/>
        <v>54794</v>
      </c>
      <c r="F1155" s="12">
        <f t="shared" si="113"/>
        <v>14429.5</v>
      </c>
      <c r="G1155" s="15"/>
    </row>
    <row r="1156" spans="3:8" x14ac:dyDescent="0.25">
      <c r="C1156" s="24">
        <v>3</v>
      </c>
      <c r="D1156" s="10">
        <f t="shared" si="113"/>
        <v>131063.33333333333</v>
      </c>
      <c r="E1156" s="10">
        <f t="shared" si="113"/>
        <v>36529.333333333336</v>
      </c>
      <c r="F1156" s="12">
        <f t="shared" si="113"/>
        <v>9619.6666666666661</v>
      </c>
      <c r="G1156" s="15"/>
    </row>
    <row r="1157" spans="3:8" x14ac:dyDescent="0.25">
      <c r="C1157" s="24">
        <v>4</v>
      </c>
      <c r="D1157" s="10">
        <f t="shared" si="113"/>
        <v>98297.5</v>
      </c>
      <c r="E1157" s="10">
        <f t="shared" si="113"/>
        <v>27397</v>
      </c>
      <c r="F1157" s="12">
        <f t="shared" si="113"/>
        <v>7214.75</v>
      </c>
      <c r="G1157" s="15"/>
    </row>
    <row r="1158" spans="3:8" x14ac:dyDescent="0.25">
      <c r="C1158" s="24">
        <v>5</v>
      </c>
      <c r="D1158" s="10">
        <f t="shared" si="113"/>
        <v>78638</v>
      </c>
      <c r="E1158" s="10">
        <f t="shared" si="113"/>
        <v>21917.599999999999</v>
      </c>
      <c r="F1158" s="12">
        <f t="shared" si="113"/>
        <v>5771.8</v>
      </c>
      <c r="G1158" s="15"/>
      <c r="H1158" s="6"/>
    </row>
    <row r="1159" spans="3:8" x14ac:dyDescent="0.25">
      <c r="C1159" s="24">
        <v>6</v>
      </c>
      <c r="D1159" s="10">
        <f t="shared" si="113"/>
        <v>65531.666666666664</v>
      </c>
      <c r="E1159" s="12">
        <f t="shared" si="113"/>
        <v>18264.666666666668</v>
      </c>
      <c r="F1159" s="12">
        <f t="shared" si="113"/>
        <v>4809.833333333333</v>
      </c>
      <c r="G1159" s="15"/>
      <c r="H1159" s="6"/>
    </row>
    <row r="1160" spans="3:8" x14ac:dyDescent="0.25">
      <c r="C1160" s="24">
        <v>7</v>
      </c>
      <c r="D1160" s="10">
        <f t="shared" si="113"/>
        <v>56170</v>
      </c>
      <c r="E1160" s="12">
        <f t="shared" si="113"/>
        <v>15655.428571428571</v>
      </c>
      <c r="F1160" s="12">
        <f t="shared" si="113"/>
        <v>4122.7142857142853</v>
      </c>
      <c r="G1160" s="15"/>
      <c r="H1160" s="6"/>
    </row>
    <row r="1161" spans="3:8" x14ac:dyDescent="0.25">
      <c r="C1161" s="24">
        <v>8</v>
      </c>
      <c r="D1161" s="10">
        <f t="shared" si="113"/>
        <v>49148.75</v>
      </c>
      <c r="E1161" s="12">
        <f t="shared" si="113"/>
        <v>13698.5</v>
      </c>
      <c r="F1161" s="12">
        <f t="shared" si="113"/>
        <v>3607.375</v>
      </c>
      <c r="G1161" s="15"/>
    </row>
    <row r="1162" spans="3:8" x14ac:dyDescent="0.25">
      <c r="C1162" s="24">
        <v>9</v>
      </c>
      <c r="D1162" s="10">
        <f t="shared" si="113"/>
        <v>43687.777777777781</v>
      </c>
      <c r="E1162" s="12">
        <f t="shared" si="113"/>
        <v>12176.444444444445</v>
      </c>
      <c r="F1162" s="12">
        <f t="shared" si="113"/>
        <v>3206.5555555555557</v>
      </c>
      <c r="G1162" s="15"/>
    </row>
    <row r="1163" spans="3:8" x14ac:dyDescent="0.25">
      <c r="C1163" s="24">
        <v>10</v>
      </c>
      <c r="D1163" s="10">
        <f t="shared" si="113"/>
        <v>39319</v>
      </c>
      <c r="E1163" s="12">
        <f t="shared" si="113"/>
        <v>10958.8</v>
      </c>
      <c r="F1163" s="12">
        <f t="shared" si="113"/>
        <v>2885.9</v>
      </c>
      <c r="G1163" s="15"/>
    </row>
    <row r="1164" spans="3:8" x14ac:dyDescent="0.25">
      <c r="C1164" s="24">
        <v>11</v>
      </c>
      <c r="D1164" s="10">
        <f t="shared" si="113"/>
        <v>35744.545454545456</v>
      </c>
      <c r="E1164" s="12">
        <f t="shared" si="113"/>
        <v>9962.545454545454</v>
      </c>
      <c r="F1164" s="12">
        <f t="shared" si="113"/>
        <v>2623.5454545454545</v>
      </c>
      <c r="G1164" s="15"/>
    </row>
    <row r="1165" spans="3:8" x14ac:dyDescent="0.25">
      <c r="C1165" s="24">
        <v>12</v>
      </c>
      <c r="D1165" s="10">
        <f t="shared" si="113"/>
        <v>32765.833333333332</v>
      </c>
      <c r="E1165" s="12">
        <f t="shared" si="113"/>
        <v>9132.3333333333339</v>
      </c>
      <c r="F1165" s="12">
        <f t="shared" si="113"/>
        <v>2404.9166666666665</v>
      </c>
      <c r="G1165" s="15"/>
    </row>
    <row r="1166" spans="3:8" x14ac:dyDescent="0.25">
      <c r="C1166" s="24">
        <v>13</v>
      </c>
      <c r="D1166" s="10">
        <f t="shared" si="113"/>
        <v>30245.384615384617</v>
      </c>
      <c r="E1166" s="12">
        <f t="shared" si="113"/>
        <v>8429.8461538461543</v>
      </c>
      <c r="F1166" s="12">
        <f t="shared" si="113"/>
        <v>2219.9230769230771</v>
      </c>
      <c r="G1166" s="15"/>
    </row>
    <row r="1167" spans="3:8" x14ac:dyDescent="0.25">
      <c r="C1167" s="24">
        <v>14</v>
      </c>
      <c r="D1167" s="10">
        <f t="shared" si="113"/>
        <v>28085</v>
      </c>
      <c r="E1167" s="12">
        <f t="shared" si="113"/>
        <v>7827.7142857142853</v>
      </c>
      <c r="F1167" s="12">
        <f t="shared" si="113"/>
        <v>2061.3571428571427</v>
      </c>
      <c r="G1167" s="15"/>
    </row>
    <row r="1168" spans="3:8" x14ac:dyDescent="0.25">
      <c r="C1168" s="24">
        <v>15</v>
      </c>
      <c r="D1168" s="10">
        <f t="shared" si="113"/>
        <v>26212.666666666668</v>
      </c>
      <c r="E1168" s="12">
        <f t="shared" si="113"/>
        <v>7305.8666666666668</v>
      </c>
      <c r="F1168" s="12">
        <f t="shared" si="113"/>
        <v>1923.9333333333334</v>
      </c>
      <c r="G1168" s="15"/>
    </row>
    <row r="1169" spans="1:7" x14ac:dyDescent="0.25">
      <c r="C1169" s="24">
        <v>16</v>
      </c>
      <c r="D1169" s="10">
        <f t="shared" si="113"/>
        <v>24574.375</v>
      </c>
      <c r="E1169" s="12">
        <f t="shared" si="113"/>
        <v>6849.25</v>
      </c>
      <c r="F1169" s="12">
        <f t="shared" si="113"/>
        <v>1803.6875</v>
      </c>
      <c r="G1169" s="15"/>
    </row>
    <row r="1170" spans="1:7" x14ac:dyDescent="0.25">
      <c r="C1170" s="24">
        <v>17</v>
      </c>
      <c r="D1170" s="10">
        <f t="shared" si="113"/>
        <v>23128.823529411766</v>
      </c>
      <c r="E1170" s="12">
        <f t="shared" si="113"/>
        <v>6446.3529411764703</v>
      </c>
      <c r="F1170" s="12">
        <f t="shared" si="113"/>
        <v>1697.5882352941176</v>
      </c>
      <c r="G1170" s="15"/>
    </row>
    <row r="1171" spans="1:7" x14ac:dyDescent="0.25">
      <c r="C1171" s="24">
        <v>18</v>
      </c>
      <c r="D1171" s="10">
        <f t="shared" si="113"/>
        <v>21843.888888888891</v>
      </c>
      <c r="E1171" s="12">
        <f t="shared" si="113"/>
        <v>6088.2222222222226</v>
      </c>
      <c r="F1171" s="12">
        <f t="shared" si="113"/>
        <v>1603.2777777777778</v>
      </c>
      <c r="G1171" s="15"/>
    </row>
    <row r="1172" spans="1:7" x14ac:dyDescent="0.25">
      <c r="C1172" s="24">
        <v>19</v>
      </c>
      <c r="D1172" s="12">
        <f t="shared" si="113"/>
        <v>20694.21052631579</v>
      </c>
      <c r="E1172" s="12">
        <f t="shared" si="113"/>
        <v>5767.7894736842109</v>
      </c>
      <c r="F1172" s="12">
        <f t="shared" si="113"/>
        <v>1518.8947368421052</v>
      </c>
      <c r="G1172" s="15"/>
    </row>
    <row r="1173" spans="1:7" x14ac:dyDescent="0.25">
      <c r="C1173" s="24">
        <v>20</v>
      </c>
      <c r="D1173" s="12">
        <f t="shared" si="113"/>
        <v>19659.5</v>
      </c>
      <c r="E1173" s="12">
        <f t="shared" si="113"/>
        <v>5479.4</v>
      </c>
      <c r="F1173" s="12">
        <f t="shared" si="113"/>
        <v>1442.95</v>
      </c>
      <c r="G1173" s="15"/>
    </row>
    <row r="1174" spans="1:7" x14ac:dyDescent="0.25">
      <c r="C1174" s="24">
        <v>21</v>
      </c>
      <c r="D1174" s="12">
        <f t="shared" si="113"/>
        <v>18723.333333333332</v>
      </c>
      <c r="E1174" s="12">
        <f t="shared" si="113"/>
        <v>5218.4761904761908</v>
      </c>
      <c r="F1174" s="12">
        <f t="shared" si="113"/>
        <v>1374.2380952380952</v>
      </c>
      <c r="G1174" s="15"/>
    </row>
    <row r="1175" spans="1:7" x14ac:dyDescent="0.25">
      <c r="C1175" s="24">
        <v>22</v>
      </c>
      <c r="D1175" s="12">
        <f t="shared" si="113"/>
        <v>17872.272727272728</v>
      </c>
      <c r="E1175" s="12">
        <f t="shared" si="113"/>
        <v>4981.272727272727</v>
      </c>
      <c r="F1175" s="12">
        <f t="shared" si="113"/>
        <v>1311.7727272727273</v>
      </c>
      <c r="G1175" s="15"/>
    </row>
    <row r="1176" spans="1:7" x14ac:dyDescent="0.25">
      <c r="C1176" s="24">
        <v>23</v>
      </c>
      <c r="D1176" s="12">
        <f t="shared" si="113"/>
        <v>17095.217391304348</v>
      </c>
      <c r="E1176" s="12">
        <f t="shared" si="113"/>
        <v>4764.695652173913</v>
      </c>
      <c r="F1176" s="12">
        <f t="shared" si="113"/>
        <v>1254.7391304347825</v>
      </c>
      <c r="G1176" s="15"/>
    </row>
    <row r="1177" spans="1:7" x14ac:dyDescent="0.25">
      <c r="C1177" s="24"/>
      <c r="D1177" s="15"/>
      <c r="E1177" s="15"/>
      <c r="F1177" s="15"/>
      <c r="G1177" s="15"/>
    </row>
    <row r="1178" spans="1:7" x14ac:dyDescent="0.25">
      <c r="A1178" s="71" t="s">
        <v>81</v>
      </c>
      <c r="B1178" s="71"/>
      <c r="C1178" s="24"/>
      <c r="D1178" s="15">
        <v>18</v>
      </c>
      <c r="E1178" s="15">
        <v>5</v>
      </c>
      <c r="F1178" s="15">
        <v>0</v>
      </c>
      <c r="G1178" s="15"/>
    </row>
    <row r="1179" spans="1:7" x14ac:dyDescent="0.25">
      <c r="A1179" s="45"/>
      <c r="B1179" s="45"/>
      <c r="C1179" s="24"/>
      <c r="D1179" s="15"/>
      <c r="E1179" s="15"/>
      <c r="F1179" s="15"/>
      <c r="G1179" s="15"/>
    </row>
    <row r="1180" spans="1:7" x14ac:dyDescent="0.25">
      <c r="A1180" s="45"/>
      <c r="B1180" s="45"/>
      <c r="C1180" s="24"/>
      <c r="D1180" s="15"/>
      <c r="E1180" s="15"/>
      <c r="F1180" s="15"/>
      <c r="G1180" s="15"/>
    </row>
    <row r="1181" spans="1:7" x14ac:dyDescent="0.25">
      <c r="C1181" s="24"/>
      <c r="D1181" s="15"/>
      <c r="E1181" s="15"/>
      <c r="F1181" s="15"/>
      <c r="G1181" s="15"/>
    </row>
    <row r="1182" spans="1:7" x14ac:dyDescent="0.25">
      <c r="C1182" s="24"/>
      <c r="D1182" s="15"/>
      <c r="E1182" s="15"/>
      <c r="F1182" s="15"/>
      <c r="G1182" s="15"/>
    </row>
    <row r="1183" spans="1:7" x14ac:dyDescent="0.25">
      <c r="C1183" s="24"/>
      <c r="D1183" s="24"/>
      <c r="E1183" s="24"/>
      <c r="F1183" s="24"/>
    </row>
    <row r="1184" spans="1:7" x14ac:dyDescent="0.25">
      <c r="C1184" s="24"/>
      <c r="D1184" s="24"/>
      <c r="E1184" s="24"/>
      <c r="F1184" s="24"/>
    </row>
    <row r="1185" spans="1:7" x14ac:dyDescent="0.25">
      <c r="C1185" s="24"/>
      <c r="D1185" s="24"/>
      <c r="E1185" s="24"/>
      <c r="F1185" s="24"/>
    </row>
    <row r="1186" spans="1:7" x14ac:dyDescent="0.25">
      <c r="A1186" s="7"/>
      <c r="B1186" s="7"/>
      <c r="C1186" s="53"/>
      <c r="D1186" s="33" t="s">
        <v>52</v>
      </c>
      <c r="E1186" s="33" t="s">
        <v>1</v>
      </c>
      <c r="F1186" s="33" t="s">
        <v>53</v>
      </c>
      <c r="G1186" s="52" t="s">
        <v>79</v>
      </c>
    </row>
    <row r="1187" spans="1:7" x14ac:dyDescent="0.25">
      <c r="A1187" s="71" t="s">
        <v>81</v>
      </c>
      <c r="B1187" s="71"/>
      <c r="C1187" s="53"/>
      <c r="D1187" s="35">
        <f>D1178+D1142+D1103+D1079+D1053+D1030+D994+D969+D934+D909+D886+D862+D841+D814</f>
        <v>114</v>
      </c>
      <c r="E1187" s="35">
        <f t="shared" ref="E1187:F1187" si="114">E1178+E1142+E1103+E1079+E1053+E1030+E994+E969+E934+E909+E886+E862+E841+E814</f>
        <v>71</v>
      </c>
      <c r="F1187" s="35">
        <f t="shared" si="114"/>
        <v>15</v>
      </c>
      <c r="G1187" s="52">
        <f>SUM(D1187:F1187)</f>
        <v>200</v>
      </c>
    </row>
    <row r="1188" spans="1:7" x14ac:dyDescent="0.25">
      <c r="A1188" s="45"/>
      <c r="B1188" s="45"/>
      <c r="C1188" s="53"/>
      <c r="D1188" s="53"/>
      <c r="E1188" s="53"/>
      <c r="F1188" s="53"/>
    </row>
    <row r="1189" spans="1:7" x14ac:dyDescent="0.25">
      <c r="A1189" s="45"/>
      <c r="B1189" s="45"/>
      <c r="C1189" s="53"/>
      <c r="D1189" s="53"/>
      <c r="E1189" s="53"/>
      <c r="F1189" s="53"/>
    </row>
    <row r="1190" spans="1:7" x14ac:dyDescent="0.25">
      <c r="A1190" s="7"/>
      <c r="B1190" s="7"/>
      <c r="C1190" s="53"/>
      <c r="D1190" s="53"/>
      <c r="E1190" s="53"/>
      <c r="F1190" s="53"/>
    </row>
  </sheetData>
  <mergeCells count="135">
    <mergeCell ref="D1109:E1109"/>
    <mergeCell ref="A1187:B1187"/>
    <mergeCell ref="A1113:B1113"/>
    <mergeCell ref="A1142:B1142"/>
    <mergeCell ref="D1148:E1148"/>
    <mergeCell ref="A1152:B1152"/>
    <mergeCell ref="A1178:B1178"/>
    <mergeCell ref="A1038:B1038"/>
    <mergeCell ref="A1040:B1040"/>
    <mergeCell ref="A1053:B1053"/>
    <mergeCell ref="D1059:E1059"/>
    <mergeCell ref="A1063:B1063"/>
    <mergeCell ref="A1079:B1079"/>
    <mergeCell ref="D1085:E1085"/>
    <mergeCell ref="A1089:B1089"/>
    <mergeCell ref="A1103:B1103"/>
    <mergeCell ref="A944:B944"/>
    <mergeCell ref="A969:B969"/>
    <mergeCell ref="D975:E975"/>
    <mergeCell ref="A979:B979"/>
    <mergeCell ref="A994:B994"/>
    <mergeCell ref="D1000:E1000"/>
    <mergeCell ref="A1004:B1004"/>
    <mergeCell ref="A1030:B1030"/>
    <mergeCell ref="D1036:E1036"/>
    <mergeCell ref="A872:B872"/>
    <mergeCell ref="A886:B886"/>
    <mergeCell ref="D892:E892"/>
    <mergeCell ref="A896:B896"/>
    <mergeCell ref="A909:B909"/>
    <mergeCell ref="D915:E915"/>
    <mergeCell ref="A919:B919"/>
    <mergeCell ref="A934:B934"/>
    <mergeCell ref="D940:E940"/>
    <mergeCell ref="A814:B814"/>
    <mergeCell ref="D820:E820"/>
    <mergeCell ref="A824:B824"/>
    <mergeCell ref="A841:B841"/>
    <mergeCell ref="D847:E847"/>
    <mergeCell ref="A849:B849"/>
    <mergeCell ref="A851:B851"/>
    <mergeCell ref="A862:B862"/>
    <mergeCell ref="D868:E868"/>
    <mergeCell ref="D311:E311"/>
    <mergeCell ref="A315:B315"/>
    <mergeCell ref="D350:E350"/>
    <mergeCell ref="A354:B354"/>
    <mergeCell ref="A344:B344"/>
    <mergeCell ref="A380:B380"/>
    <mergeCell ref="A388:B388"/>
    <mergeCell ref="D801:E801"/>
    <mergeCell ref="A806:B806"/>
    <mergeCell ref="D423:E423"/>
    <mergeCell ref="A427:B427"/>
    <mergeCell ref="A444:B444"/>
    <mergeCell ref="D404:E404"/>
    <mergeCell ref="A409:B409"/>
    <mergeCell ref="A417:B417"/>
    <mergeCell ref="D578:E578"/>
    <mergeCell ref="A582:B582"/>
    <mergeCell ref="A597:B597"/>
    <mergeCell ref="D543:E543"/>
    <mergeCell ref="A547:B547"/>
    <mergeCell ref="A572:B572"/>
    <mergeCell ref="D518:E518"/>
    <mergeCell ref="A522:B522"/>
    <mergeCell ref="A537:B537"/>
    <mergeCell ref="A232:B232"/>
    <mergeCell ref="A305:B305"/>
    <mergeCell ref="D238:E238"/>
    <mergeCell ref="A240:B240"/>
    <mergeCell ref="A242:B242"/>
    <mergeCell ref="D261:E261"/>
    <mergeCell ref="A265:B265"/>
    <mergeCell ref="A255:B255"/>
    <mergeCell ref="A281:B281"/>
    <mergeCell ref="D287:E287"/>
    <mergeCell ref="A291:B291"/>
    <mergeCell ref="D49:E49"/>
    <mergeCell ref="D3:E3"/>
    <mergeCell ref="A8:B8"/>
    <mergeCell ref="A16:B16"/>
    <mergeCell ref="D22:E22"/>
    <mergeCell ref="A26:B26"/>
    <mergeCell ref="A43:B43"/>
    <mergeCell ref="A74:B74"/>
    <mergeCell ref="A88:B88"/>
    <mergeCell ref="D70:E70"/>
    <mergeCell ref="A51:B51"/>
    <mergeCell ref="A53:B53"/>
    <mergeCell ref="A64:B64"/>
    <mergeCell ref="D94:E94"/>
    <mergeCell ref="A111:B111"/>
    <mergeCell ref="D117:E117"/>
    <mergeCell ref="A98:B98"/>
    <mergeCell ref="A121:B121"/>
    <mergeCell ref="D495:E495"/>
    <mergeCell ref="A499:B499"/>
    <mergeCell ref="A512:B512"/>
    <mergeCell ref="D471:E471"/>
    <mergeCell ref="A475:B475"/>
    <mergeCell ref="A489:B489"/>
    <mergeCell ref="D450:E450"/>
    <mergeCell ref="A452:B452"/>
    <mergeCell ref="A454:B454"/>
    <mergeCell ref="A465:B465"/>
    <mergeCell ref="A136:B136"/>
    <mergeCell ref="A146:B146"/>
    <mergeCell ref="A171:B171"/>
    <mergeCell ref="D142:E142"/>
    <mergeCell ref="D177:E177"/>
    <mergeCell ref="A181:B181"/>
    <mergeCell ref="A196:B196"/>
    <mergeCell ref="D202:E202"/>
    <mergeCell ref="A206:B206"/>
    <mergeCell ref="D662:E662"/>
    <mergeCell ref="A666:B666"/>
    <mergeCell ref="A682:B682"/>
    <mergeCell ref="D639:E639"/>
    <mergeCell ref="A641:B641"/>
    <mergeCell ref="A643:B643"/>
    <mergeCell ref="A656:B656"/>
    <mergeCell ref="D603:E603"/>
    <mergeCell ref="A607:B607"/>
    <mergeCell ref="A633:B633"/>
    <mergeCell ref="A790:B790"/>
    <mergeCell ref="D751:E751"/>
    <mergeCell ref="A755:B755"/>
    <mergeCell ref="A781:B781"/>
    <mergeCell ref="D712:E712"/>
    <mergeCell ref="A716:B716"/>
    <mergeCell ref="A745:B745"/>
    <mergeCell ref="D688:E688"/>
    <mergeCell ref="A692:B692"/>
    <mergeCell ref="A706:B706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D23C-87C3-4AF0-B793-8EE68CF56DCA}">
  <dimension ref="A3:L392"/>
  <sheetViews>
    <sheetView workbookViewId="0">
      <selection activeCell="B399" sqref="B399"/>
    </sheetView>
  </sheetViews>
  <sheetFormatPr defaultRowHeight="15" x14ac:dyDescent="0.25"/>
  <cols>
    <col min="1" max="1" width="18.28515625" style="7" customWidth="1"/>
    <col min="2" max="2" width="18.140625" style="7" customWidth="1"/>
    <col min="3" max="3" width="18.42578125" style="7" customWidth="1"/>
    <col min="4" max="4" width="27.5703125" style="37" customWidth="1"/>
    <col min="5" max="8" width="27.28515625" style="37" customWidth="1"/>
    <col min="9" max="9" width="27.42578125" style="37" customWidth="1"/>
    <col min="10" max="11" width="9.140625" style="7"/>
    <col min="12" max="12" width="24.5703125" style="7" customWidth="1"/>
    <col min="13" max="16384" width="9.140625" style="7"/>
  </cols>
  <sheetData>
    <row r="3" spans="1:12" x14ac:dyDescent="0.25">
      <c r="C3" s="37"/>
      <c r="D3" s="71" t="s">
        <v>7</v>
      </c>
      <c r="E3" s="71"/>
      <c r="I3" s="37" t="s">
        <v>11</v>
      </c>
      <c r="L3" s="37"/>
    </row>
    <row r="4" spans="1:12" x14ac:dyDescent="0.25">
      <c r="C4" s="37"/>
      <c r="L4" s="37"/>
    </row>
    <row r="5" spans="1:12" x14ac:dyDescent="0.25">
      <c r="C5" s="37"/>
      <c r="L5" s="37"/>
    </row>
    <row r="6" spans="1:12" x14ac:dyDescent="0.25">
      <c r="C6" s="37"/>
      <c r="D6" s="3" t="s">
        <v>0</v>
      </c>
      <c r="E6" s="3" t="s">
        <v>1</v>
      </c>
      <c r="F6" s="3" t="s">
        <v>2</v>
      </c>
      <c r="G6" s="3" t="s">
        <v>3</v>
      </c>
      <c r="H6" s="44" t="s">
        <v>55</v>
      </c>
      <c r="I6" s="46" t="s">
        <v>56</v>
      </c>
      <c r="L6" s="37"/>
    </row>
    <row r="7" spans="1:12" x14ac:dyDescent="0.25">
      <c r="C7" s="37"/>
      <c r="L7" s="37"/>
    </row>
    <row r="8" spans="1:12" x14ac:dyDescent="0.25">
      <c r="A8" s="71" t="s">
        <v>36</v>
      </c>
      <c r="B8" s="71"/>
      <c r="C8" s="37"/>
      <c r="D8" s="25">
        <v>26355</v>
      </c>
      <c r="E8" s="25">
        <v>43081</v>
      </c>
      <c r="F8" s="25">
        <v>18546</v>
      </c>
      <c r="G8" s="25">
        <v>16629</v>
      </c>
      <c r="H8" s="25">
        <v>6447</v>
      </c>
      <c r="I8" s="25">
        <v>4930</v>
      </c>
      <c r="L8" s="37"/>
    </row>
    <row r="9" spans="1:12" x14ac:dyDescent="0.25">
      <c r="C9" s="37" t="s">
        <v>37</v>
      </c>
      <c r="L9" s="37"/>
    </row>
    <row r="10" spans="1:12" x14ac:dyDescent="0.25">
      <c r="C10" s="37">
        <v>1.42</v>
      </c>
      <c r="D10" s="10">
        <f>D$8/$C10</f>
        <v>18559.859154929578</v>
      </c>
      <c r="E10" s="10">
        <f t="shared" ref="E10:I10" si="0">E$8/$C10</f>
        <v>30338.732394366198</v>
      </c>
      <c r="F10" s="12">
        <f t="shared" si="0"/>
        <v>13060.56338028169</v>
      </c>
      <c r="G10" s="12">
        <f t="shared" si="0"/>
        <v>11710.56338028169</v>
      </c>
      <c r="H10" s="12">
        <f t="shared" si="0"/>
        <v>4540.140845070423</v>
      </c>
      <c r="I10" s="12">
        <f t="shared" si="0"/>
        <v>3471.8309859154933</v>
      </c>
      <c r="L10" s="37"/>
    </row>
    <row r="11" spans="1:12" x14ac:dyDescent="0.25">
      <c r="C11" s="37">
        <v>2</v>
      </c>
      <c r="D11" s="10">
        <f>D$8/$C11</f>
        <v>13177.5</v>
      </c>
      <c r="E11" s="10">
        <f t="shared" ref="D11:I14" si="1">E$8/$C11</f>
        <v>21540.5</v>
      </c>
      <c r="F11" s="12">
        <f t="shared" si="1"/>
        <v>9273</v>
      </c>
      <c r="G11" s="12">
        <f>G$8/$C11</f>
        <v>8314.5</v>
      </c>
      <c r="H11" s="12">
        <f t="shared" si="1"/>
        <v>3223.5</v>
      </c>
      <c r="I11" s="12">
        <f t="shared" si="1"/>
        <v>2465</v>
      </c>
      <c r="L11" s="37"/>
    </row>
    <row r="12" spans="1:12" x14ac:dyDescent="0.25">
      <c r="C12" s="37">
        <v>3</v>
      </c>
      <c r="D12" s="12">
        <f t="shared" si="1"/>
        <v>8785</v>
      </c>
      <c r="E12" s="10">
        <f t="shared" si="1"/>
        <v>14360.333333333334</v>
      </c>
      <c r="F12" s="12">
        <f t="shared" si="1"/>
        <v>6182</v>
      </c>
      <c r="G12" s="12">
        <f t="shared" si="1"/>
        <v>5543</v>
      </c>
      <c r="H12" s="12">
        <f t="shared" si="1"/>
        <v>2149</v>
      </c>
      <c r="I12" s="12">
        <f>I$8/$C12</f>
        <v>1643.3333333333333</v>
      </c>
      <c r="L12" s="37"/>
    </row>
    <row r="13" spans="1:12" x14ac:dyDescent="0.25">
      <c r="C13" s="37">
        <v>4</v>
      </c>
      <c r="D13" s="12">
        <f t="shared" si="1"/>
        <v>6588.75</v>
      </c>
      <c r="E13" s="12">
        <f>E$8/$C13</f>
        <v>10770.25</v>
      </c>
      <c r="F13" s="12">
        <f t="shared" si="1"/>
        <v>4636.5</v>
      </c>
      <c r="G13" s="12">
        <f t="shared" si="1"/>
        <v>4157.25</v>
      </c>
      <c r="H13" s="12">
        <f>H$8/$C13</f>
        <v>1611.75</v>
      </c>
      <c r="I13" s="12">
        <f t="shared" si="1"/>
        <v>1232.5</v>
      </c>
      <c r="L13" s="37"/>
    </row>
    <row r="14" spans="1:12" x14ac:dyDescent="0.25">
      <c r="C14" s="37">
        <v>5</v>
      </c>
      <c r="D14" s="12">
        <f t="shared" si="1"/>
        <v>5271</v>
      </c>
      <c r="E14" s="12">
        <f t="shared" si="1"/>
        <v>8616.2000000000007</v>
      </c>
      <c r="F14" s="12">
        <f t="shared" si="1"/>
        <v>3709.2</v>
      </c>
      <c r="G14" s="12">
        <f t="shared" si="1"/>
        <v>3325.8</v>
      </c>
      <c r="H14" s="12">
        <f t="shared" si="1"/>
        <v>1289.4000000000001</v>
      </c>
      <c r="I14" s="12">
        <f t="shared" si="1"/>
        <v>986</v>
      </c>
      <c r="L14" s="37"/>
    </row>
    <row r="15" spans="1:12" x14ac:dyDescent="0.25">
      <c r="C15" s="37"/>
      <c r="L15" s="37"/>
    </row>
    <row r="16" spans="1:12" x14ac:dyDescent="0.25">
      <c r="A16" s="45"/>
      <c r="B16" s="45"/>
      <c r="C16" s="37"/>
    </row>
    <row r="17" spans="1:11" x14ac:dyDescent="0.25">
      <c r="A17" s="70" t="s">
        <v>81</v>
      </c>
      <c r="B17" s="70"/>
      <c r="C17" s="37"/>
      <c r="D17" s="37">
        <v>2</v>
      </c>
      <c r="E17" s="37">
        <v>3</v>
      </c>
      <c r="F17" s="37">
        <v>0</v>
      </c>
      <c r="G17" s="37">
        <v>0</v>
      </c>
      <c r="H17" s="37">
        <v>0</v>
      </c>
      <c r="I17" s="37">
        <v>0</v>
      </c>
      <c r="K17" s="25"/>
    </row>
    <row r="18" spans="1:11" x14ac:dyDescent="0.25">
      <c r="A18" s="45"/>
      <c r="B18" s="45"/>
      <c r="C18" s="37"/>
      <c r="K18" s="25"/>
    </row>
    <row r="19" spans="1:11" x14ac:dyDescent="0.25">
      <c r="K19" s="37"/>
    </row>
    <row r="20" spans="1:11" x14ac:dyDescent="0.25">
      <c r="K20" s="25"/>
    </row>
    <row r="21" spans="1:11" x14ac:dyDescent="0.25">
      <c r="K21" s="25"/>
    </row>
    <row r="22" spans="1:11" x14ac:dyDescent="0.25">
      <c r="C22" s="37"/>
      <c r="D22" s="71" t="s">
        <v>10</v>
      </c>
      <c r="E22" s="71"/>
      <c r="I22" s="37" t="s">
        <v>12</v>
      </c>
      <c r="K22" s="37"/>
    </row>
    <row r="23" spans="1:11" x14ac:dyDescent="0.25">
      <c r="C23" s="37"/>
      <c r="K23" s="25"/>
    </row>
    <row r="24" spans="1:11" x14ac:dyDescent="0.25">
      <c r="C24" s="37"/>
      <c r="D24" s="3" t="s">
        <v>0</v>
      </c>
      <c r="E24" s="3" t="s">
        <v>1</v>
      </c>
      <c r="F24" s="3" t="s">
        <v>2</v>
      </c>
      <c r="G24" s="3" t="s">
        <v>3</v>
      </c>
      <c r="H24" s="44" t="s">
        <v>55</v>
      </c>
      <c r="I24" s="46" t="s">
        <v>56</v>
      </c>
      <c r="K24" s="25"/>
    </row>
    <row r="25" spans="1:11" x14ac:dyDescent="0.25">
      <c r="C25" s="37"/>
      <c r="K25" s="37"/>
    </row>
    <row r="26" spans="1:11" x14ac:dyDescent="0.25">
      <c r="A26" s="71" t="s">
        <v>36</v>
      </c>
      <c r="B26" s="71"/>
      <c r="C26" s="37"/>
      <c r="D26" s="25">
        <v>74565</v>
      </c>
      <c r="E26" s="25">
        <v>134322</v>
      </c>
      <c r="F26" s="25">
        <v>52797</v>
      </c>
      <c r="G26" s="25">
        <v>44774</v>
      </c>
      <c r="H26" s="25">
        <v>16452</v>
      </c>
      <c r="I26" s="25">
        <v>12062</v>
      </c>
      <c r="K26" s="25"/>
    </row>
    <row r="27" spans="1:11" x14ac:dyDescent="0.25">
      <c r="C27" s="37" t="s">
        <v>37</v>
      </c>
      <c r="K27" s="25"/>
    </row>
    <row r="28" spans="1:11" x14ac:dyDescent="0.25">
      <c r="C28" s="37">
        <v>1.42</v>
      </c>
      <c r="D28" s="10">
        <f>D$26/$C28</f>
        <v>52510.563380281696</v>
      </c>
      <c r="E28" s="10">
        <f t="shared" ref="E28:I28" si="2">E$26/$C28</f>
        <v>94592.957746478874</v>
      </c>
      <c r="F28" s="10">
        <f t="shared" si="2"/>
        <v>37180.985915492958</v>
      </c>
      <c r="G28" s="10">
        <f t="shared" si="2"/>
        <v>31530.985915492958</v>
      </c>
      <c r="H28" s="12">
        <f t="shared" si="2"/>
        <v>11585.915492957747</v>
      </c>
      <c r="I28" s="12">
        <f t="shared" si="2"/>
        <v>8494.3661971830988</v>
      </c>
      <c r="K28" s="37"/>
    </row>
    <row r="29" spans="1:11" x14ac:dyDescent="0.25">
      <c r="C29" s="37">
        <v>2</v>
      </c>
      <c r="D29" s="10">
        <f t="shared" ref="D29:I41" si="3">D$26/$C29</f>
        <v>37282.5</v>
      </c>
      <c r="E29" s="10">
        <f t="shared" si="3"/>
        <v>67161</v>
      </c>
      <c r="F29" s="10">
        <f t="shared" si="3"/>
        <v>26398.5</v>
      </c>
      <c r="G29" s="10">
        <f t="shared" si="3"/>
        <v>22387</v>
      </c>
      <c r="H29" s="12">
        <f t="shared" si="3"/>
        <v>8226</v>
      </c>
      <c r="I29" s="12">
        <f t="shared" si="3"/>
        <v>6031</v>
      </c>
      <c r="K29" s="25"/>
    </row>
    <row r="30" spans="1:11" x14ac:dyDescent="0.25">
      <c r="C30" s="37">
        <v>3</v>
      </c>
      <c r="D30" s="10">
        <f t="shared" si="3"/>
        <v>24855</v>
      </c>
      <c r="E30" s="10">
        <f t="shared" si="3"/>
        <v>44774</v>
      </c>
      <c r="F30" s="12">
        <f t="shared" si="3"/>
        <v>17599</v>
      </c>
      <c r="G30" s="12">
        <f t="shared" si="3"/>
        <v>14924.666666666666</v>
      </c>
      <c r="H30" s="12">
        <f>H$26/$C30</f>
        <v>5484</v>
      </c>
      <c r="I30" s="12">
        <f t="shared" si="3"/>
        <v>4020.6666666666665</v>
      </c>
      <c r="K30" s="25"/>
    </row>
    <row r="31" spans="1:11" x14ac:dyDescent="0.25">
      <c r="C31" s="37">
        <v>4</v>
      </c>
      <c r="D31" s="12">
        <f t="shared" si="3"/>
        <v>18641.25</v>
      </c>
      <c r="E31" s="10">
        <f t="shared" si="3"/>
        <v>33580.5</v>
      </c>
      <c r="F31" s="12">
        <f t="shared" si="3"/>
        <v>13199.25</v>
      </c>
      <c r="G31" s="12">
        <f t="shared" si="3"/>
        <v>11193.5</v>
      </c>
      <c r="H31" s="12">
        <f t="shared" si="3"/>
        <v>4113</v>
      </c>
      <c r="I31" s="12">
        <f t="shared" si="3"/>
        <v>3015.5</v>
      </c>
      <c r="K31" s="37"/>
    </row>
    <row r="32" spans="1:11" x14ac:dyDescent="0.25">
      <c r="C32" s="37">
        <v>5</v>
      </c>
      <c r="D32" s="12">
        <f>D$26/$C32</f>
        <v>14913</v>
      </c>
      <c r="E32" s="10">
        <f t="shared" si="3"/>
        <v>26864.400000000001</v>
      </c>
      <c r="F32" s="12">
        <f t="shared" si="3"/>
        <v>10559.4</v>
      </c>
      <c r="G32" s="12">
        <f t="shared" si="3"/>
        <v>8954.7999999999993</v>
      </c>
      <c r="H32" s="12">
        <f t="shared" si="3"/>
        <v>3290.4</v>
      </c>
      <c r="I32" s="12">
        <f t="shared" si="3"/>
        <v>2412.4</v>
      </c>
      <c r="K32" s="25"/>
    </row>
    <row r="33" spans="1:11" x14ac:dyDescent="0.25">
      <c r="C33" s="37">
        <v>6</v>
      </c>
      <c r="D33" s="12">
        <f t="shared" si="3"/>
        <v>12427.5</v>
      </c>
      <c r="E33" s="10">
        <f t="shared" si="3"/>
        <v>22387</v>
      </c>
      <c r="F33" s="12">
        <f t="shared" si="3"/>
        <v>8799.5</v>
      </c>
      <c r="G33" s="12">
        <f t="shared" si="3"/>
        <v>7462.333333333333</v>
      </c>
      <c r="H33" s="12">
        <f t="shared" si="3"/>
        <v>2742</v>
      </c>
      <c r="I33" s="12">
        <f t="shared" si="3"/>
        <v>2010.3333333333333</v>
      </c>
      <c r="K33" s="25"/>
    </row>
    <row r="34" spans="1:11" x14ac:dyDescent="0.25">
      <c r="C34" s="37">
        <v>7</v>
      </c>
      <c r="D34" s="12">
        <f t="shared" si="3"/>
        <v>10652.142857142857</v>
      </c>
      <c r="E34" s="10">
        <f t="shared" si="3"/>
        <v>19188.857142857141</v>
      </c>
      <c r="F34" s="12">
        <f>F$26/$C34</f>
        <v>7542.4285714285716</v>
      </c>
      <c r="G34" s="12">
        <f t="shared" si="3"/>
        <v>6396.2857142857147</v>
      </c>
      <c r="H34" s="12">
        <f>H$26/$C34</f>
        <v>2350.2857142857142</v>
      </c>
      <c r="I34" s="12">
        <f t="shared" si="3"/>
        <v>1723.1428571428571</v>
      </c>
      <c r="K34" s="37"/>
    </row>
    <row r="35" spans="1:11" x14ac:dyDescent="0.25">
      <c r="C35" s="37">
        <v>8</v>
      </c>
      <c r="D35" s="12">
        <f t="shared" si="3"/>
        <v>9320.625</v>
      </c>
      <c r="E35" s="12">
        <f t="shared" si="3"/>
        <v>16790.25</v>
      </c>
      <c r="F35" s="12">
        <f t="shared" si="3"/>
        <v>6599.625</v>
      </c>
      <c r="G35" s="12">
        <f t="shared" si="3"/>
        <v>5596.75</v>
      </c>
      <c r="H35" s="12">
        <f t="shared" si="3"/>
        <v>2056.5</v>
      </c>
      <c r="I35" s="12">
        <f t="shared" si="3"/>
        <v>1507.75</v>
      </c>
      <c r="K35" s="25"/>
    </row>
    <row r="36" spans="1:11" x14ac:dyDescent="0.25">
      <c r="C36" s="37">
        <v>9</v>
      </c>
      <c r="D36" s="12">
        <f t="shared" si="3"/>
        <v>8285</v>
      </c>
      <c r="E36" s="12">
        <f t="shared" si="3"/>
        <v>14924.666666666666</v>
      </c>
      <c r="F36" s="12">
        <f t="shared" si="3"/>
        <v>5866.333333333333</v>
      </c>
      <c r="G36" s="12">
        <f t="shared" si="3"/>
        <v>4974.8888888888887</v>
      </c>
      <c r="H36" s="12">
        <f t="shared" si="3"/>
        <v>1828</v>
      </c>
      <c r="I36" s="12">
        <f t="shared" si="3"/>
        <v>1340.2222222222222</v>
      </c>
      <c r="K36" s="25"/>
    </row>
    <row r="37" spans="1:11" x14ac:dyDescent="0.25">
      <c r="C37" s="37">
        <v>10</v>
      </c>
      <c r="D37" s="12">
        <f t="shared" si="3"/>
        <v>7456.5</v>
      </c>
      <c r="E37" s="12">
        <f t="shared" si="3"/>
        <v>13432.2</v>
      </c>
      <c r="F37" s="12">
        <f t="shared" si="3"/>
        <v>5279.7</v>
      </c>
      <c r="G37" s="12">
        <f t="shared" si="3"/>
        <v>4477.3999999999996</v>
      </c>
      <c r="H37" s="12">
        <f t="shared" si="3"/>
        <v>1645.2</v>
      </c>
      <c r="I37" s="12">
        <f t="shared" si="3"/>
        <v>1206.2</v>
      </c>
      <c r="K37" s="37"/>
    </row>
    <row r="38" spans="1:11" x14ac:dyDescent="0.25">
      <c r="C38" s="37">
        <v>11</v>
      </c>
      <c r="D38" s="12">
        <f t="shared" si="3"/>
        <v>6778.636363636364</v>
      </c>
      <c r="E38" s="12">
        <f t="shared" si="3"/>
        <v>12211.09090909091</v>
      </c>
      <c r="F38" s="12">
        <f t="shared" si="3"/>
        <v>4799.727272727273</v>
      </c>
      <c r="G38" s="12">
        <f t="shared" si="3"/>
        <v>4070.3636363636365</v>
      </c>
      <c r="H38" s="12">
        <f t="shared" si="3"/>
        <v>1495.6363636363637</v>
      </c>
      <c r="I38" s="12">
        <f t="shared" si="3"/>
        <v>1096.5454545454545</v>
      </c>
      <c r="K38" s="25"/>
    </row>
    <row r="39" spans="1:11" x14ac:dyDescent="0.25">
      <c r="C39" s="37">
        <v>12</v>
      </c>
      <c r="D39" s="12">
        <f t="shared" si="3"/>
        <v>6213.75</v>
      </c>
      <c r="E39" s="12">
        <f t="shared" si="3"/>
        <v>11193.5</v>
      </c>
      <c r="F39" s="12">
        <f t="shared" si="3"/>
        <v>4399.75</v>
      </c>
      <c r="G39" s="12">
        <f t="shared" si="3"/>
        <v>3731.1666666666665</v>
      </c>
      <c r="H39" s="12">
        <f t="shared" si="3"/>
        <v>1371</v>
      </c>
      <c r="I39" s="12">
        <f t="shared" si="3"/>
        <v>1005.1666666666666</v>
      </c>
      <c r="K39" s="25"/>
    </row>
    <row r="40" spans="1:11" x14ac:dyDescent="0.25">
      <c r="C40" s="37">
        <v>13</v>
      </c>
      <c r="D40" s="12">
        <f t="shared" si="3"/>
        <v>5735.7692307692305</v>
      </c>
      <c r="E40" s="12">
        <f t="shared" si="3"/>
        <v>10332.461538461539</v>
      </c>
      <c r="F40" s="12">
        <f t="shared" si="3"/>
        <v>4061.3076923076924</v>
      </c>
      <c r="G40" s="12">
        <f t="shared" si="3"/>
        <v>3444.1538461538462</v>
      </c>
      <c r="H40" s="12">
        <f t="shared" si="3"/>
        <v>1265.5384615384614</v>
      </c>
      <c r="I40" s="12">
        <f t="shared" si="3"/>
        <v>927.84615384615381</v>
      </c>
      <c r="K40" s="37"/>
    </row>
    <row r="41" spans="1:11" x14ac:dyDescent="0.25">
      <c r="C41" s="37">
        <v>14</v>
      </c>
      <c r="D41" s="12">
        <f t="shared" si="3"/>
        <v>5326.0714285714284</v>
      </c>
      <c r="E41" s="12">
        <f t="shared" si="3"/>
        <v>9594.4285714285706</v>
      </c>
      <c r="F41" s="12">
        <f t="shared" si="3"/>
        <v>3771.2142857142858</v>
      </c>
      <c r="G41" s="12">
        <f t="shared" si="3"/>
        <v>3198.1428571428573</v>
      </c>
      <c r="H41" s="12">
        <f t="shared" si="3"/>
        <v>1175.1428571428571</v>
      </c>
      <c r="I41" s="12">
        <f t="shared" si="3"/>
        <v>861.57142857142856</v>
      </c>
      <c r="K41" s="25"/>
    </row>
    <row r="42" spans="1:11" x14ac:dyDescent="0.25">
      <c r="C42" s="37"/>
      <c r="K42" s="25"/>
    </row>
    <row r="43" spans="1:11" x14ac:dyDescent="0.25">
      <c r="A43" s="45"/>
      <c r="B43" s="45"/>
      <c r="C43" s="37"/>
      <c r="K43" s="37"/>
    </row>
    <row r="44" spans="1:11" x14ac:dyDescent="0.25">
      <c r="A44" s="70" t="s">
        <v>81</v>
      </c>
      <c r="B44" s="70"/>
      <c r="C44" s="37"/>
      <c r="D44" s="37">
        <v>3</v>
      </c>
      <c r="E44" s="37">
        <v>7</v>
      </c>
      <c r="F44" s="37">
        <v>2</v>
      </c>
      <c r="G44" s="37">
        <v>2</v>
      </c>
      <c r="H44" s="37">
        <v>0</v>
      </c>
      <c r="I44" s="37">
        <v>0</v>
      </c>
      <c r="K44" s="25"/>
    </row>
    <row r="45" spans="1:11" x14ac:dyDescent="0.25">
      <c r="A45" s="45"/>
      <c r="B45" s="45"/>
      <c r="C45" s="37"/>
      <c r="K45" s="25"/>
    </row>
    <row r="46" spans="1:11" x14ac:dyDescent="0.25">
      <c r="C46" s="37"/>
      <c r="K46" s="37"/>
    </row>
    <row r="47" spans="1:11" x14ac:dyDescent="0.25">
      <c r="C47" s="37"/>
      <c r="K47" s="37"/>
    </row>
    <row r="48" spans="1:11" x14ac:dyDescent="0.25">
      <c r="C48" s="37"/>
      <c r="K48" s="25"/>
    </row>
    <row r="49" spans="1:11" x14ac:dyDescent="0.25">
      <c r="C49" s="37"/>
      <c r="D49" s="71" t="s">
        <v>13</v>
      </c>
      <c r="E49" s="71"/>
      <c r="I49" s="37" t="s">
        <v>14</v>
      </c>
      <c r="K49" s="25"/>
    </row>
    <row r="50" spans="1:11" x14ac:dyDescent="0.25">
      <c r="C50" s="37"/>
      <c r="K50" s="37"/>
    </row>
    <row r="51" spans="1:11" x14ac:dyDescent="0.25">
      <c r="A51" s="71"/>
      <c r="B51" s="71"/>
      <c r="C51" s="37"/>
      <c r="D51" s="3" t="s">
        <v>0</v>
      </c>
      <c r="E51" s="3" t="s">
        <v>1</v>
      </c>
      <c r="F51" s="3" t="s">
        <v>2</v>
      </c>
      <c r="G51" s="3" t="s">
        <v>3</v>
      </c>
      <c r="H51" s="44" t="s">
        <v>55</v>
      </c>
      <c r="I51" s="46" t="s">
        <v>56</v>
      </c>
      <c r="K51" s="25"/>
    </row>
    <row r="52" spans="1:11" x14ac:dyDescent="0.25">
      <c r="C52" s="37"/>
      <c r="K52" s="25"/>
    </row>
    <row r="53" spans="1:11" x14ac:dyDescent="0.25">
      <c r="A53" s="71" t="s">
        <v>36</v>
      </c>
      <c r="B53" s="71"/>
      <c r="C53" s="37"/>
      <c r="D53" s="25">
        <v>50464</v>
      </c>
      <c r="E53" s="25">
        <v>59515</v>
      </c>
      <c r="F53" s="25">
        <v>47350</v>
      </c>
      <c r="G53" s="25">
        <v>24384</v>
      </c>
      <c r="H53" s="25">
        <v>9524</v>
      </c>
      <c r="I53" s="25">
        <v>7725</v>
      </c>
      <c r="K53" s="37"/>
    </row>
    <row r="54" spans="1:11" x14ac:dyDescent="0.25">
      <c r="C54" s="37" t="s">
        <v>37</v>
      </c>
      <c r="K54" s="25"/>
    </row>
    <row r="55" spans="1:11" x14ac:dyDescent="0.25">
      <c r="C55" s="37">
        <v>1.42</v>
      </c>
      <c r="D55" s="10">
        <f>D$53/$C55</f>
        <v>35538.028169014084</v>
      </c>
      <c r="E55" s="10">
        <f t="shared" ref="E55:I55" si="4">E$53/$C55</f>
        <v>41911.971830985916</v>
      </c>
      <c r="F55" s="10">
        <f t="shared" si="4"/>
        <v>33345.070422535216</v>
      </c>
      <c r="G55" s="10">
        <f t="shared" si="4"/>
        <v>17171.830985915494</v>
      </c>
      <c r="H55" s="12">
        <f t="shared" si="4"/>
        <v>6707.0422535211273</v>
      </c>
      <c r="I55" s="12">
        <f t="shared" si="4"/>
        <v>5440.140845070423</v>
      </c>
      <c r="K55" s="25"/>
    </row>
    <row r="56" spans="1:11" x14ac:dyDescent="0.25">
      <c r="C56" s="37">
        <v>2</v>
      </c>
      <c r="D56" s="10">
        <f t="shared" ref="D56:I62" si="5">D$53/$C56</f>
        <v>25232</v>
      </c>
      <c r="E56" s="10">
        <f t="shared" si="5"/>
        <v>29757.5</v>
      </c>
      <c r="F56" s="10">
        <f t="shared" si="5"/>
        <v>23675</v>
      </c>
      <c r="G56" s="12">
        <f t="shared" si="5"/>
        <v>12192</v>
      </c>
      <c r="H56" s="12">
        <f t="shared" si="5"/>
        <v>4762</v>
      </c>
      <c r="I56" s="12">
        <f t="shared" si="5"/>
        <v>3862.5</v>
      </c>
      <c r="K56" s="37"/>
    </row>
    <row r="57" spans="1:11" x14ac:dyDescent="0.25">
      <c r="C57" s="37">
        <v>3</v>
      </c>
      <c r="D57" s="12">
        <f t="shared" si="5"/>
        <v>16821.333333333332</v>
      </c>
      <c r="E57" s="10">
        <f t="shared" si="5"/>
        <v>19838.333333333332</v>
      </c>
      <c r="F57" s="12">
        <f t="shared" si="5"/>
        <v>15783.333333333334</v>
      </c>
      <c r="G57" s="12">
        <f t="shared" si="5"/>
        <v>8128</v>
      </c>
      <c r="H57" s="12">
        <f t="shared" si="5"/>
        <v>3174.6666666666665</v>
      </c>
      <c r="I57" s="12">
        <f>I$53/$C57</f>
        <v>2575</v>
      </c>
      <c r="J57" s="25"/>
      <c r="K57" s="25"/>
    </row>
    <row r="58" spans="1:11" x14ac:dyDescent="0.25">
      <c r="C58" s="37">
        <v>4</v>
      </c>
      <c r="D58" s="12">
        <f t="shared" si="5"/>
        <v>12616</v>
      </c>
      <c r="E58" s="12">
        <f t="shared" si="5"/>
        <v>14878.75</v>
      </c>
      <c r="F58" s="12">
        <f t="shared" si="5"/>
        <v>11837.5</v>
      </c>
      <c r="G58" s="12">
        <f>G$53/$C58</f>
        <v>6096</v>
      </c>
      <c r="H58" s="12">
        <f t="shared" si="5"/>
        <v>2381</v>
      </c>
      <c r="I58" s="12">
        <f t="shared" si="5"/>
        <v>1931.25</v>
      </c>
      <c r="J58" s="25"/>
      <c r="K58" s="25"/>
    </row>
    <row r="59" spans="1:11" x14ac:dyDescent="0.25">
      <c r="C59" s="37">
        <v>5</v>
      </c>
      <c r="D59" s="12">
        <f t="shared" si="5"/>
        <v>10092.799999999999</v>
      </c>
      <c r="E59" s="12">
        <f t="shared" si="5"/>
        <v>11903</v>
      </c>
      <c r="F59" s="12">
        <f t="shared" si="5"/>
        <v>9470</v>
      </c>
      <c r="G59" s="12">
        <f t="shared" si="5"/>
        <v>4876.8</v>
      </c>
      <c r="H59" s="12">
        <f t="shared" si="5"/>
        <v>1904.8</v>
      </c>
      <c r="I59" s="12">
        <f t="shared" si="5"/>
        <v>1545</v>
      </c>
      <c r="K59" s="37"/>
    </row>
    <row r="60" spans="1:11" x14ac:dyDescent="0.25">
      <c r="C60" s="37">
        <v>6</v>
      </c>
      <c r="D60" s="12">
        <f t="shared" si="5"/>
        <v>8410.6666666666661</v>
      </c>
      <c r="E60" s="12">
        <f t="shared" si="5"/>
        <v>9919.1666666666661</v>
      </c>
      <c r="F60" s="12">
        <f t="shared" si="5"/>
        <v>7891.666666666667</v>
      </c>
      <c r="G60" s="12">
        <f t="shared" si="5"/>
        <v>4064</v>
      </c>
      <c r="H60" s="12">
        <f>H$53/$C60</f>
        <v>1587.3333333333333</v>
      </c>
      <c r="I60" s="12">
        <f t="shared" si="5"/>
        <v>1287.5</v>
      </c>
      <c r="K60" s="25"/>
    </row>
    <row r="61" spans="1:11" x14ac:dyDescent="0.25">
      <c r="C61" s="37">
        <v>7</v>
      </c>
      <c r="D61" s="12">
        <f t="shared" si="5"/>
        <v>7209.1428571428569</v>
      </c>
      <c r="E61" s="12">
        <f t="shared" si="5"/>
        <v>8502.1428571428569</v>
      </c>
      <c r="F61" s="12">
        <f t="shared" si="5"/>
        <v>6764.2857142857147</v>
      </c>
      <c r="G61" s="12">
        <f t="shared" si="5"/>
        <v>3483.4285714285716</v>
      </c>
      <c r="H61" s="12">
        <f t="shared" si="5"/>
        <v>1360.5714285714287</v>
      </c>
      <c r="I61" s="12">
        <f t="shared" si="5"/>
        <v>1103.5714285714287</v>
      </c>
      <c r="K61" s="25"/>
    </row>
    <row r="62" spans="1:11" x14ac:dyDescent="0.25">
      <c r="C62" s="37">
        <v>8</v>
      </c>
      <c r="D62" s="12">
        <f t="shared" si="5"/>
        <v>6308</v>
      </c>
      <c r="E62" s="12">
        <f t="shared" si="5"/>
        <v>7439.375</v>
      </c>
      <c r="F62" s="12">
        <f t="shared" si="5"/>
        <v>5918.75</v>
      </c>
      <c r="G62" s="12">
        <f t="shared" si="5"/>
        <v>3048</v>
      </c>
      <c r="H62" s="12">
        <f t="shared" si="5"/>
        <v>1190.5</v>
      </c>
      <c r="I62" s="12">
        <f t="shared" si="5"/>
        <v>965.625</v>
      </c>
      <c r="K62" s="37"/>
    </row>
    <row r="63" spans="1:11" x14ac:dyDescent="0.25">
      <c r="C63" s="37"/>
      <c r="K63" s="25"/>
    </row>
    <row r="64" spans="1:11" x14ac:dyDescent="0.25">
      <c r="A64" s="45"/>
      <c r="B64" s="45"/>
      <c r="C64" s="37"/>
      <c r="K64" s="25"/>
    </row>
    <row r="65" spans="1:11" x14ac:dyDescent="0.25">
      <c r="A65" s="70" t="s">
        <v>81</v>
      </c>
      <c r="B65" s="70"/>
      <c r="C65" s="37"/>
      <c r="D65" s="37">
        <v>2</v>
      </c>
      <c r="E65" s="37">
        <v>3</v>
      </c>
      <c r="F65" s="37">
        <v>2</v>
      </c>
      <c r="G65" s="37">
        <v>1</v>
      </c>
      <c r="H65" s="37">
        <v>0</v>
      </c>
      <c r="I65" s="37">
        <v>0</v>
      </c>
      <c r="K65" s="37"/>
    </row>
    <row r="66" spans="1:11" x14ac:dyDescent="0.25">
      <c r="A66" s="45"/>
      <c r="B66" s="45"/>
      <c r="C66" s="37"/>
      <c r="K66" s="25"/>
    </row>
    <row r="67" spans="1:11" x14ac:dyDescent="0.25">
      <c r="C67" s="37"/>
      <c r="K67" s="25"/>
    </row>
    <row r="68" spans="1:11" x14ac:dyDescent="0.25">
      <c r="C68" s="37"/>
      <c r="K68" s="37"/>
    </row>
    <row r="69" spans="1:11" x14ac:dyDescent="0.25">
      <c r="C69" s="37"/>
      <c r="K69" s="25"/>
    </row>
    <row r="70" spans="1:11" x14ac:dyDescent="0.25">
      <c r="C70" s="37"/>
      <c r="D70" s="71" t="s">
        <v>15</v>
      </c>
      <c r="E70" s="71"/>
      <c r="I70" s="37" t="s">
        <v>26</v>
      </c>
      <c r="K70" s="25"/>
    </row>
    <row r="71" spans="1:11" x14ac:dyDescent="0.25">
      <c r="C71" s="37"/>
      <c r="K71" s="37"/>
    </row>
    <row r="72" spans="1:11" x14ac:dyDescent="0.25">
      <c r="C72" s="37"/>
      <c r="D72" s="3" t="s">
        <v>0</v>
      </c>
      <c r="E72" s="3" t="s">
        <v>1</v>
      </c>
      <c r="F72" s="3" t="s">
        <v>2</v>
      </c>
      <c r="G72" s="3" t="s">
        <v>3</v>
      </c>
      <c r="H72" s="44" t="s">
        <v>55</v>
      </c>
      <c r="I72" s="46" t="s">
        <v>56</v>
      </c>
      <c r="K72" s="25"/>
    </row>
    <row r="73" spans="1:11" x14ac:dyDescent="0.25">
      <c r="C73" s="37"/>
      <c r="K73" s="25"/>
    </row>
    <row r="74" spans="1:11" x14ac:dyDescent="0.25">
      <c r="A74" s="71" t="s">
        <v>36</v>
      </c>
      <c r="B74" s="71"/>
      <c r="C74" s="37"/>
      <c r="D74" s="25">
        <v>84166</v>
      </c>
      <c r="E74" s="25">
        <v>79463</v>
      </c>
      <c r="F74" s="25">
        <v>44551</v>
      </c>
      <c r="G74" s="25">
        <v>26661</v>
      </c>
      <c r="H74" s="25">
        <v>13930</v>
      </c>
      <c r="I74" s="25">
        <v>14534</v>
      </c>
      <c r="K74" s="37"/>
    </row>
    <row r="75" spans="1:11" x14ac:dyDescent="0.25">
      <c r="C75" s="37" t="s">
        <v>37</v>
      </c>
      <c r="K75" s="37"/>
    </row>
    <row r="76" spans="1:11" x14ac:dyDescent="0.25">
      <c r="C76" s="37">
        <v>1.42</v>
      </c>
      <c r="D76" s="10">
        <f>D$74/$C76</f>
        <v>59271.830985915498</v>
      </c>
      <c r="E76" s="10">
        <f t="shared" ref="E76:I76" si="6">E$74/$C76</f>
        <v>55959.859154929582</v>
      </c>
      <c r="F76" s="10">
        <f t="shared" si="6"/>
        <v>31373.943661971833</v>
      </c>
      <c r="G76" s="10">
        <f t="shared" si="6"/>
        <v>18775.352112676057</v>
      </c>
      <c r="H76" s="12">
        <f t="shared" si="6"/>
        <v>9809.8591549295779</v>
      </c>
      <c r="I76" s="12">
        <f t="shared" si="6"/>
        <v>10235.211267605635</v>
      </c>
      <c r="K76" s="25"/>
    </row>
    <row r="77" spans="1:11" x14ac:dyDescent="0.25">
      <c r="C77" s="37">
        <v>2</v>
      </c>
      <c r="D77" s="10">
        <f t="shared" ref="D77:I86" si="7">D$74/$C77</f>
        <v>42083</v>
      </c>
      <c r="E77" s="10">
        <f t="shared" si="7"/>
        <v>39731.5</v>
      </c>
      <c r="F77" s="10">
        <f t="shared" si="7"/>
        <v>22275.5</v>
      </c>
      <c r="G77" s="12">
        <f t="shared" si="7"/>
        <v>13330.5</v>
      </c>
      <c r="H77" s="12">
        <f t="shared" si="7"/>
        <v>6965</v>
      </c>
      <c r="I77" s="12">
        <f t="shared" si="7"/>
        <v>7267</v>
      </c>
      <c r="K77" s="25"/>
    </row>
    <row r="78" spans="1:11" x14ac:dyDescent="0.25">
      <c r="C78" s="37">
        <v>3</v>
      </c>
      <c r="D78" s="10">
        <f t="shared" si="7"/>
        <v>28055.333333333332</v>
      </c>
      <c r="E78" s="10">
        <f t="shared" si="7"/>
        <v>26487.666666666668</v>
      </c>
      <c r="F78" s="12">
        <f t="shared" si="7"/>
        <v>14850.333333333334</v>
      </c>
      <c r="G78" s="12">
        <f t="shared" si="7"/>
        <v>8887</v>
      </c>
      <c r="H78" s="12">
        <f t="shared" si="7"/>
        <v>4643.333333333333</v>
      </c>
      <c r="I78" s="12">
        <f t="shared" si="7"/>
        <v>4844.666666666667</v>
      </c>
      <c r="K78" s="37"/>
    </row>
    <row r="79" spans="1:11" x14ac:dyDescent="0.25">
      <c r="C79" s="37">
        <v>4</v>
      </c>
      <c r="D79" s="10">
        <f t="shared" si="7"/>
        <v>21041.5</v>
      </c>
      <c r="E79" s="10">
        <f t="shared" si="7"/>
        <v>19865.75</v>
      </c>
      <c r="F79" s="12">
        <f t="shared" si="7"/>
        <v>11137.75</v>
      </c>
      <c r="G79" s="12">
        <f t="shared" si="7"/>
        <v>6665.25</v>
      </c>
      <c r="H79" s="12">
        <f t="shared" si="7"/>
        <v>3482.5</v>
      </c>
      <c r="I79" s="12">
        <f t="shared" si="7"/>
        <v>3633.5</v>
      </c>
      <c r="K79" s="25"/>
    </row>
    <row r="80" spans="1:11" x14ac:dyDescent="0.25">
      <c r="C80" s="37">
        <v>5</v>
      </c>
      <c r="D80" s="12">
        <f t="shared" si="7"/>
        <v>16833.2</v>
      </c>
      <c r="E80" s="12">
        <f t="shared" si="7"/>
        <v>15892.6</v>
      </c>
      <c r="F80" s="12">
        <f t="shared" si="7"/>
        <v>8910.2000000000007</v>
      </c>
      <c r="G80" s="12">
        <f t="shared" si="7"/>
        <v>5332.2</v>
      </c>
      <c r="H80" s="12">
        <f t="shared" si="7"/>
        <v>2786</v>
      </c>
      <c r="I80" s="12">
        <f t="shared" si="7"/>
        <v>2906.8</v>
      </c>
      <c r="K80" s="25"/>
    </row>
    <row r="81" spans="1:11" x14ac:dyDescent="0.25">
      <c r="C81" s="37">
        <v>6</v>
      </c>
      <c r="D81" s="12">
        <f t="shared" si="7"/>
        <v>14027.666666666666</v>
      </c>
      <c r="E81" s="12">
        <f t="shared" si="7"/>
        <v>13243.833333333334</v>
      </c>
      <c r="F81" s="12">
        <f t="shared" si="7"/>
        <v>7425.166666666667</v>
      </c>
      <c r="G81" s="12">
        <f t="shared" si="7"/>
        <v>4443.5</v>
      </c>
      <c r="H81" s="12">
        <f t="shared" si="7"/>
        <v>2321.6666666666665</v>
      </c>
      <c r="I81" s="12">
        <f t="shared" si="7"/>
        <v>2422.3333333333335</v>
      </c>
      <c r="K81" s="37"/>
    </row>
    <row r="82" spans="1:11" x14ac:dyDescent="0.25">
      <c r="C82" s="37">
        <v>7</v>
      </c>
      <c r="D82" s="12">
        <f t="shared" si="7"/>
        <v>12023.714285714286</v>
      </c>
      <c r="E82" s="12">
        <f t="shared" si="7"/>
        <v>11351.857142857143</v>
      </c>
      <c r="F82" s="12">
        <f t="shared" si="7"/>
        <v>6364.4285714285716</v>
      </c>
      <c r="G82" s="12">
        <f t="shared" si="7"/>
        <v>3808.7142857142858</v>
      </c>
      <c r="H82" s="12">
        <f t="shared" si="7"/>
        <v>1990</v>
      </c>
      <c r="I82" s="12">
        <f t="shared" si="7"/>
        <v>2076.2857142857142</v>
      </c>
      <c r="K82" s="25"/>
    </row>
    <row r="83" spans="1:11" x14ac:dyDescent="0.25">
      <c r="C83" s="37">
        <v>8</v>
      </c>
      <c r="D83" s="12">
        <f t="shared" si="7"/>
        <v>10520.75</v>
      </c>
      <c r="E83" s="12">
        <f t="shared" si="7"/>
        <v>9932.875</v>
      </c>
      <c r="F83" s="12">
        <f t="shared" si="7"/>
        <v>5568.875</v>
      </c>
      <c r="G83" s="12">
        <f t="shared" si="7"/>
        <v>3332.625</v>
      </c>
      <c r="H83" s="12">
        <f t="shared" si="7"/>
        <v>1741.25</v>
      </c>
      <c r="I83" s="12">
        <f t="shared" si="7"/>
        <v>1816.75</v>
      </c>
      <c r="K83" s="25"/>
    </row>
    <row r="84" spans="1:11" x14ac:dyDescent="0.25">
      <c r="C84" s="37">
        <v>9</v>
      </c>
      <c r="D84" s="12">
        <f t="shared" si="7"/>
        <v>9351.7777777777774</v>
      </c>
      <c r="E84" s="12">
        <f t="shared" si="7"/>
        <v>8829.2222222222226</v>
      </c>
      <c r="F84" s="12">
        <f t="shared" si="7"/>
        <v>4950.1111111111113</v>
      </c>
      <c r="G84" s="12">
        <f t="shared" si="7"/>
        <v>2962.3333333333335</v>
      </c>
      <c r="H84" s="12">
        <f t="shared" si="7"/>
        <v>1547.7777777777778</v>
      </c>
      <c r="I84" s="12">
        <f t="shared" si="7"/>
        <v>1614.8888888888889</v>
      </c>
      <c r="K84" s="37"/>
    </row>
    <row r="85" spans="1:11" x14ac:dyDescent="0.25">
      <c r="C85" s="37">
        <v>10</v>
      </c>
      <c r="D85" s="12">
        <f t="shared" si="7"/>
        <v>8416.6</v>
      </c>
      <c r="E85" s="12">
        <f t="shared" si="7"/>
        <v>7946.3</v>
      </c>
      <c r="F85" s="12">
        <f t="shared" si="7"/>
        <v>4455.1000000000004</v>
      </c>
      <c r="G85" s="12">
        <f t="shared" si="7"/>
        <v>2666.1</v>
      </c>
      <c r="H85" s="12">
        <f t="shared" si="7"/>
        <v>1393</v>
      </c>
      <c r="I85" s="12">
        <f t="shared" si="7"/>
        <v>1453.4</v>
      </c>
      <c r="K85" s="25"/>
    </row>
    <row r="86" spans="1:11" x14ac:dyDescent="0.25">
      <c r="C86" s="37">
        <v>11</v>
      </c>
      <c r="D86" s="12">
        <f t="shared" si="7"/>
        <v>7651.454545454545</v>
      </c>
      <c r="E86" s="12">
        <f t="shared" si="7"/>
        <v>7223.909090909091</v>
      </c>
      <c r="F86" s="12">
        <f t="shared" si="7"/>
        <v>4050.090909090909</v>
      </c>
      <c r="G86" s="12">
        <f t="shared" si="7"/>
        <v>2423.7272727272725</v>
      </c>
      <c r="H86" s="12">
        <f t="shared" si="7"/>
        <v>1266.3636363636363</v>
      </c>
      <c r="I86" s="12">
        <f t="shared" si="7"/>
        <v>1321.2727272727273</v>
      </c>
      <c r="K86" s="25"/>
    </row>
    <row r="87" spans="1:11" x14ac:dyDescent="0.25">
      <c r="C87" s="37"/>
    </row>
    <row r="88" spans="1:11" x14ac:dyDescent="0.25">
      <c r="A88" s="45"/>
      <c r="B88" s="45"/>
      <c r="C88" s="37"/>
    </row>
    <row r="89" spans="1:11" x14ac:dyDescent="0.25">
      <c r="A89" s="70" t="s">
        <v>81</v>
      </c>
      <c r="B89" s="70"/>
      <c r="C89" s="37"/>
      <c r="D89" s="37">
        <v>4</v>
      </c>
      <c r="E89" s="37">
        <v>4</v>
      </c>
      <c r="F89" s="37">
        <v>2</v>
      </c>
      <c r="G89" s="37">
        <v>1</v>
      </c>
      <c r="H89" s="37">
        <v>0</v>
      </c>
      <c r="I89" s="37">
        <v>0</v>
      </c>
    </row>
    <row r="90" spans="1:11" x14ac:dyDescent="0.25">
      <c r="A90" s="45"/>
      <c r="B90" s="45"/>
      <c r="C90" s="37"/>
    </row>
    <row r="91" spans="1:11" x14ac:dyDescent="0.25">
      <c r="C91" s="37"/>
    </row>
    <row r="92" spans="1:11" x14ac:dyDescent="0.25">
      <c r="C92" s="37"/>
    </row>
    <row r="93" spans="1:11" x14ac:dyDescent="0.25">
      <c r="C93" s="37"/>
    </row>
    <row r="94" spans="1:11" x14ac:dyDescent="0.25">
      <c r="C94" s="37"/>
      <c r="D94" s="71" t="s">
        <v>16</v>
      </c>
      <c r="E94" s="71"/>
      <c r="I94" s="37" t="s">
        <v>28</v>
      </c>
    </row>
    <row r="95" spans="1:11" x14ac:dyDescent="0.25">
      <c r="C95" s="37"/>
    </row>
    <row r="96" spans="1:11" x14ac:dyDescent="0.25">
      <c r="C96" s="37"/>
      <c r="D96" s="3" t="s">
        <v>0</v>
      </c>
      <c r="E96" s="3" t="s">
        <v>1</v>
      </c>
      <c r="F96" s="3" t="s">
        <v>2</v>
      </c>
      <c r="G96" s="3" t="s">
        <v>3</v>
      </c>
      <c r="H96" s="44" t="s">
        <v>55</v>
      </c>
      <c r="I96" s="46" t="s">
        <v>56</v>
      </c>
    </row>
    <row r="97" spans="1:11" x14ac:dyDescent="0.25">
      <c r="C97" s="37"/>
    </row>
    <row r="98" spans="1:11" x14ac:dyDescent="0.25">
      <c r="A98" s="71" t="s">
        <v>36</v>
      </c>
      <c r="B98" s="71"/>
      <c r="C98" s="37"/>
      <c r="D98" s="25">
        <v>78163</v>
      </c>
      <c r="E98" s="25">
        <v>73556</v>
      </c>
      <c r="F98" s="25">
        <v>38628</v>
      </c>
      <c r="G98" s="25">
        <v>25673</v>
      </c>
      <c r="H98" s="25">
        <v>13569</v>
      </c>
      <c r="I98" s="25">
        <v>13843</v>
      </c>
    </row>
    <row r="99" spans="1:11" x14ac:dyDescent="0.25">
      <c r="C99" s="37" t="s">
        <v>37</v>
      </c>
    </row>
    <row r="100" spans="1:11" x14ac:dyDescent="0.25">
      <c r="C100" s="37">
        <v>1.42</v>
      </c>
      <c r="D100" s="10">
        <f>D$98/$C100</f>
        <v>55044.366197183102</v>
      </c>
      <c r="E100" s="10">
        <f t="shared" ref="E100:I109" si="8">E$98/$C100</f>
        <v>51800</v>
      </c>
      <c r="F100" s="10">
        <f t="shared" si="8"/>
        <v>27202.816901408452</v>
      </c>
      <c r="G100" s="12">
        <f t="shared" si="8"/>
        <v>18079.577464788734</v>
      </c>
      <c r="H100" s="12">
        <f t="shared" si="8"/>
        <v>9555.6338028169012</v>
      </c>
      <c r="I100" s="12">
        <f t="shared" si="8"/>
        <v>9748.5915492957756</v>
      </c>
    </row>
    <row r="101" spans="1:11" x14ac:dyDescent="0.25">
      <c r="C101" s="37">
        <v>2</v>
      </c>
      <c r="D101" s="10">
        <f t="shared" ref="D101:D109" si="9">D$98/$C101</f>
        <v>39081.5</v>
      </c>
      <c r="E101" s="10">
        <f t="shared" si="8"/>
        <v>36778</v>
      </c>
      <c r="F101" s="10">
        <f t="shared" si="8"/>
        <v>19314</v>
      </c>
      <c r="G101" s="12">
        <f t="shared" si="8"/>
        <v>12836.5</v>
      </c>
      <c r="H101" s="12">
        <f t="shared" si="8"/>
        <v>6784.5</v>
      </c>
      <c r="I101" s="12">
        <f t="shared" si="8"/>
        <v>6921.5</v>
      </c>
      <c r="K101" s="25"/>
    </row>
    <row r="102" spans="1:11" x14ac:dyDescent="0.25">
      <c r="C102" s="37">
        <v>3</v>
      </c>
      <c r="D102" s="10">
        <f t="shared" si="9"/>
        <v>26054.333333333332</v>
      </c>
      <c r="E102" s="10">
        <f t="shared" si="8"/>
        <v>24518.666666666668</v>
      </c>
      <c r="F102" s="12">
        <f t="shared" si="8"/>
        <v>12876</v>
      </c>
      <c r="G102" s="12">
        <f t="shared" si="8"/>
        <v>8557.6666666666661</v>
      </c>
      <c r="H102" s="12">
        <f t="shared" si="8"/>
        <v>4523</v>
      </c>
      <c r="I102" s="12">
        <f t="shared" si="8"/>
        <v>4614.333333333333</v>
      </c>
      <c r="K102" s="25"/>
    </row>
    <row r="103" spans="1:11" x14ac:dyDescent="0.25">
      <c r="C103" s="37">
        <v>4</v>
      </c>
      <c r="D103" s="10">
        <f t="shared" si="9"/>
        <v>19540.75</v>
      </c>
      <c r="E103" s="10">
        <f t="shared" si="8"/>
        <v>18389</v>
      </c>
      <c r="F103" s="12">
        <f t="shared" si="8"/>
        <v>9657</v>
      </c>
      <c r="G103" s="12">
        <f t="shared" si="8"/>
        <v>6418.25</v>
      </c>
      <c r="H103" s="12">
        <f t="shared" si="8"/>
        <v>3392.25</v>
      </c>
      <c r="I103" s="12">
        <f t="shared" si="8"/>
        <v>3460.75</v>
      </c>
      <c r="K103" s="37"/>
    </row>
    <row r="104" spans="1:11" x14ac:dyDescent="0.25">
      <c r="C104" s="37">
        <v>5</v>
      </c>
      <c r="D104" s="12">
        <f t="shared" si="9"/>
        <v>15632.6</v>
      </c>
      <c r="E104" s="12">
        <f t="shared" si="8"/>
        <v>14711.2</v>
      </c>
      <c r="F104" s="12">
        <f t="shared" si="8"/>
        <v>7725.6</v>
      </c>
      <c r="G104" s="12">
        <f t="shared" si="8"/>
        <v>5134.6000000000004</v>
      </c>
      <c r="H104" s="12">
        <f t="shared" si="8"/>
        <v>2713.8</v>
      </c>
      <c r="I104" s="12">
        <f t="shared" si="8"/>
        <v>2768.6</v>
      </c>
      <c r="K104" s="25"/>
    </row>
    <row r="105" spans="1:11" x14ac:dyDescent="0.25">
      <c r="C105" s="37">
        <v>6</v>
      </c>
      <c r="D105" s="12">
        <f t="shared" si="9"/>
        <v>13027.166666666666</v>
      </c>
      <c r="E105" s="12">
        <f t="shared" si="8"/>
        <v>12259.333333333334</v>
      </c>
      <c r="F105" s="12">
        <f t="shared" si="8"/>
        <v>6438</v>
      </c>
      <c r="G105" s="12">
        <f t="shared" si="8"/>
        <v>4278.833333333333</v>
      </c>
      <c r="H105" s="12">
        <f t="shared" si="8"/>
        <v>2261.5</v>
      </c>
      <c r="I105" s="12">
        <f t="shared" si="8"/>
        <v>2307.1666666666665</v>
      </c>
      <c r="K105" s="25"/>
    </row>
    <row r="106" spans="1:11" x14ac:dyDescent="0.25">
      <c r="C106" s="37">
        <v>7</v>
      </c>
      <c r="D106" s="12">
        <f t="shared" si="9"/>
        <v>11166.142857142857</v>
      </c>
      <c r="E106" s="12">
        <f t="shared" si="8"/>
        <v>10508</v>
      </c>
      <c r="F106" s="12">
        <f t="shared" si="8"/>
        <v>5518.2857142857147</v>
      </c>
      <c r="G106" s="12">
        <f t="shared" si="8"/>
        <v>3667.5714285714284</v>
      </c>
      <c r="H106" s="12">
        <f t="shared" si="8"/>
        <v>1938.4285714285713</v>
      </c>
      <c r="I106" s="12">
        <f t="shared" si="8"/>
        <v>1977.5714285714287</v>
      </c>
      <c r="K106" s="37"/>
    </row>
    <row r="107" spans="1:11" x14ac:dyDescent="0.25">
      <c r="C107" s="37">
        <v>8</v>
      </c>
      <c r="D107" s="12">
        <f t="shared" si="9"/>
        <v>9770.375</v>
      </c>
      <c r="E107" s="12">
        <f t="shared" si="8"/>
        <v>9194.5</v>
      </c>
      <c r="F107" s="12">
        <f t="shared" si="8"/>
        <v>4828.5</v>
      </c>
      <c r="G107" s="12">
        <f t="shared" si="8"/>
        <v>3209.125</v>
      </c>
      <c r="H107" s="12">
        <f t="shared" si="8"/>
        <v>1696.125</v>
      </c>
      <c r="I107" s="12">
        <f t="shared" si="8"/>
        <v>1730.375</v>
      </c>
      <c r="K107" s="25"/>
    </row>
    <row r="108" spans="1:11" x14ac:dyDescent="0.25">
      <c r="C108" s="37">
        <v>9</v>
      </c>
      <c r="D108" s="12">
        <f t="shared" si="9"/>
        <v>8684.7777777777774</v>
      </c>
      <c r="E108" s="12">
        <f t="shared" si="8"/>
        <v>8172.8888888888887</v>
      </c>
      <c r="F108" s="12">
        <f t="shared" si="8"/>
        <v>4292</v>
      </c>
      <c r="G108" s="12">
        <f t="shared" si="8"/>
        <v>2852.5555555555557</v>
      </c>
      <c r="H108" s="12">
        <f t="shared" si="8"/>
        <v>1507.6666666666667</v>
      </c>
      <c r="I108" s="12">
        <f t="shared" si="8"/>
        <v>1538.1111111111111</v>
      </c>
      <c r="K108" s="25"/>
    </row>
    <row r="109" spans="1:11" x14ac:dyDescent="0.25">
      <c r="C109" s="37">
        <v>10</v>
      </c>
      <c r="D109" s="12">
        <f t="shared" si="9"/>
        <v>7816.3</v>
      </c>
      <c r="E109" s="12">
        <f t="shared" si="8"/>
        <v>7355.6</v>
      </c>
      <c r="F109" s="12">
        <f t="shared" si="8"/>
        <v>3862.8</v>
      </c>
      <c r="G109" s="12">
        <f t="shared" si="8"/>
        <v>2567.3000000000002</v>
      </c>
      <c r="H109" s="12">
        <f t="shared" si="8"/>
        <v>1356.9</v>
      </c>
      <c r="I109" s="12">
        <f t="shared" si="8"/>
        <v>1384.3</v>
      </c>
      <c r="K109" s="37"/>
    </row>
    <row r="110" spans="1:11" x14ac:dyDescent="0.25">
      <c r="C110" s="37"/>
      <c r="K110" s="25"/>
    </row>
    <row r="111" spans="1:11" x14ac:dyDescent="0.25">
      <c r="A111" s="45"/>
      <c r="B111" s="45"/>
      <c r="C111" s="37"/>
      <c r="K111" s="25"/>
    </row>
    <row r="112" spans="1:11" x14ac:dyDescent="0.25">
      <c r="A112" s="70" t="s">
        <v>81</v>
      </c>
      <c r="B112" s="70"/>
      <c r="C112" s="37"/>
      <c r="D112" s="37">
        <v>4</v>
      </c>
      <c r="E112" s="37">
        <v>4</v>
      </c>
      <c r="F112" s="37">
        <v>2</v>
      </c>
      <c r="G112" s="37">
        <v>0</v>
      </c>
      <c r="H112" s="37">
        <v>0</v>
      </c>
      <c r="I112" s="37">
        <v>0</v>
      </c>
      <c r="K112" s="37"/>
    </row>
    <row r="113" spans="1:11" x14ac:dyDescent="0.25">
      <c r="A113" s="45"/>
      <c r="B113" s="45"/>
      <c r="C113" s="37"/>
      <c r="K113" s="25"/>
    </row>
    <row r="114" spans="1:11" x14ac:dyDescent="0.25">
      <c r="C114" s="37"/>
      <c r="K114" s="25"/>
    </row>
    <row r="115" spans="1:11" x14ac:dyDescent="0.25">
      <c r="C115" s="37"/>
      <c r="K115" s="37"/>
    </row>
    <row r="116" spans="1:11" x14ac:dyDescent="0.25">
      <c r="C116" s="37"/>
      <c r="K116" s="25"/>
    </row>
    <row r="117" spans="1:11" x14ac:dyDescent="0.25">
      <c r="C117" s="37"/>
      <c r="D117" s="71" t="s">
        <v>17</v>
      </c>
      <c r="E117" s="71"/>
      <c r="I117" s="37" t="s">
        <v>29</v>
      </c>
      <c r="K117" s="25"/>
    </row>
    <row r="118" spans="1:11" x14ac:dyDescent="0.25">
      <c r="C118" s="37"/>
      <c r="K118" s="37"/>
    </row>
    <row r="119" spans="1:11" x14ac:dyDescent="0.25">
      <c r="C119" s="37"/>
      <c r="D119" s="3" t="s">
        <v>0</v>
      </c>
      <c r="E119" s="3" t="s">
        <v>1</v>
      </c>
      <c r="F119" s="3" t="s">
        <v>2</v>
      </c>
      <c r="G119" s="3" t="s">
        <v>3</v>
      </c>
      <c r="H119" s="44" t="s">
        <v>55</v>
      </c>
      <c r="I119" s="46" t="s">
        <v>56</v>
      </c>
      <c r="K119" s="37"/>
    </row>
    <row r="120" spans="1:11" x14ac:dyDescent="0.25">
      <c r="C120" s="37"/>
      <c r="K120" s="25"/>
    </row>
    <row r="121" spans="1:11" x14ac:dyDescent="0.25">
      <c r="A121" s="71" t="s">
        <v>36</v>
      </c>
      <c r="B121" s="71"/>
      <c r="C121" s="37"/>
      <c r="D121" s="25">
        <v>79715</v>
      </c>
      <c r="E121" s="25">
        <v>96714</v>
      </c>
      <c r="F121" s="25">
        <v>40124</v>
      </c>
      <c r="G121" s="25">
        <v>39759</v>
      </c>
      <c r="H121" s="25">
        <v>15257</v>
      </c>
      <c r="I121" s="25">
        <v>14742</v>
      </c>
      <c r="K121" s="25"/>
    </row>
    <row r="122" spans="1:11" x14ac:dyDescent="0.25">
      <c r="C122" s="37" t="s">
        <v>37</v>
      </c>
      <c r="K122" s="37"/>
    </row>
    <row r="123" spans="1:11" x14ac:dyDescent="0.25">
      <c r="C123" s="37">
        <v>1.42</v>
      </c>
      <c r="D123" s="10">
        <f>D$121/$C123</f>
        <v>56137.323943661977</v>
      </c>
      <c r="E123" s="10">
        <f t="shared" ref="E123:I134" si="10">E$121/$C123</f>
        <v>68108.450704225354</v>
      </c>
      <c r="F123" s="10">
        <f t="shared" si="10"/>
        <v>28256.338028169015</v>
      </c>
      <c r="G123" s="10">
        <f t="shared" si="10"/>
        <v>27999.29577464789</v>
      </c>
      <c r="H123" s="12">
        <f t="shared" si="10"/>
        <v>10744.366197183099</v>
      </c>
      <c r="I123" s="12">
        <f t="shared" si="10"/>
        <v>10381.69014084507</v>
      </c>
      <c r="K123" s="25"/>
    </row>
    <row r="124" spans="1:11" x14ac:dyDescent="0.25">
      <c r="C124" s="37">
        <v>2</v>
      </c>
      <c r="D124" s="10">
        <f t="shared" ref="D124:D134" si="11">D$121/$C124</f>
        <v>39857.5</v>
      </c>
      <c r="E124" s="10">
        <f t="shared" si="10"/>
        <v>48357</v>
      </c>
      <c r="F124" s="10">
        <f t="shared" si="10"/>
        <v>20062</v>
      </c>
      <c r="G124" s="10">
        <f t="shared" si="10"/>
        <v>19879.5</v>
      </c>
      <c r="H124" s="12">
        <f t="shared" si="10"/>
        <v>7628.5</v>
      </c>
      <c r="I124" s="12">
        <f t="shared" si="10"/>
        <v>7371</v>
      </c>
      <c r="K124" s="25"/>
    </row>
    <row r="125" spans="1:11" x14ac:dyDescent="0.25">
      <c r="C125" s="37">
        <v>3</v>
      </c>
      <c r="D125" s="10">
        <f t="shared" si="11"/>
        <v>26571.666666666668</v>
      </c>
      <c r="E125" s="10">
        <f t="shared" si="10"/>
        <v>32238</v>
      </c>
      <c r="F125" s="12">
        <f t="shared" si="10"/>
        <v>13374.666666666666</v>
      </c>
      <c r="G125" s="12">
        <f t="shared" si="10"/>
        <v>13253</v>
      </c>
      <c r="H125" s="12">
        <f t="shared" si="10"/>
        <v>5085.666666666667</v>
      </c>
      <c r="I125" s="12">
        <f t="shared" si="10"/>
        <v>4914</v>
      </c>
      <c r="K125" s="37"/>
    </row>
    <row r="126" spans="1:11" x14ac:dyDescent="0.25">
      <c r="C126" s="37">
        <v>4</v>
      </c>
      <c r="D126" s="10">
        <f t="shared" si="11"/>
        <v>19928.75</v>
      </c>
      <c r="E126" s="10">
        <f t="shared" si="10"/>
        <v>24178.5</v>
      </c>
      <c r="F126" s="12">
        <f t="shared" si="10"/>
        <v>10031</v>
      </c>
      <c r="G126" s="12">
        <f t="shared" si="10"/>
        <v>9939.75</v>
      </c>
      <c r="H126" s="12">
        <f t="shared" si="10"/>
        <v>3814.25</v>
      </c>
      <c r="I126" s="12">
        <f t="shared" si="10"/>
        <v>3685.5</v>
      </c>
      <c r="K126" s="25"/>
    </row>
    <row r="127" spans="1:11" x14ac:dyDescent="0.25">
      <c r="C127" s="37">
        <v>5</v>
      </c>
      <c r="D127" s="12">
        <f t="shared" si="11"/>
        <v>15943</v>
      </c>
      <c r="E127" s="12">
        <f t="shared" si="10"/>
        <v>19342.8</v>
      </c>
      <c r="F127" s="12">
        <f t="shared" si="10"/>
        <v>8024.8</v>
      </c>
      <c r="G127" s="12">
        <f t="shared" si="10"/>
        <v>7951.8</v>
      </c>
      <c r="H127" s="12">
        <f t="shared" si="10"/>
        <v>3051.4</v>
      </c>
      <c r="I127" s="12">
        <f t="shared" si="10"/>
        <v>2948.4</v>
      </c>
      <c r="K127" s="25"/>
    </row>
    <row r="128" spans="1:11" x14ac:dyDescent="0.25">
      <c r="C128" s="37">
        <v>6</v>
      </c>
      <c r="D128" s="12">
        <f t="shared" si="11"/>
        <v>13285.833333333334</v>
      </c>
      <c r="E128" s="12">
        <f t="shared" si="10"/>
        <v>16119</v>
      </c>
      <c r="F128" s="12">
        <f t="shared" si="10"/>
        <v>6687.333333333333</v>
      </c>
      <c r="G128" s="12">
        <f t="shared" si="10"/>
        <v>6626.5</v>
      </c>
      <c r="H128" s="12">
        <f t="shared" si="10"/>
        <v>2542.8333333333335</v>
      </c>
      <c r="I128" s="12">
        <f t="shared" si="10"/>
        <v>2457</v>
      </c>
      <c r="K128" s="37"/>
    </row>
    <row r="129" spans="1:11" x14ac:dyDescent="0.25">
      <c r="C129" s="37">
        <v>7</v>
      </c>
      <c r="D129" s="12">
        <f t="shared" si="11"/>
        <v>11387.857142857143</v>
      </c>
      <c r="E129" s="12">
        <f t="shared" si="10"/>
        <v>13816.285714285714</v>
      </c>
      <c r="F129" s="12">
        <f t="shared" si="10"/>
        <v>5732</v>
      </c>
      <c r="G129" s="12">
        <f t="shared" si="10"/>
        <v>5679.8571428571431</v>
      </c>
      <c r="H129" s="12">
        <f t="shared" si="10"/>
        <v>2179.5714285714284</v>
      </c>
      <c r="I129" s="12">
        <f t="shared" si="10"/>
        <v>2106</v>
      </c>
      <c r="K129" s="25"/>
    </row>
    <row r="130" spans="1:11" x14ac:dyDescent="0.25">
      <c r="C130" s="37">
        <v>8</v>
      </c>
      <c r="D130" s="12">
        <f t="shared" si="11"/>
        <v>9964.375</v>
      </c>
      <c r="E130" s="12">
        <f t="shared" si="10"/>
        <v>12089.25</v>
      </c>
      <c r="F130" s="12">
        <f t="shared" si="10"/>
        <v>5015.5</v>
      </c>
      <c r="G130" s="12">
        <f t="shared" si="10"/>
        <v>4969.875</v>
      </c>
      <c r="H130" s="12">
        <f t="shared" si="10"/>
        <v>1907.125</v>
      </c>
      <c r="I130" s="12">
        <f t="shared" si="10"/>
        <v>1842.75</v>
      </c>
      <c r="K130" s="25"/>
    </row>
    <row r="131" spans="1:11" x14ac:dyDescent="0.25">
      <c r="C131" s="37">
        <v>9</v>
      </c>
      <c r="D131" s="12">
        <f t="shared" si="11"/>
        <v>8857.2222222222226</v>
      </c>
      <c r="E131" s="12">
        <f t="shared" si="10"/>
        <v>10746</v>
      </c>
      <c r="F131" s="12">
        <f t="shared" si="10"/>
        <v>4458.2222222222226</v>
      </c>
      <c r="G131" s="12">
        <f t="shared" si="10"/>
        <v>4417.666666666667</v>
      </c>
      <c r="H131" s="12">
        <f t="shared" si="10"/>
        <v>1695.2222222222222</v>
      </c>
      <c r="I131" s="12">
        <f t="shared" si="10"/>
        <v>1638</v>
      </c>
    </row>
    <row r="132" spans="1:11" x14ac:dyDescent="0.25">
      <c r="C132" s="37">
        <v>10</v>
      </c>
      <c r="D132" s="12">
        <f t="shared" si="11"/>
        <v>7971.5</v>
      </c>
      <c r="E132" s="12">
        <f t="shared" si="10"/>
        <v>9671.4</v>
      </c>
      <c r="F132" s="12">
        <f t="shared" si="10"/>
        <v>4012.4</v>
      </c>
      <c r="G132" s="12">
        <f t="shared" si="10"/>
        <v>3975.9</v>
      </c>
      <c r="H132" s="12">
        <f t="shared" si="10"/>
        <v>1525.7</v>
      </c>
      <c r="I132" s="12">
        <f t="shared" si="10"/>
        <v>1474.2</v>
      </c>
    </row>
    <row r="133" spans="1:11" x14ac:dyDescent="0.25">
      <c r="C133" s="37">
        <v>11</v>
      </c>
      <c r="D133" s="12">
        <f t="shared" si="11"/>
        <v>7246.818181818182</v>
      </c>
      <c r="E133" s="12">
        <f t="shared" si="10"/>
        <v>8792.181818181818</v>
      </c>
      <c r="F133" s="12">
        <f t="shared" si="10"/>
        <v>3647.6363636363635</v>
      </c>
      <c r="G133" s="12">
        <f t="shared" si="10"/>
        <v>3614.4545454545455</v>
      </c>
      <c r="H133" s="12">
        <f t="shared" si="10"/>
        <v>1387</v>
      </c>
      <c r="I133" s="12">
        <f t="shared" si="10"/>
        <v>1340.1818181818182</v>
      </c>
    </row>
    <row r="134" spans="1:11" x14ac:dyDescent="0.25">
      <c r="C134" s="37">
        <v>12</v>
      </c>
      <c r="D134" s="12">
        <f t="shared" si="11"/>
        <v>6642.916666666667</v>
      </c>
      <c r="E134" s="12">
        <f t="shared" si="10"/>
        <v>8059.5</v>
      </c>
      <c r="F134" s="12">
        <f t="shared" si="10"/>
        <v>3343.6666666666665</v>
      </c>
      <c r="G134" s="12">
        <f t="shared" si="10"/>
        <v>3313.25</v>
      </c>
      <c r="H134" s="12">
        <f t="shared" si="10"/>
        <v>1271.4166666666667</v>
      </c>
      <c r="I134" s="12">
        <f t="shared" si="10"/>
        <v>1228.5</v>
      </c>
    </row>
    <row r="135" spans="1:11" x14ac:dyDescent="0.25">
      <c r="C135" s="37"/>
    </row>
    <row r="136" spans="1:11" x14ac:dyDescent="0.25">
      <c r="A136" s="45"/>
      <c r="B136" s="45"/>
      <c r="C136" s="37"/>
    </row>
    <row r="137" spans="1:11" x14ac:dyDescent="0.25">
      <c r="A137" s="70" t="s">
        <v>81</v>
      </c>
      <c r="B137" s="70"/>
      <c r="C137" s="37"/>
      <c r="D137" s="37">
        <v>4</v>
      </c>
      <c r="E137" s="37">
        <v>4</v>
      </c>
      <c r="F137" s="37">
        <v>2</v>
      </c>
      <c r="G137" s="37">
        <v>2</v>
      </c>
      <c r="H137" s="37">
        <v>0</v>
      </c>
      <c r="I137" s="37">
        <v>0</v>
      </c>
    </row>
    <row r="138" spans="1:11" x14ac:dyDescent="0.25">
      <c r="A138" s="45"/>
      <c r="B138" s="45"/>
      <c r="C138" s="37"/>
    </row>
    <row r="139" spans="1:11" x14ac:dyDescent="0.25">
      <c r="C139" s="37"/>
    </row>
    <row r="140" spans="1:11" x14ac:dyDescent="0.25">
      <c r="C140" s="37"/>
    </row>
    <row r="141" spans="1:11" x14ac:dyDescent="0.25">
      <c r="C141" s="37"/>
    </row>
    <row r="142" spans="1:11" x14ac:dyDescent="0.25">
      <c r="C142" s="37"/>
      <c r="D142" s="71" t="s">
        <v>18</v>
      </c>
      <c r="E142" s="71"/>
      <c r="I142" s="37" t="s">
        <v>30</v>
      </c>
    </row>
    <row r="143" spans="1:11" x14ac:dyDescent="0.25">
      <c r="C143" s="37"/>
    </row>
    <row r="144" spans="1:11" x14ac:dyDescent="0.25">
      <c r="C144" s="37"/>
      <c r="D144" s="3" t="s">
        <v>0</v>
      </c>
      <c r="E144" s="3" t="s">
        <v>1</v>
      </c>
      <c r="F144" s="3" t="s">
        <v>2</v>
      </c>
      <c r="G144" s="3" t="s">
        <v>3</v>
      </c>
      <c r="H144" s="44" t="s">
        <v>55</v>
      </c>
      <c r="I144" s="46" t="s">
        <v>56</v>
      </c>
    </row>
    <row r="145" spans="1:10" x14ac:dyDescent="0.25">
      <c r="C145" s="37"/>
    </row>
    <row r="146" spans="1:10" x14ac:dyDescent="0.25">
      <c r="A146" s="71" t="s">
        <v>36</v>
      </c>
      <c r="B146" s="71"/>
      <c r="C146" s="37"/>
      <c r="D146" s="25">
        <v>119457</v>
      </c>
      <c r="E146" s="25">
        <v>195176</v>
      </c>
      <c r="F146" s="25">
        <v>64412</v>
      </c>
      <c r="G146" s="25">
        <v>74191</v>
      </c>
      <c r="H146" s="25">
        <v>28164</v>
      </c>
      <c r="I146" s="25">
        <v>31369</v>
      </c>
    </row>
    <row r="147" spans="1:10" x14ac:dyDescent="0.25">
      <c r="C147" s="37" t="s">
        <v>37</v>
      </c>
    </row>
    <row r="148" spans="1:10" x14ac:dyDescent="0.25">
      <c r="C148" s="37">
        <v>1.42</v>
      </c>
      <c r="D148" s="10">
        <f>D$146/$C148</f>
        <v>84124.647887323954</v>
      </c>
      <c r="E148" s="10">
        <f t="shared" ref="E148:I163" si="12">E$146/$C148</f>
        <v>137447.88732394367</v>
      </c>
      <c r="F148" s="10">
        <f t="shared" si="12"/>
        <v>45360.563380281696</v>
      </c>
      <c r="G148" s="10">
        <f t="shared" si="12"/>
        <v>52247.183098591551</v>
      </c>
      <c r="H148" s="12">
        <f t="shared" si="12"/>
        <v>19833.802816901411</v>
      </c>
      <c r="I148" s="10">
        <f t="shared" si="12"/>
        <v>22090.845070422536</v>
      </c>
    </row>
    <row r="149" spans="1:10" x14ac:dyDescent="0.25">
      <c r="C149" s="37">
        <v>2</v>
      </c>
      <c r="D149" s="10">
        <f t="shared" ref="D149:I169" si="13">D$146/$C149</f>
        <v>59728.5</v>
      </c>
      <c r="E149" s="10">
        <f t="shared" si="12"/>
        <v>97588</v>
      </c>
      <c r="F149" s="10">
        <f t="shared" si="12"/>
        <v>32206</v>
      </c>
      <c r="G149" s="10">
        <f t="shared" si="12"/>
        <v>37095.5</v>
      </c>
      <c r="H149" s="12">
        <f t="shared" si="12"/>
        <v>14082</v>
      </c>
      <c r="I149" s="12">
        <f t="shared" si="12"/>
        <v>15684.5</v>
      </c>
    </row>
    <row r="150" spans="1:10" x14ac:dyDescent="0.25">
      <c r="C150" s="37">
        <v>3</v>
      </c>
      <c r="D150" s="10">
        <f t="shared" si="13"/>
        <v>39819</v>
      </c>
      <c r="E150" s="10">
        <f t="shared" si="12"/>
        <v>65058.666666666664</v>
      </c>
      <c r="F150" s="10">
        <f t="shared" si="12"/>
        <v>21470.666666666668</v>
      </c>
      <c r="G150" s="10">
        <f t="shared" si="12"/>
        <v>24730.333333333332</v>
      </c>
      <c r="H150" s="12">
        <f t="shared" si="12"/>
        <v>9388</v>
      </c>
      <c r="I150" s="12">
        <f t="shared" si="12"/>
        <v>10456.333333333334</v>
      </c>
    </row>
    <row r="151" spans="1:10" x14ac:dyDescent="0.25">
      <c r="C151" s="37">
        <v>4</v>
      </c>
      <c r="D151" s="10">
        <f t="shared" si="13"/>
        <v>29864.25</v>
      </c>
      <c r="E151" s="10">
        <f t="shared" si="12"/>
        <v>48794</v>
      </c>
      <c r="F151" s="12">
        <f t="shared" si="12"/>
        <v>16103</v>
      </c>
      <c r="G151" s="12">
        <f t="shared" si="12"/>
        <v>18547.75</v>
      </c>
      <c r="H151" s="12">
        <f t="shared" si="12"/>
        <v>7041</v>
      </c>
      <c r="I151" s="12">
        <f t="shared" si="12"/>
        <v>7842.25</v>
      </c>
    </row>
    <row r="152" spans="1:10" x14ac:dyDescent="0.25">
      <c r="C152" s="37">
        <v>5</v>
      </c>
      <c r="D152" s="10">
        <f t="shared" si="13"/>
        <v>23891.4</v>
      </c>
      <c r="E152" s="10">
        <f t="shared" si="12"/>
        <v>39035.199999999997</v>
      </c>
      <c r="F152" s="12">
        <f t="shared" si="12"/>
        <v>12882.4</v>
      </c>
      <c r="G152" s="12">
        <f t="shared" si="12"/>
        <v>14838.2</v>
      </c>
      <c r="H152" s="12">
        <f t="shared" si="12"/>
        <v>5632.8</v>
      </c>
      <c r="I152" s="12">
        <f t="shared" si="12"/>
        <v>6273.8</v>
      </c>
    </row>
    <row r="153" spans="1:10" x14ac:dyDescent="0.25">
      <c r="C153" s="37">
        <v>6</v>
      </c>
      <c r="D153" s="10">
        <f t="shared" si="13"/>
        <v>19909.5</v>
      </c>
      <c r="E153" s="10">
        <f t="shared" si="12"/>
        <v>32529.333333333332</v>
      </c>
      <c r="F153" s="12">
        <f t="shared" si="12"/>
        <v>10735.333333333334</v>
      </c>
      <c r="G153" s="12">
        <f t="shared" si="12"/>
        <v>12365.166666666666</v>
      </c>
      <c r="H153" s="12">
        <f t="shared" si="12"/>
        <v>4694</v>
      </c>
      <c r="I153" s="12">
        <f t="shared" si="12"/>
        <v>5228.166666666667</v>
      </c>
    </row>
    <row r="154" spans="1:10" x14ac:dyDescent="0.25">
      <c r="C154" s="37">
        <v>7</v>
      </c>
      <c r="D154" s="12">
        <f t="shared" si="13"/>
        <v>17065.285714285714</v>
      </c>
      <c r="E154" s="10">
        <f t="shared" si="12"/>
        <v>27882.285714285714</v>
      </c>
      <c r="F154" s="12">
        <f t="shared" si="12"/>
        <v>9201.7142857142862</v>
      </c>
      <c r="G154" s="12">
        <f t="shared" si="12"/>
        <v>10598.714285714286</v>
      </c>
      <c r="H154" s="12">
        <f t="shared" si="12"/>
        <v>4023.4285714285716</v>
      </c>
      <c r="I154" s="12">
        <f t="shared" si="12"/>
        <v>4481.2857142857147</v>
      </c>
    </row>
    <row r="155" spans="1:10" x14ac:dyDescent="0.25">
      <c r="C155" s="37">
        <v>8</v>
      </c>
      <c r="D155" s="12">
        <f t="shared" si="13"/>
        <v>14932.125</v>
      </c>
      <c r="E155" s="10">
        <f t="shared" si="12"/>
        <v>24397</v>
      </c>
      <c r="F155" s="12">
        <f t="shared" si="12"/>
        <v>8051.5</v>
      </c>
      <c r="G155" s="12">
        <f t="shared" si="12"/>
        <v>9273.875</v>
      </c>
      <c r="H155" s="12">
        <f t="shared" si="12"/>
        <v>3520.5</v>
      </c>
      <c r="I155" s="12">
        <f t="shared" si="12"/>
        <v>3921.125</v>
      </c>
    </row>
    <row r="156" spans="1:10" x14ac:dyDescent="0.25">
      <c r="C156" s="37">
        <v>9</v>
      </c>
      <c r="D156" s="12">
        <f t="shared" si="13"/>
        <v>13273</v>
      </c>
      <c r="E156" s="10">
        <f t="shared" si="12"/>
        <v>21686.222222222223</v>
      </c>
      <c r="F156" s="12">
        <f t="shared" si="12"/>
        <v>7156.8888888888887</v>
      </c>
      <c r="G156" s="12">
        <f t="shared" si="12"/>
        <v>8243.4444444444453</v>
      </c>
      <c r="H156" s="12">
        <f t="shared" si="12"/>
        <v>3129.3333333333335</v>
      </c>
      <c r="I156" s="12">
        <f t="shared" si="12"/>
        <v>3485.4444444444443</v>
      </c>
    </row>
    <row r="157" spans="1:10" x14ac:dyDescent="0.25">
      <c r="C157" s="37">
        <v>10</v>
      </c>
      <c r="D157" s="12">
        <f t="shared" si="13"/>
        <v>11945.7</v>
      </c>
      <c r="E157" s="12">
        <f t="shared" si="12"/>
        <v>19517.599999999999</v>
      </c>
      <c r="F157" s="12">
        <f t="shared" si="12"/>
        <v>6441.2</v>
      </c>
      <c r="G157" s="12">
        <f t="shared" si="12"/>
        <v>7419.1</v>
      </c>
      <c r="H157" s="12">
        <f t="shared" si="12"/>
        <v>2816.4</v>
      </c>
      <c r="I157" s="12">
        <f t="shared" si="12"/>
        <v>3136.9</v>
      </c>
      <c r="J157" s="25"/>
    </row>
    <row r="158" spans="1:10" x14ac:dyDescent="0.25">
      <c r="C158" s="37">
        <v>11</v>
      </c>
      <c r="D158" s="12">
        <f t="shared" si="13"/>
        <v>10859.727272727272</v>
      </c>
      <c r="E158" s="12">
        <f t="shared" si="12"/>
        <v>17743.272727272728</v>
      </c>
      <c r="F158" s="12">
        <f t="shared" si="12"/>
        <v>5855.636363636364</v>
      </c>
      <c r="G158" s="12">
        <f t="shared" si="12"/>
        <v>6744.636363636364</v>
      </c>
      <c r="H158" s="12">
        <f t="shared" si="12"/>
        <v>2560.3636363636365</v>
      </c>
      <c r="I158" s="12">
        <f t="shared" si="12"/>
        <v>2851.7272727272725</v>
      </c>
      <c r="J158" s="25"/>
    </row>
    <row r="159" spans="1:10" x14ac:dyDescent="0.25">
      <c r="C159" s="37">
        <v>12</v>
      </c>
      <c r="D159" s="12">
        <f t="shared" si="13"/>
        <v>9954.75</v>
      </c>
      <c r="E159" s="12">
        <f t="shared" si="12"/>
        <v>16264.666666666666</v>
      </c>
      <c r="F159" s="12">
        <f t="shared" si="12"/>
        <v>5367.666666666667</v>
      </c>
      <c r="G159" s="12">
        <f t="shared" si="12"/>
        <v>6182.583333333333</v>
      </c>
      <c r="H159" s="12">
        <f t="shared" si="12"/>
        <v>2347</v>
      </c>
      <c r="I159" s="12">
        <f t="shared" si="12"/>
        <v>2614.0833333333335</v>
      </c>
      <c r="J159" s="37"/>
    </row>
    <row r="160" spans="1:10" x14ac:dyDescent="0.25">
      <c r="C160" s="37">
        <v>13</v>
      </c>
      <c r="D160" s="12">
        <f t="shared" si="13"/>
        <v>9189</v>
      </c>
      <c r="E160" s="12">
        <f t="shared" si="12"/>
        <v>15013.538461538461</v>
      </c>
      <c r="F160" s="12">
        <f t="shared" si="12"/>
        <v>4954.7692307692305</v>
      </c>
      <c r="G160" s="12">
        <f t="shared" si="12"/>
        <v>5707</v>
      </c>
      <c r="H160" s="12">
        <f t="shared" si="12"/>
        <v>2166.4615384615386</v>
      </c>
      <c r="I160" s="12">
        <f t="shared" si="12"/>
        <v>2413</v>
      </c>
      <c r="J160" s="25"/>
    </row>
    <row r="161" spans="1:10" x14ac:dyDescent="0.25">
      <c r="C161" s="37">
        <v>14</v>
      </c>
      <c r="D161" s="12">
        <f t="shared" si="13"/>
        <v>8532.6428571428569</v>
      </c>
      <c r="E161" s="12">
        <f t="shared" si="12"/>
        <v>13941.142857142857</v>
      </c>
      <c r="F161" s="12">
        <f t="shared" si="12"/>
        <v>4600.8571428571431</v>
      </c>
      <c r="G161" s="12">
        <f t="shared" si="12"/>
        <v>5299.3571428571431</v>
      </c>
      <c r="H161" s="12">
        <f t="shared" si="12"/>
        <v>2011.7142857142858</v>
      </c>
      <c r="I161" s="12">
        <f t="shared" si="12"/>
        <v>2240.6428571428573</v>
      </c>
      <c r="J161" s="25"/>
    </row>
    <row r="162" spans="1:10" x14ac:dyDescent="0.25">
      <c r="C162" s="37">
        <v>15</v>
      </c>
      <c r="D162" s="12">
        <f t="shared" si="13"/>
        <v>7963.8</v>
      </c>
      <c r="E162" s="12">
        <f t="shared" si="12"/>
        <v>13011.733333333334</v>
      </c>
      <c r="F162" s="12">
        <f t="shared" si="12"/>
        <v>4294.1333333333332</v>
      </c>
      <c r="G162" s="12">
        <f t="shared" si="12"/>
        <v>4946.0666666666666</v>
      </c>
      <c r="H162" s="12">
        <f t="shared" si="12"/>
        <v>1877.6</v>
      </c>
      <c r="I162" s="12">
        <f t="shared" si="12"/>
        <v>2091.2666666666669</v>
      </c>
      <c r="J162" s="37"/>
    </row>
    <row r="163" spans="1:10" x14ac:dyDescent="0.25">
      <c r="C163" s="37">
        <v>16</v>
      </c>
      <c r="D163" s="12">
        <f t="shared" si="13"/>
        <v>7466.0625</v>
      </c>
      <c r="E163" s="12">
        <f t="shared" si="12"/>
        <v>12198.5</v>
      </c>
      <c r="F163" s="12">
        <f t="shared" si="12"/>
        <v>4025.75</v>
      </c>
      <c r="G163" s="12">
        <f t="shared" si="12"/>
        <v>4636.9375</v>
      </c>
      <c r="H163" s="12">
        <f t="shared" si="12"/>
        <v>1760.25</v>
      </c>
      <c r="I163" s="12">
        <f t="shared" si="12"/>
        <v>1960.5625</v>
      </c>
      <c r="J163" s="25"/>
    </row>
    <row r="164" spans="1:10" x14ac:dyDescent="0.25">
      <c r="C164" s="37">
        <v>17</v>
      </c>
      <c r="D164" s="12">
        <f t="shared" si="13"/>
        <v>7026.8823529411766</v>
      </c>
      <c r="E164" s="12">
        <f t="shared" si="13"/>
        <v>11480.941176470587</v>
      </c>
      <c r="F164" s="12">
        <f t="shared" si="13"/>
        <v>3788.9411764705883</v>
      </c>
      <c r="G164" s="12">
        <f t="shared" si="13"/>
        <v>4364.1764705882351</v>
      </c>
      <c r="H164" s="12">
        <f t="shared" si="13"/>
        <v>1656.7058823529412</v>
      </c>
      <c r="I164" s="12">
        <f t="shared" si="13"/>
        <v>1845.2352941176471</v>
      </c>
      <c r="J164" s="25"/>
    </row>
    <row r="165" spans="1:10" x14ac:dyDescent="0.25">
      <c r="C165" s="37">
        <v>18</v>
      </c>
      <c r="D165" s="12">
        <f t="shared" si="13"/>
        <v>6636.5</v>
      </c>
      <c r="E165" s="12">
        <f t="shared" si="13"/>
        <v>10843.111111111111</v>
      </c>
      <c r="F165" s="12">
        <f t="shared" si="13"/>
        <v>3578.4444444444443</v>
      </c>
      <c r="G165" s="12">
        <f t="shared" si="13"/>
        <v>4121.7222222222226</v>
      </c>
      <c r="H165" s="12">
        <f t="shared" si="13"/>
        <v>1564.6666666666667</v>
      </c>
      <c r="I165" s="12">
        <f t="shared" si="13"/>
        <v>1742.7222222222222</v>
      </c>
      <c r="J165" s="37"/>
    </row>
    <row r="166" spans="1:10" x14ac:dyDescent="0.25">
      <c r="C166" s="37">
        <v>19</v>
      </c>
      <c r="D166" s="12">
        <f t="shared" si="13"/>
        <v>6287.2105263157891</v>
      </c>
      <c r="E166" s="12">
        <f t="shared" si="13"/>
        <v>10272.421052631578</v>
      </c>
      <c r="F166" s="12">
        <f t="shared" si="13"/>
        <v>3390.1052631578946</v>
      </c>
      <c r="G166" s="12">
        <f t="shared" si="13"/>
        <v>3904.7894736842104</v>
      </c>
      <c r="H166" s="12">
        <f t="shared" si="13"/>
        <v>1482.3157894736842</v>
      </c>
      <c r="I166" s="12">
        <f t="shared" si="13"/>
        <v>1651</v>
      </c>
      <c r="J166" s="25"/>
    </row>
    <row r="167" spans="1:10" x14ac:dyDescent="0.25">
      <c r="C167" s="37">
        <v>20</v>
      </c>
      <c r="D167" s="12">
        <f t="shared" si="13"/>
        <v>5972.85</v>
      </c>
      <c r="E167" s="12">
        <f t="shared" si="13"/>
        <v>9758.7999999999993</v>
      </c>
      <c r="F167" s="12">
        <f t="shared" si="13"/>
        <v>3220.6</v>
      </c>
      <c r="G167" s="12">
        <f t="shared" si="13"/>
        <v>3709.55</v>
      </c>
      <c r="H167" s="12">
        <f t="shared" si="13"/>
        <v>1408.2</v>
      </c>
      <c r="I167" s="12">
        <f t="shared" si="13"/>
        <v>1568.45</v>
      </c>
      <c r="J167" s="25"/>
    </row>
    <row r="168" spans="1:10" x14ac:dyDescent="0.25">
      <c r="C168" s="37">
        <v>21</v>
      </c>
      <c r="D168" s="12">
        <f t="shared" si="13"/>
        <v>5688.4285714285716</v>
      </c>
      <c r="E168" s="12">
        <f t="shared" si="13"/>
        <v>9294.0952380952385</v>
      </c>
      <c r="F168" s="12">
        <f t="shared" si="13"/>
        <v>3067.2380952380954</v>
      </c>
      <c r="G168" s="12">
        <f t="shared" si="13"/>
        <v>3532.9047619047619</v>
      </c>
      <c r="H168" s="12">
        <f t="shared" si="13"/>
        <v>1341.1428571428571</v>
      </c>
      <c r="I168" s="12">
        <f t="shared" si="13"/>
        <v>1493.7619047619048</v>
      </c>
      <c r="J168" s="37"/>
    </row>
    <row r="169" spans="1:10" x14ac:dyDescent="0.25">
      <c r="C169" s="37">
        <v>22</v>
      </c>
      <c r="D169" s="12">
        <f t="shared" si="13"/>
        <v>5429.863636363636</v>
      </c>
      <c r="E169" s="12">
        <f t="shared" si="13"/>
        <v>8871.636363636364</v>
      </c>
      <c r="F169" s="12">
        <f t="shared" si="13"/>
        <v>2927.818181818182</v>
      </c>
      <c r="G169" s="12">
        <f t="shared" si="13"/>
        <v>3372.318181818182</v>
      </c>
      <c r="H169" s="12">
        <f t="shared" si="13"/>
        <v>1280.1818181818182</v>
      </c>
      <c r="I169" s="12">
        <f t="shared" si="13"/>
        <v>1425.8636363636363</v>
      </c>
      <c r="J169" s="37"/>
    </row>
    <row r="170" spans="1:10" x14ac:dyDescent="0.25">
      <c r="C170" s="37"/>
      <c r="J170" s="25"/>
    </row>
    <row r="171" spans="1:10" x14ac:dyDescent="0.25">
      <c r="A171" s="45"/>
      <c r="B171" s="45"/>
      <c r="C171" s="37"/>
      <c r="J171" s="25"/>
    </row>
    <row r="172" spans="1:10" x14ac:dyDescent="0.25">
      <c r="A172" s="70" t="s">
        <v>81</v>
      </c>
      <c r="B172" s="70"/>
      <c r="C172" s="37"/>
      <c r="D172" s="37">
        <v>6</v>
      </c>
      <c r="E172" s="37">
        <v>9</v>
      </c>
      <c r="F172" s="37">
        <v>3</v>
      </c>
      <c r="G172" s="37">
        <v>3</v>
      </c>
      <c r="H172" s="37">
        <v>0</v>
      </c>
      <c r="I172" s="37">
        <v>1</v>
      </c>
      <c r="J172" s="37"/>
    </row>
    <row r="173" spans="1:10" x14ac:dyDescent="0.25">
      <c r="A173" s="45"/>
      <c r="B173" s="45"/>
      <c r="C173" s="37"/>
      <c r="J173" s="25"/>
    </row>
    <row r="174" spans="1:10" x14ac:dyDescent="0.25">
      <c r="C174" s="37"/>
      <c r="J174" s="25"/>
    </row>
    <row r="175" spans="1:10" x14ac:dyDescent="0.25">
      <c r="C175" s="37"/>
      <c r="J175" s="37"/>
    </row>
    <row r="176" spans="1:10" x14ac:dyDescent="0.25">
      <c r="C176" s="37"/>
      <c r="J176" s="25"/>
    </row>
    <row r="177" spans="1:10" x14ac:dyDescent="0.25">
      <c r="C177" s="37"/>
      <c r="D177" s="71" t="s">
        <v>19</v>
      </c>
      <c r="E177" s="71"/>
      <c r="I177" s="37" t="s">
        <v>29</v>
      </c>
      <c r="J177" s="25"/>
    </row>
    <row r="178" spans="1:10" x14ac:dyDescent="0.25">
      <c r="C178" s="37"/>
      <c r="E178" s="13"/>
      <c r="J178" s="37"/>
    </row>
    <row r="179" spans="1:10" x14ac:dyDescent="0.25">
      <c r="C179" s="37"/>
      <c r="D179" s="3" t="s">
        <v>0</v>
      </c>
      <c r="E179" s="3" t="s">
        <v>1</v>
      </c>
      <c r="F179" s="3" t="s">
        <v>2</v>
      </c>
      <c r="G179" s="3" t="s">
        <v>3</v>
      </c>
      <c r="H179" s="44" t="s">
        <v>55</v>
      </c>
      <c r="I179" s="46" t="s">
        <v>56</v>
      </c>
      <c r="J179" s="25"/>
    </row>
    <row r="180" spans="1:10" x14ac:dyDescent="0.25">
      <c r="C180" s="37"/>
      <c r="E180" s="13"/>
      <c r="J180" s="25"/>
    </row>
    <row r="181" spans="1:10" x14ac:dyDescent="0.25">
      <c r="A181" s="71" t="s">
        <v>36</v>
      </c>
      <c r="B181" s="71"/>
      <c r="C181" s="37"/>
      <c r="D181" s="25">
        <v>87019</v>
      </c>
      <c r="E181" s="25">
        <v>84534</v>
      </c>
      <c r="F181" s="25">
        <v>42117</v>
      </c>
      <c r="G181" s="25">
        <v>35662</v>
      </c>
      <c r="H181" s="25">
        <v>13270</v>
      </c>
      <c r="I181" s="25">
        <v>15338</v>
      </c>
    </row>
    <row r="182" spans="1:10" x14ac:dyDescent="0.25">
      <c r="C182" s="37" t="s">
        <v>37</v>
      </c>
    </row>
    <row r="183" spans="1:10" x14ac:dyDescent="0.25">
      <c r="C183" s="37">
        <v>1.42</v>
      </c>
      <c r="D183" s="10">
        <f>D$181/$C183</f>
        <v>61280.985915492958</v>
      </c>
      <c r="E183" s="10">
        <f t="shared" ref="E183:I194" si="14">E$181/$C183</f>
        <v>59530.985915492958</v>
      </c>
      <c r="F183" s="10">
        <f t="shared" si="14"/>
        <v>29659.859154929578</v>
      </c>
      <c r="G183" s="10">
        <f t="shared" si="14"/>
        <v>25114.084507042255</v>
      </c>
      <c r="H183" s="12">
        <f t="shared" si="14"/>
        <v>9345.070422535211</v>
      </c>
      <c r="I183" s="12">
        <f t="shared" si="14"/>
        <v>10801.408450704226</v>
      </c>
    </row>
    <row r="184" spans="1:10" x14ac:dyDescent="0.25">
      <c r="C184" s="37">
        <v>2</v>
      </c>
      <c r="D184" s="10">
        <f t="shared" ref="D184:D194" si="15">D$181/$C184</f>
        <v>43509.5</v>
      </c>
      <c r="E184" s="10">
        <f t="shared" si="14"/>
        <v>42267</v>
      </c>
      <c r="F184" s="10">
        <f t="shared" si="14"/>
        <v>21058.5</v>
      </c>
      <c r="G184" s="10">
        <f t="shared" si="14"/>
        <v>17831</v>
      </c>
      <c r="H184" s="12">
        <f t="shared" si="14"/>
        <v>6635</v>
      </c>
      <c r="I184" s="12">
        <f t="shared" si="14"/>
        <v>7669</v>
      </c>
    </row>
    <row r="185" spans="1:10" x14ac:dyDescent="0.25">
      <c r="C185" s="37">
        <v>3</v>
      </c>
      <c r="D185" s="10">
        <f t="shared" si="15"/>
        <v>29006.333333333332</v>
      </c>
      <c r="E185" s="10">
        <f t="shared" si="14"/>
        <v>28178</v>
      </c>
      <c r="F185" s="12">
        <f t="shared" si="14"/>
        <v>14039</v>
      </c>
      <c r="G185" s="12">
        <f t="shared" si="14"/>
        <v>11887.333333333334</v>
      </c>
      <c r="H185" s="12">
        <f t="shared" si="14"/>
        <v>4423.333333333333</v>
      </c>
      <c r="I185" s="12">
        <f t="shared" si="14"/>
        <v>5112.666666666667</v>
      </c>
    </row>
    <row r="186" spans="1:10" x14ac:dyDescent="0.25">
      <c r="C186" s="37">
        <v>4</v>
      </c>
      <c r="D186" s="10">
        <f t="shared" si="15"/>
        <v>21754.75</v>
      </c>
      <c r="E186" s="10">
        <f t="shared" si="14"/>
        <v>21133.5</v>
      </c>
      <c r="F186" s="12">
        <f t="shared" si="14"/>
        <v>10529.25</v>
      </c>
      <c r="G186" s="12">
        <f t="shared" si="14"/>
        <v>8915.5</v>
      </c>
      <c r="H186" s="12">
        <f t="shared" si="14"/>
        <v>3317.5</v>
      </c>
      <c r="I186" s="12">
        <f t="shared" si="14"/>
        <v>3834.5</v>
      </c>
    </row>
    <row r="187" spans="1:10" x14ac:dyDescent="0.25">
      <c r="C187" s="37">
        <v>5</v>
      </c>
      <c r="D187" s="12">
        <f t="shared" si="15"/>
        <v>17403.8</v>
      </c>
      <c r="E187" s="12">
        <f t="shared" si="14"/>
        <v>16906.8</v>
      </c>
      <c r="F187" s="12">
        <f t="shared" si="14"/>
        <v>8423.4</v>
      </c>
      <c r="G187" s="12">
        <f t="shared" si="14"/>
        <v>7132.4</v>
      </c>
      <c r="H187" s="12">
        <f t="shared" si="14"/>
        <v>2654</v>
      </c>
      <c r="I187" s="12">
        <f t="shared" si="14"/>
        <v>3067.6</v>
      </c>
    </row>
    <row r="188" spans="1:10" x14ac:dyDescent="0.25">
      <c r="C188" s="37">
        <v>6</v>
      </c>
      <c r="D188" s="12">
        <f t="shared" si="15"/>
        <v>14503.166666666666</v>
      </c>
      <c r="E188" s="12">
        <f t="shared" si="14"/>
        <v>14089</v>
      </c>
      <c r="F188" s="12">
        <f t="shared" si="14"/>
        <v>7019.5</v>
      </c>
      <c r="G188" s="12">
        <f t="shared" si="14"/>
        <v>5943.666666666667</v>
      </c>
      <c r="H188" s="12">
        <f t="shared" si="14"/>
        <v>2211.6666666666665</v>
      </c>
      <c r="I188" s="12">
        <f t="shared" si="14"/>
        <v>2556.3333333333335</v>
      </c>
    </row>
    <row r="189" spans="1:10" x14ac:dyDescent="0.25">
      <c r="C189" s="37">
        <v>7</v>
      </c>
      <c r="D189" s="12">
        <f t="shared" si="15"/>
        <v>12431.285714285714</v>
      </c>
      <c r="E189" s="12">
        <f t="shared" si="14"/>
        <v>12076.285714285714</v>
      </c>
      <c r="F189" s="12">
        <f t="shared" si="14"/>
        <v>6016.7142857142853</v>
      </c>
      <c r="G189" s="12">
        <f t="shared" si="14"/>
        <v>5094.5714285714284</v>
      </c>
      <c r="H189" s="12">
        <f t="shared" si="14"/>
        <v>1895.7142857142858</v>
      </c>
      <c r="I189" s="12">
        <f t="shared" si="14"/>
        <v>2191.1428571428573</v>
      </c>
    </row>
    <row r="190" spans="1:10" x14ac:dyDescent="0.25">
      <c r="C190" s="37">
        <v>8</v>
      </c>
      <c r="D190" s="12">
        <f t="shared" si="15"/>
        <v>10877.375</v>
      </c>
      <c r="E190" s="12">
        <f t="shared" si="14"/>
        <v>10566.75</v>
      </c>
      <c r="F190" s="12">
        <f t="shared" si="14"/>
        <v>5264.625</v>
      </c>
      <c r="G190" s="12">
        <f t="shared" si="14"/>
        <v>4457.75</v>
      </c>
      <c r="H190" s="12">
        <f t="shared" si="14"/>
        <v>1658.75</v>
      </c>
      <c r="I190" s="12">
        <f t="shared" si="14"/>
        <v>1917.25</v>
      </c>
    </row>
    <row r="191" spans="1:10" x14ac:dyDescent="0.25">
      <c r="C191" s="37">
        <v>9</v>
      </c>
      <c r="D191" s="12">
        <f t="shared" si="15"/>
        <v>9668.7777777777774</v>
      </c>
      <c r="E191" s="12">
        <f t="shared" si="14"/>
        <v>9392.6666666666661</v>
      </c>
      <c r="F191" s="12">
        <f t="shared" si="14"/>
        <v>4679.666666666667</v>
      </c>
      <c r="G191" s="12">
        <f t="shared" si="14"/>
        <v>3962.4444444444443</v>
      </c>
      <c r="H191" s="12">
        <f t="shared" si="14"/>
        <v>1474.4444444444443</v>
      </c>
      <c r="I191" s="12">
        <f t="shared" si="14"/>
        <v>1704.2222222222222</v>
      </c>
    </row>
    <row r="192" spans="1:10" x14ac:dyDescent="0.25">
      <c r="C192" s="37">
        <v>10</v>
      </c>
      <c r="D192" s="12">
        <f t="shared" si="15"/>
        <v>8701.9</v>
      </c>
      <c r="E192" s="12">
        <f t="shared" si="14"/>
        <v>8453.4</v>
      </c>
      <c r="F192" s="12">
        <f t="shared" si="14"/>
        <v>4211.7</v>
      </c>
      <c r="G192" s="12">
        <f t="shared" si="14"/>
        <v>3566.2</v>
      </c>
      <c r="H192" s="12">
        <f t="shared" si="14"/>
        <v>1327</v>
      </c>
      <c r="I192" s="12">
        <f t="shared" si="14"/>
        <v>1533.8</v>
      </c>
    </row>
    <row r="193" spans="1:9" x14ac:dyDescent="0.25">
      <c r="C193" s="37">
        <v>11</v>
      </c>
      <c r="D193" s="12">
        <f t="shared" si="15"/>
        <v>7910.818181818182</v>
      </c>
      <c r="E193" s="12">
        <f t="shared" si="14"/>
        <v>7684.909090909091</v>
      </c>
      <c r="F193" s="12">
        <f t="shared" si="14"/>
        <v>3828.818181818182</v>
      </c>
      <c r="G193" s="12">
        <f t="shared" si="14"/>
        <v>3242</v>
      </c>
      <c r="H193" s="12">
        <f t="shared" si="14"/>
        <v>1206.3636363636363</v>
      </c>
      <c r="I193" s="12">
        <f t="shared" si="14"/>
        <v>1394.3636363636363</v>
      </c>
    </row>
    <row r="194" spans="1:9" x14ac:dyDescent="0.25">
      <c r="C194" s="37">
        <v>12</v>
      </c>
      <c r="D194" s="12">
        <f t="shared" si="15"/>
        <v>7251.583333333333</v>
      </c>
      <c r="E194" s="12">
        <f t="shared" si="14"/>
        <v>7044.5</v>
      </c>
      <c r="F194" s="12">
        <f t="shared" si="14"/>
        <v>3509.75</v>
      </c>
      <c r="G194" s="12">
        <f t="shared" si="14"/>
        <v>2971.8333333333335</v>
      </c>
      <c r="H194" s="12">
        <f t="shared" si="14"/>
        <v>1105.8333333333333</v>
      </c>
      <c r="I194" s="12">
        <f t="shared" si="14"/>
        <v>1278.1666666666667</v>
      </c>
    </row>
    <row r="195" spans="1:9" x14ac:dyDescent="0.25">
      <c r="C195" s="37"/>
    </row>
    <row r="196" spans="1:9" x14ac:dyDescent="0.25">
      <c r="A196" s="45"/>
      <c r="B196" s="45"/>
      <c r="C196" s="37"/>
    </row>
    <row r="197" spans="1:9" x14ac:dyDescent="0.25">
      <c r="A197" s="70" t="s">
        <v>81</v>
      </c>
      <c r="B197" s="70"/>
      <c r="C197" s="37"/>
      <c r="D197" s="37">
        <v>4</v>
      </c>
      <c r="E197" s="37">
        <v>4</v>
      </c>
      <c r="F197" s="37">
        <v>2</v>
      </c>
      <c r="G197" s="37">
        <v>2</v>
      </c>
      <c r="H197" s="37">
        <v>0</v>
      </c>
      <c r="I197" s="37">
        <v>0</v>
      </c>
    </row>
    <row r="198" spans="1:9" x14ac:dyDescent="0.25">
      <c r="A198" s="45"/>
      <c r="B198" s="45"/>
      <c r="C198" s="37"/>
    </row>
    <row r="199" spans="1:9" x14ac:dyDescent="0.25">
      <c r="C199" s="37"/>
    </row>
    <row r="200" spans="1:9" x14ac:dyDescent="0.25">
      <c r="C200" s="37"/>
    </row>
    <row r="201" spans="1:9" x14ac:dyDescent="0.25">
      <c r="C201" s="37"/>
    </row>
    <row r="202" spans="1:9" x14ac:dyDescent="0.25">
      <c r="C202" s="37"/>
      <c r="D202" s="71" t="s">
        <v>20</v>
      </c>
      <c r="E202" s="71"/>
      <c r="I202" s="37" t="s">
        <v>31</v>
      </c>
    </row>
    <row r="203" spans="1:9" x14ac:dyDescent="0.25">
      <c r="C203" s="37"/>
    </row>
    <row r="204" spans="1:9" x14ac:dyDescent="0.25">
      <c r="C204" s="37"/>
      <c r="D204" s="3" t="s">
        <v>0</v>
      </c>
      <c r="E204" s="3" t="s">
        <v>1</v>
      </c>
      <c r="F204" s="3" t="s">
        <v>2</v>
      </c>
      <c r="G204" s="3" t="s">
        <v>3</v>
      </c>
      <c r="H204" s="44" t="s">
        <v>55</v>
      </c>
      <c r="I204" s="46" t="s">
        <v>56</v>
      </c>
    </row>
    <row r="205" spans="1:9" x14ac:dyDescent="0.25">
      <c r="C205" s="37"/>
    </row>
    <row r="206" spans="1:9" x14ac:dyDescent="0.25">
      <c r="A206" s="71" t="s">
        <v>36</v>
      </c>
      <c r="B206" s="71"/>
      <c r="C206" s="37"/>
      <c r="D206" s="25">
        <v>187497</v>
      </c>
      <c r="E206" s="25">
        <v>158362</v>
      </c>
      <c r="F206" s="25">
        <v>88601</v>
      </c>
      <c r="G206" s="25">
        <v>58427</v>
      </c>
      <c r="H206" s="25">
        <v>37740</v>
      </c>
      <c r="I206" s="25">
        <v>27555</v>
      </c>
    </row>
    <row r="207" spans="1:9" x14ac:dyDescent="0.25">
      <c r="C207" s="37" t="s">
        <v>37</v>
      </c>
    </row>
    <row r="208" spans="1:9" x14ac:dyDescent="0.25">
      <c r="C208" s="37">
        <v>1.42</v>
      </c>
      <c r="D208" s="10">
        <f>D$206/$C208</f>
        <v>132040.14084507042</v>
      </c>
      <c r="E208" s="10">
        <f t="shared" ref="E208:I223" si="16">E$206/$C208</f>
        <v>111522.5352112676</v>
      </c>
      <c r="F208" s="10">
        <f t="shared" si="16"/>
        <v>62395.070422535216</v>
      </c>
      <c r="G208" s="10">
        <f t="shared" si="16"/>
        <v>41145.774647887323</v>
      </c>
      <c r="H208" s="10">
        <f t="shared" si="16"/>
        <v>26577.464788732395</v>
      </c>
      <c r="I208" s="12">
        <f t="shared" si="16"/>
        <v>19404.929577464791</v>
      </c>
    </row>
    <row r="209" spans="3:10" x14ac:dyDescent="0.25">
      <c r="C209" s="37">
        <v>2</v>
      </c>
      <c r="D209" s="10">
        <f t="shared" ref="D209:I230" si="17">D$206/$C209</f>
        <v>93748.5</v>
      </c>
      <c r="E209" s="10">
        <f t="shared" si="16"/>
        <v>79181</v>
      </c>
      <c r="F209" s="10">
        <f t="shared" si="16"/>
        <v>44300.5</v>
      </c>
      <c r="G209" s="10">
        <f t="shared" si="16"/>
        <v>29213.5</v>
      </c>
      <c r="H209" s="12">
        <f t="shared" si="16"/>
        <v>18870</v>
      </c>
      <c r="I209" s="12">
        <f t="shared" si="16"/>
        <v>13777.5</v>
      </c>
    </row>
    <row r="210" spans="3:10" x14ac:dyDescent="0.25">
      <c r="C210" s="37">
        <v>3</v>
      </c>
      <c r="D210" s="10">
        <f t="shared" si="17"/>
        <v>62499</v>
      </c>
      <c r="E210" s="10">
        <f t="shared" si="16"/>
        <v>52787.333333333336</v>
      </c>
      <c r="F210" s="10">
        <f t="shared" si="16"/>
        <v>29533.666666666668</v>
      </c>
      <c r="G210" s="12">
        <f t="shared" si="16"/>
        <v>19475.666666666668</v>
      </c>
      <c r="H210" s="12">
        <f t="shared" si="16"/>
        <v>12580</v>
      </c>
      <c r="I210" s="12">
        <f t="shared" si="16"/>
        <v>9185</v>
      </c>
    </row>
    <row r="211" spans="3:10" x14ac:dyDescent="0.25">
      <c r="C211" s="37">
        <v>4</v>
      </c>
      <c r="D211" s="10">
        <f t="shared" si="17"/>
        <v>46874.25</v>
      </c>
      <c r="E211" s="10">
        <f t="shared" si="16"/>
        <v>39590.5</v>
      </c>
      <c r="F211" s="10">
        <f t="shared" si="16"/>
        <v>22150.25</v>
      </c>
      <c r="G211" s="12">
        <f t="shared" si="16"/>
        <v>14606.75</v>
      </c>
      <c r="H211" s="12">
        <f t="shared" si="16"/>
        <v>9435</v>
      </c>
      <c r="I211" s="12">
        <f t="shared" si="16"/>
        <v>6888.75</v>
      </c>
    </row>
    <row r="212" spans="3:10" x14ac:dyDescent="0.25">
      <c r="C212" s="37">
        <v>5</v>
      </c>
      <c r="D212" s="10">
        <f t="shared" si="17"/>
        <v>37499.4</v>
      </c>
      <c r="E212" s="10">
        <f t="shared" si="16"/>
        <v>31672.400000000001</v>
      </c>
      <c r="F212" s="12">
        <f t="shared" si="16"/>
        <v>17720.2</v>
      </c>
      <c r="G212" s="12">
        <f t="shared" si="16"/>
        <v>11685.4</v>
      </c>
      <c r="H212" s="12">
        <f t="shared" si="16"/>
        <v>7548</v>
      </c>
      <c r="I212" s="12">
        <f t="shared" si="16"/>
        <v>5511</v>
      </c>
    </row>
    <row r="213" spans="3:10" x14ac:dyDescent="0.25">
      <c r="C213" s="37">
        <v>6</v>
      </c>
      <c r="D213" s="10">
        <f t="shared" si="17"/>
        <v>31249.5</v>
      </c>
      <c r="E213" s="10">
        <f t="shared" si="16"/>
        <v>26393.666666666668</v>
      </c>
      <c r="F213" s="12">
        <f t="shared" si="16"/>
        <v>14766.833333333334</v>
      </c>
      <c r="G213" s="12">
        <f t="shared" si="16"/>
        <v>9737.8333333333339</v>
      </c>
      <c r="H213" s="12">
        <f t="shared" si="16"/>
        <v>6290</v>
      </c>
      <c r="I213" s="12">
        <f t="shared" si="16"/>
        <v>4592.5</v>
      </c>
    </row>
    <row r="214" spans="3:10" x14ac:dyDescent="0.25">
      <c r="C214" s="37">
        <v>7</v>
      </c>
      <c r="D214" s="10">
        <f t="shared" si="17"/>
        <v>26785.285714285714</v>
      </c>
      <c r="E214" s="10">
        <f t="shared" si="16"/>
        <v>22623.142857142859</v>
      </c>
      <c r="F214" s="12">
        <f t="shared" si="16"/>
        <v>12657.285714285714</v>
      </c>
      <c r="G214" s="12">
        <f t="shared" si="16"/>
        <v>8346.7142857142862</v>
      </c>
      <c r="H214" s="12">
        <f t="shared" si="16"/>
        <v>5391.4285714285716</v>
      </c>
      <c r="I214" s="12">
        <f t="shared" si="16"/>
        <v>3936.4285714285716</v>
      </c>
    </row>
    <row r="215" spans="3:10" x14ac:dyDescent="0.25">
      <c r="C215" s="37">
        <v>8</v>
      </c>
      <c r="D215" s="10">
        <f t="shared" si="17"/>
        <v>23437.125</v>
      </c>
      <c r="E215" s="12">
        <f t="shared" si="16"/>
        <v>19795.25</v>
      </c>
      <c r="F215" s="12">
        <f t="shared" si="16"/>
        <v>11075.125</v>
      </c>
      <c r="G215" s="12">
        <f t="shared" si="16"/>
        <v>7303.375</v>
      </c>
      <c r="H215" s="12">
        <f t="shared" si="16"/>
        <v>4717.5</v>
      </c>
      <c r="I215" s="12">
        <f t="shared" si="16"/>
        <v>3444.375</v>
      </c>
    </row>
    <row r="216" spans="3:10" x14ac:dyDescent="0.25">
      <c r="C216" s="37">
        <v>9</v>
      </c>
      <c r="D216" s="10">
        <f t="shared" si="17"/>
        <v>20833</v>
      </c>
      <c r="E216" s="12">
        <f t="shared" si="16"/>
        <v>17595.777777777777</v>
      </c>
      <c r="F216" s="12">
        <f t="shared" si="16"/>
        <v>9844.5555555555547</v>
      </c>
      <c r="G216" s="12">
        <f t="shared" si="16"/>
        <v>6491.8888888888887</v>
      </c>
      <c r="H216" s="12">
        <f t="shared" si="16"/>
        <v>4193.333333333333</v>
      </c>
      <c r="I216" s="12">
        <f t="shared" si="16"/>
        <v>3061.6666666666665</v>
      </c>
    </row>
    <row r="217" spans="3:10" x14ac:dyDescent="0.25">
      <c r="C217" s="37">
        <v>10</v>
      </c>
      <c r="D217" s="12">
        <f t="shared" si="17"/>
        <v>18749.7</v>
      </c>
      <c r="E217" s="12">
        <f t="shared" si="16"/>
        <v>15836.2</v>
      </c>
      <c r="F217" s="12">
        <f t="shared" si="16"/>
        <v>8860.1</v>
      </c>
      <c r="G217" s="12">
        <f t="shared" si="16"/>
        <v>5842.7</v>
      </c>
      <c r="H217" s="12">
        <f t="shared" si="16"/>
        <v>3774</v>
      </c>
      <c r="I217" s="12">
        <f t="shared" si="16"/>
        <v>2755.5</v>
      </c>
    </row>
    <row r="218" spans="3:10" x14ac:dyDescent="0.25">
      <c r="C218" s="37">
        <v>11</v>
      </c>
      <c r="D218" s="12">
        <f t="shared" si="17"/>
        <v>17045.18181818182</v>
      </c>
      <c r="E218" s="12">
        <f t="shared" si="16"/>
        <v>14396.545454545454</v>
      </c>
      <c r="F218" s="12">
        <f t="shared" si="16"/>
        <v>8054.636363636364</v>
      </c>
      <c r="G218" s="12">
        <f t="shared" si="16"/>
        <v>5311.545454545455</v>
      </c>
      <c r="H218" s="12">
        <f t="shared" si="16"/>
        <v>3430.909090909091</v>
      </c>
      <c r="I218" s="12">
        <f t="shared" si="16"/>
        <v>2505</v>
      </c>
      <c r="J218" s="25"/>
    </row>
    <row r="219" spans="3:10" x14ac:dyDescent="0.25">
      <c r="C219" s="37">
        <v>12</v>
      </c>
      <c r="D219" s="12">
        <f t="shared" si="17"/>
        <v>15624.75</v>
      </c>
      <c r="E219" s="12">
        <f t="shared" si="16"/>
        <v>13196.833333333334</v>
      </c>
      <c r="F219" s="12">
        <f t="shared" si="16"/>
        <v>7383.416666666667</v>
      </c>
      <c r="G219" s="12">
        <f t="shared" si="16"/>
        <v>4868.916666666667</v>
      </c>
      <c r="H219" s="12">
        <f t="shared" si="16"/>
        <v>3145</v>
      </c>
      <c r="I219" s="12">
        <f t="shared" si="16"/>
        <v>2296.25</v>
      </c>
      <c r="J219" s="25"/>
    </row>
    <row r="220" spans="3:10" x14ac:dyDescent="0.25">
      <c r="C220" s="37">
        <v>13</v>
      </c>
      <c r="D220" s="12">
        <f t="shared" si="17"/>
        <v>14422.846153846154</v>
      </c>
      <c r="E220" s="12">
        <f t="shared" si="16"/>
        <v>12181.692307692309</v>
      </c>
      <c r="F220" s="12">
        <f t="shared" si="16"/>
        <v>6815.4615384615381</v>
      </c>
      <c r="G220" s="12">
        <f t="shared" si="16"/>
        <v>4494.3846153846152</v>
      </c>
      <c r="H220" s="12">
        <f t="shared" si="16"/>
        <v>2903.0769230769229</v>
      </c>
      <c r="I220" s="12">
        <f t="shared" si="16"/>
        <v>2119.6153846153848</v>
      </c>
      <c r="J220" s="37"/>
    </row>
    <row r="221" spans="3:10" x14ac:dyDescent="0.25">
      <c r="C221" s="37">
        <v>14</v>
      </c>
      <c r="D221" s="12">
        <f t="shared" si="17"/>
        <v>13392.642857142857</v>
      </c>
      <c r="E221" s="12">
        <f t="shared" si="16"/>
        <v>11311.571428571429</v>
      </c>
      <c r="F221" s="12">
        <f t="shared" si="16"/>
        <v>6328.6428571428569</v>
      </c>
      <c r="G221" s="12">
        <f t="shared" si="16"/>
        <v>4173.3571428571431</v>
      </c>
      <c r="H221" s="12">
        <f t="shared" si="16"/>
        <v>2695.7142857142858</v>
      </c>
      <c r="I221" s="12">
        <f t="shared" si="16"/>
        <v>1968.2142857142858</v>
      </c>
      <c r="J221" s="25"/>
    </row>
    <row r="222" spans="3:10" x14ac:dyDescent="0.25">
      <c r="C222" s="37">
        <v>16</v>
      </c>
      <c r="D222" s="12">
        <f t="shared" si="17"/>
        <v>11718.5625</v>
      </c>
      <c r="E222" s="12">
        <f t="shared" si="16"/>
        <v>9897.625</v>
      </c>
      <c r="F222" s="12">
        <f t="shared" si="16"/>
        <v>5537.5625</v>
      </c>
      <c r="G222" s="12">
        <f t="shared" si="16"/>
        <v>3651.6875</v>
      </c>
      <c r="H222" s="12">
        <f t="shared" si="16"/>
        <v>2358.75</v>
      </c>
      <c r="I222" s="12">
        <f t="shared" si="16"/>
        <v>1722.1875</v>
      </c>
      <c r="J222" s="25"/>
    </row>
    <row r="223" spans="3:10" x14ac:dyDescent="0.25">
      <c r="C223" s="53">
        <v>17</v>
      </c>
      <c r="D223" s="12">
        <f t="shared" si="17"/>
        <v>11029.235294117647</v>
      </c>
      <c r="E223" s="12">
        <f t="shared" si="16"/>
        <v>9315.4117647058829</v>
      </c>
      <c r="F223" s="12">
        <f t="shared" si="16"/>
        <v>5211.8235294117649</v>
      </c>
      <c r="G223" s="12">
        <f t="shared" si="16"/>
        <v>3436.8823529411766</v>
      </c>
      <c r="H223" s="12">
        <f t="shared" si="16"/>
        <v>2220</v>
      </c>
      <c r="I223" s="12">
        <f t="shared" si="16"/>
        <v>1620.8823529411766</v>
      </c>
      <c r="J223" s="37"/>
    </row>
    <row r="224" spans="3:10" x14ac:dyDescent="0.25">
      <c r="C224" s="37">
        <v>18</v>
      </c>
      <c r="D224" s="12">
        <f t="shared" si="17"/>
        <v>10416.5</v>
      </c>
      <c r="E224" s="12">
        <f t="shared" si="17"/>
        <v>8797.8888888888887</v>
      </c>
      <c r="F224" s="12">
        <f t="shared" si="17"/>
        <v>4922.2777777777774</v>
      </c>
      <c r="G224" s="12">
        <f t="shared" si="17"/>
        <v>3245.9444444444443</v>
      </c>
      <c r="H224" s="12">
        <f t="shared" si="17"/>
        <v>2096.6666666666665</v>
      </c>
      <c r="I224" s="12">
        <f t="shared" si="17"/>
        <v>1530.8333333333333</v>
      </c>
      <c r="J224" s="37"/>
    </row>
    <row r="225" spans="1:10" x14ac:dyDescent="0.25">
      <c r="C225" s="37">
        <v>19</v>
      </c>
      <c r="D225" s="12">
        <f t="shared" si="17"/>
        <v>9868.2631578947367</v>
      </c>
      <c r="E225" s="12">
        <f t="shared" si="17"/>
        <v>8334.8421052631584</v>
      </c>
      <c r="F225" s="12">
        <f t="shared" si="17"/>
        <v>4663.2105263157891</v>
      </c>
      <c r="G225" s="12">
        <f t="shared" si="17"/>
        <v>3075.1052631578946</v>
      </c>
      <c r="H225" s="12">
        <f t="shared" si="17"/>
        <v>1986.3157894736842</v>
      </c>
      <c r="I225" s="12">
        <f t="shared" si="17"/>
        <v>1450.2631578947369</v>
      </c>
      <c r="J225" s="25"/>
    </row>
    <row r="226" spans="1:10" x14ac:dyDescent="0.25">
      <c r="C226" s="37">
        <v>20</v>
      </c>
      <c r="D226" s="12">
        <f t="shared" si="17"/>
        <v>9374.85</v>
      </c>
      <c r="E226" s="12">
        <f t="shared" si="17"/>
        <v>7918.1</v>
      </c>
      <c r="F226" s="12">
        <f t="shared" si="17"/>
        <v>4430.05</v>
      </c>
      <c r="G226" s="12">
        <f t="shared" si="17"/>
        <v>2921.35</v>
      </c>
      <c r="H226" s="12">
        <f t="shared" si="17"/>
        <v>1887</v>
      </c>
      <c r="I226" s="12">
        <f t="shared" si="17"/>
        <v>1377.75</v>
      </c>
      <c r="J226" s="25"/>
    </row>
    <row r="227" spans="1:10" x14ac:dyDescent="0.25">
      <c r="C227" s="37">
        <v>21</v>
      </c>
      <c r="D227" s="12">
        <f t="shared" si="17"/>
        <v>8928.4285714285706</v>
      </c>
      <c r="E227" s="12">
        <f t="shared" si="17"/>
        <v>7541.0476190476193</v>
      </c>
      <c r="F227" s="12">
        <f t="shared" si="17"/>
        <v>4219.0952380952385</v>
      </c>
      <c r="G227" s="12">
        <f t="shared" si="17"/>
        <v>2782.2380952380954</v>
      </c>
      <c r="H227" s="12">
        <f t="shared" si="17"/>
        <v>1797.1428571428571</v>
      </c>
      <c r="I227" s="12">
        <f t="shared" si="17"/>
        <v>1312.1428571428571</v>
      </c>
      <c r="J227" s="37"/>
    </row>
    <row r="228" spans="1:10" x14ac:dyDescent="0.25">
      <c r="C228" s="37">
        <v>22</v>
      </c>
      <c r="D228" s="12">
        <f t="shared" si="17"/>
        <v>8522.5909090909099</v>
      </c>
      <c r="E228" s="12">
        <f t="shared" si="17"/>
        <v>7198.272727272727</v>
      </c>
      <c r="F228" s="12">
        <f t="shared" si="17"/>
        <v>4027.318181818182</v>
      </c>
      <c r="G228" s="12">
        <f t="shared" si="17"/>
        <v>2655.7727272727275</v>
      </c>
      <c r="H228" s="12">
        <f t="shared" si="17"/>
        <v>1715.4545454545455</v>
      </c>
      <c r="I228" s="12">
        <f t="shared" si="17"/>
        <v>1252.5</v>
      </c>
      <c r="J228" s="25"/>
    </row>
    <row r="229" spans="1:10" x14ac:dyDescent="0.25">
      <c r="C229" s="37">
        <v>23</v>
      </c>
      <c r="D229" s="12">
        <f t="shared" si="17"/>
        <v>8152.04347826087</v>
      </c>
      <c r="E229" s="12">
        <f t="shared" si="17"/>
        <v>6885.304347826087</v>
      </c>
      <c r="F229" s="12">
        <f t="shared" si="17"/>
        <v>3852.217391304348</v>
      </c>
      <c r="G229" s="12">
        <f t="shared" si="17"/>
        <v>2540.304347826087</v>
      </c>
      <c r="H229" s="12">
        <f t="shared" si="17"/>
        <v>1640.8695652173913</v>
      </c>
      <c r="I229" s="12">
        <f t="shared" si="17"/>
        <v>1198.0434782608695</v>
      </c>
      <c r="J229" s="25"/>
    </row>
    <row r="230" spans="1:10" x14ac:dyDescent="0.25">
      <c r="C230" s="37">
        <v>24</v>
      </c>
      <c r="D230" s="12">
        <f t="shared" si="17"/>
        <v>7812.375</v>
      </c>
      <c r="E230" s="12">
        <f t="shared" si="17"/>
        <v>6598.416666666667</v>
      </c>
      <c r="F230" s="12">
        <f t="shared" si="17"/>
        <v>3691.7083333333335</v>
      </c>
      <c r="G230" s="12">
        <f t="shared" si="17"/>
        <v>2434.4583333333335</v>
      </c>
      <c r="H230" s="12">
        <f t="shared" si="17"/>
        <v>1572.5</v>
      </c>
      <c r="I230" s="12">
        <f t="shared" si="17"/>
        <v>1148.125</v>
      </c>
      <c r="J230" s="37"/>
    </row>
    <row r="231" spans="1:10" x14ac:dyDescent="0.25">
      <c r="C231" s="37"/>
      <c r="J231" s="25"/>
    </row>
    <row r="232" spans="1:10" x14ac:dyDescent="0.25">
      <c r="A232" s="45"/>
      <c r="B232" s="45"/>
      <c r="C232" s="37"/>
      <c r="J232" s="25"/>
    </row>
    <row r="233" spans="1:10" x14ac:dyDescent="0.25">
      <c r="A233" s="70" t="s">
        <v>81</v>
      </c>
      <c r="B233" s="70"/>
      <c r="C233" s="37"/>
      <c r="D233" s="37">
        <v>9</v>
      </c>
      <c r="E233" s="37">
        <v>7</v>
      </c>
      <c r="F233" s="37">
        <v>4</v>
      </c>
      <c r="G233" s="37">
        <v>2</v>
      </c>
      <c r="H233" s="37">
        <v>1</v>
      </c>
      <c r="I233" s="37">
        <v>0</v>
      </c>
      <c r="J233" s="37"/>
    </row>
    <row r="234" spans="1:10" x14ac:dyDescent="0.25">
      <c r="A234" s="45"/>
      <c r="B234" s="45"/>
      <c r="C234" s="37"/>
      <c r="J234" s="25"/>
    </row>
    <row r="235" spans="1:10" x14ac:dyDescent="0.25">
      <c r="C235" s="37"/>
      <c r="J235" s="25"/>
    </row>
    <row r="236" spans="1:10" x14ac:dyDescent="0.25">
      <c r="C236" s="37"/>
    </row>
    <row r="237" spans="1:10" x14ac:dyDescent="0.25">
      <c r="C237" s="37"/>
    </row>
    <row r="238" spans="1:10" x14ac:dyDescent="0.25">
      <c r="C238" s="37"/>
      <c r="D238" s="71" t="s">
        <v>21</v>
      </c>
      <c r="E238" s="71"/>
      <c r="I238" s="37" t="s">
        <v>28</v>
      </c>
    </row>
    <row r="239" spans="1:10" x14ac:dyDescent="0.25">
      <c r="C239" s="37"/>
    </row>
    <row r="240" spans="1:10" x14ac:dyDescent="0.25">
      <c r="A240" s="71"/>
      <c r="B240" s="71"/>
      <c r="C240" s="37"/>
      <c r="D240" s="3" t="s">
        <v>0</v>
      </c>
      <c r="E240" s="3" t="s">
        <v>1</v>
      </c>
      <c r="F240" s="3" t="s">
        <v>2</v>
      </c>
      <c r="G240" s="3" t="s">
        <v>3</v>
      </c>
      <c r="H240" s="44" t="s">
        <v>55</v>
      </c>
      <c r="I240" s="46" t="s">
        <v>56</v>
      </c>
    </row>
    <row r="241" spans="1:9" x14ac:dyDescent="0.25">
      <c r="C241" s="37"/>
    </row>
    <row r="242" spans="1:9" x14ac:dyDescent="0.25">
      <c r="A242" s="71" t="s">
        <v>36</v>
      </c>
      <c r="B242" s="71"/>
      <c r="C242" s="37"/>
      <c r="D242" s="25">
        <v>77631</v>
      </c>
      <c r="E242" s="25">
        <v>74113</v>
      </c>
      <c r="F242" s="25">
        <v>37451</v>
      </c>
      <c r="G242" s="25">
        <v>24729</v>
      </c>
      <c r="H242" s="25">
        <v>14504</v>
      </c>
      <c r="I242" s="25">
        <v>18168</v>
      </c>
    </row>
    <row r="243" spans="1:9" x14ac:dyDescent="0.25">
      <c r="C243" s="37" t="s">
        <v>37</v>
      </c>
    </row>
    <row r="244" spans="1:9" x14ac:dyDescent="0.25">
      <c r="C244" s="37">
        <v>1.42</v>
      </c>
      <c r="D244" s="10">
        <f>D$242/$C244</f>
        <v>54669.718309859156</v>
      </c>
      <c r="E244" s="10">
        <f t="shared" ref="E244:I253" si="18">E$242/$C244</f>
        <v>52192.25352112676</v>
      </c>
      <c r="F244" s="10">
        <f t="shared" si="18"/>
        <v>26373.943661971833</v>
      </c>
      <c r="G244" s="12">
        <f t="shared" si="18"/>
        <v>17414.788732394369</v>
      </c>
      <c r="H244" s="12">
        <f t="shared" si="18"/>
        <v>10214.084507042255</v>
      </c>
      <c r="I244" s="12">
        <f t="shared" si="18"/>
        <v>12794.366197183099</v>
      </c>
    </row>
    <row r="245" spans="1:9" x14ac:dyDescent="0.25">
      <c r="C245" s="37">
        <v>2</v>
      </c>
      <c r="D245" s="10">
        <f t="shared" ref="D245:D253" si="19">D$242/$C245</f>
        <v>38815.5</v>
      </c>
      <c r="E245" s="10">
        <f t="shared" si="18"/>
        <v>37056.5</v>
      </c>
      <c r="F245" s="10">
        <f t="shared" si="18"/>
        <v>18725.5</v>
      </c>
      <c r="G245" s="12">
        <f t="shared" si="18"/>
        <v>12364.5</v>
      </c>
      <c r="H245" s="12">
        <f t="shared" si="18"/>
        <v>7252</v>
      </c>
      <c r="I245" s="12">
        <f t="shared" si="18"/>
        <v>9084</v>
      </c>
    </row>
    <row r="246" spans="1:9" x14ac:dyDescent="0.25">
      <c r="C246" s="37">
        <v>3</v>
      </c>
      <c r="D246" s="10">
        <f t="shared" si="19"/>
        <v>25877</v>
      </c>
      <c r="E246" s="10">
        <f t="shared" si="18"/>
        <v>24704.333333333332</v>
      </c>
      <c r="F246" s="12">
        <f t="shared" si="18"/>
        <v>12483.666666666666</v>
      </c>
      <c r="G246" s="12">
        <f t="shared" si="18"/>
        <v>8243</v>
      </c>
      <c r="H246" s="12">
        <f t="shared" si="18"/>
        <v>4834.666666666667</v>
      </c>
      <c r="I246" s="12">
        <f t="shared" si="18"/>
        <v>6056</v>
      </c>
    </row>
    <row r="247" spans="1:9" x14ac:dyDescent="0.25">
      <c r="C247" s="37">
        <v>4</v>
      </c>
      <c r="D247" s="10">
        <f t="shared" si="19"/>
        <v>19407.75</v>
      </c>
      <c r="E247" s="10">
        <f t="shared" si="18"/>
        <v>18528.25</v>
      </c>
      <c r="F247" s="12">
        <f t="shared" si="18"/>
        <v>9362.75</v>
      </c>
      <c r="G247" s="12">
        <f t="shared" si="18"/>
        <v>6182.25</v>
      </c>
      <c r="H247" s="12">
        <f t="shared" si="18"/>
        <v>3626</v>
      </c>
      <c r="I247" s="12">
        <f t="shared" si="18"/>
        <v>4542</v>
      </c>
    </row>
    <row r="248" spans="1:9" x14ac:dyDescent="0.25">
      <c r="C248" s="37">
        <v>5</v>
      </c>
      <c r="D248" s="12">
        <f t="shared" si="19"/>
        <v>15526.2</v>
      </c>
      <c r="E248" s="12">
        <f t="shared" si="18"/>
        <v>14822.6</v>
      </c>
      <c r="F248" s="12">
        <f t="shared" si="18"/>
        <v>7490.2</v>
      </c>
      <c r="G248" s="12">
        <f t="shared" si="18"/>
        <v>4945.8</v>
      </c>
      <c r="H248" s="12">
        <f t="shared" si="18"/>
        <v>2900.8</v>
      </c>
      <c r="I248" s="12">
        <f t="shared" si="18"/>
        <v>3633.6</v>
      </c>
    </row>
    <row r="249" spans="1:9" x14ac:dyDescent="0.25">
      <c r="C249" s="37">
        <v>6</v>
      </c>
      <c r="D249" s="12">
        <f t="shared" si="19"/>
        <v>12938.5</v>
      </c>
      <c r="E249" s="12">
        <f t="shared" si="18"/>
        <v>12352.166666666666</v>
      </c>
      <c r="F249" s="12">
        <f t="shared" si="18"/>
        <v>6241.833333333333</v>
      </c>
      <c r="G249" s="12">
        <f t="shared" si="18"/>
        <v>4121.5</v>
      </c>
      <c r="H249" s="12">
        <f t="shared" si="18"/>
        <v>2417.3333333333335</v>
      </c>
      <c r="I249" s="12">
        <f t="shared" si="18"/>
        <v>3028</v>
      </c>
    </row>
    <row r="250" spans="1:9" x14ac:dyDescent="0.25">
      <c r="C250" s="37">
        <v>7</v>
      </c>
      <c r="D250" s="12">
        <f t="shared" si="19"/>
        <v>11090.142857142857</v>
      </c>
      <c r="E250" s="12">
        <f t="shared" si="18"/>
        <v>10587.571428571429</v>
      </c>
      <c r="F250" s="12">
        <f t="shared" si="18"/>
        <v>5350.1428571428569</v>
      </c>
      <c r="G250" s="12">
        <f t="shared" si="18"/>
        <v>3532.7142857142858</v>
      </c>
      <c r="H250" s="12">
        <f t="shared" si="18"/>
        <v>2072</v>
      </c>
      <c r="I250" s="12">
        <f t="shared" si="18"/>
        <v>2595.4285714285716</v>
      </c>
    </row>
    <row r="251" spans="1:9" x14ac:dyDescent="0.25">
      <c r="C251" s="37">
        <v>8</v>
      </c>
      <c r="D251" s="12">
        <f t="shared" si="19"/>
        <v>9703.875</v>
      </c>
      <c r="E251" s="12">
        <f t="shared" si="18"/>
        <v>9264.125</v>
      </c>
      <c r="F251" s="12">
        <f t="shared" si="18"/>
        <v>4681.375</v>
      </c>
      <c r="G251" s="12">
        <f t="shared" si="18"/>
        <v>3091.125</v>
      </c>
      <c r="H251" s="12">
        <f t="shared" si="18"/>
        <v>1813</v>
      </c>
      <c r="I251" s="12">
        <f t="shared" si="18"/>
        <v>2271</v>
      </c>
    </row>
    <row r="252" spans="1:9" x14ac:dyDescent="0.25">
      <c r="C252" s="37">
        <v>9</v>
      </c>
      <c r="D252" s="12">
        <f t="shared" si="19"/>
        <v>8625.6666666666661</v>
      </c>
      <c r="E252" s="12">
        <f t="shared" si="18"/>
        <v>8234.7777777777774</v>
      </c>
      <c r="F252" s="12">
        <f t="shared" si="18"/>
        <v>4161.2222222222226</v>
      </c>
      <c r="G252" s="12">
        <f t="shared" si="18"/>
        <v>2747.6666666666665</v>
      </c>
      <c r="H252" s="12">
        <f t="shared" si="18"/>
        <v>1611.5555555555557</v>
      </c>
      <c r="I252" s="12">
        <f t="shared" si="18"/>
        <v>2018.6666666666667</v>
      </c>
    </row>
    <row r="253" spans="1:9" x14ac:dyDescent="0.25">
      <c r="C253" s="37">
        <v>10</v>
      </c>
      <c r="D253" s="12">
        <f t="shared" si="19"/>
        <v>7763.1</v>
      </c>
      <c r="E253" s="12">
        <f t="shared" si="18"/>
        <v>7411.3</v>
      </c>
      <c r="F253" s="12">
        <f t="shared" si="18"/>
        <v>3745.1</v>
      </c>
      <c r="G253" s="12">
        <f t="shared" si="18"/>
        <v>2472.9</v>
      </c>
      <c r="H253" s="12">
        <f t="shared" si="18"/>
        <v>1450.4</v>
      </c>
      <c r="I253" s="12">
        <f t="shared" si="18"/>
        <v>1816.8</v>
      </c>
    </row>
    <row r="254" spans="1:9" x14ac:dyDescent="0.25">
      <c r="C254" s="37"/>
    </row>
    <row r="255" spans="1:9" x14ac:dyDescent="0.25">
      <c r="A255" s="45"/>
      <c r="B255" s="45"/>
      <c r="C255" s="37"/>
    </row>
    <row r="256" spans="1:9" x14ac:dyDescent="0.25">
      <c r="A256" s="70" t="s">
        <v>81</v>
      </c>
      <c r="B256" s="70"/>
      <c r="C256" s="37"/>
      <c r="D256" s="37">
        <v>4</v>
      </c>
      <c r="E256" s="37">
        <v>4</v>
      </c>
      <c r="F256" s="37">
        <v>2</v>
      </c>
      <c r="G256" s="37">
        <v>0</v>
      </c>
      <c r="H256" s="37">
        <v>0</v>
      </c>
      <c r="I256" s="37">
        <v>0</v>
      </c>
    </row>
    <row r="257" spans="1:9" x14ac:dyDescent="0.25">
      <c r="A257" s="45"/>
      <c r="B257" s="45"/>
      <c r="C257" s="37"/>
    </row>
    <row r="258" spans="1:9" x14ac:dyDescent="0.25">
      <c r="A258" s="37"/>
      <c r="B258" s="37"/>
      <c r="C258" s="37"/>
    </row>
    <row r="259" spans="1:9" x14ac:dyDescent="0.25">
      <c r="C259" s="37"/>
    </row>
    <row r="260" spans="1:9" x14ac:dyDescent="0.25">
      <c r="C260" s="37"/>
    </row>
    <row r="261" spans="1:9" x14ac:dyDescent="0.25">
      <c r="C261" s="37"/>
      <c r="D261" s="71" t="s">
        <v>22</v>
      </c>
      <c r="E261" s="71"/>
      <c r="I261" s="37" t="s">
        <v>32</v>
      </c>
    </row>
    <row r="262" spans="1:9" x14ac:dyDescent="0.25">
      <c r="C262" s="37"/>
    </row>
    <row r="263" spans="1:9" x14ac:dyDescent="0.25">
      <c r="C263" s="37"/>
      <c r="D263" s="3" t="s">
        <v>0</v>
      </c>
      <c r="E263" s="3" t="s">
        <v>1</v>
      </c>
      <c r="F263" s="3" t="s">
        <v>2</v>
      </c>
      <c r="G263" s="3" t="s">
        <v>3</v>
      </c>
      <c r="H263" s="44" t="s">
        <v>55</v>
      </c>
      <c r="I263" s="46" t="s">
        <v>56</v>
      </c>
    </row>
    <row r="264" spans="1:9" x14ac:dyDescent="0.25">
      <c r="C264" s="37"/>
    </row>
    <row r="265" spans="1:9" x14ac:dyDescent="0.25">
      <c r="A265" s="71" t="s">
        <v>36</v>
      </c>
      <c r="B265" s="71"/>
      <c r="C265" s="37"/>
      <c r="D265" s="25">
        <v>97698</v>
      </c>
      <c r="E265" s="25">
        <v>89509</v>
      </c>
      <c r="F265" s="25">
        <v>45357</v>
      </c>
      <c r="G265" s="25">
        <v>30183</v>
      </c>
      <c r="H265" s="25">
        <v>15165</v>
      </c>
      <c r="I265" s="25">
        <v>18304</v>
      </c>
    </row>
    <row r="266" spans="1:9" x14ac:dyDescent="0.25">
      <c r="C266" s="37" t="s">
        <v>37</v>
      </c>
    </row>
    <row r="267" spans="1:9" x14ac:dyDescent="0.25">
      <c r="C267" s="37">
        <v>1.42</v>
      </c>
      <c r="D267" s="10">
        <f>D$265/$C267</f>
        <v>68801.408450704228</v>
      </c>
      <c r="E267" s="10">
        <f t="shared" ref="E267:I279" si="20">E$265/$C267</f>
        <v>63034.507042253521</v>
      </c>
      <c r="F267" s="10">
        <f t="shared" si="20"/>
        <v>31941.54929577465</v>
      </c>
      <c r="G267" s="10">
        <f t="shared" si="20"/>
        <v>21255.633802816901</v>
      </c>
      <c r="H267" s="12">
        <f t="shared" si="20"/>
        <v>10679.577464788734</v>
      </c>
      <c r="I267" s="12">
        <f t="shared" si="20"/>
        <v>12890.140845070424</v>
      </c>
    </row>
    <row r="268" spans="1:9" x14ac:dyDescent="0.25">
      <c r="C268" s="37">
        <v>2</v>
      </c>
      <c r="D268" s="10">
        <f t="shared" ref="D268:D279" si="21">D$265/$C268</f>
        <v>48849</v>
      </c>
      <c r="E268" s="10">
        <f t="shared" si="20"/>
        <v>44754.5</v>
      </c>
      <c r="F268" s="10">
        <f t="shared" si="20"/>
        <v>22678.5</v>
      </c>
      <c r="G268" s="12">
        <f t="shared" si="20"/>
        <v>15091.5</v>
      </c>
      <c r="H268" s="12">
        <f t="shared" si="20"/>
        <v>7582.5</v>
      </c>
      <c r="I268" s="12">
        <f t="shared" si="20"/>
        <v>9152</v>
      </c>
    </row>
    <row r="269" spans="1:9" x14ac:dyDescent="0.25">
      <c r="C269" s="37">
        <v>3</v>
      </c>
      <c r="D269" s="10">
        <f t="shared" si="21"/>
        <v>32566</v>
      </c>
      <c r="E269" s="10">
        <f t="shared" si="20"/>
        <v>29836.333333333332</v>
      </c>
      <c r="F269" s="12">
        <f t="shared" si="20"/>
        <v>15119</v>
      </c>
      <c r="G269" s="12">
        <f t="shared" si="20"/>
        <v>10061</v>
      </c>
      <c r="H269" s="12">
        <f t="shared" si="20"/>
        <v>5055</v>
      </c>
      <c r="I269" s="12">
        <f t="shared" si="20"/>
        <v>6101.333333333333</v>
      </c>
    </row>
    <row r="270" spans="1:9" x14ac:dyDescent="0.25">
      <c r="C270" s="37">
        <v>4</v>
      </c>
      <c r="D270" s="10">
        <f t="shared" si="21"/>
        <v>24424.5</v>
      </c>
      <c r="E270" s="10">
        <f t="shared" si="20"/>
        <v>22377.25</v>
      </c>
      <c r="F270" s="12">
        <f t="shared" si="20"/>
        <v>11339.25</v>
      </c>
      <c r="G270" s="12">
        <f t="shared" si="20"/>
        <v>7545.75</v>
      </c>
      <c r="H270" s="12">
        <f t="shared" si="20"/>
        <v>3791.25</v>
      </c>
      <c r="I270" s="12">
        <f t="shared" si="20"/>
        <v>4576</v>
      </c>
    </row>
    <row r="271" spans="1:9" x14ac:dyDescent="0.25">
      <c r="C271" s="37">
        <v>5</v>
      </c>
      <c r="D271" s="10">
        <f t="shared" si="21"/>
        <v>19539.599999999999</v>
      </c>
      <c r="E271" s="10">
        <f t="shared" si="20"/>
        <v>17901.8</v>
      </c>
      <c r="F271" s="12">
        <f t="shared" si="20"/>
        <v>9071.4</v>
      </c>
      <c r="G271" s="12">
        <f t="shared" si="20"/>
        <v>6036.6</v>
      </c>
      <c r="H271" s="12">
        <f t="shared" si="20"/>
        <v>3033</v>
      </c>
      <c r="I271" s="12">
        <f t="shared" si="20"/>
        <v>3660.8</v>
      </c>
    </row>
    <row r="272" spans="1:9" x14ac:dyDescent="0.25">
      <c r="C272" s="37">
        <v>6</v>
      </c>
      <c r="D272" s="12">
        <f t="shared" si="21"/>
        <v>16283</v>
      </c>
      <c r="E272" s="12">
        <f t="shared" si="20"/>
        <v>14918.166666666666</v>
      </c>
      <c r="F272" s="12">
        <f t="shared" si="20"/>
        <v>7559.5</v>
      </c>
      <c r="G272" s="12">
        <f t="shared" si="20"/>
        <v>5030.5</v>
      </c>
      <c r="H272" s="12">
        <f t="shared" si="20"/>
        <v>2527.5</v>
      </c>
      <c r="I272" s="12">
        <f t="shared" si="20"/>
        <v>3050.6666666666665</v>
      </c>
    </row>
    <row r="273" spans="1:10" x14ac:dyDescent="0.25">
      <c r="C273" s="37">
        <v>7</v>
      </c>
      <c r="D273" s="12">
        <f t="shared" si="21"/>
        <v>13956.857142857143</v>
      </c>
      <c r="E273" s="12">
        <f t="shared" si="20"/>
        <v>12787</v>
      </c>
      <c r="F273" s="12">
        <f t="shared" si="20"/>
        <v>6479.5714285714284</v>
      </c>
      <c r="G273" s="12">
        <f t="shared" si="20"/>
        <v>4311.8571428571431</v>
      </c>
      <c r="H273" s="12">
        <f t="shared" si="20"/>
        <v>2166.4285714285716</v>
      </c>
      <c r="I273" s="12">
        <f t="shared" si="20"/>
        <v>2614.8571428571427</v>
      </c>
    </row>
    <row r="274" spans="1:10" x14ac:dyDescent="0.25">
      <c r="C274" s="37">
        <v>8</v>
      </c>
      <c r="D274" s="12">
        <f t="shared" si="21"/>
        <v>12212.25</v>
      </c>
      <c r="E274" s="12">
        <f t="shared" si="20"/>
        <v>11188.625</v>
      </c>
      <c r="F274" s="12">
        <f t="shared" si="20"/>
        <v>5669.625</v>
      </c>
      <c r="G274" s="12">
        <f t="shared" si="20"/>
        <v>3772.875</v>
      </c>
      <c r="H274" s="12">
        <f t="shared" si="20"/>
        <v>1895.625</v>
      </c>
      <c r="I274" s="12">
        <f t="shared" si="20"/>
        <v>2288</v>
      </c>
    </row>
    <row r="275" spans="1:10" x14ac:dyDescent="0.25">
      <c r="C275" s="37">
        <v>9</v>
      </c>
      <c r="D275" s="12">
        <f t="shared" si="21"/>
        <v>10855.333333333334</v>
      </c>
      <c r="E275" s="12">
        <f t="shared" si="20"/>
        <v>9945.4444444444453</v>
      </c>
      <c r="F275" s="12">
        <f t="shared" si="20"/>
        <v>5039.666666666667</v>
      </c>
      <c r="G275" s="12">
        <f t="shared" si="20"/>
        <v>3353.6666666666665</v>
      </c>
      <c r="H275" s="12">
        <f t="shared" si="20"/>
        <v>1685</v>
      </c>
      <c r="I275" s="12">
        <f t="shared" si="20"/>
        <v>2033.7777777777778</v>
      </c>
    </row>
    <row r="276" spans="1:10" x14ac:dyDescent="0.25">
      <c r="C276" s="37">
        <v>10</v>
      </c>
      <c r="D276" s="12">
        <f t="shared" si="21"/>
        <v>9769.7999999999993</v>
      </c>
      <c r="E276" s="12">
        <f t="shared" si="20"/>
        <v>8950.9</v>
      </c>
      <c r="F276" s="12">
        <f t="shared" si="20"/>
        <v>4535.7</v>
      </c>
      <c r="G276" s="12">
        <f t="shared" si="20"/>
        <v>3018.3</v>
      </c>
      <c r="H276" s="12">
        <f t="shared" si="20"/>
        <v>1516.5</v>
      </c>
      <c r="I276" s="12">
        <f t="shared" si="20"/>
        <v>1830.4</v>
      </c>
    </row>
    <row r="277" spans="1:10" x14ac:dyDescent="0.25">
      <c r="C277" s="37">
        <v>11</v>
      </c>
      <c r="D277" s="12">
        <f t="shared" si="21"/>
        <v>8881.636363636364</v>
      </c>
      <c r="E277" s="12">
        <f t="shared" si="20"/>
        <v>8137.181818181818</v>
      </c>
      <c r="F277" s="12">
        <f t="shared" si="20"/>
        <v>4123.363636363636</v>
      </c>
      <c r="G277" s="12">
        <f t="shared" si="20"/>
        <v>2743.909090909091</v>
      </c>
      <c r="H277" s="12">
        <f t="shared" si="20"/>
        <v>1378.6363636363637</v>
      </c>
      <c r="I277" s="12">
        <f t="shared" si="20"/>
        <v>1664</v>
      </c>
    </row>
    <row r="278" spans="1:10" x14ac:dyDescent="0.25">
      <c r="C278" s="37">
        <v>12</v>
      </c>
      <c r="D278" s="12">
        <f t="shared" si="21"/>
        <v>8141.5</v>
      </c>
      <c r="E278" s="12">
        <f t="shared" si="20"/>
        <v>7459.083333333333</v>
      </c>
      <c r="F278" s="12">
        <f t="shared" si="20"/>
        <v>3779.75</v>
      </c>
      <c r="G278" s="12">
        <f t="shared" si="20"/>
        <v>2515.25</v>
      </c>
      <c r="H278" s="12">
        <f t="shared" si="20"/>
        <v>1263.75</v>
      </c>
      <c r="I278" s="12">
        <f t="shared" si="20"/>
        <v>1525.3333333333333</v>
      </c>
    </row>
    <row r="279" spans="1:10" x14ac:dyDescent="0.25">
      <c r="C279" s="37">
        <v>13</v>
      </c>
      <c r="D279" s="12">
        <f t="shared" si="21"/>
        <v>7515.2307692307695</v>
      </c>
      <c r="E279" s="12">
        <f t="shared" si="20"/>
        <v>6885.3076923076924</v>
      </c>
      <c r="F279" s="12">
        <f t="shared" si="20"/>
        <v>3489</v>
      </c>
      <c r="G279" s="12">
        <f t="shared" si="20"/>
        <v>2321.7692307692309</v>
      </c>
      <c r="H279" s="12">
        <f t="shared" si="20"/>
        <v>1166.5384615384614</v>
      </c>
      <c r="I279" s="12">
        <f t="shared" si="20"/>
        <v>1408</v>
      </c>
    </row>
    <row r="280" spans="1:10" x14ac:dyDescent="0.25">
      <c r="C280" s="37"/>
    </row>
    <row r="281" spans="1:10" x14ac:dyDescent="0.25">
      <c r="A281" s="45"/>
      <c r="B281" s="45"/>
      <c r="C281" s="37"/>
      <c r="J281" s="25"/>
    </row>
    <row r="282" spans="1:10" x14ac:dyDescent="0.25">
      <c r="A282" s="70" t="s">
        <v>81</v>
      </c>
      <c r="B282" s="70"/>
      <c r="C282" s="37"/>
      <c r="D282" s="37">
        <v>5</v>
      </c>
      <c r="E282" s="37">
        <v>5</v>
      </c>
      <c r="F282" s="37">
        <v>2</v>
      </c>
      <c r="G282" s="37">
        <v>1</v>
      </c>
      <c r="H282" s="37">
        <v>0</v>
      </c>
      <c r="I282" s="37">
        <v>0</v>
      </c>
      <c r="J282" s="25"/>
    </row>
    <row r="283" spans="1:10" x14ac:dyDescent="0.25">
      <c r="A283" s="45"/>
      <c r="B283" s="45"/>
      <c r="C283" s="37"/>
      <c r="J283" s="37"/>
    </row>
    <row r="284" spans="1:10" x14ac:dyDescent="0.25">
      <c r="C284" s="37"/>
      <c r="J284" s="37"/>
    </row>
    <row r="285" spans="1:10" x14ac:dyDescent="0.25">
      <c r="C285" s="37"/>
      <c r="J285" s="25"/>
    </row>
    <row r="286" spans="1:10" x14ac:dyDescent="0.25">
      <c r="C286" s="37"/>
      <c r="J286" s="25"/>
    </row>
    <row r="287" spans="1:10" x14ac:dyDescent="0.25">
      <c r="C287" s="37"/>
      <c r="D287" s="71" t="s">
        <v>23</v>
      </c>
      <c r="E287" s="71"/>
      <c r="I287" s="37" t="s">
        <v>26</v>
      </c>
      <c r="J287" s="37"/>
    </row>
    <row r="288" spans="1:10" x14ac:dyDescent="0.25">
      <c r="C288" s="37"/>
      <c r="J288" s="25"/>
    </row>
    <row r="289" spans="1:10" x14ac:dyDescent="0.25">
      <c r="C289" s="37"/>
      <c r="D289" s="3" t="s">
        <v>0</v>
      </c>
      <c r="E289" s="3" t="s">
        <v>1</v>
      </c>
      <c r="F289" s="3" t="s">
        <v>2</v>
      </c>
      <c r="G289" s="3" t="s">
        <v>3</v>
      </c>
      <c r="H289" s="44" t="s">
        <v>55</v>
      </c>
      <c r="I289" s="46" t="s">
        <v>56</v>
      </c>
      <c r="J289" s="25"/>
    </row>
    <row r="290" spans="1:10" x14ac:dyDescent="0.25">
      <c r="C290" s="37"/>
      <c r="J290" s="37"/>
    </row>
    <row r="291" spans="1:10" x14ac:dyDescent="0.25">
      <c r="A291" s="71" t="s">
        <v>36</v>
      </c>
      <c r="B291" s="71"/>
      <c r="C291" s="37"/>
      <c r="D291" s="25">
        <v>76994</v>
      </c>
      <c r="E291" s="25">
        <v>84107</v>
      </c>
      <c r="F291" s="25">
        <v>40210</v>
      </c>
      <c r="G291" s="25">
        <v>28874</v>
      </c>
      <c r="H291" s="25">
        <v>13695</v>
      </c>
      <c r="I291" s="25">
        <v>14466</v>
      </c>
      <c r="J291" s="25"/>
    </row>
    <row r="292" spans="1:10" x14ac:dyDescent="0.25">
      <c r="C292" s="37" t="s">
        <v>37</v>
      </c>
      <c r="J292" s="25"/>
    </row>
    <row r="293" spans="1:10" x14ac:dyDescent="0.25">
      <c r="C293" s="37">
        <v>1.42</v>
      </c>
      <c r="D293" s="10">
        <f>D$291/$C293</f>
        <v>54221.126760563384</v>
      </c>
      <c r="E293" s="10">
        <f t="shared" ref="E293:I293" si="22">E$291/$C293</f>
        <v>59230.281690140851</v>
      </c>
      <c r="F293" s="10">
        <f t="shared" si="22"/>
        <v>28316.901408450707</v>
      </c>
      <c r="G293" s="10">
        <f t="shared" si="22"/>
        <v>20333.802816901411</v>
      </c>
      <c r="H293" s="12">
        <f t="shared" si="22"/>
        <v>9644.3661971830988</v>
      </c>
      <c r="I293" s="12">
        <f t="shared" si="22"/>
        <v>10187.323943661971</v>
      </c>
      <c r="J293" s="37"/>
    </row>
    <row r="294" spans="1:10" x14ac:dyDescent="0.25">
      <c r="C294" s="37">
        <v>2</v>
      </c>
      <c r="D294" s="10">
        <f t="shared" ref="D294:I303" si="23">D$291/$C294</f>
        <v>38497</v>
      </c>
      <c r="E294" s="10">
        <f t="shared" si="23"/>
        <v>42053.5</v>
      </c>
      <c r="F294" s="10">
        <f t="shared" si="23"/>
        <v>20105</v>
      </c>
      <c r="G294" s="12">
        <f t="shared" si="23"/>
        <v>14437</v>
      </c>
      <c r="H294" s="12">
        <f t="shared" si="23"/>
        <v>6847.5</v>
      </c>
      <c r="I294" s="12">
        <f t="shared" si="23"/>
        <v>7233</v>
      </c>
      <c r="J294" s="25"/>
    </row>
    <row r="295" spans="1:10" x14ac:dyDescent="0.25">
      <c r="C295" s="37">
        <v>3</v>
      </c>
      <c r="D295" s="10">
        <f t="shared" si="23"/>
        <v>25664.666666666668</v>
      </c>
      <c r="E295" s="10">
        <f t="shared" si="23"/>
        <v>28035.666666666668</v>
      </c>
      <c r="F295" s="12">
        <f t="shared" si="23"/>
        <v>13403.333333333334</v>
      </c>
      <c r="G295" s="12">
        <f t="shared" si="23"/>
        <v>9624.6666666666661</v>
      </c>
      <c r="H295" s="12">
        <f t="shared" si="23"/>
        <v>4565</v>
      </c>
      <c r="I295" s="12">
        <f t="shared" si="23"/>
        <v>4822</v>
      </c>
      <c r="J295" s="25"/>
    </row>
    <row r="296" spans="1:10" x14ac:dyDescent="0.25">
      <c r="C296" s="37">
        <v>4</v>
      </c>
      <c r="D296" s="10">
        <f t="shared" si="23"/>
        <v>19248.5</v>
      </c>
      <c r="E296" s="10">
        <f t="shared" si="23"/>
        <v>21026.75</v>
      </c>
      <c r="F296" s="12">
        <f t="shared" si="23"/>
        <v>10052.5</v>
      </c>
      <c r="G296" s="12">
        <f t="shared" si="23"/>
        <v>7218.5</v>
      </c>
      <c r="H296" s="12">
        <f t="shared" si="23"/>
        <v>3423.75</v>
      </c>
      <c r="I296" s="12">
        <f t="shared" si="23"/>
        <v>3616.5</v>
      </c>
    </row>
    <row r="297" spans="1:10" x14ac:dyDescent="0.25">
      <c r="C297" s="37">
        <v>5</v>
      </c>
      <c r="D297" s="12">
        <f t="shared" si="23"/>
        <v>15398.8</v>
      </c>
      <c r="E297" s="12">
        <f t="shared" si="23"/>
        <v>16821.400000000001</v>
      </c>
      <c r="F297" s="12">
        <f t="shared" si="23"/>
        <v>8042</v>
      </c>
      <c r="G297" s="12">
        <f t="shared" si="23"/>
        <v>5774.8</v>
      </c>
      <c r="H297" s="12">
        <f t="shared" si="23"/>
        <v>2739</v>
      </c>
      <c r="I297" s="12">
        <f t="shared" si="23"/>
        <v>2893.2</v>
      </c>
    </row>
    <row r="298" spans="1:10" x14ac:dyDescent="0.25">
      <c r="C298" s="37">
        <v>6</v>
      </c>
      <c r="D298" s="12">
        <f t="shared" si="23"/>
        <v>12832.333333333334</v>
      </c>
      <c r="E298" s="12">
        <f t="shared" si="23"/>
        <v>14017.833333333334</v>
      </c>
      <c r="F298" s="12">
        <f t="shared" si="23"/>
        <v>6701.666666666667</v>
      </c>
      <c r="G298" s="12">
        <f t="shared" si="23"/>
        <v>4812.333333333333</v>
      </c>
      <c r="H298" s="12">
        <f t="shared" si="23"/>
        <v>2282.5</v>
      </c>
      <c r="I298" s="12">
        <f t="shared" si="23"/>
        <v>2411</v>
      </c>
    </row>
    <row r="299" spans="1:10" x14ac:dyDescent="0.25">
      <c r="C299" s="37">
        <v>7</v>
      </c>
      <c r="D299" s="12">
        <f t="shared" si="23"/>
        <v>10999.142857142857</v>
      </c>
      <c r="E299" s="12">
        <f t="shared" si="23"/>
        <v>12015.285714285714</v>
      </c>
      <c r="F299" s="12">
        <f t="shared" si="23"/>
        <v>5744.2857142857147</v>
      </c>
      <c r="G299" s="12">
        <f t="shared" si="23"/>
        <v>4124.8571428571431</v>
      </c>
      <c r="H299" s="12">
        <f t="shared" si="23"/>
        <v>1956.4285714285713</v>
      </c>
      <c r="I299" s="12">
        <f t="shared" si="23"/>
        <v>2066.5714285714284</v>
      </c>
    </row>
    <row r="300" spans="1:10" x14ac:dyDescent="0.25">
      <c r="C300" s="37">
        <v>8</v>
      </c>
      <c r="D300" s="12">
        <f t="shared" si="23"/>
        <v>9624.25</v>
      </c>
      <c r="E300" s="12">
        <f t="shared" si="23"/>
        <v>10513.375</v>
      </c>
      <c r="F300" s="12">
        <f t="shared" si="23"/>
        <v>5026.25</v>
      </c>
      <c r="G300" s="12">
        <f t="shared" si="23"/>
        <v>3609.25</v>
      </c>
      <c r="H300" s="12">
        <f t="shared" si="23"/>
        <v>1711.875</v>
      </c>
      <c r="I300" s="12">
        <f t="shared" si="23"/>
        <v>1808.25</v>
      </c>
    </row>
    <row r="301" spans="1:10" x14ac:dyDescent="0.25">
      <c r="C301" s="37">
        <v>9</v>
      </c>
      <c r="D301" s="12">
        <f t="shared" si="23"/>
        <v>8554.8888888888887</v>
      </c>
      <c r="E301" s="12">
        <f t="shared" si="23"/>
        <v>9345.2222222222226</v>
      </c>
      <c r="F301" s="12">
        <f t="shared" si="23"/>
        <v>4467.7777777777774</v>
      </c>
      <c r="G301" s="12">
        <f t="shared" si="23"/>
        <v>3208.2222222222222</v>
      </c>
      <c r="H301" s="12">
        <f t="shared" si="23"/>
        <v>1521.6666666666667</v>
      </c>
      <c r="I301" s="12">
        <f t="shared" si="23"/>
        <v>1607.3333333333333</v>
      </c>
    </row>
    <row r="302" spans="1:10" x14ac:dyDescent="0.25">
      <c r="C302" s="37">
        <v>10</v>
      </c>
      <c r="D302" s="12">
        <f t="shared" si="23"/>
        <v>7699.4</v>
      </c>
      <c r="E302" s="12">
        <f t="shared" si="23"/>
        <v>8410.7000000000007</v>
      </c>
      <c r="F302" s="12">
        <f t="shared" si="23"/>
        <v>4021</v>
      </c>
      <c r="G302" s="12">
        <f t="shared" si="23"/>
        <v>2887.4</v>
      </c>
      <c r="H302" s="12">
        <f t="shared" si="23"/>
        <v>1369.5</v>
      </c>
      <c r="I302" s="12">
        <f t="shared" si="23"/>
        <v>1446.6</v>
      </c>
    </row>
    <row r="303" spans="1:10" x14ac:dyDescent="0.25">
      <c r="C303" s="37">
        <v>11</v>
      </c>
      <c r="D303" s="12">
        <f t="shared" si="23"/>
        <v>6999.454545454545</v>
      </c>
      <c r="E303" s="12">
        <f t="shared" si="23"/>
        <v>7646.090909090909</v>
      </c>
      <c r="F303" s="12">
        <f t="shared" si="23"/>
        <v>3655.4545454545455</v>
      </c>
      <c r="G303" s="12">
        <f t="shared" si="23"/>
        <v>2624.909090909091</v>
      </c>
      <c r="H303" s="12">
        <f t="shared" si="23"/>
        <v>1245</v>
      </c>
      <c r="I303" s="12">
        <f t="shared" si="23"/>
        <v>1315.090909090909</v>
      </c>
    </row>
    <row r="304" spans="1:10" x14ac:dyDescent="0.25">
      <c r="C304" s="37"/>
    </row>
    <row r="305" spans="1:9" x14ac:dyDescent="0.25">
      <c r="A305" s="45"/>
      <c r="B305" s="45"/>
      <c r="C305" s="37"/>
    </row>
    <row r="306" spans="1:9" x14ac:dyDescent="0.25">
      <c r="A306" s="70" t="s">
        <v>81</v>
      </c>
      <c r="B306" s="70"/>
      <c r="C306" s="37"/>
      <c r="D306" s="37">
        <v>4</v>
      </c>
      <c r="E306" s="37">
        <v>4</v>
      </c>
      <c r="F306" s="37">
        <v>2</v>
      </c>
      <c r="G306" s="37">
        <v>1</v>
      </c>
      <c r="H306" s="37">
        <v>0</v>
      </c>
      <c r="I306" s="37">
        <v>0</v>
      </c>
    </row>
    <row r="307" spans="1:9" x14ac:dyDescent="0.25">
      <c r="A307" s="45"/>
      <c r="B307" s="45"/>
      <c r="C307" s="37"/>
    </row>
    <row r="308" spans="1:9" x14ac:dyDescent="0.25">
      <c r="C308" s="37"/>
    </row>
    <row r="309" spans="1:9" x14ac:dyDescent="0.25">
      <c r="C309" s="37"/>
    </row>
    <row r="310" spans="1:9" x14ac:dyDescent="0.25">
      <c r="C310" s="37"/>
    </row>
    <row r="311" spans="1:9" x14ac:dyDescent="0.25">
      <c r="C311" s="37"/>
      <c r="D311" s="71" t="s">
        <v>24</v>
      </c>
      <c r="E311" s="71"/>
      <c r="I311" s="37" t="s">
        <v>27</v>
      </c>
    </row>
    <row r="312" spans="1:9" x14ac:dyDescent="0.25">
      <c r="C312" s="37"/>
    </row>
    <row r="313" spans="1:9" x14ac:dyDescent="0.25">
      <c r="C313" s="37"/>
      <c r="D313" s="3" t="s">
        <v>0</v>
      </c>
      <c r="E313" s="3" t="s">
        <v>1</v>
      </c>
      <c r="F313" s="3" t="s">
        <v>2</v>
      </c>
      <c r="G313" s="3" t="s">
        <v>3</v>
      </c>
      <c r="H313" s="44" t="s">
        <v>55</v>
      </c>
      <c r="I313" s="46" t="s">
        <v>56</v>
      </c>
    </row>
    <row r="314" spans="1:9" x14ac:dyDescent="0.25">
      <c r="C314" s="37"/>
    </row>
    <row r="315" spans="1:9" x14ac:dyDescent="0.25">
      <c r="A315" s="71" t="s">
        <v>36</v>
      </c>
      <c r="B315" s="71"/>
      <c r="C315" s="37"/>
      <c r="D315" s="25">
        <v>203091</v>
      </c>
      <c r="E315" s="25">
        <v>176100</v>
      </c>
      <c r="F315" s="25">
        <v>137532</v>
      </c>
      <c r="G315" s="25">
        <v>55105</v>
      </c>
      <c r="H315" s="25">
        <v>32427</v>
      </c>
      <c r="I315" s="25">
        <v>32245</v>
      </c>
    </row>
    <row r="316" spans="1:9" x14ac:dyDescent="0.25">
      <c r="C316" s="37" t="s">
        <v>37</v>
      </c>
    </row>
    <row r="317" spans="1:9" x14ac:dyDescent="0.25">
      <c r="C317" s="37">
        <v>1.42</v>
      </c>
      <c r="D317" s="10">
        <f>D$315/$C317</f>
        <v>143021.8309859155</v>
      </c>
      <c r="E317" s="10">
        <f t="shared" ref="E317:I332" si="24">E$315/$C317</f>
        <v>124014.08450704227</v>
      </c>
      <c r="F317" s="10">
        <f t="shared" si="24"/>
        <v>96853.521126760563</v>
      </c>
      <c r="G317" s="10">
        <f t="shared" si="24"/>
        <v>38806.338028169019</v>
      </c>
      <c r="H317" s="10">
        <f t="shared" si="24"/>
        <v>22835.915492957749</v>
      </c>
      <c r="I317" s="10">
        <f t="shared" si="24"/>
        <v>22707.74647887324</v>
      </c>
    </row>
    <row r="318" spans="1:9" x14ac:dyDescent="0.25">
      <c r="C318" s="37">
        <v>2</v>
      </c>
      <c r="D318" s="10">
        <f t="shared" ref="D318:I342" si="25">D$315/$C318</f>
        <v>101545.5</v>
      </c>
      <c r="E318" s="10">
        <f t="shared" si="24"/>
        <v>88050</v>
      </c>
      <c r="F318" s="10">
        <f t="shared" si="24"/>
        <v>68766</v>
      </c>
      <c r="G318" s="10">
        <f t="shared" si="24"/>
        <v>27552.5</v>
      </c>
      <c r="H318" s="12">
        <f t="shared" si="24"/>
        <v>16213.5</v>
      </c>
      <c r="I318" s="12">
        <f t="shared" si="24"/>
        <v>16122.5</v>
      </c>
    </row>
    <row r="319" spans="1:9" x14ac:dyDescent="0.25">
      <c r="C319" s="37">
        <v>3</v>
      </c>
      <c r="D319" s="10">
        <f t="shared" si="25"/>
        <v>67697</v>
      </c>
      <c r="E319" s="10">
        <f t="shared" si="24"/>
        <v>58700</v>
      </c>
      <c r="F319" s="10">
        <f t="shared" si="24"/>
        <v>45844</v>
      </c>
      <c r="G319" s="12">
        <f t="shared" si="24"/>
        <v>18368.333333333332</v>
      </c>
      <c r="H319" s="12">
        <f t="shared" si="24"/>
        <v>10809</v>
      </c>
      <c r="I319" s="12">
        <f t="shared" si="24"/>
        <v>10748.333333333334</v>
      </c>
    </row>
    <row r="320" spans="1:9" x14ac:dyDescent="0.25">
      <c r="C320" s="37">
        <v>4</v>
      </c>
      <c r="D320" s="10">
        <f t="shared" si="25"/>
        <v>50772.75</v>
      </c>
      <c r="E320" s="10">
        <f t="shared" si="24"/>
        <v>44025</v>
      </c>
      <c r="F320" s="10">
        <f t="shared" si="24"/>
        <v>34383</v>
      </c>
      <c r="G320" s="12">
        <f t="shared" si="24"/>
        <v>13776.25</v>
      </c>
      <c r="H320" s="12">
        <f t="shared" si="24"/>
        <v>8106.75</v>
      </c>
      <c r="I320" s="12">
        <f t="shared" si="24"/>
        <v>8061.25</v>
      </c>
    </row>
    <row r="321" spans="3:10" x14ac:dyDescent="0.25">
      <c r="C321" s="37">
        <v>5</v>
      </c>
      <c r="D321" s="10">
        <f t="shared" si="25"/>
        <v>40618.199999999997</v>
      </c>
      <c r="E321" s="10">
        <f t="shared" si="24"/>
        <v>35220</v>
      </c>
      <c r="F321" s="10">
        <f t="shared" si="24"/>
        <v>27506.400000000001</v>
      </c>
      <c r="G321" s="12">
        <f t="shared" si="24"/>
        <v>11021</v>
      </c>
      <c r="H321" s="12">
        <f t="shared" si="24"/>
        <v>6485.4</v>
      </c>
      <c r="I321" s="12">
        <f t="shared" si="24"/>
        <v>6449</v>
      </c>
    </row>
    <row r="322" spans="3:10" x14ac:dyDescent="0.25">
      <c r="C322" s="37">
        <v>6</v>
      </c>
      <c r="D322" s="10">
        <f t="shared" si="25"/>
        <v>33848.5</v>
      </c>
      <c r="E322" s="10">
        <f t="shared" si="24"/>
        <v>29350</v>
      </c>
      <c r="F322" s="10">
        <f t="shared" si="24"/>
        <v>22922</v>
      </c>
      <c r="G322" s="12">
        <f t="shared" si="24"/>
        <v>9184.1666666666661</v>
      </c>
      <c r="H322" s="12">
        <f t="shared" si="24"/>
        <v>5404.5</v>
      </c>
      <c r="I322" s="12">
        <f t="shared" si="24"/>
        <v>5374.166666666667</v>
      </c>
    </row>
    <row r="323" spans="3:10" x14ac:dyDescent="0.25">
      <c r="C323" s="37">
        <v>7</v>
      </c>
      <c r="D323" s="10">
        <f t="shared" si="25"/>
        <v>29013</v>
      </c>
      <c r="E323" s="10">
        <f t="shared" si="24"/>
        <v>25157.142857142859</v>
      </c>
      <c r="F323" s="12">
        <f t="shared" si="24"/>
        <v>19647.428571428572</v>
      </c>
      <c r="G323" s="12">
        <f t="shared" si="24"/>
        <v>7872.1428571428569</v>
      </c>
      <c r="H323" s="12">
        <f t="shared" si="24"/>
        <v>4632.4285714285716</v>
      </c>
      <c r="I323" s="12">
        <f t="shared" si="24"/>
        <v>4606.4285714285716</v>
      </c>
    </row>
    <row r="324" spans="3:10" x14ac:dyDescent="0.25">
      <c r="C324" s="37">
        <v>8</v>
      </c>
      <c r="D324" s="10">
        <f t="shared" si="25"/>
        <v>25386.375</v>
      </c>
      <c r="E324" s="12">
        <f t="shared" si="24"/>
        <v>22012.5</v>
      </c>
      <c r="F324" s="12">
        <f t="shared" si="24"/>
        <v>17191.5</v>
      </c>
      <c r="G324" s="12">
        <f t="shared" si="24"/>
        <v>6888.125</v>
      </c>
      <c r="H324" s="12">
        <f t="shared" si="24"/>
        <v>4053.375</v>
      </c>
      <c r="I324" s="12">
        <f t="shared" si="24"/>
        <v>4030.625</v>
      </c>
    </row>
    <row r="325" spans="3:10" x14ac:dyDescent="0.25">
      <c r="C325" s="37">
        <v>9</v>
      </c>
      <c r="D325" s="10">
        <f t="shared" si="25"/>
        <v>22565.666666666668</v>
      </c>
      <c r="E325" s="12">
        <f t="shared" si="24"/>
        <v>19566.666666666668</v>
      </c>
      <c r="F325" s="12">
        <f t="shared" si="24"/>
        <v>15281.333333333334</v>
      </c>
      <c r="G325" s="12">
        <f t="shared" si="24"/>
        <v>6122.7777777777774</v>
      </c>
      <c r="H325" s="12">
        <f t="shared" si="24"/>
        <v>3603</v>
      </c>
      <c r="I325" s="12">
        <f t="shared" si="24"/>
        <v>3582.7777777777778</v>
      </c>
      <c r="J325" s="25"/>
    </row>
    <row r="326" spans="3:10" x14ac:dyDescent="0.25">
      <c r="C326" s="37">
        <v>10</v>
      </c>
      <c r="D326" s="12">
        <f t="shared" si="25"/>
        <v>20309.099999999999</v>
      </c>
      <c r="E326" s="12">
        <f t="shared" si="24"/>
        <v>17610</v>
      </c>
      <c r="F326" s="12">
        <f t="shared" si="24"/>
        <v>13753.2</v>
      </c>
      <c r="G326" s="12">
        <f t="shared" si="24"/>
        <v>5510.5</v>
      </c>
      <c r="H326" s="12">
        <f t="shared" si="24"/>
        <v>3242.7</v>
      </c>
      <c r="I326" s="12">
        <f t="shared" si="24"/>
        <v>3224.5</v>
      </c>
      <c r="J326" s="25"/>
    </row>
    <row r="327" spans="3:10" x14ac:dyDescent="0.25">
      <c r="C327" s="37">
        <v>11</v>
      </c>
      <c r="D327" s="12">
        <f t="shared" si="25"/>
        <v>18462.81818181818</v>
      </c>
      <c r="E327" s="12">
        <f t="shared" si="24"/>
        <v>16009.09090909091</v>
      </c>
      <c r="F327" s="12">
        <f t="shared" si="24"/>
        <v>12502.90909090909</v>
      </c>
      <c r="G327" s="12">
        <f t="shared" si="24"/>
        <v>5009.545454545455</v>
      </c>
      <c r="H327" s="12">
        <f t="shared" si="24"/>
        <v>2947.909090909091</v>
      </c>
      <c r="I327" s="12">
        <f t="shared" si="24"/>
        <v>2931.3636363636365</v>
      </c>
      <c r="J327" s="37"/>
    </row>
    <row r="328" spans="3:10" x14ac:dyDescent="0.25">
      <c r="C328" s="37">
        <v>12</v>
      </c>
      <c r="D328" s="12">
        <f t="shared" si="25"/>
        <v>16924.25</v>
      </c>
      <c r="E328" s="12">
        <f t="shared" si="24"/>
        <v>14675</v>
      </c>
      <c r="F328" s="12">
        <f t="shared" si="24"/>
        <v>11461</v>
      </c>
      <c r="G328" s="12">
        <f t="shared" si="24"/>
        <v>4592.083333333333</v>
      </c>
      <c r="H328" s="12">
        <f t="shared" si="24"/>
        <v>2702.25</v>
      </c>
      <c r="I328" s="12">
        <f t="shared" si="24"/>
        <v>2687.0833333333335</v>
      </c>
      <c r="J328" s="25"/>
    </row>
    <row r="329" spans="3:10" x14ac:dyDescent="0.25">
      <c r="C329" s="37">
        <v>13</v>
      </c>
      <c r="D329" s="12">
        <f t="shared" si="25"/>
        <v>15622.384615384615</v>
      </c>
      <c r="E329" s="12">
        <f t="shared" si="24"/>
        <v>13546.153846153846</v>
      </c>
      <c r="F329" s="12">
        <f t="shared" si="24"/>
        <v>10579.384615384615</v>
      </c>
      <c r="G329" s="12">
        <f t="shared" si="24"/>
        <v>4238.8461538461543</v>
      </c>
      <c r="H329" s="12">
        <f t="shared" si="24"/>
        <v>2494.3846153846152</v>
      </c>
      <c r="I329" s="12">
        <f t="shared" si="24"/>
        <v>2480.3846153846152</v>
      </c>
      <c r="J329" s="25"/>
    </row>
    <row r="330" spans="3:10" x14ac:dyDescent="0.25">
      <c r="C330" s="37">
        <v>14</v>
      </c>
      <c r="D330" s="12">
        <f t="shared" si="25"/>
        <v>14506.5</v>
      </c>
      <c r="E330" s="12">
        <f t="shared" si="24"/>
        <v>12578.571428571429</v>
      </c>
      <c r="F330" s="12">
        <f t="shared" si="24"/>
        <v>9823.7142857142862</v>
      </c>
      <c r="G330" s="12">
        <f t="shared" si="24"/>
        <v>3936.0714285714284</v>
      </c>
      <c r="H330" s="12">
        <f t="shared" si="24"/>
        <v>2316.2142857142858</v>
      </c>
      <c r="I330" s="12">
        <f t="shared" si="24"/>
        <v>2303.2142857142858</v>
      </c>
    </row>
    <row r="331" spans="3:10" x14ac:dyDescent="0.25">
      <c r="C331" s="37">
        <v>15</v>
      </c>
      <c r="D331" s="12">
        <f t="shared" si="25"/>
        <v>13539.4</v>
      </c>
      <c r="E331" s="12">
        <f t="shared" si="24"/>
        <v>11740</v>
      </c>
      <c r="F331" s="12">
        <f t="shared" si="24"/>
        <v>9168.7999999999993</v>
      </c>
      <c r="G331" s="12">
        <f t="shared" si="24"/>
        <v>3673.6666666666665</v>
      </c>
      <c r="H331" s="12">
        <f t="shared" si="24"/>
        <v>2161.8000000000002</v>
      </c>
      <c r="I331" s="12">
        <f t="shared" si="24"/>
        <v>2149.6666666666665</v>
      </c>
    </row>
    <row r="332" spans="3:10" x14ac:dyDescent="0.25">
      <c r="C332" s="37">
        <v>16</v>
      </c>
      <c r="D332" s="12">
        <f t="shared" si="25"/>
        <v>12693.1875</v>
      </c>
      <c r="E332" s="12">
        <f t="shared" si="24"/>
        <v>11006.25</v>
      </c>
      <c r="F332" s="12">
        <f t="shared" si="24"/>
        <v>8595.75</v>
      </c>
      <c r="G332" s="12">
        <f t="shared" si="24"/>
        <v>3444.0625</v>
      </c>
      <c r="H332" s="12">
        <f t="shared" si="24"/>
        <v>2026.6875</v>
      </c>
      <c r="I332" s="12">
        <f t="shared" si="24"/>
        <v>2015.3125</v>
      </c>
    </row>
    <row r="333" spans="3:10" x14ac:dyDescent="0.25">
      <c r="C333" s="37">
        <v>17</v>
      </c>
      <c r="D333" s="12">
        <f t="shared" si="25"/>
        <v>11946.529411764706</v>
      </c>
      <c r="E333" s="12">
        <f t="shared" si="25"/>
        <v>10358.823529411764</v>
      </c>
      <c r="F333" s="12">
        <f t="shared" si="25"/>
        <v>8090.1176470588234</v>
      </c>
      <c r="G333" s="12">
        <f t="shared" si="25"/>
        <v>3241.4705882352941</v>
      </c>
      <c r="H333" s="12">
        <f t="shared" si="25"/>
        <v>1907.4705882352941</v>
      </c>
      <c r="I333" s="12">
        <f t="shared" si="25"/>
        <v>1896.7647058823529</v>
      </c>
    </row>
    <row r="334" spans="3:10" x14ac:dyDescent="0.25">
      <c r="C334" s="37">
        <v>18</v>
      </c>
      <c r="D334" s="12">
        <f t="shared" si="25"/>
        <v>11282.833333333334</v>
      </c>
      <c r="E334" s="12">
        <f t="shared" si="25"/>
        <v>9783.3333333333339</v>
      </c>
      <c r="F334" s="12">
        <f t="shared" si="25"/>
        <v>7640.666666666667</v>
      </c>
      <c r="G334" s="12">
        <f t="shared" si="25"/>
        <v>3061.3888888888887</v>
      </c>
      <c r="H334" s="12">
        <f t="shared" si="25"/>
        <v>1801.5</v>
      </c>
      <c r="I334" s="12">
        <f t="shared" si="25"/>
        <v>1791.3888888888889</v>
      </c>
    </row>
    <row r="335" spans="3:10" x14ac:dyDescent="0.25">
      <c r="C335" s="37">
        <v>19</v>
      </c>
      <c r="D335" s="12">
        <f t="shared" si="25"/>
        <v>10689</v>
      </c>
      <c r="E335" s="12">
        <f t="shared" si="25"/>
        <v>9268.4210526315783</v>
      </c>
      <c r="F335" s="12">
        <f t="shared" si="25"/>
        <v>7238.5263157894733</v>
      </c>
      <c r="G335" s="12">
        <f t="shared" si="25"/>
        <v>2900.2631578947367</v>
      </c>
      <c r="H335" s="12">
        <f t="shared" si="25"/>
        <v>1706.6842105263158</v>
      </c>
      <c r="I335" s="12">
        <f t="shared" si="25"/>
        <v>1697.1052631578948</v>
      </c>
    </row>
    <row r="336" spans="3:10" x14ac:dyDescent="0.25">
      <c r="C336" s="37">
        <v>20</v>
      </c>
      <c r="D336" s="12">
        <f t="shared" si="25"/>
        <v>10154.549999999999</v>
      </c>
      <c r="E336" s="12">
        <f t="shared" si="25"/>
        <v>8805</v>
      </c>
      <c r="F336" s="12">
        <f t="shared" si="25"/>
        <v>6876.6</v>
      </c>
      <c r="G336" s="12">
        <f t="shared" si="25"/>
        <v>2755.25</v>
      </c>
      <c r="H336" s="12">
        <f t="shared" si="25"/>
        <v>1621.35</v>
      </c>
      <c r="I336" s="12">
        <f t="shared" si="25"/>
        <v>1612.25</v>
      </c>
    </row>
    <row r="337" spans="1:9" x14ac:dyDescent="0.25">
      <c r="C337" s="37">
        <v>21</v>
      </c>
      <c r="D337" s="12">
        <f t="shared" si="25"/>
        <v>9671</v>
      </c>
      <c r="E337" s="12">
        <f t="shared" si="25"/>
        <v>8385.7142857142862</v>
      </c>
      <c r="F337" s="12">
        <f t="shared" si="25"/>
        <v>6549.1428571428569</v>
      </c>
      <c r="G337" s="12">
        <f t="shared" si="25"/>
        <v>2624.0476190476193</v>
      </c>
      <c r="H337" s="12">
        <f t="shared" si="25"/>
        <v>1544.1428571428571</v>
      </c>
      <c r="I337" s="12">
        <f t="shared" si="25"/>
        <v>1535.4761904761904</v>
      </c>
    </row>
    <row r="338" spans="1:9" x14ac:dyDescent="0.25">
      <c r="C338" s="37">
        <v>22</v>
      </c>
      <c r="D338" s="12">
        <f t="shared" si="25"/>
        <v>9231.4090909090901</v>
      </c>
      <c r="E338" s="12">
        <f t="shared" si="25"/>
        <v>8004.545454545455</v>
      </c>
      <c r="F338" s="12">
        <f t="shared" si="25"/>
        <v>6251.454545454545</v>
      </c>
      <c r="G338" s="12">
        <f t="shared" si="25"/>
        <v>2504.7727272727275</v>
      </c>
      <c r="H338" s="12">
        <f t="shared" si="25"/>
        <v>1473.9545454545455</v>
      </c>
      <c r="I338" s="12">
        <f t="shared" si="25"/>
        <v>1465.6818181818182</v>
      </c>
    </row>
    <row r="339" spans="1:9" x14ac:dyDescent="0.25">
      <c r="C339" s="37">
        <v>23</v>
      </c>
      <c r="D339" s="12">
        <f t="shared" si="25"/>
        <v>8830.04347826087</v>
      </c>
      <c r="E339" s="12">
        <f t="shared" si="25"/>
        <v>7656.521739130435</v>
      </c>
      <c r="F339" s="12">
        <f t="shared" si="25"/>
        <v>5979.652173913043</v>
      </c>
      <c r="G339" s="12">
        <f t="shared" si="25"/>
        <v>2395.8695652173915</v>
      </c>
      <c r="H339" s="12">
        <f t="shared" si="25"/>
        <v>1409.8695652173913</v>
      </c>
      <c r="I339" s="12">
        <f t="shared" si="25"/>
        <v>1401.9565217391305</v>
      </c>
    </row>
    <row r="340" spans="1:9" x14ac:dyDescent="0.25">
      <c r="C340" s="37">
        <v>24</v>
      </c>
      <c r="D340" s="12">
        <f t="shared" si="25"/>
        <v>8462.125</v>
      </c>
      <c r="E340" s="12">
        <f t="shared" si="25"/>
        <v>7337.5</v>
      </c>
      <c r="F340" s="12">
        <f t="shared" si="25"/>
        <v>5730.5</v>
      </c>
      <c r="G340" s="12">
        <f t="shared" si="25"/>
        <v>2296.0416666666665</v>
      </c>
      <c r="H340" s="12">
        <f t="shared" si="25"/>
        <v>1351.125</v>
      </c>
      <c r="I340" s="12">
        <f t="shared" si="25"/>
        <v>1343.5416666666667</v>
      </c>
    </row>
    <row r="341" spans="1:9" x14ac:dyDescent="0.25">
      <c r="C341" s="37">
        <v>25</v>
      </c>
      <c r="D341" s="12">
        <f t="shared" si="25"/>
        <v>8123.64</v>
      </c>
      <c r="E341" s="12">
        <f t="shared" si="25"/>
        <v>7044</v>
      </c>
      <c r="F341" s="12">
        <f t="shared" si="25"/>
        <v>5501.28</v>
      </c>
      <c r="G341" s="12">
        <f t="shared" si="25"/>
        <v>2204.1999999999998</v>
      </c>
      <c r="H341" s="12">
        <f t="shared" si="25"/>
        <v>1297.08</v>
      </c>
      <c r="I341" s="12">
        <f t="shared" si="25"/>
        <v>1289.8</v>
      </c>
    </row>
    <row r="342" spans="1:9" x14ac:dyDescent="0.25">
      <c r="C342" s="37">
        <v>26</v>
      </c>
      <c r="D342" s="12">
        <f t="shared" si="25"/>
        <v>7811.1923076923076</v>
      </c>
      <c r="E342" s="12">
        <f t="shared" si="25"/>
        <v>6773.0769230769229</v>
      </c>
      <c r="F342" s="12">
        <f t="shared" si="25"/>
        <v>5289.6923076923076</v>
      </c>
      <c r="G342" s="12">
        <f t="shared" si="25"/>
        <v>2119.4230769230771</v>
      </c>
      <c r="H342" s="12">
        <f t="shared" si="25"/>
        <v>1247.1923076923076</v>
      </c>
      <c r="I342" s="12">
        <f t="shared" si="25"/>
        <v>1240.1923076923076</v>
      </c>
    </row>
    <row r="343" spans="1:9" x14ac:dyDescent="0.25">
      <c r="C343" s="37"/>
    </row>
    <row r="344" spans="1:9" x14ac:dyDescent="0.25">
      <c r="A344" s="45"/>
      <c r="B344" s="45"/>
      <c r="C344" s="37"/>
    </row>
    <row r="345" spans="1:9" x14ac:dyDescent="0.25">
      <c r="A345" s="70" t="s">
        <v>81</v>
      </c>
      <c r="B345" s="70"/>
      <c r="C345" s="37"/>
      <c r="D345" s="37">
        <v>9</v>
      </c>
      <c r="E345" s="37">
        <v>7</v>
      </c>
      <c r="F345" s="37">
        <v>6</v>
      </c>
      <c r="G345" s="37">
        <v>2</v>
      </c>
      <c r="H345" s="37">
        <v>1</v>
      </c>
      <c r="I345" s="37">
        <v>1</v>
      </c>
    </row>
    <row r="346" spans="1:9" x14ac:dyDescent="0.25">
      <c r="A346" s="45"/>
      <c r="B346" s="45"/>
      <c r="C346" s="37"/>
    </row>
    <row r="347" spans="1:9" x14ac:dyDescent="0.25">
      <c r="A347" s="37"/>
      <c r="B347" s="37"/>
      <c r="C347" s="37"/>
    </row>
    <row r="348" spans="1:9" x14ac:dyDescent="0.25">
      <c r="C348" s="37"/>
    </row>
    <row r="349" spans="1:9" x14ac:dyDescent="0.25">
      <c r="C349" s="37"/>
    </row>
    <row r="350" spans="1:9" x14ac:dyDescent="0.25">
      <c r="C350" s="37"/>
      <c r="D350" s="71" t="s">
        <v>25</v>
      </c>
      <c r="E350" s="71"/>
      <c r="I350" s="37" t="s">
        <v>31</v>
      </c>
    </row>
    <row r="351" spans="1:9" x14ac:dyDescent="0.25">
      <c r="C351" s="37"/>
    </row>
    <row r="352" spans="1:9" x14ac:dyDescent="0.25">
      <c r="C352" s="37"/>
      <c r="D352" s="3" t="s">
        <v>0</v>
      </c>
      <c r="E352" s="3" t="s">
        <v>1</v>
      </c>
      <c r="F352" s="3" t="s">
        <v>2</v>
      </c>
      <c r="G352" s="3" t="s">
        <v>3</v>
      </c>
      <c r="H352" s="44" t="s">
        <v>55</v>
      </c>
      <c r="I352" s="46" t="s">
        <v>56</v>
      </c>
    </row>
    <row r="353" spans="1:9" x14ac:dyDescent="0.25">
      <c r="C353" s="37"/>
    </row>
    <row r="354" spans="1:9" x14ac:dyDescent="0.25">
      <c r="A354" s="71" t="s">
        <v>36</v>
      </c>
      <c r="B354" s="71"/>
      <c r="C354" s="37"/>
      <c r="D354" s="25">
        <v>251090</v>
      </c>
      <c r="E354" s="25">
        <v>109588</v>
      </c>
      <c r="F354" s="25">
        <v>142100</v>
      </c>
      <c r="G354" s="25">
        <v>28859</v>
      </c>
      <c r="H354" s="25">
        <v>21418</v>
      </c>
      <c r="I354" s="25">
        <v>25116</v>
      </c>
    </row>
    <row r="355" spans="1:9" x14ac:dyDescent="0.25">
      <c r="C355" s="37" t="s">
        <v>37</v>
      </c>
    </row>
    <row r="356" spans="1:9" x14ac:dyDescent="0.25">
      <c r="C356" s="37">
        <v>1.42</v>
      </c>
      <c r="D356" s="10">
        <f>D$354/$C356</f>
        <v>176823.94366197183</v>
      </c>
      <c r="E356" s="10">
        <f t="shared" ref="E356:I371" si="26">E$354/$C356</f>
        <v>77174.647887323954</v>
      </c>
      <c r="F356" s="10">
        <f t="shared" si="26"/>
        <v>100070.42253521127</v>
      </c>
      <c r="G356" s="12">
        <f t="shared" si="26"/>
        <v>20323.239436619719</v>
      </c>
      <c r="H356" s="12">
        <f t="shared" si="26"/>
        <v>15083.098591549297</v>
      </c>
      <c r="I356" s="12">
        <f t="shared" si="26"/>
        <v>17687.323943661973</v>
      </c>
    </row>
    <row r="357" spans="1:9" x14ac:dyDescent="0.25">
      <c r="C357" s="37">
        <v>2</v>
      </c>
      <c r="D357" s="10">
        <f t="shared" ref="D357:I378" si="27">D$354/$C357</f>
        <v>125545</v>
      </c>
      <c r="E357" s="10">
        <f t="shared" si="26"/>
        <v>54794</v>
      </c>
      <c r="F357" s="10">
        <f t="shared" si="26"/>
        <v>71050</v>
      </c>
      <c r="G357" s="12">
        <f t="shared" si="26"/>
        <v>14429.5</v>
      </c>
      <c r="H357" s="12">
        <f t="shared" si="26"/>
        <v>10709</v>
      </c>
      <c r="I357" s="12">
        <f t="shared" si="26"/>
        <v>12558</v>
      </c>
    </row>
    <row r="358" spans="1:9" x14ac:dyDescent="0.25">
      <c r="C358" s="37">
        <v>3</v>
      </c>
      <c r="D358" s="10">
        <f t="shared" si="27"/>
        <v>83696.666666666672</v>
      </c>
      <c r="E358" s="10">
        <f t="shared" si="26"/>
        <v>36529.333333333336</v>
      </c>
      <c r="F358" s="10">
        <f t="shared" si="26"/>
        <v>47366.666666666664</v>
      </c>
      <c r="G358" s="12">
        <f t="shared" si="26"/>
        <v>9619.6666666666661</v>
      </c>
      <c r="H358" s="12">
        <f t="shared" si="26"/>
        <v>7139.333333333333</v>
      </c>
      <c r="I358" s="12">
        <f t="shared" si="26"/>
        <v>8372</v>
      </c>
    </row>
    <row r="359" spans="1:9" x14ac:dyDescent="0.25">
      <c r="C359" s="37">
        <v>4</v>
      </c>
      <c r="D359" s="10">
        <f t="shared" si="27"/>
        <v>62772.5</v>
      </c>
      <c r="E359" s="10">
        <f t="shared" si="26"/>
        <v>27397</v>
      </c>
      <c r="F359" s="10">
        <f t="shared" si="26"/>
        <v>35525</v>
      </c>
      <c r="G359" s="12">
        <f t="shared" si="26"/>
        <v>7214.75</v>
      </c>
      <c r="H359" s="12">
        <f t="shared" si="26"/>
        <v>5354.5</v>
      </c>
      <c r="I359" s="12">
        <f t="shared" si="26"/>
        <v>6279</v>
      </c>
    </row>
    <row r="360" spans="1:9" x14ac:dyDescent="0.25">
      <c r="C360" s="37">
        <v>5</v>
      </c>
      <c r="D360" s="10">
        <f t="shared" si="27"/>
        <v>50218</v>
      </c>
      <c r="E360" s="10">
        <f t="shared" si="26"/>
        <v>21917.599999999999</v>
      </c>
      <c r="F360" s="10">
        <f t="shared" si="26"/>
        <v>28420</v>
      </c>
      <c r="G360" s="12">
        <f t="shared" si="26"/>
        <v>5771.8</v>
      </c>
      <c r="H360" s="12">
        <f t="shared" si="26"/>
        <v>4283.6000000000004</v>
      </c>
      <c r="I360" s="12">
        <f t="shared" si="26"/>
        <v>5023.2</v>
      </c>
    </row>
    <row r="361" spans="1:9" x14ac:dyDescent="0.25">
      <c r="C361" s="37">
        <v>6</v>
      </c>
      <c r="D361" s="10">
        <f t="shared" si="27"/>
        <v>41848.333333333336</v>
      </c>
      <c r="E361" s="12">
        <f t="shared" si="26"/>
        <v>18264.666666666668</v>
      </c>
      <c r="F361" s="10">
        <f t="shared" si="26"/>
        <v>23683.333333333332</v>
      </c>
      <c r="G361" s="12">
        <f t="shared" si="26"/>
        <v>4809.833333333333</v>
      </c>
      <c r="H361" s="12">
        <f t="shared" si="26"/>
        <v>3569.6666666666665</v>
      </c>
      <c r="I361" s="12">
        <f t="shared" si="26"/>
        <v>4186</v>
      </c>
    </row>
    <row r="362" spans="1:9" x14ac:dyDescent="0.25">
      <c r="C362" s="37">
        <v>7</v>
      </c>
      <c r="D362" s="10">
        <f t="shared" si="27"/>
        <v>35870</v>
      </c>
      <c r="E362" s="12">
        <f t="shared" si="26"/>
        <v>15655.428571428571</v>
      </c>
      <c r="F362" s="12">
        <f t="shared" si="26"/>
        <v>20300</v>
      </c>
      <c r="G362" s="12">
        <f t="shared" si="26"/>
        <v>4122.7142857142853</v>
      </c>
      <c r="H362" s="12">
        <f t="shared" si="26"/>
        <v>3059.7142857142858</v>
      </c>
      <c r="I362" s="12">
        <f t="shared" si="26"/>
        <v>3588</v>
      </c>
    </row>
    <row r="363" spans="1:9" x14ac:dyDescent="0.25">
      <c r="C363" s="37">
        <v>8</v>
      </c>
      <c r="D363" s="10">
        <f t="shared" si="27"/>
        <v>31386.25</v>
      </c>
      <c r="E363" s="12">
        <f t="shared" si="26"/>
        <v>13698.5</v>
      </c>
      <c r="F363" s="12">
        <f t="shared" si="26"/>
        <v>17762.5</v>
      </c>
      <c r="G363" s="12">
        <f t="shared" si="26"/>
        <v>3607.375</v>
      </c>
      <c r="H363" s="12">
        <f t="shared" si="26"/>
        <v>2677.25</v>
      </c>
      <c r="I363" s="12">
        <f t="shared" si="26"/>
        <v>3139.5</v>
      </c>
    </row>
    <row r="364" spans="1:9" x14ac:dyDescent="0.25">
      <c r="C364" s="37">
        <v>9</v>
      </c>
      <c r="D364" s="10">
        <f t="shared" si="27"/>
        <v>27898.888888888891</v>
      </c>
      <c r="E364" s="12">
        <f t="shared" si="26"/>
        <v>12176.444444444445</v>
      </c>
      <c r="F364" s="12">
        <f t="shared" si="26"/>
        <v>15788.888888888889</v>
      </c>
      <c r="G364" s="12">
        <f t="shared" si="26"/>
        <v>3206.5555555555557</v>
      </c>
      <c r="H364" s="12">
        <f t="shared" si="26"/>
        <v>2379.7777777777778</v>
      </c>
      <c r="I364" s="12">
        <f t="shared" si="26"/>
        <v>2790.6666666666665</v>
      </c>
    </row>
    <row r="365" spans="1:9" x14ac:dyDescent="0.25">
      <c r="C365" s="37">
        <v>10</v>
      </c>
      <c r="D365" s="10">
        <f t="shared" si="27"/>
        <v>25109</v>
      </c>
      <c r="E365" s="12">
        <f t="shared" si="26"/>
        <v>10958.8</v>
      </c>
      <c r="F365" s="12">
        <f t="shared" si="26"/>
        <v>14210</v>
      </c>
      <c r="G365" s="12">
        <f t="shared" si="26"/>
        <v>2885.9</v>
      </c>
      <c r="H365" s="12">
        <f t="shared" si="26"/>
        <v>2141.8000000000002</v>
      </c>
      <c r="I365" s="12">
        <f t="shared" si="26"/>
        <v>2511.6</v>
      </c>
    </row>
    <row r="366" spans="1:9" x14ac:dyDescent="0.25">
      <c r="C366" s="37">
        <v>11</v>
      </c>
      <c r="D366" s="10">
        <f t="shared" si="27"/>
        <v>22826.363636363636</v>
      </c>
      <c r="E366" s="12">
        <f t="shared" si="26"/>
        <v>9962.545454545454</v>
      </c>
      <c r="F366" s="12">
        <f t="shared" si="26"/>
        <v>12918.181818181818</v>
      </c>
      <c r="G366" s="12">
        <f t="shared" si="26"/>
        <v>2623.5454545454545</v>
      </c>
      <c r="H366" s="12">
        <f t="shared" si="26"/>
        <v>1947.090909090909</v>
      </c>
      <c r="I366" s="12">
        <f t="shared" si="26"/>
        <v>2283.2727272727275</v>
      </c>
    </row>
    <row r="367" spans="1:9" x14ac:dyDescent="0.25">
      <c r="C367" s="37">
        <v>12</v>
      </c>
      <c r="D367" s="10">
        <f t="shared" si="27"/>
        <v>20924.166666666668</v>
      </c>
      <c r="E367" s="12">
        <f t="shared" si="26"/>
        <v>9132.3333333333339</v>
      </c>
      <c r="F367" s="12">
        <f t="shared" si="26"/>
        <v>11841.666666666666</v>
      </c>
      <c r="G367" s="12">
        <f t="shared" si="26"/>
        <v>2404.9166666666665</v>
      </c>
      <c r="H367" s="12">
        <f t="shared" si="26"/>
        <v>1784.8333333333333</v>
      </c>
      <c r="I367" s="12">
        <f t="shared" si="26"/>
        <v>2093</v>
      </c>
    </row>
    <row r="368" spans="1:9" x14ac:dyDescent="0.25">
      <c r="C368" s="37">
        <v>13</v>
      </c>
      <c r="D368" s="12">
        <f t="shared" si="27"/>
        <v>19314.615384615383</v>
      </c>
      <c r="E368" s="12">
        <f t="shared" si="26"/>
        <v>8429.8461538461543</v>
      </c>
      <c r="F368" s="12">
        <f t="shared" si="26"/>
        <v>10930.76923076923</v>
      </c>
      <c r="G368" s="12">
        <f t="shared" si="26"/>
        <v>2219.9230769230771</v>
      </c>
      <c r="H368" s="12">
        <f t="shared" si="26"/>
        <v>1647.5384615384614</v>
      </c>
      <c r="I368" s="12">
        <f t="shared" si="26"/>
        <v>1932</v>
      </c>
    </row>
    <row r="369" spans="1:9" x14ac:dyDescent="0.25">
      <c r="C369" s="37">
        <v>14</v>
      </c>
      <c r="D369" s="12">
        <f t="shared" si="27"/>
        <v>17935</v>
      </c>
      <c r="E369" s="12">
        <f t="shared" si="26"/>
        <v>7827.7142857142853</v>
      </c>
      <c r="F369" s="12">
        <f t="shared" si="26"/>
        <v>10150</v>
      </c>
      <c r="G369" s="12">
        <f t="shared" si="26"/>
        <v>2061.3571428571427</v>
      </c>
      <c r="H369" s="12">
        <f t="shared" si="26"/>
        <v>1529.8571428571429</v>
      </c>
      <c r="I369" s="12">
        <f t="shared" si="26"/>
        <v>1794</v>
      </c>
    </row>
    <row r="370" spans="1:9" x14ac:dyDescent="0.25">
      <c r="C370" s="37">
        <v>15</v>
      </c>
      <c r="D370" s="12">
        <f t="shared" si="27"/>
        <v>16739.333333333332</v>
      </c>
      <c r="E370" s="12">
        <f t="shared" si="26"/>
        <v>7305.8666666666668</v>
      </c>
      <c r="F370" s="12">
        <f t="shared" si="26"/>
        <v>9473.3333333333339</v>
      </c>
      <c r="G370" s="12">
        <f t="shared" si="26"/>
        <v>1923.9333333333334</v>
      </c>
      <c r="H370" s="12">
        <f t="shared" si="26"/>
        <v>1427.8666666666666</v>
      </c>
      <c r="I370" s="12">
        <f t="shared" si="26"/>
        <v>1674.4</v>
      </c>
    </row>
    <row r="371" spans="1:9" x14ac:dyDescent="0.25">
      <c r="C371" s="37">
        <v>16</v>
      </c>
      <c r="D371" s="12">
        <f t="shared" si="27"/>
        <v>15693.125</v>
      </c>
      <c r="E371" s="12">
        <f t="shared" si="26"/>
        <v>6849.25</v>
      </c>
      <c r="F371" s="12">
        <f t="shared" si="26"/>
        <v>8881.25</v>
      </c>
      <c r="G371" s="12">
        <f t="shared" si="26"/>
        <v>1803.6875</v>
      </c>
      <c r="H371" s="12">
        <f t="shared" si="26"/>
        <v>1338.625</v>
      </c>
      <c r="I371" s="12">
        <f t="shared" si="26"/>
        <v>1569.75</v>
      </c>
    </row>
    <row r="372" spans="1:9" x14ac:dyDescent="0.25">
      <c r="C372" s="37">
        <v>17</v>
      </c>
      <c r="D372" s="12">
        <f t="shared" si="27"/>
        <v>14770</v>
      </c>
      <c r="E372" s="12">
        <f t="shared" si="27"/>
        <v>6446.3529411764703</v>
      </c>
      <c r="F372" s="12">
        <f t="shared" si="27"/>
        <v>8358.823529411764</v>
      </c>
      <c r="G372" s="12">
        <f t="shared" si="27"/>
        <v>1697.5882352941176</v>
      </c>
      <c r="H372" s="12">
        <f t="shared" si="27"/>
        <v>1259.8823529411766</v>
      </c>
      <c r="I372" s="12">
        <f t="shared" si="27"/>
        <v>1477.4117647058824</v>
      </c>
    </row>
    <row r="373" spans="1:9" x14ac:dyDescent="0.25">
      <c r="C373" s="37">
        <v>18</v>
      </c>
      <c r="D373" s="12">
        <f t="shared" si="27"/>
        <v>13949.444444444445</v>
      </c>
      <c r="E373" s="12">
        <f t="shared" si="27"/>
        <v>6088.2222222222226</v>
      </c>
      <c r="F373" s="12">
        <f t="shared" si="27"/>
        <v>7894.4444444444443</v>
      </c>
      <c r="G373" s="12">
        <f t="shared" si="27"/>
        <v>1603.2777777777778</v>
      </c>
      <c r="H373" s="12">
        <f t="shared" si="27"/>
        <v>1189.8888888888889</v>
      </c>
      <c r="I373" s="12">
        <f t="shared" si="27"/>
        <v>1395.3333333333333</v>
      </c>
    </row>
    <row r="374" spans="1:9" x14ac:dyDescent="0.25">
      <c r="C374" s="37">
        <v>19</v>
      </c>
      <c r="D374" s="12">
        <f t="shared" si="27"/>
        <v>13215.263157894737</v>
      </c>
      <c r="E374" s="12">
        <f t="shared" si="27"/>
        <v>5767.7894736842109</v>
      </c>
      <c r="F374" s="12">
        <f t="shared" si="27"/>
        <v>7478.9473684210525</v>
      </c>
      <c r="G374" s="12">
        <f t="shared" si="27"/>
        <v>1518.8947368421052</v>
      </c>
      <c r="H374" s="12">
        <f t="shared" si="27"/>
        <v>1127.2631578947369</v>
      </c>
      <c r="I374" s="12">
        <f t="shared" si="27"/>
        <v>1321.8947368421052</v>
      </c>
    </row>
    <row r="375" spans="1:9" x14ac:dyDescent="0.25">
      <c r="C375" s="37">
        <v>20</v>
      </c>
      <c r="D375" s="12">
        <f t="shared" si="27"/>
        <v>12554.5</v>
      </c>
      <c r="E375" s="12">
        <f t="shared" si="27"/>
        <v>5479.4</v>
      </c>
      <c r="F375" s="12">
        <f t="shared" si="27"/>
        <v>7105</v>
      </c>
      <c r="G375" s="12">
        <f t="shared" si="27"/>
        <v>1442.95</v>
      </c>
      <c r="H375" s="12">
        <f t="shared" si="27"/>
        <v>1070.9000000000001</v>
      </c>
      <c r="I375" s="12">
        <f t="shared" si="27"/>
        <v>1255.8</v>
      </c>
    </row>
    <row r="376" spans="1:9" x14ac:dyDescent="0.25">
      <c r="C376" s="37">
        <v>21</v>
      </c>
      <c r="D376" s="12">
        <f t="shared" si="27"/>
        <v>11956.666666666666</v>
      </c>
      <c r="E376" s="12">
        <f t="shared" si="27"/>
        <v>5218.4761904761908</v>
      </c>
      <c r="F376" s="12">
        <f t="shared" si="27"/>
        <v>6766.666666666667</v>
      </c>
      <c r="G376" s="12">
        <f t="shared" si="27"/>
        <v>1374.2380952380952</v>
      </c>
      <c r="H376" s="12">
        <f t="shared" si="27"/>
        <v>1019.9047619047619</v>
      </c>
      <c r="I376" s="12">
        <f t="shared" si="27"/>
        <v>1196</v>
      </c>
    </row>
    <row r="377" spans="1:9" x14ac:dyDescent="0.25">
      <c r="C377" s="37">
        <v>22</v>
      </c>
      <c r="D377" s="12">
        <f t="shared" si="27"/>
        <v>11413.181818181818</v>
      </c>
      <c r="E377" s="12">
        <f t="shared" si="27"/>
        <v>4981.272727272727</v>
      </c>
      <c r="F377" s="12">
        <f t="shared" si="27"/>
        <v>6459.090909090909</v>
      </c>
      <c r="G377" s="12">
        <f t="shared" si="27"/>
        <v>1311.7727272727273</v>
      </c>
      <c r="H377" s="12">
        <f t="shared" si="27"/>
        <v>973.5454545454545</v>
      </c>
      <c r="I377" s="12">
        <f t="shared" si="27"/>
        <v>1141.6363636363637</v>
      </c>
    </row>
    <row r="378" spans="1:9" x14ac:dyDescent="0.25">
      <c r="C378" s="37">
        <v>23</v>
      </c>
      <c r="D378" s="12">
        <f t="shared" si="27"/>
        <v>10916.95652173913</v>
      </c>
      <c r="E378" s="12">
        <f t="shared" si="27"/>
        <v>4764.695652173913</v>
      </c>
      <c r="F378" s="12">
        <f t="shared" si="27"/>
        <v>6178.260869565217</v>
      </c>
      <c r="G378" s="12">
        <f t="shared" si="27"/>
        <v>1254.7391304347825</v>
      </c>
      <c r="H378" s="12">
        <f t="shared" si="27"/>
        <v>931.21739130434787</v>
      </c>
      <c r="I378" s="12">
        <f t="shared" si="27"/>
        <v>1092</v>
      </c>
    </row>
    <row r="379" spans="1:9" x14ac:dyDescent="0.25">
      <c r="C379" s="37"/>
    </row>
    <row r="380" spans="1:9" x14ac:dyDescent="0.25">
      <c r="A380" s="45"/>
      <c r="B380" s="45"/>
      <c r="C380" s="37"/>
    </row>
    <row r="381" spans="1:9" x14ac:dyDescent="0.25">
      <c r="A381" s="70" t="s">
        <v>81</v>
      </c>
      <c r="B381" s="70"/>
      <c r="C381" s="37"/>
      <c r="D381" s="37">
        <v>12</v>
      </c>
      <c r="E381" s="37">
        <v>5</v>
      </c>
      <c r="F381" s="37">
        <v>6</v>
      </c>
      <c r="G381" s="37">
        <v>0</v>
      </c>
      <c r="H381" s="37">
        <v>0</v>
      </c>
      <c r="I381" s="37">
        <v>0</v>
      </c>
    </row>
    <row r="382" spans="1:9" x14ac:dyDescent="0.25">
      <c r="A382" s="45"/>
      <c r="B382" s="45"/>
      <c r="C382" s="37"/>
    </row>
    <row r="388" spans="1:10" x14ac:dyDescent="0.25">
      <c r="A388" s="37"/>
      <c r="B388" s="37"/>
      <c r="C388" s="37"/>
      <c r="D388" s="3"/>
      <c r="E388" s="3"/>
      <c r="F388" s="3"/>
      <c r="G388" s="3"/>
      <c r="H388" s="44"/>
      <c r="I388" s="46"/>
    </row>
    <row r="389" spans="1:10" x14ac:dyDescent="0.25">
      <c r="A389" s="53"/>
      <c r="B389" s="53"/>
      <c r="C389" s="53"/>
    </row>
    <row r="390" spans="1:10" x14ac:dyDescent="0.25">
      <c r="A390" s="45"/>
      <c r="B390" s="45"/>
      <c r="C390" s="53"/>
      <c r="D390" s="33" t="s">
        <v>0</v>
      </c>
      <c r="E390" s="33" t="s">
        <v>1</v>
      </c>
      <c r="F390" s="33" t="s">
        <v>2</v>
      </c>
      <c r="G390" s="33" t="s">
        <v>3</v>
      </c>
      <c r="H390" s="42" t="s">
        <v>55</v>
      </c>
      <c r="I390" s="43" t="s">
        <v>56</v>
      </c>
      <c r="J390" s="33" t="s">
        <v>79</v>
      </c>
    </row>
    <row r="391" spans="1:10" x14ac:dyDescent="0.25">
      <c r="A391" s="70" t="s">
        <v>81</v>
      </c>
      <c r="B391" s="70"/>
      <c r="C391" s="53"/>
      <c r="D391" s="52">
        <f>D381+D345+D306+D282+D256+D233+D197+D172+D137+D112+D89+D65+D44+D17</f>
        <v>72</v>
      </c>
      <c r="E391" s="52">
        <f t="shared" ref="E391:I391" si="28">E381+E345+E306+E282+E256+E233+E197+E172+E137+E112+E89+E65+E44+E17</f>
        <v>70</v>
      </c>
      <c r="F391" s="52">
        <f t="shared" si="28"/>
        <v>37</v>
      </c>
      <c r="G391" s="52">
        <f t="shared" si="28"/>
        <v>17</v>
      </c>
      <c r="H391" s="52">
        <f t="shared" si="28"/>
        <v>2</v>
      </c>
      <c r="I391" s="52">
        <f t="shared" si="28"/>
        <v>2</v>
      </c>
      <c r="J391" s="52">
        <f>SUM(D391:I391)</f>
        <v>200</v>
      </c>
    </row>
    <row r="392" spans="1:10" x14ac:dyDescent="0.25">
      <c r="A392" s="45"/>
      <c r="B392" s="45"/>
      <c r="C392" s="53"/>
    </row>
  </sheetData>
  <mergeCells count="45">
    <mergeCell ref="A345:B345"/>
    <mergeCell ref="D350:E350"/>
    <mergeCell ref="A354:B354"/>
    <mergeCell ref="A381:B381"/>
    <mergeCell ref="A391:B391"/>
    <mergeCell ref="D287:E287"/>
    <mergeCell ref="A291:B291"/>
    <mergeCell ref="A306:B306"/>
    <mergeCell ref="D311:E311"/>
    <mergeCell ref="A315:B315"/>
    <mergeCell ref="A282:B282"/>
    <mergeCell ref="D202:E202"/>
    <mergeCell ref="A206:B206"/>
    <mergeCell ref="A233:B233"/>
    <mergeCell ref="D238:E238"/>
    <mergeCell ref="A240:B240"/>
    <mergeCell ref="A242:B242"/>
    <mergeCell ref="A256:B256"/>
    <mergeCell ref="D261:E261"/>
    <mergeCell ref="A265:B265"/>
    <mergeCell ref="A146:B146"/>
    <mergeCell ref="A172:B172"/>
    <mergeCell ref="D177:E177"/>
    <mergeCell ref="A181:B181"/>
    <mergeCell ref="A197:B197"/>
    <mergeCell ref="A112:B112"/>
    <mergeCell ref="D117:E117"/>
    <mergeCell ref="A121:B121"/>
    <mergeCell ref="A137:B137"/>
    <mergeCell ref="D142:E142"/>
    <mergeCell ref="D70:E70"/>
    <mergeCell ref="A74:B74"/>
    <mergeCell ref="A89:B89"/>
    <mergeCell ref="D94:E94"/>
    <mergeCell ref="A98:B98"/>
    <mergeCell ref="A44:B44"/>
    <mergeCell ref="D49:E49"/>
    <mergeCell ref="A51:B51"/>
    <mergeCell ref="A53:B53"/>
    <mergeCell ref="A65:B65"/>
    <mergeCell ref="A26:B26"/>
    <mergeCell ref="D3:E3"/>
    <mergeCell ref="A8:B8"/>
    <mergeCell ref="A17:B17"/>
    <mergeCell ref="D22:E2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D474-2B05-477B-8E35-768D0BD5A15E}">
  <dimension ref="A1:L1196"/>
  <sheetViews>
    <sheetView topLeftCell="A1171" zoomScaleNormal="100" workbookViewId="0">
      <selection activeCell="A1186" sqref="A1186:B1186"/>
    </sheetView>
  </sheetViews>
  <sheetFormatPr defaultRowHeight="15" x14ac:dyDescent="0.25"/>
  <cols>
    <col min="1" max="3" width="18.42578125" customWidth="1"/>
    <col min="4" max="4" width="27.5703125" customWidth="1"/>
    <col min="5" max="5" width="27.42578125" customWidth="1"/>
    <col min="6" max="6" width="27.5703125" customWidth="1"/>
    <col min="7" max="7" width="27.140625" customWidth="1"/>
    <col min="12" max="12" width="27.5703125" customWidth="1"/>
  </cols>
  <sheetData>
    <row r="1" spans="1:12" x14ac:dyDescent="0.25">
      <c r="C1" s="8"/>
      <c r="D1" s="8"/>
      <c r="E1" s="8"/>
      <c r="F1" s="8"/>
      <c r="G1" s="8"/>
    </row>
    <row r="2" spans="1:12" x14ac:dyDescent="0.25">
      <c r="C2" s="8"/>
      <c r="D2" s="8"/>
      <c r="E2" s="8"/>
      <c r="F2" s="8"/>
      <c r="G2" s="8"/>
    </row>
    <row r="3" spans="1:12" x14ac:dyDescent="0.25">
      <c r="C3" s="8"/>
      <c r="D3" s="70" t="s">
        <v>7</v>
      </c>
      <c r="E3" s="70"/>
      <c r="F3" s="8"/>
      <c r="G3" s="8" t="s">
        <v>11</v>
      </c>
    </row>
    <row r="4" spans="1:12" x14ac:dyDescent="0.25">
      <c r="C4" s="8"/>
      <c r="D4" s="8"/>
      <c r="E4" s="8"/>
      <c r="F4" s="8"/>
      <c r="G4" s="8"/>
    </row>
    <row r="5" spans="1:12" x14ac:dyDescent="0.25">
      <c r="C5" s="8"/>
      <c r="D5" s="8"/>
      <c r="E5" s="8"/>
      <c r="F5" s="8"/>
      <c r="G5" s="8"/>
    </row>
    <row r="6" spans="1:12" x14ac:dyDescent="0.25">
      <c r="C6" s="8"/>
      <c r="D6" s="1" t="s">
        <v>0</v>
      </c>
      <c r="E6" s="1" t="s">
        <v>1</v>
      </c>
      <c r="F6" s="1" t="s">
        <v>2</v>
      </c>
      <c r="G6" s="1" t="s">
        <v>3</v>
      </c>
      <c r="I6" s="6"/>
      <c r="L6" s="8"/>
    </row>
    <row r="7" spans="1:12" x14ac:dyDescent="0.25">
      <c r="C7" s="8"/>
      <c r="D7" s="8"/>
      <c r="E7" s="8"/>
      <c r="F7" s="8"/>
      <c r="G7" s="8"/>
      <c r="I7" s="6"/>
      <c r="L7" s="8"/>
    </row>
    <row r="8" spans="1:12" x14ac:dyDescent="0.25">
      <c r="A8" s="70" t="s">
        <v>36</v>
      </c>
      <c r="B8" s="70"/>
      <c r="C8" s="8"/>
      <c r="D8" s="6">
        <v>26355</v>
      </c>
      <c r="E8" s="6">
        <v>43081</v>
      </c>
      <c r="F8" s="6">
        <v>18546</v>
      </c>
      <c r="G8" s="6">
        <v>16629</v>
      </c>
      <c r="I8" s="6"/>
      <c r="L8" s="8"/>
    </row>
    <row r="9" spans="1:12" x14ac:dyDescent="0.25">
      <c r="C9" s="8" t="s">
        <v>37</v>
      </c>
      <c r="D9" s="8"/>
      <c r="E9" s="8"/>
      <c r="F9" s="15"/>
      <c r="G9" s="8"/>
      <c r="I9" s="6"/>
      <c r="L9" s="8"/>
    </row>
    <row r="10" spans="1:12" x14ac:dyDescent="0.25">
      <c r="C10" s="8">
        <v>2</v>
      </c>
      <c r="D10" s="10">
        <f>$D$8/C10</f>
        <v>13177.5</v>
      </c>
      <c r="E10" s="10">
        <f>$E$8/C10</f>
        <v>21540.5</v>
      </c>
      <c r="F10" s="10">
        <f>$F$8/C10</f>
        <v>9273</v>
      </c>
      <c r="G10" s="12">
        <f>$G$8/C10</f>
        <v>8314.5</v>
      </c>
      <c r="L10" s="8"/>
    </row>
    <row r="11" spans="1:12" x14ac:dyDescent="0.25">
      <c r="C11" s="8">
        <v>3</v>
      </c>
      <c r="D11" s="12">
        <f t="shared" ref="D11:D14" si="0">$D$8/C11</f>
        <v>8785</v>
      </c>
      <c r="E11" s="10">
        <f t="shared" ref="E11:E14" si="1">$E$8/C11</f>
        <v>14360.333333333334</v>
      </c>
      <c r="F11" s="12">
        <f t="shared" ref="F11:F14" si="2">$F$8/C11</f>
        <v>6182</v>
      </c>
      <c r="G11" s="9">
        <f t="shared" ref="G11:G14" si="3">$G$8/C11</f>
        <v>5543</v>
      </c>
      <c r="L11" s="8"/>
    </row>
    <row r="12" spans="1:12" x14ac:dyDescent="0.25">
      <c r="C12" s="8">
        <v>4</v>
      </c>
      <c r="D12" s="9">
        <f t="shared" si="0"/>
        <v>6588.75</v>
      </c>
      <c r="E12" s="10">
        <f t="shared" si="1"/>
        <v>10770.25</v>
      </c>
      <c r="F12" s="9">
        <f t="shared" si="2"/>
        <v>4636.5</v>
      </c>
      <c r="G12" s="9">
        <f t="shared" si="3"/>
        <v>4157.25</v>
      </c>
      <c r="L12" s="8"/>
    </row>
    <row r="13" spans="1:12" x14ac:dyDescent="0.25">
      <c r="C13" s="8">
        <v>5</v>
      </c>
      <c r="D13" s="9">
        <f t="shared" si="0"/>
        <v>5271</v>
      </c>
      <c r="E13" s="9">
        <f t="shared" si="1"/>
        <v>8616.2000000000007</v>
      </c>
      <c r="F13" s="9">
        <f t="shared" si="2"/>
        <v>3709.2</v>
      </c>
      <c r="G13" s="9">
        <f t="shared" si="3"/>
        <v>3325.8</v>
      </c>
      <c r="L13" s="8"/>
    </row>
    <row r="14" spans="1:12" x14ac:dyDescent="0.25">
      <c r="C14" s="8">
        <v>6</v>
      </c>
      <c r="D14" s="9">
        <f t="shared" si="0"/>
        <v>4392.5</v>
      </c>
      <c r="E14" s="9">
        <f t="shared" si="1"/>
        <v>7180.166666666667</v>
      </c>
      <c r="F14" s="9">
        <f t="shared" si="2"/>
        <v>3091</v>
      </c>
      <c r="G14" s="9">
        <f t="shared" si="3"/>
        <v>2771.5</v>
      </c>
      <c r="L14" s="8"/>
    </row>
    <row r="15" spans="1:12" x14ac:dyDescent="0.25">
      <c r="C15" s="8"/>
      <c r="D15" s="8"/>
      <c r="E15" s="8"/>
      <c r="F15" s="8"/>
      <c r="G15" s="8"/>
      <c r="L15" s="8"/>
    </row>
    <row r="16" spans="1:12" x14ac:dyDescent="0.25">
      <c r="A16" s="70" t="s">
        <v>82</v>
      </c>
      <c r="B16" s="70"/>
      <c r="C16" s="8"/>
      <c r="D16" s="8">
        <v>1</v>
      </c>
      <c r="E16" s="8">
        <v>3</v>
      </c>
      <c r="F16" s="8">
        <v>1</v>
      </c>
      <c r="G16" s="8">
        <v>0</v>
      </c>
      <c r="L16" s="8"/>
    </row>
    <row r="17" spans="1:12" x14ac:dyDescent="0.25">
      <c r="A17" s="16"/>
      <c r="B17" s="16"/>
      <c r="C17" s="8"/>
      <c r="D17" s="8"/>
      <c r="E17" s="8"/>
      <c r="F17" s="8"/>
      <c r="G17" s="8"/>
      <c r="L17" s="8"/>
    </row>
    <row r="18" spans="1:12" x14ac:dyDescent="0.25">
      <c r="A18" s="16"/>
      <c r="B18" s="16"/>
      <c r="C18" s="37"/>
      <c r="D18" s="37"/>
      <c r="E18" s="37"/>
      <c r="F18" s="37"/>
      <c r="G18" s="37"/>
      <c r="L18" s="8"/>
    </row>
    <row r="19" spans="1:12" x14ac:dyDescent="0.25">
      <c r="C19" s="37"/>
      <c r="D19" s="37"/>
      <c r="E19" s="37"/>
      <c r="F19" s="37"/>
      <c r="G19" s="37"/>
    </row>
    <row r="20" spans="1:12" x14ac:dyDescent="0.25">
      <c r="C20" s="8"/>
      <c r="D20" s="8"/>
      <c r="E20" s="8"/>
      <c r="F20" s="8"/>
      <c r="G20" s="8"/>
    </row>
    <row r="21" spans="1:12" x14ac:dyDescent="0.25">
      <c r="C21" s="8"/>
      <c r="D21" s="8"/>
      <c r="E21" s="8"/>
      <c r="F21" s="8"/>
      <c r="G21" s="8"/>
    </row>
    <row r="22" spans="1:12" x14ac:dyDescent="0.25">
      <c r="C22" s="8"/>
      <c r="D22" s="71" t="s">
        <v>10</v>
      </c>
      <c r="E22" s="71"/>
      <c r="F22" s="8"/>
      <c r="G22" s="8" t="s">
        <v>12</v>
      </c>
    </row>
    <row r="23" spans="1:12" x14ac:dyDescent="0.25">
      <c r="C23" s="8"/>
      <c r="D23" s="8"/>
      <c r="E23" s="8"/>
      <c r="F23" s="8"/>
      <c r="G23" s="8"/>
    </row>
    <row r="24" spans="1:12" x14ac:dyDescent="0.25">
      <c r="C24" s="8"/>
      <c r="D24" s="1" t="s">
        <v>0</v>
      </c>
      <c r="E24" s="1" t="s">
        <v>1</v>
      </c>
      <c r="F24" s="1" t="s">
        <v>2</v>
      </c>
      <c r="G24" s="1" t="s">
        <v>3</v>
      </c>
    </row>
    <row r="25" spans="1:12" x14ac:dyDescent="0.25">
      <c r="C25" s="8"/>
      <c r="D25" s="8"/>
      <c r="E25" s="8"/>
      <c r="F25" s="8"/>
      <c r="G25" s="8"/>
    </row>
    <row r="26" spans="1:12" x14ac:dyDescent="0.25">
      <c r="A26" s="70" t="s">
        <v>36</v>
      </c>
      <c r="B26" s="70"/>
      <c r="C26" s="8"/>
      <c r="D26" s="6">
        <v>74565</v>
      </c>
      <c r="E26" s="6">
        <v>134322</v>
      </c>
      <c r="F26" s="6">
        <v>52797</v>
      </c>
      <c r="G26" s="6">
        <v>44774</v>
      </c>
      <c r="I26" s="6"/>
    </row>
    <row r="27" spans="1:12" x14ac:dyDescent="0.25">
      <c r="C27" s="8" t="s">
        <v>37</v>
      </c>
      <c r="D27" s="8"/>
      <c r="E27" s="8"/>
      <c r="F27" s="8"/>
      <c r="G27" s="8"/>
      <c r="I27" s="6"/>
    </row>
    <row r="28" spans="1:12" x14ac:dyDescent="0.25">
      <c r="C28" s="8">
        <v>2</v>
      </c>
      <c r="D28" s="10">
        <f>$D$26/C28</f>
        <v>37282.5</v>
      </c>
      <c r="E28" s="10">
        <f>$E$26/C28</f>
        <v>67161</v>
      </c>
      <c r="F28" s="10">
        <f>$F$26/C28</f>
        <v>26398.5</v>
      </c>
      <c r="G28" s="10">
        <f>$G$26/C28</f>
        <v>22387</v>
      </c>
      <c r="I28" s="6"/>
    </row>
    <row r="29" spans="1:12" x14ac:dyDescent="0.25">
      <c r="C29" s="8">
        <v>3</v>
      </c>
      <c r="D29" s="10">
        <f t="shared" ref="D29:D41" si="4">$D$26/C29</f>
        <v>24855</v>
      </c>
      <c r="E29" s="10">
        <f t="shared" ref="E29:E41" si="5">$E$26/C29</f>
        <v>44774</v>
      </c>
      <c r="F29" s="10">
        <f t="shared" ref="F29:F41" si="6">$F$26/C29</f>
        <v>17599</v>
      </c>
      <c r="G29" s="12">
        <f t="shared" ref="G29:G41" si="7">$G$26/C29</f>
        <v>14924.666666666666</v>
      </c>
      <c r="I29" s="6"/>
    </row>
    <row r="30" spans="1:12" x14ac:dyDescent="0.25">
      <c r="C30" s="8">
        <v>4</v>
      </c>
      <c r="D30" s="10">
        <f t="shared" si="4"/>
        <v>18641.25</v>
      </c>
      <c r="E30" s="10">
        <f t="shared" si="5"/>
        <v>33580.5</v>
      </c>
      <c r="F30" s="12">
        <f t="shared" si="6"/>
        <v>13199.25</v>
      </c>
      <c r="G30" s="12">
        <f t="shared" si="7"/>
        <v>11193.5</v>
      </c>
    </row>
    <row r="31" spans="1:12" x14ac:dyDescent="0.25">
      <c r="C31" s="8">
        <v>5</v>
      </c>
      <c r="D31" s="12">
        <f t="shared" si="4"/>
        <v>14913</v>
      </c>
      <c r="E31" s="10">
        <f t="shared" si="5"/>
        <v>26864.400000000001</v>
      </c>
      <c r="F31" s="12">
        <f t="shared" si="6"/>
        <v>10559.4</v>
      </c>
      <c r="G31" s="12">
        <f t="shared" si="7"/>
        <v>8954.7999999999993</v>
      </c>
    </row>
    <row r="32" spans="1:12" x14ac:dyDescent="0.25">
      <c r="C32" s="8">
        <v>6</v>
      </c>
      <c r="D32" s="12">
        <f t="shared" si="4"/>
        <v>12427.5</v>
      </c>
      <c r="E32" s="10">
        <f t="shared" si="5"/>
        <v>22387</v>
      </c>
      <c r="F32" s="12">
        <f t="shared" si="6"/>
        <v>8799.5</v>
      </c>
      <c r="G32" s="12">
        <f t="shared" si="7"/>
        <v>7462.333333333333</v>
      </c>
    </row>
    <row r="33" spans="1:7" x14ac:dyDescent="0.25">
      <c r="C33" s="8">
        <v>7</v>
      </c>
      <c r="D33" s="12">
        <f t="shared" si="4"/>
        <v>10652.142857142857</v>
      </c>
      <c r="E33" s="10">
        <f t="shared" si="5"/>
        <v>19188.857142857141</v>
      </c>
      <c r="F33" s="12">
        <f t="shared" si="6"/>
        <v>7542.4285714285716</v>
      </c>
      <c r="G33" s="12">
        <f t="shared" si="7"/>
        <v>6396.2857142857147</v>
      </c>
    </row>
    <row r="34" spans="1:7" x14ac:dyDescent="0.25">
      <c r="C34" s="8">
        <v>8</v>
      </c>
      <c r="D34" s="12">
        <f t="shared" si="4"/>
        <v>9320.625</v>
      </c>
      <c r="E34" s="10">
        <f t="shared" si="5"/>
        <v>16790.25</v>
      </c>
      <c r="F34" s="12">
        <f t="shared" si="6"/>
        <v>6599.625</v>
      </c>
      <c r="G34" s="12">
        <f t="shared" si="7"/>
        <v>5596.75</v>
      </c>
    </row>
    <row r="35" spans="1:7" x14ac:dyDescent="0.25">
      <c r="C35" s="8">
        <v>9</v>
      </c>
      <c r="D35" s="12">
        <f t="shared" si="4"/>
        <v>8285</v>
      </c>
      <c r="E35" s="10">
        <f t="shared" si="5"/>
        <v>14924.666666666666</v>
      </c>
      <c r="F35" s="12">
        <f t="shared" si="6"/>
        <v>5866.333333333333</v>
      </c>
      <c r="G35" s="12">
        <f t="shared" si="7"/>
        <v>4974.8888888888887</v>
      </c>
    </row>
    <row r="36" spans="1:7" x14ac:dyDescent="0.25">
      <c r="C36" s="8">
        <v>10</v>
      </c>
      <c r="D36" s="9">
        <f t="shared" si="4"/>
        <v>7456.5</v>
      </c>
      <c r="E36" s="9">
        <f t="shared" si="5"/>
        <v>13432.2</v>
      </c>
      <c r="F36" s="9">
        <f t="shared" si="6"/>
        <v>5279.7</v>
      </c>
      <c r="G36" s="9">
        <f t="shared" si="7"/>
        <v>4477.3999999999996</v>
      </c>
    </row>
    <row r="37" spans="1:7" x14ac:dyDescent="0.25">
      <c r="C37" s="8">
        <v>11</v>
      </c>
      <c r="D37" s="9">
        <f t="shared" si="4"/>
        <v>6778.636363636364</v>
      </c>
      <c r="E37" s="9">
        <f t="shared" si="5"/>
        <v>12211.09090909091</v>
      </c>
      <c r="F37" s="9">
        <f t="shared" si="6"/>
        <v>4799.727272727273</v>
      </c>
      <c r="G37" s="9">
        <f t="shared" si="7"/>
        <v>4070.3636363636365</v>
      </c>
    </row>
    <row r="38" spans="1:7" x14ac:dyDescent="0.25">
      <c r="C38" s="8">
        <v>12</v>
      </c>
      <c r="D38" s="9">
        <f t="shared" si="4"/>
        <v>6213.75</v>
      </c>
      <c r="E38" s="9">
        <f t="shared" si="5"/>
        <v>11193.5</v>
      </c>
      <c r="F38" s="9">
        <f t="shared" si="6"/>
        <v>4399.75</v>
      </c>
      <c r="G38" s="9">
        <f t="shared" si="7"/>
        <v>3731.1666666666665</v>
      </c>
    </row>
    <row r="39" spans="1:7" x14ac:dyDescent="0.25">
      <c r="C39" s="8">
        <v>13</v>
      </c>
      <c r="D39" s="9">
        <f t="shared" si="4"/>
        <v>5735.7692307692305</v>
      </c>
      <c r="E39" s="9">
        <f t="shared" si="5"/>
        <v>10332.461538461539</v>
      </c>
      <c r="F39" s="9">
        <f t="shared" si="6"/>
        <v>4061.3076923076924</v>
      </c>
      <c r="G39" s="9">
        <f t="shared" si="7"/>
        <v>3444.1538461538462</v>
      </c>
    </row>
    <row r="40" spans="1:7" x14ac:dyDescent="0.25">
      <c r="C40" s="8">
        <v>14</v>
      </c>
      <c r="D40" s="9">
        <f t="shared" si="4"/>
        <v>5326.0714285714284</v>
      </c>
      <c r="E40" s="9">
        <f t="shared" si="5"/>
        <v>9594.4285714285706</v>
      </c>
      <c r="F40" s="9">
        <f t="shared" si="6"/>
        <v>3771.2142857142858</v>
      </c>
      <c r="G40" s="9">
        <f t="shared" si="7"/>
        <v>3198.1428571428573</v>
      </c>
    </row>
    <row r="41" spans="1:7" x14ac:dyDescent="0.25">
      <c r="C41" s="8">
        <v>15</v>
      </c>
      <c r="D41" s="9">
        <f t="shared" si="4"/>
        <v>4971</v>
      </c>
      <c r="E41" s="9">
        <f t="shared" si="5"/>
        <v>8954.7999999999993</v>
      </c>
      <c r="F41" s="9">
        <f t="shared" si="6"/>
        <v>3519.8</v>
      </c>
      <c r="G41" s="9">
        <f t="shared" si="7"/>
        <v>2984.9333333333334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s="70" t="s">
        <v>82</v>
      </c>
      <c r="B43" s="70"/>
      <c r="C43" s="8"/>
      <c r="D43" s="8">
        <v>3</v>
      </c>
      <c r="E43" s="8">
        <v>8</v>
      </c>
      <c r="F43" s="8">
        <v>2</v>
      </c>
      <c r="G43" s="8">
        <v>1</v>
      </c>
    </row>
    <row r="44" spans="1:7" x14ac:dyDescent="0.25">
      <c r="A44" s="16"/>
      <c r="B44" s="16"/>
      <c r="C44" s="37"/>
      <c r="D44" s="37"/>
      <c r="E44" s="37"/>
      <c r="F44" s="37"/>
      <c r="G44" s="37"/>
    </row>
    <row r="45" spans="1:7" x14ac:dyDescent="0.25">
      <c r="A45" s="16"/>
      <c r="B45" s="16"/>
      <c r="C45" s="37"/>
      <c r="D45" s="37"/>
      <c r="E45" s="37"/>
      <c r="F45" s="37"/>
      <c r="G45" s="37"/>
    </row>
    <row r="46" spans="1:7" x14ac:dyDescent="0.25">
      <c r="C46" s="37"/>
      <c r="D46" s="37"/>
      <c r="E46" s="37"/>
      <c r="F46" s="37"/>
      <c r="G46" s="37"/>
    </row>
    <row r="47" spans="1:7" x14ac:dyDescent="0.25">
      <c r="C47" s="37"/>
      <c r="D47" s="37"/>
      <c r="E47" s="37"/>
      <c r="F47" s="37"/>
      <c r="G47" s="37"/>
    </row>
    <row r="48" spans="1:7" x14ac:dyDescent="0.25">
      <c r="C48" s="8"/>
      <c r="D48" s="8"/>
      <c r="E48" s="8"/>
      <c r="F48" s="8"/>
      <c r="G48" s="8"/>
    </row>
    <row r="49" spans="1:9" x14ac:dyDescent="0.25">
      <c r="C49" s="8"/>
      <c r="D49" s="70" t="s">
        <v>13</v>
      </c>
      <c r="E49" s="70"/>
      <c r="F49" s="8"/>
      <c r="G49" s="8" t="s">
        <v>14</v>
      </c>
    </row>
    <row r="50" spans="1:9" x14ac:dyDescent="0.25">
      <c r="C50" s="8"/>
      <c r="D50" s="8"/>
      <c r="E50" s="8"/>
      <c r="F50" s="8"/>
      <c r="G50" s="8"/>
    </row>
    <row r="51" spans="1:9" x14ac:dyDescent="0.25">
      <c r="A51" s="16"/>
      <c r="B51" s="16"/>
      <c r="C51" s="8"/>
      <c r="D51" s="1" t="s">
        <v>0</v>
      </c>
      <c r="E51" s="1" t="s">
        <v>1</v>
      </c>
      <c r="F51" s="1" t="s">
        <v>2</v>
      </c>
      <c r="G51" s="1" t="s">
        <v>3</v>
      </c>
    </row>
    <row r="52" spans="1:9" x14ac:dyDescent="0.25">
      <c r="C52" s="8"/>
      <c r="D52" s="8"/>
      <c r="E52" s="8"/>
      <c r="F52" s="8"/>
      <c r="G52" s="8"/>
    </row>
    <row r="53" spans="1:9" x14ac:dyDescent="0.25">
      <c r="A53" s="70" t="s">
        <v>36</v>
      </c>
      <c r="B53" s="70"/>
      <c r="C53" s="8"/>
      <c r="D53" s="6">
        <v>50464</v>
      </c>
      <c r="E53" s="6">
        <v>59515</v>
      </c>
      <c r="F53" s="6">
        <v>47350</v>
      </c>
      <c r="G53" s="6">
        <v>24384</v>
      </c>
      <c r="I53" s="6"/>
    </row>
    <row r="54" spans="1:9" x14ac:dyDescent="0.25">
      <c r="C54" s="8" t="s">
        <v>37</v>
      </c>
      <c r="D54" s="8"/>
      <c r="E54" s="8"/>
      <c r="F54" s="8"/>
      <c r="G54" s="8"/>
      <c r="I54" s="6"/>
    </row>
    <row r="55" spans="1:9" x14ac:dyDescent="0.25">
      <c r="C55" s="8">
        <v>2</v>
      </c>
      <c r="D55" s="10">
        <f>$D$53/C55</f>
        <v>25232</v>
      </c>
      <c r="E55" s="10">
        <f>$E$53/C55</f>
        <v>29757.5</v>
      </c>
      <c r="F55" s="10">
        <f>$F$53/C55</f>
        <v>23675</v>
      </c>
      <c r="G55" s="12">
        <f>$G$53/C55</f>
        <v>12192</v>
      </c>
      <c r="I55" s="6"/>
    </row>
    <row r="56" spans="1:9" x14ac:dyDescent="0.25">
      <c r="C56" s="8">
        <v>3</v>
      </c>
      <c r="D56" s="10">
        <f t="shared" ref="D56:D62" si="8">$D$53/C56</f>
        <v>16821.333333333332</v>
      </c>
      <c r="E56" s="10">
        <f t="shared" ref="E56:E62" si="9">$E$53/C56</f>
        <v>19838.333333333332</v>
      </c>
      <c r="F56" s="10">
        <f t="shared" ref="F56:F62" si="10">$F$53/C56</f>
        <v>15783.333333333334</v>
      </c>
      <c r="G56" s="9">
        <f t="shared" ref="G56:G62" si="11">$G$53/C56</f>
        <v>8128</v>
      </c>
      <c r="I56" s="6"/>
    </row>
    <row r="57" spans="1:9" x14ac:dyDescent="0.25">
      <c r="C57" s="8">
        <v>4</v>
      </c>
      <c r="D57" s="10">
        <f t="shared" si="8"/>
        <v>12616</v>
      </c>
      <c r="E57" s="10">
        <f t="shared" si="9"/>
        <v>14878.75</v>
      </c>
      <c r="F57" s="9">
        <f t="shared" si="10"/>
        <v>11837.5</v>
      </c>
      <c r="G57" s="9">
        <f t="shared" si="11"/>
        <v>6096</v>
      </c>
    </row>
    <row r="58" spans="1:9" x14ac:dyDescent="0.25">
      <c r="C58" s="8">
        <v>5</v>
      </c>
      <c r="D58" s="9">
        <f t="shared" si="8"/>
        <v>10092.799999999999</v>
      </c>
      <c r="E58" s="9">
        <f t="shared" si="9"/>
        <v>11903</v>
      </c>
      <c r="F58" s="9">
        <f t="shared" si="10"/>
        <v>9470</v>
      </c>
      <c r="G58" s="9">
        <f t="shared" si="11"/>
        <v>4876.8</v>
      </c>
    </row>
    <row r="59" spans="1:9" x14ac:dyDescent="0.25">
      <c r="C59" s="8">
        <v>6</v>
      </c>
      <c r="D59" s="9">
        <f t="shared" si="8"/>
        <v>8410.6666666666661</v>
      </c>
      <c r="E59" s="9">
        <f t="shared" si="9"/>
        <v>9919.1666666666661</v>
      </c>
      <c r="F59" s="9">
        <f t="shared" si="10"/>
        <v>7891.666666666667</v>
      </c>
      <c r="G59" s="9">
        <f t="shared" si="11"/>
        <v>4064</v>
      </c>
    </row>
    <row r="60" spans="1:9" x14ac:dyDescent="0.25">
      <c r="C60" s="8">
        <v>7</v>
      </c>
      <c r="D60" s="9">
        <f t="shared" si="8"/>
        <v>7209.1428571428569</v>
      </c>
      <c r="E60" s="9">
        <f t="shared" si="9"/>
        <v>8502.1428571428569</v>
      </c>
      <c r="F60" s="9">
        <f t="shared" si="10"/>
        <v>6764.2857142857147</v>
      </c>
      <c r="G60" s="9">
        <f t="shared" si="11"/>
        <v>3483.4285714285716</v>
      </c>
    </row>
    <row r="61" spans="1:9" x14ac:dyDescent="0.25">
      <c r="C61" s="8">
        <v>8</v>
      </c>
      <c r="D61" s="9">
        <f t="shared" si="8"/>
        <v>6308</v>
      </c>
      <c r="E61" s="9">
        <f t="shared" si="9"/>
        <v>7439.375</v>
      </c>
      <c r="F61" s="9">
        <f t="shared" si="10"/>
        <v>5918.75</v>
      </c>
      <c r="G61" s="9">
        <f t="shared" si="11"/>
        <v>3048</v>
      </c>
    </row>
    <row r="62" spans="1:9" x14ac:dyDescent="0.25">
      <c r="C62" s="8">
        <v>9</v>
      </c>
      <c r="D62" s="9">
        <f t="shared" si="8"/>
        <v>5607.1111111111113</v>
      </c>
      <c r="E62" s="9">
        <f t="shared" si="9"/>
        <v>6612.7777777777774</v>
      </c>
      <c r="F62" s="9">
        <f t="shared" si="10"/>
        <v>5261.1111111111113</v>
      </c>
      <c r="G62" s="9">
        <f t="shared" si="11"/>
        <v>2709.3333333333335</v>
      </c>
    </row>
    <row r="63" spans="1:9" x14ac:dyDescent="0.25">
      <c r="C63" s="8"/>
      <c r="D63" s="8"/>
      <c r="E63" s="8"/>
      <c r="F63" s="8"/>
      <c r="G63" s="8"/>
    </row>
    <row r="64" spans="1:9" x14ac:dyDescent="0.25">
      <c r="A64" s="70" t="s">
        <v>82</v>
      </c>
      <c r="B64" s="70"/>
      <c r="C64" s="8"/>
      <c r="D64" s="8">
        <v>3</v>
      </c>
      <c r="E64" s="8">
        <v>3</v>
      </c>
      <c r="F64" s="8">
        <v>2</v>
      </c>
      <c r="G64" s="8">
        <v>0</v>
      </c>
    </row>
    <row r="65" spans="1:9" x14ac:dyDescent="0.25">
      <c r="A65" s="16"/>
      <c r="B65" s="16"/>
      <c r="C65" s="37"/>
      <c r="D65" s="37"/>
      <c r="E65" s="37"/>
      <c r="F65" s="37"/>
      <c r="G65" s="37"/>
    </row>
    <row r="66" spans="1:9" x14ac:dyDescent="0.25">
      <c r="A66" s="16"/>
      <c r="B66" s="16"/>
      <c r="C66" s="37"/>
      <c r="D66" s="37"/>
      <c r="E66" s="37"/>
      <c r="F66" s="37"/>
      <c r="G66" s="37"/>
    </row>
    <row r="67" spans="1:9" x14ac:dyDescent="0.25">
      <c r="C67" s="37"/>
      <c r="D67" s="37"/>
      <c r="E67" s="37"/>
      <c r="F67" s="37"/>
      <c r="G67" s="37"/>
    </row>
    <row r="68" spans="1:9" x14ac:dyDescent="0.25">
      <c r="C68" s="37"/>
      <c r="D68" s="37"/>
      <c r="E68" s="37"/>
      <c r="F68" s="37"/>
      <c r="G68" s="37"/>
    </row>
    <row r="69" spans="1:9" x14ac:dyDescent="0.25">
      <c r="C69" s="37"/>
      <c r="D69" s="37"/>
      <c r="E69" s="37"/>
      <c r="F69" s="37"/>
      <c r="G69" s="37"/>
    </row>
    <row r="70" spans="1:9" x14ac:dyDescent="0.25">
      <c r="C70" s="8"/>
      <c r="D70" s="70" t="s">
        <v>15</v>
      </c>
      <c r="E70" s="70"/>
      <c r="F70" s="8"/>
      <c r="G70" s="8" t="s">
        <v>26</v>
      </c>
    </row>
    <row r="71" spans="1:9" x14ac:dyDescent="0.25">
      <c r="C71" s="8"/>
      <c r="D71" s="8"/>
      <c r="E71" s="8"/>
      <c r="F71" s="8"/>
      <c r="G71" s="8"/>
    </row>
    <row r="72" spans="1:9" x14ac:dyDescent="0.25">
      <c r="C72" s="8"/>
      <c r="D72" s="1" t="s">
        <v>0</v>
      </c>
      <c r="E72" s="1" t="s">
        <v>1</v>
      </c>
      <c r="F72" s="1" t="s">
        <v>2</v>
      </c>
      <c r="G72" s="1" t="s">
        <v>3</v>
      </c>
    </row>
    <row r="73" spans="1:9" x14ac:dyDescent="0.25">
      <c r="C73" s="8"/>
      <c r="D73" s="8"/>
      <c r="E73" s="8"/>
      <c r="F73" s="8"/>
      <c r="G73" s="8"/>
    </row>
    <row r="74" spans="1:9" x14ac:dyDescent="0.25">
      <c r="A74" s="70" t="s">
        <v>36</v>
      </c>
      <c r="B74" s="70"/>
      <c r="C74" s="8"/>
      <c r="D74" s="6">
        <v>84166</v>
      </c>
      <c r="E74" s="6">
        <v>79463</v>
      </c>
      <c r="F74" s="6">
        <v>44551</v>
      </c>
      <c r="G74" s="6">
        <v>26661</v>
      </c>
    </row>
    <row r="75" spans="1:9" x14ac:dyDescent="0.25">
      <c r="C75" s="8" t="s">
        <v>37</v>
      </c>
      <c r="D75" s="8"/>
      <c r="E75" s="8"/>
      <c r="F75" s="8"/>
      <c r="G75" s="8"/>
    </row>
    <row r="76" spans="1:9" x14ac:dyDescent="0.25">
      <c r="C76" s="8">
        <v>2</v>
      </c>
      <c r="D76" s="10">
        <f>$D$74/C76</f>
        <v>42083</v>
      </c>
      <c r="E76" s="10">
        <f>$E$74/C76</f>
        <v>39731.5</v>
      </c>
      <c r="F76" s="10">
        <f>$F$74/C76</f>
        <v>22275.5</v>
      </c>
      <c r="G76" s="12">
        <f>$G$74/C76</f>
        <v>13330.5</v>
      </c>
    </row>
    <row r="77" spans="1:9" x14ac:dyDescent="0.25">
      <c r="C77" s="8">
        <v>3</v>
      </c>
      <c r="D77" s="10">
        <f t="shared" ref="D77:D86" si="12">$D$74/C77</f>
        <v>28055.333333333332</v>
      </c>
      <c r="E77" s="10">
        <f t="shared" ref="E77:E86" si="13">$E$74/C77</f>
        <v>26487.666666666668</v>
      </c>
      <c r="F77" s="10">
        <f t="shared" ref="F77:F86" si="14">$F$74/C77</f>
        <v>14850.333333333334</v>
      </c>
      <c r="G77" s="9">
        <f t="shared" ref="G77:G86" si="15">$G$74/C77</f>
        <v>8887</v>
      </c>
      <c r="I77" s="6"/>
    </row>
    <row r="78" spans="1:9" x14ac:dyDescent="0.25">
      <c r="C78" s="8">
        <v>4</v>
      </c>
      <c r="D78" s="10">
        <f t="shared" si="12"/>
        <v>21041.5</v>
      </c>
      <c r="E78" s="10">
        <f t="shared" si="13"/>
        <v>19865.75</v>
      </c>
      <c r="F78" s="9">
        <f t="shared" si="14"/>
        <v>11137.75</v>
      </c>
      <c r="G78" s="9">
        <f t="shared" si="15"/>
        <v>6665.25</v>
      </c>
      <c r="I78" s="6"/>
    </row>
    <row r="79" spans="1:9" x14ac:dyDescent="0.25">
      <c r="C79" s="8">
        <v>5</v>
      </c>
      <c r="D79" s="10">
        <f t="shared" si="12"/>
        <v>16833.2</v>
      </c>
      <c r="E79" s="10">
        <f t="shared" si="13"/>
        <v>15892.6</v>
      </c>
      <c r="F79" s="9">
        <f t="shared" si="14"/>
        <v>8910.2000000000007</v>
      </c>
      <c r="G79" s="9">
        <f t="shared" si="15"/>
        <v>5332.2</v>
      </c>
      <c r="I79" s="6"/>
    </row>
    <row r="80" spans="1:9" x14ac:dyDescent="0.25">
      <c r="C80" s="8">
        <v>6</v>
      </c>
      <c r="D80" s="10">
        <f t="shared" si="12"/>
        <v>14027.666666666666</v>
      </c>
      <c r="E80" s="9">
        <f t="shared" si="13"/>
        <v>13243.833333333334</v>
      </c>
      <c r="F80" s="9">
        <f t="shared" si="14"/>
        <v>7425.166666666667</v>
      </c>
      <c r="G80" s="9">
        <f t="shared" si="15"/>
        <v>4443.5</v>
      </c>
      <c r="I80" s="6"/>
    </row>
    <row r="81" spans="1:7" x14ac:dyDescent="0.25">
      <c r="C81" s="8">
        <v>7</v>
      </c>
      <c r="D81" s="9">
        <f t="shared" si="12"/>
        <v>12023.714285714286</v>
      </c>
      <c r="E81" s="9">
        <f t="shared" si="13"/>
        <v>11351.857142857143</v>
      </c>
      <c r="F81" s="9">
        <f t="shared" si="14"/>
        <v>6364.4285714285716</v>
      </c>
      <c r="G81" s="9">
        <f t="shared" si="15"/>
        <v>3808.7142857142858</v>
      </c>
    </row>
    <row r="82" spans="1:7" x14ac:dyDescent="0.25">
      <c r="C82" s="8">
        <v>8</v>
      </c>
      <c r="D82" s="9">
        <f t="shared" si="12"/>
        <v>10520.75</v>
      </c>
      <c r="E82" s="9">
        <f t="shared" si="13"/>
        <v>9932.875</v>
      </c>
      <c r="F82" s="9">
        <f t="shared" si="14"/>
        <v>5568.875</v>
      </c>
      <c r="G82" s="9">
        <f t="shared" si="15"/>
        <v>3332.625</v>
      </c>
    </row>
    <row r="83" spans="1:7" x14ac:dyDescent="0.25">
      <c r="C83" s="8">
        <v>9</v>
      </c>
      <c r="D83" s="9">
        <f t="shared" si="12"/>
        <v>9351.7777777777774</v>
      </c>
      <c r="E83" s="9">
        <f t="shared" si="13"/>
        <v>8829.2222222222226</v>
      </c>
      <c r="F83" s="9">
        <f t="shared" si="14"/>
        <v>4950.1111111111113</v>
      </c>
      <c r="G83" s="9">
        <f t="shared" si="15"/>
        <v>2962.3333333333335</v>
      </c>
    </row>
    <row r="84" spans="1:7" x14ac:dyDescent="0.25">
      <c r="C84" s="8">
        <v>10</v>
      </c>
      <c r="D84" s="9">
        <f t="shared" si="12"/>
        <v>8416.6</v>
      </c>
      <c r="E84" s="9">
        <f t="shared" si="13"/>
        <v>7946.3</v>
      </c>
      <c r="F84" s="9">
        <f t="shared" si="14"/>
        <v>4455.1000000000004</v>
      </c>
      <c r="G84" s="9">
        <f t="shared" si="15"/>
        <v>2666.1</v>
      </c>
    </row>
    <row r="85" spans="1:7" x14ac:dyDescent="0.25">
      <c r="C85" s="8">
        <v>11</v>
      </c>
      <c r="D85" s="9">
        <f t="shared" si="12"/>
        <v>7651.454545454545</v>
      </c>
      <c r="E85" s="9">
        <f t="shared" si="13"/>
        <v>7223.909090909091</v>
      </c>
      <c r="F85" s="9">
        <f t="shared" si="14"/>
        <v>4050.090909090909</v>
      </c>
      <c r="G85" s="9">
        <f t="shared" si="15"/>
        <v>2423.7272727272725</v>
      </c>
    </row>
    <row r="86" spans="1:7" x14ac:dyDescent="0.25">
      <c r="C86" s="8">
        <v>12</v>
      </c>
      <c r="D86" s="9">
        <f t="shared" si="12"/>
        <v>7013.833333333333</v>
      </c>
      <c r="E86" s="9">
        <f t="shared" si="13"/>
        <v>6621.916666666667</v>
      </c>
      <c r="F86" s="9">
        <f t="shared" si="14"/>
        <v>3712.5833333333335</v>
      </c>
      <c r="G86" s="9">
        <f t="shared" si="15"/>
        <v>2221.75</v>
      </c>
    </row>
    <row r="87" spans="1:7" x14ac:dyDescent="0.25">
      <c r="C87" s="8"/>
      <c r="D87" s="8"/>
      <c r="E87" s="8"/>
      <c r="F87" s="8"/>
      <c r="G87" s="8"/>
    </row>
    <row r="88" spans="1:7" x14ac:dyDescent="0.25">
      <c r="A88" s="70" t="s">
        <v>82</v>
      </c>
      <c r="B88" s="70"/>
      <c r="C88" s="8"/>
      <c r="D88" s="8">
        <v>5</v>
      </c>
      <c r="E88" s="8">
        <v>4</v>
      </c>
      <c r="F88" s="8">
        <v>2</v>
      </c>
      <c r="G88" s="8">
        <v>0</v>
      </c>
    </row>
    <row r="89" spans="1:7" x14ac:dyDescent="0.25">
      <c r="A89" s="16"/>
      <c r="B89" s="16"/>
      <c r="C89" s="37"/>
      <c r="D89" s="37"/>
      <c r="E89" s="37"/>
      <c r="F89" s="37"/>
      <c r="G89" s="37"/>
    </row>
    <row r="90" spans="1:7" x14ac:dyDescent="0.25">
      <c r="A90" s="16"/>
      <c r="B90" s="16"/>
      <c r="C90" s="37"/>
      <c r="D90" s="37"/>
      <c r="E90" s="37"/>
      <c r="F90" s="37"/>
      <c r="G90" s="37"/>
    </row>
    <row r="91" spans="1:7" x14ac:dyDescent="0.25">
      <c r="C91" s="37"/>
      <c r="D91" s="37"/>
      <c r="E91" s="37"/>
      <c r="F91" s="37"/>
      <c r="G91" s="37"/>
    </row>
    <row r="92" spans="1:7" x14ac:dyDescent="0.25">
      <c r="C92" s="37"/>
      <c r="D92" s="37"/>
      <c r="E92" s="37"/>
      <c r="F92" s="37"/>
      <c r="G92" s="37"/>
    </row>
    <row r="93" spans="1:7" x14ac:dyDescent="0.25">
      <c r="C93" s="8"/>
      <c r="D93" s="8"/>
      <c r="E93" s="8"/>
      <c r="F93" s="8"/>
      <c r="G93" s="8"/>
    </row>
    <row r="94" spans="1:7" x14ac:dyDescent="0.25">
      <c r="C94" s="8"/>
      <c r="D94" s="70" t="s">
        <v>16</v>
      </c>
      <c r="E94" s="70"/>
      <c r="F94" s="8"/>
      <c r="G94" s="8" t="s">
        <v>28</v>
      </c>
    </row>
    <row r="95" spans="1:7" x14ac:dyDescent="0.25">
      <c r="C95" s="8"/>
      <c r="D95" s="8"/>
      <c r="E95" s="8"/>
      <c r="F95" s="8"/>
      <c r="G95" s="8"/>
    </row>
    <row r="96" spans="1:7" x14ac:dyDescent="0.25">
      <c r="C96" s="8"/>
      <c r="D96" s="1" t="s">
        <v>0</v>
      </c>
      <c r="E96" s="1" t="s">
        <v>1</v>
      </c>
      <c r="F96" s="1" t="s">
        <v>2</v>
      </c>
      <c r="G96" s="1" t="s">
        <v>3</v>
      </c>
    </row>
    <row r="97" spans="1:9" x14ac:dyDescent="0.25">
      <c r="C97" s="8"/>
      <c r="D97" s="8"/>
      <c r="E97" s="8"/>
      <c r="F97" s="8"/>
      <c r="G97" s="8"/>
    </row>
    <row r="98" spans="1:9" x14ac:dyDescent="0.25">
      <c r="A98" s="70" t="s">
        <v>36</v>
      </c>
      <c r="B98" s="70"/>
      <c r="C98" s="8"/>
      <c r="D98" s="6">
        <v>78163</v>
      </c>
      <c r="E98" s="6">
        <v>73556</v>
      </c>
      <c r="F98" s="6">
        <v>38628</v>
      </c>
      <c r="G98" s="6">
        <v>25673</v>
      </c>
      <c r="I98" s="6"/>
    </row>
    <row r="99" spans="1:9" x14ac:dyDescent="0.25">
      <c r="C99" s="8" t="s">
        <v>37</v>
      </c>
      <c r="D99" s="8"/>
      <c r="E99" s="8"/>
      <c r="F99" s="8"/>
      <c r="G99" s="8"/>
      <c r="I99" s="6"/>
    </row>
    <row r="100" spans="1:9" x14ac:dyDescent="0.25">
      <c r="C100" s="8">
        <v>2</v>
      </c>
      <c r="D100" s="10">
        <f>$D$98/C100</f>
        <v>39081.5</v>
      </c>
      <c r="E100" s="10">
        <f>$E$98/C100</f>
        <v>36778</v>
      </c>
      <c r="F100" s="10">
        <f>$F$98/C100</f>
        <v>19314</v>
      </c>
      <c r="G100" s="12">
        <f>$G$98/C100</f>
        <v>12836.5</v>
      </c>
      <c r="I100" s="6"/>
    </row>
    <row r="101" spans="1:9" x14ac:dyDescent="0.25">
      <c r="C101" s="8">
        <v>3</v>
      </c>
      <c r="D101" s="10">
        <f t="shared" ref="D101:D109" si="16">$D$98/C101</f>
        <v>26054.333333333332</v>
      </c>
      <c r="E101" s="10">
        <f t="shared" ref="E101:E108" si="17">$E$98/C101</f>
        <v>24518.666666666668</v>
      </c>
      <c r="F101" s="12">
        <f t="shared" ref="F101:F109" si="18">$F$98/C101</f>
        <v>12876</v>
      </c>
      <c r="G101" s="9">
        <f t="shared" ref="G101:G109" si="19">$G$98/C101</f>
        <v>8557.6666666666661</v>
      </c>
      <c r="I101" s="6"/>
    </row>
    <row r="102" spans="1:9" x14ac:dyDescent="0.25">
      <c r="C102" s="8">
        <v>4</v>
      </c>
      <c r="D102" s="10">
        <f t="shared" si="16"/>
        <v>19540.75</v>
      </c>
      <c r="E102" s="10">
        <f t="shared" si="17"/>
        <v>18389</v>
      </c>
      <c r="F102" s="9">
        <f t="shared" si="18"/>
        <v>9657</v>
      </c>
      <c r="G102" s="9">
        <f t="shared" si="19"/>
        <v>6418.25</v>
      </c>
    </row>
    <row r="103" spans="1:9" x14ac:dyDescent="0.25">
      <c r="C103" s="8">
        <v>5</v>
      </c>
      <c r="D103" s="10">
        <f t="shared" si="16"/>
        <v>15632.6</v>
      </c>
      <c r="E103" s="10">
        <f t="shared" si="17"/>
        <v>14711.2</v>
      </c>
      <c r="F103" s="9">
        <f t="shared" si="18"/>
        <v>7725.6</v>
      </c>
      <c r="G103" s="9">
        <f t="shared" si="19"/>
        <v>5134.6000000000004</v>
      </c>
    </row>
    <row r="104" spans="1:9" x14ac:dyDescent="0.25">
      <c r="C104" s="8">
        <v>6</v>
      </c>
      <c r="D104" s="10">
        <f t="shared" si="16"/>
        <v>13027.166666666666</v>
      </c>
      <c r="E104" s="9">
        <f t="shared" si="17"/>
        <v>12259.333333333334</v>
      </c>
      <c r="F104" s="9">
        <f t="shared" si="18"/>
        <v>6438</v>
      </c>
      <c r="G104" s="9">
        <f t="shared" si="19"/>
        <v>4278.833333333333</v>
      </c>
    </row>
    <row r="105" spans="1:9" x14ac:dyDescent="0.25">
      <c r="C105" s="8">
        <v>7</v>
      </c>
      <c r="D105" s="9">
        <f t="shared" si="16"/>
        <v>11166.142857142857</v>
      </c>
      <c r="E105" s="9">
        <f t="shared" si="17"/>
        <v>10508</v>
      </c>
      <c r="F105" s="9">
        <f t="shared" si="18"/>
        <v>5518.2857142857147</v>
      </c>
      <c r="G105" s="9">
        <f t="shared" si="19"/>
        <v>3667.5714285714284</v>
      </c>
    </row>
    <row r="106" spans="1:9" x14ac:dyDescent="0.25">
      <c r="C106" s="8">
        <v>8</v>
      </c>
      <c r="D106" s="9">
        <f t="shared" si="16"/>
        <v>9770.375</v>
      </c>
      <c r="E106" s="9">
        <f t="shared" si="17"/>
        <v>9194.5</v>
      </c>
      <c r="F106" s="9">
        <f t="shared" si="18"/>
        <v>4828.5</v>
      </c>
      <c r="G106" s="9">
        <f t="shared" si="19"/>
        <v>3209.125</v>
      </c>
    </row>
    <row r="107" spans="1:9" x14ac:dyDescent="0.25">
      <c r="C107" s="8">
        <v>9</v>
      </c>
      <c r="D107" s="9">
        <f t="shared" si="16"/>
        <v>8684.7777777777774</v>
      </c>
      <c r="E107" s="9">
        <f t="shared" si="17"/>
        <v>8172.8888888888887</v>
      </c>
      <c r="F107" s="9">
        <f t="shared" si="18"/>
        <v>4292</v>
      </c>
      <c r="G107" s="9">
        <f t="shared" si="19"/>
        <v>2852.5555555555557</v>
      </c>
    </row>
    <row r="108" spans="1:9" x14ac:dyDescent="0.25">
      <c r="C108" s="8">
        <v>10</v>
      </c>
      <c r="D108" s="9">
        <f t="shared" si="16"/>
        <v>7816.3</v>
      </c>
      <c r="E108" s="9">
        <f t="shared" si="17"/>
        <v>7355.6</v>
      </c>
      <c r="F108" s="9">
        <f t="shared" si="18"/>
        <v>3862.8</v>
      </c>
      <c r="G108" s="9">
        <f t="shared" si="19"/>
        <v>2567.3000000000002</v>
      </c>
    </row>
    <row r="109" spans="1:9" x14ac:dyDescent="0.25">
      <c r="C109" s="8">
        <v>11</v>
      </c>
      <c r="D109" s="9">
        <f t="shared" si="16"/>
        <v>7105.727272727273</v>
      </c>
      <c r="E109" s="9">
        <f>$E$98/C109</f>
        <v>6686.909090909091</v>
      </c>
      <c r="F109" s="9">
        <f t="shared" si="18"/>
        <v>3511.6363636363635</v>
      </c>
      <c r="G109" s="9">
        <f t="shared" si="19"/>
        <v>2333.909090909091</v>
      </c>
    </row>
    <row r="110" spans="1:9" x14ac:dyDescent="0.25">
      <c r="C110" s="8"/>
      <c r="D110" s="8"/>
      <c r="E110" s="8"/>
      <c r="F110" s="8"/>
      <c r="G110" s="8"/>
    </row>
    <row r="111" spans="1:9" x14ac:dyDescent="0.25">
      <c r="A111" s="70" t="s">
        <v>82</v>
      </c>
      <c r="B111" s="70"/>
      <c r="C111" s="8"/>
      <c r="D111" s="8">
        <v>5</v>
      </c>
      <c r="E111" s="8">
        <v>4</v>
      </c>
      <c r="F111" s="8">
        <v>1</v>
      </c>
      <c r="G111" s="8">
        <v>0</v>
      </c>
    </row>
    <row r="112" spans="1:9" x14ac:dyDescent="0.25">
      <c r="A112" s="16"/>
      <c r="B112" s="16"/>
      <c r="C112" s="8"/>
      <c r="D112" s="37"/>
      <c r="E112" s="37"/>
      <c r="F112" s="37"/>
      <c r="G112" s="37"/>
    </row>
    <row r="113" spans="1:10" x14ac:dyDescent="0.25">
      <c r="A113" s="16"/>
      <c r="B113" s="16"/>
      <c r="C113" s="8"/>
      <c r="D113" s="37"/>
      <c r="E113" s="37"/>
      <c r="F113" s="37"/>
      <c r="G113" s="37"/>
    </row>
    <row r="114" spans="1:10" x14ac:dyDescent="0.25">
      <c r="C114" s="8"/>
      <c r="D114" s="37"/>
      <c r="E114" s="37"/>
      <c r="F114" s="37"/>
      <c r="G114" s="37"/>
    </row>
    <row r="115" spans="1:10" x14ac:dyDescent="0.25">
      <c r="C115" s="8"/>
      <c r="D115" s="37"/>
      <c r="E115" s="37"/>
      <c r="F115" s="37"/>
      <c r="G115" s="37"/>
    </row>
    <row r="116" spans="1:10" x14ac:dyDescent="0.25">
      <c r="C116" s="8"/>
      <c r="D116" s="37"/>
      <c r="E116" s="37"/>
      <c r="F116" s="37"/>
      <c r="G116" s="37"/>
    </row>
    <row r="117" spans="1:10" x14ac:dyDescent="0.25">
      <c r="C117" s="8"/>
      <c r="D117" s="70" t="s">
        <v>17</v>
      </c>
      <c r="E117" s="70"/>
      <c r="F117" s="8"/>
      <c r="G117" s="8" t="s">
        <v>29</v>
      </c>
    </row>
    <row r="118" spans="1:10" x14ac:dyDescent="0.25">
      <c r="C118" s="8"/>
      <c r="D118" s="8"/>
      <c r="E118" s="8"/>
      <c r="F118" s="8"/>
      <c r="G118" s="8"/>
    </row>
    <row r="119" spans="1:10" x14ac:dyDescent="0.25">
      <c r="C119" s="8"/>
      <c r="D119" s="1" t="s">
        <v>0</v>
      </c>
      <c r="E119" s="1" t="s">
        <v>1</v>
      </c>
      <c r="F119" s="1" t="s">
        <v>2</v>
      </c>
      <c r="G119" s="1" t="s">
        <v>3</v>
      </c>
    </row>
    <row r="120" spans="1:10" x14ac:dyDescent="0.25">
      <c r="C120" s="8"/>
      <c r="D120" s="8"/>
      <c r="E120" s="8"/>
      <c r="F120" s="8"/>
      <c r="G120" s="8"/>
    </row>
    <row r="121" spans="1:10" x14ac:dyDescent="0.25">
      <c r="A121" s="70" t="s">
        <v>36</v>
      </c>
      <c r="B121" s="70"/>
      <c r="C121" s="8"/>
      <c r="D121" s="6">
        <v>79715</v>
      </c>
      <c r="E121" s="6">
        <v>96714</v>
      </c>
      <c r="F121" s="6">
        <v>40124</v>
      </c>
      <c r="G121" s="6">
        <v>39759</v>
      </c>
    </row>
    <row r="122" spans="1:10" x14ac:dyDescent="0.25">
      <c r="C122" s="8" t="s">
        <v>37</v>
      </c>
      <c r="D122" s="8"/>
      <c r="E122" s="8"/>
      <c r="F122" s="8"/>
      <c r="G122" s="8"/>
    </row>
    <row r="123" spans="1:10" x14ac:dyDescent="0.25">
      <c r="C123" s="8">
        <v>2</v>
      </c>
      <c r="D123" s="10">
        <f>$D$121/C123</f>
        <v>39857.5</v>
      </c>
      <c r="E123" s="10">
        <f>$E$121/C123</f>
        <v>48357</v>
      </c>
      <c r="F123" s="10">
        <f>$F$121/C123</f>
        <v>20062</v>
      </c>
      <c r="G123" s="10">
        <f>$G$121/C123</f>
        <v>19879.5</v>
      </c>
      <c r="J123" s="6"/>
    </row>
    <row r="124" spans="1:10" x14ac:dyDescent="0.25">
      <c r="C124" s="8">
        <v>3</v>
      </c>
      <c r="D124" s="10">
        <f t="shared" ref="D124:D134" si="20">$D$121/C124</f>
        <v>26571.666666666668</v>
      </c>
      <c r="E124" s="10">
        <f t="shared" ref="E124:E134" si="21">$E$121/C124</f>
        <v>32238</v>
      </c>
      <c r="F124" s="12">
        <f t="shared" ref="F124:F134" si="22">$F$121/C124</f>
        <v>13374.666666666666</v>
      </c>
      <c r="G124" s="12">
        <f t="shared" ref="G124:G134" si="23">$G$121/C124</f>
        <v>13253</v>
      </c>
      <c r="J124" s="6"/>
    </row>
    <row r="125" spans="1:10" x14ac:dyDescent="0.25">
      <c r="C125" s="8">
        <v>4</v>
      </c>
      <c r="D125" s="10">
        <f t="shared" si="20"/>
        <v>19928.75</v>
      </c>
      <c r="E125" s="10">
        <f t="shared" si="21"/>
        <v>24178.5</v>
      </c>
      <c r="F125" s="12">
        <f t="shared" si="22"/>
        <v>10031</v>
      </c>
      <c r="G125" s="12">
        <f t="shared" si="23"/>
        <v>9939.75</v>
      </c>
      <c r="J125" s="6"/>
    </row>
    <row r="126" spans="1:10" x14ac:dyDescent="0.25">
      <c r="C126" s="8">
        <v>5</v>
      </c>
      <c r="D126" s="10">
        <f t="shared" si="20"/>
        <v>15943</v>
      </c>
      <c r="E126" s="10">
        <f t="shared" si="21"/>
        <v>19342.8</v>
      </c>
      <c r="F126" s="12">
        <f t="shared" si="22"/>
        <v>8024.8</v>
      </c>
      <c r="G126" s="12">
        <f t="shared" si="23"/>
        <v>7951.8</v>
      </c>
      <c r="J126" s="6"/>
    </row>
    <row r="127" spans="1:10" x14ac:dyDescent="0.25">
      <c r="C127" s="8">
        <v>6</v>
      </c>
      <c r="D127" s="12">
        <f t="shared" si="20"/>
        <v>13285.833333333334</v>
      </c>
      <c r="E127" s="10">
        <f t="shared" si="21"/>
        <v>16119</v>
      </c>
      <c r="F127" s="12">
        <f t="shared" si="22"/>
        <v>6687.333333333333</v>
      </c>
      <c r="G127" s="12">
        <f t="shared" si="23"/>
        <v>6626.5</v>
      </c>
      <c r="J127" s="6"/>
    </row>
    <row r="128" spans="1:10" x14ac:dyDescent="0.25">
      <c r="C128" s="8">
        <v>7</v>
      </c>
      <c r="D128" s="12">
        <f t="shared" si="20"/>
        <v>11387.857142857143</v>
      </c>
      <c r="E128" s="10">
        <f t="shared" si="21"/>
        <v>13816.285714285714</v>
      </c>
      <c r="F128" s="12">
        <f t="shared" si="22"/>
        <v>5732</v>
      </c>
      <c r="G128" s="12">
        <f t="shared" si="23"/>
        <v>5679.8571428571431</v>
      </c>
      <c r="J128" s="6"/>
    </row>
    <row r="129" spans="1:10" x14ac:dyDescent="0.25">
      <c r="C129" s="8">
        <v>8</v>
      </c>
      <c r="D129" s="9">
        <f t="shared" si="20"/>
        <v>9964.375</v>
      </c>
      <c r="E129" s="9">
        <f t="shared" si="21"/>
        <v>12089.25</v>
      </c>
      <c r="F129" s="9">
        <f t="shared" si="22"/>
        <v>5015.5</v>
      </c>
      <c r="G129" s="9">
        <f t="shared" si="23"/>
        <v>4969.875</v>
      </c>
      <c r="J129" s="6"/>
    </row>
    <row r="130" spans="1:10" x14ac:dyDescent="0.25">
      <c r="C130" s="8">
        <v>9</v>
      </c>
      <c r="D130" s="9">
        <f t="shared" si="20"/>
        <v>8857.2222222222226</v>
      </c>
      <c r="E130" s="9">
        <f t="shared" si="21"/>
        <v>10746</v>
      </c>
      <c r="F130" s="9">
        <f t="shared" si="22"/>
        <v>4458.2222222222226</v>
      </c>
      <c r="G130" s="9">
        <f t="shared" si="23"/>
        <v>4417.666666666667</v>
      </c>
      <c r="J130" s="6"/>
    </row>
    <row r="131" spans="1:10" x14ac:dyDescent="0.25">
      <c r="C131" s="8">
        <v>10</v>
      </c>
      <c r="D131" s="9">
        <f t="shared" si="20"/>
        <v>7971.5</v>
      </c>
      <c r="E131" s="9">
        <f t="shared" si="21"/>
        <v>9671.4</v>
      </c>
      <c r="F131" s="9">
        <f t="shared" si="22"/>
        <v>4012.4</v>
      </c>
      <c r="G131" s="9">
        <f t="shared" si="23"/>
        <v>3975.9</v>
      </c>
      <c r="J131" s="6"/>
    </row>
    <row r="132" spans="1:10" x14ac:dyDescent="0.25">
      <c r="C132" s="8">
        <v>11</v>
      </c>
      <c r="D132" s="9">
        <f t="shared" si="20"/>
        <v>7246.818181818182</v>
      </c>
      <c r="E132" s="9">
        <f t="shared" si="21"/>
        <v>8792.181818181818</v>
      </c>
      <c r="F132" s="9">
        <f t="shared" si="22"/>
        <v>3647.6363636363635</v>
      </c>
      <c r="G132" s="9">
        <f t="shared" si="23"/>
        <v>3614.4545454545455</v>
      </c>
      <c r="J132" s="6"/>
    </row>
    <row r="133" spans="1:10" x14ac:dyDescent="0.25">
      <c r="C133" s="8">
        <v>12</v>
      </c>
      <c r="D133" s="9">
        <f t="shared" si="20"/>
        <v>6642.916666666667</v>
      </c>
      <c r="E133" s="9">
        <f t="shared" si="21"/>
        <v>8059.5</v>
      </c>
      <c r="F133" s="9">
        <f t="shared" si="22"/>
        <v>3343.6666666666665</v>
      </c>
      <c r="G133" s="9">
        <f t="shared" si="23"/>
        <v>3313.25</v>
      </c>
      <c r="J133" s="6"/>
    </row>
    <row r="134" spans="1:10" x14ac:dyDescent="0.25">
      <c r="C134" s="8">
        <v>13</v>
      </c>
      <c r="D134" s="9">
        <f t="shared" si="20"/>
        <v>6131.9230769230771</v>
      </c>
      <c r="E134" s="9">
        <f t="shared" si="21"/>
        <v>7439.5384615384619</v>
      </c>
      <c r="F134" s="9">
        <f t="shared" si="22"/>
        <v>3086.4615384615386</v>
      </c>
      <c r="G134" s="9">
        <f t="shared" si="23"/>
        <v>3058.3846153846152</v>
      </c>
      <c r="J134" s="6"/>
    </row>
    <row r="135" spans="1:10" x14ac:dyDescent="0.25">
      <c r="C135" s="8"/>
      <c r="D135" s="8"/>
      <c r="E135" s="8"/>
      <c r="F135" s="8"/>
      <c r="G135" s="8"/>
    </row>
    <row r="136" spans="1:10" x14ac:dyDescent="0.25">
      <c r="A136" s="70" t="s">
        <v>82</v>
      </c>
      <c r="B136" s="70"/>
      <c r="C136" s="8"/>
      <c r="D136" s="8">
        <v>4</v>
      </c>
      <c r="E136" s="8">
        <v>6</v>
      </c>
      <c r="F136" s="8">
        <v>1</v>
      </c>
      <c r="G136" s="8">
        <v>1</v>
      </c>
    </row>
    <row r="137" spans="1:10" x14ac:dyDescent="0.25">
      <c r="A137" s="16"/>
      <c r="B137" s="16"/>
      <c r="C137" s="37"/>
      <c r="D137" s="37"/>
      <c r="E137" s="37"/>
      <c r="F137" s="37"/>
      <c r="G137" s="37"/>
    </row>
    <row r="138" spans="1:10" x14ac:dyDescent="0.25">
      <c r="A138" s="16"/>
      <c r="B138" s="16"/>
      <c r="C138" s="37"/>
      <c r="D138" s="37"/>
      <c r="E138" s="37"/>
      <c r="F138" s="37"/>
      <c r="G138" s="37"/>
    </row>
    <row r="139" spans="1:10" x14ac:dyDescent="0.25">
      <c r="C139" s="37"/>
      <c r="D139" s="37"/>
      <c r="E139" s="37"/>
      <c r="F139" s="37"/>
      <c r="G139" s="37"/>
    </row>
    <row r="140" spans="1:10" x14ac:dyDescent="0.25">
      <c r="C140" s="8"/>
      <c r="D140" s="8"/>
      <c r="E140" s="8"/>
      <c r="F140" s="8"/>
      <c r="G140" s="8"/>
    </row>
    <row r="141" spans="1:10" x14ac:dyDescent="0.25">
      <c r="C141" s="8"/>
      <c r="D141" s="8"/>
      <c r="E141" s="8"/>
      <c r="F141" s="8"/>
      <c r="G141" s="8"/>
    </row>
    <row r="142" spans="1:10" x14ac:dyDescent="0.25">
      <c r="C142" s="8"/>
      <c r="D142" s="70" t="s">
        <v>18</v>
      </c>
      <c r="E142" s="70"/>
      <c r="F142" s="8"/>
      <c r="G142" s="8" t="s">
        <v>30</v>
      </c>
    </row>
    <row r="143" spans="1:10" x14ac:dyDescent="0.25">
      <c r="C143" s="8"/>
      <c r="D143" s="8"/>
      <c r="E143" s="8"/>
      <c r="F143" s="8"/>
      <c r="G143" s="8"/>
    </row>
    <row r="144" spans="1:10" x14ac:dyDescent="0.25">
      <c r="C144" s="8"/>
      <c r="D144" s="1" t="s">
        <v>0</v>
      </c>
      <c r="E144" s="1" t="s">
        <v>1</v>
      </c>
      <c r="F144" s="1" t="s">
        <v>2</v>
      </c>
      <c r="G144" s="1" t="s">
        <v>3</v>
      </c>
    </row>
    <row r="145" spans="1:12" x14ac:dyDescent="0.25">
      <c r="C145" s="8"/>
      <c r="D145" s="8"/>
      <c r="E145" s="8"/>
      <c r="F145" s="8"/>
      <c r="G145" s="8"/>
      <c r="L145" s="8"/>
    </row>
    <row r="146" spans="1:12" x14ac:dyDescent="0.25">
      <c r="A146" s="70" t="s">
        <v>36</v>
      </c>
      <c r="B146" s="70"/>
      <c r="C146" s="8"/>
      <c r="D146" s="6">
        <v>119457</v>
      </c>
      <c r="E146" s="6">
        <v>195176</v>
      </c>
      <c r="F146" s="6">
        <v>64412</v>
      </c>
      <c r="G146" s="6">
        <v>74191</v>
      </c>
      <c r="L146" s="8"/>
    </row>
    <row r="147" spans="1:12" x14ac:dyDescent="0.25">
      <c r="C147" s="8" t="s">
        <v>37</v>
      </c>
      <c r="D147" s="15"/>
      <c r="E147" s="15"/>
      <c r="F147" s="15"/>
      <c r="G147" s="15"/>
      <c r="L147" s="8"/>
    </row>
    <row r="148" spans="1:12" x14ac:dyDescent="0.25">
      <c r="C148" s="8">
        <v>2</v>
      </c>
      <c r="D148" s="10">
        <f>$D$146/C148</f>
        <v>59728.5</v>
      </c>
      <c r="E148" s="10">
        <f>$E$146/C148</f>
        <v>97588</v>
      </c>
      <c r="F148" s="10">
        <f>$F$146/C148</f>
        <v>32206</v>
      </c>
      <c r="G148" s="10">
        <f>$G$146/C148</f>
        <v>37095.5</v>
      </c>
      <c r="L148" s="8"/>
    </row>
    <row r="149" spans="1:12" x14ac:dyDescent="0.25">
      <c r="C149" s="8">
        <v>3</v>
      </c>
      <c r="D149" s="10">
        <f t="shared" ref="D149:D169" si="24">$D$146/C149</f>
        <v>39819</v>
      </c>
      <c r="E149" s="10">
        <f t="shared" ref="E149:E169" si="25">$E$146/C149</f>
        <v>65058.666666666664</v>
      </c>
      <c r="F149" s="10">
        <f t="shared" ref="F149:F169" si="26">$F$146/C149</f>
        <v>21470.666666666668</v>
      </c>
      <c r="G149" s="10">
        <f t="shared" ref="G149:G169" si="27">$G$146/C149</f>
        <v>24730.333333333332</v>
      </c>
      <c r="L149" s="8"/>
    </row>
    <row r="150" spans="1:12" x14ac:dyDescent="0.25">
      <c r="C150" s="8">
        <v>4</v>
      </c>
      <c r="D150" s="10">
        <f t="shared" si="24"/>
        <v>29864.25</v>
      </c>
      <c r="E150" s="10">
        <f t="shared" si="25"/>
        <v>48794</v>
      </c>
      <c r="F150" s="12">
        <f t="shared" si="26"/>
        <v>16103</v>
      </c>
      <c r="G150" s="10">
        <f t="shared" si="27"/>
        <v>18547.75</v>
      </c>
      <c r="L150" s="8"/>
    </row>
    <row r="151" spans="1:12" x14ac:dyDescent="0.25">
      <c r="C151" s="8">
        <v>5</v>
      </c>
      <c r="D151" s="10">
        <f t="shared" si="24"/>
        <v>23891.4</v>
      </c>
      <c r="E151" s="10">
        <f t="shared" si="25"/>
        <v>39035.199999999997</v>
      </c>
      <c r="F151" s="12">
        <f t="shared" si="26"/>
        <v>12882.4</v>
      </c>
      <c r="G151" s="12">
        <f t="shared" si="27"/>
        <v>14838.2</v>
      </c>
      <c r="L151" s="8"/>
    </row>
    <row r="152" spans="1:12" x14ac:dyDescent="0.25">
      <c r="C152" s="8">
        <v>6</v>
      </c>
      <c r="D152" s="10">
        <f t="shared" si="24"/>
        <v>19909.5</v>
      </c>
      <c r="E152" s="10">
        <f t="shared" si="25"/>
        <v>32529.333333333332</v>
      </c>
      <c r="F152" s="12">
        <f t="shared" si="26"/>
        <v>10735.333333333334</v>
      </c>
      <c r="G152" s="12">
        <f t="shared" si="27"/>
        <v>12365.166666666666</v>
      </c>
      <c r="L152" s="8"/>
    </row>
    <row r="153" spans="1:12" x14ac:dyDescent="0.25">
      <c r="C153" s="8">
        <v>7</v>
      </c>
      <c r="D153" s="10">
        <f t="shared" si="24"/>
        <v>17065.285714285714</v>
      </c>
      <c r="E153" s="10">
        <f t="shared" si="25"/>
        <v>27882.285714285714</v>
      </c>
      <c r="F153" s="12">
        <f t="shared" si="26"/>
        <v>9201.7142857142862</v>
      </c>
      <c r="G153" s="12">
        <f t="shared" si="27"/>
        <v>10598.714285714286</v>
      </c>
    </row>
    <row r="154" spans="1:12" x14ac:dyDescent="0.25">
      <c r="C154" s="8">
        <v>8</v>
      </c>
      <c r="D154" s="12">
        <f t="shared" si="24"/>
        <v>14932.125</v>
      </c>
      <c r="E154" s="10">
        <f t="shared" si="25"/>
        <v>24397</v>
      </c>
      <c r="F154" s="12">
        <f t="shared" si="26"/>
        <v>8051.5</v>
      </c>
      <c r="G154" s="12">
        <f t="shared" si="27"/>
        <v>9273.875</v>
      </c>
    </row>
    <row r="155" spans="1:12" x14ac:dyDescent="0.25">
      <c r="C155" s="8">
        <v>9</v>
      </c>
      <c r="D155" s="12">
        <f t="shared" si="24"/>
        <v>13273</v>
      </c>
      <c r="E155" s="10">
        <f t="shared" si="25"/>
        <v>21686.222222222223</v>
      </c>
      <c r="F155" s="12">
        <f t="shared" si="26"/>
        <v>7156.8888888888887</v>
      </c>
      <c r="G155" s="12">
        <f t="shared" si="27"/>
        <v>8243.4444444444453</v>
      </c>
    </row>
    <row r="156" spans="1:12" x14ac:dyDescent="0.25">
      <c r="C156" s="8">
        <v>10</v>
      </c>
      <c r="D156" s="12">
        <f t="shared" si="24"/>
        <v>11945.7</v>
      </c>
      <c r="E156" s="10">
        <f t="shared" si="25"/>
        <v>19517.599999999999</v>
      </c>
      <c r="F156" s="12">
        <f t="shared" si="26"/>
        <v>6441.2</v>
      </c>
      <c r="G156" s="12">
        <f t="shared" si="27"/>
        <v>7419.1</v>
      </c>
    </row>
    <row r="157" spans="1:12" x14ac:dyDescent="0.25">
      <c r="C157" s="8">
        <v>11</v>
      </c>
      <c r="D157" s="12">
        <f t="shared" si="24"/>
        <v>10859.727272727272</v>
      </c>
      <c r="E157" s="10">
        <f t="shared" si="25"/>
        <v>17743.272727272728</v>
      </c>
      <c r="F157" s="12">
        <f t="shared" si="26"/>
        <v>5855.636363636364</v>
      </c>
      <c r="G157" s="12">
        <f t="shared" si="27"/>
        <v>6744.636363636364</v>
      </c>
      <c r="J157" s="6"/>
    </row>
    <row r="158" spans="1:12" x14ac:dyDescent="0.25">
      <c r="C158" s="8">
        <v>12</v>
      </c>
      <c r="D158" s="12">
        <f t="shared" si="24"/>
        <v>9954.75</v>
      </c>
      <c r="E158" s="10">
        <f t="shared" si="25"/>
        <v>16264.666666666666</v>
      </c>
      <c r="F158" s="12">
        <f t="shared" si="26"/>
        <v>5367.666666666667</v>
      </c>
      <c r="G158" s="12">
        <f t="shared" si="27"/>
        <v>6182.583333333333</v>
      </c>
      <c r="J158" s="6"/>
    </row>
    <row r="159" spans="1:12" x14ac:dyDescent="0.25">
      <c r="C159" s="8">
        <v>13</v>
      </c>
      <c r="D159" s="9">
        <f t="shared" si="24"/>
        <v>9189</v>
      </c>
      <c r="E159" s="9">
        <f t="shared" si="25"/>
        <v>15013.538461538461</v>
      </c>
      <c r="F159" s="9">
        <f t="shared" si="26"/>
        <v>4954.7692307692305</v>
      </c>
      <c r="G159" s="9">
        <f t="shared" si="27"/>
        <v>5707</v>
      </c>
      <c r="J159" s="6"/>
    </row>
    <row r="160" spans="1:12" x14ac:dyDescent="0.25">
      <c r="C160" s="8">
        <v>14</v>
      </c>
      <c r="D160" s="9">
        <f t="shared" si="24"/>
        <v>8532.6428571428569</v>
      </c>
      <c r="E160" s="9">
        <f t="shared" si="25"/>
        <v>13941.142857142857</v>
      </c>
      <c r="F160" s="9">
        <f t="shared" si="26"/>
        <v>4600.8571428571431</v>
      </c>
      <c r="G160" s="9">
        <f t="shared" si="27"/>
        <v>5299.3571428571431</v>
      </c>
      <c r="J160" s="6"/>
    </row>
    <row r="161" spans="1:10" x14ac:dyDescent="0.25">
      <c r="C161" s="8">
        <v>15</v>
      </c>
      <c r="D161" s="9">
        <f t="shared" si="24"/>
        <v>7963.8</v>
      </c>
      <c r="E161" s="9">
        <f t="shared" si="25"/>
        <v>13011.733333333334</v>
      </c>
      <c r="F161" s="9">
        <f t="shared" si="26"/>
        <v>4294.1333333333332</v>
      </c>
      <c r="G161" s="9">
        <f t="shared" si="27"/>
        <v>4946.0666666666666</v>
      </c>
      <c r="J161" s="6"/>
    </row>
    <row r="162" spans="1:10" x14ac:dyDescent="0.25">
      <c r="C162" s="8">
        <v>16</v>
      </c>
      <c r="D162" s="9">
        <f t="shared" si="24"/>
        <v>7466.0625</v>
      </c>
      <c r="E162" s="9">
        <f t="shared" si="25"/>
        <v>12198.5</v>
      </c>
      <c r="F162" s="9">
        <f t="shared" si="26"/>
        <v>4025.75</v>
      </c>
      <c r="G162" s="9">
        <f t="shared" si="27"/>
        <v>4636.9375</v>
      </c>
      <c r="J162" s="6"/>
    </row>
    <row r="163" spans="1:10" x14ac:dyDescent="0.25">
      <c r="C163" s="8">
        <v>17</v>
      </c>
      <c r="D163" s="9">
        <f t="shared" si="24"/>
        <v>7026.8823529411766</v>
      </c>
      <c r="E163" s="9">
        <f t="shared" si="25"/>
        <v>11480.941176470587</v>
      </c>
      <c r="F163" s="9">
        <f t="shared" si="26"/>
        <v>3788.9411764705883</v>
      </c>
      <c r="G163" s="9">
        <f t="shared" si="27"/>
        <v>4364.1764705882351</v>
      </c>
      <c r="J163" s="6"/>
    </row>
    <row r="164" spans="1:10" x14ac:dyDescent="0.25">
      <c r="C164" s="8">
        <v>18</v>
      </c>
      <c r="D164" s="9">
        <f t="shared" si="24"/>
        <v>6636.5</v>
      </c>
      <c r="E164" s="9">
        <f t="shared" si="25"/>
        <v>10843.111111111111</v>
      </c>
      <c r="F164" s="9">
        <f t="shared" si="26"/>
        <v>3578.4444444444443</v>
      </c>
      <c r="G164" s="9">
        <f t="shared" si="27"/>
        <v>4121.7222222222226</v>
      </c>
      <c r="J164" s="6"/>
    </row>
    <row r="165" spans="1:10" x14ac:dyDescent="0.25">
      <c r="C165" s="8">
        <v>19</v>
      </c>
      <c r="D165" s="9">
        <f t="shared" si="24"/>
        <v>6287.2105263157891</v>
      </c>
      <c r="E165" s="9">
        <f t="shared" si="25"/>
        <v>10272.421052631578</v>
      </c>
      <c r="F165" s="9">
        <f t="shared" si="26"/>
        <v>3390.1052631578946</v>
      </c>
      <c r="G165" s="9">
        <f t="shared" si="27"/>
        <v>3904.7894736842104</v>
      </c>
    </row>
    <row r="166" spans="1:10" x14ac:dyDescent="0.25">
      <c r="C166" s="8">
        <v>20</v>
      </c>
      <c r="D166" s="9">
        <f t="shared" si="24"/>
        <v>5972.85</v>
      </c>
      <c r="E166" s="9">
        <f t="shared" si="25"/>
        <v>9758.7999999999993</v>
      </c>
      <c r="F166" s="9">
        <f t="shared" si="26"/>
        <v>3220.6</v>
      </c>
      <c r="G166" s="9">
        <f t="shared" si="27"/>
        <v>3709.55</v>
      </c>
    </row>
    <row r="167" spans="1:10" x14ac:dyDescent="0.25">
      <c r="C167" s="8">
        <v>21</v>
      </c>
      <c r="D167" s="9">
        <f t="shared" si="24"/>
        <v>5688.4285714285716</v>
      </c>
      <c r="E167" s="9">
        <f t="shared" si="25"/>
        <v>9294.0952380952385</v>
      </c>
      <c r="F167" s="9">
        <f t="shared" si="26"/>
        <v>3067.2380952380954</v>
      </c>
      <c r="G167" s="9">
        <f t="shared" si="27"/>
        <v>3532.9047619047619</v>
      </c>
    </row>
    <row r="168" spans="1:10" x14ac:dyDescent="0.25">
      <c r="C168" s="8">
        <v>22</v>
      </c>
      <c r="D168" s="9">
        <f t="shared" si="24"/>
        <v>5429.863636363636</v>
      </c>
      <c r="E168" s="9">
        <f t="shared" si="25"/>
        <v>8871.636363636364</v>
      </c>
      <c r="F168" s="9">
        <f t="shared" si="26"/>
        <v>2927.818181818182</v>
      </c>
      <c r="G168" s="9">
        <f t="shared" si="27"/>
        <v>3372.318181818182</v>
      </c>
    </row>
    <row r="169" spans="1:10" x14ac:dyDescent="0.25">
      <c r="C169" s="8">
        <v>23</v>
      </c>
      <c r="D169" s="9">
        <f t="shared" si="24"/>
        <v>5193.782608695652</v>
      </c>
      <c r="E169" s="9">
        <f t="shared" si="25"/>
        <v>8485.9130434782601</v>
      </c>
      <c r="F169" s="9">
        <f t="shared" si="26"/>
        <v>2800.521739130435</v>
      </c>
      <c r="G169" s="9">
        <f t="shared" si="27"/>
        <v>3225.695652173913</v>
      </c>
    </row>
    <row r="170" spans="1:10" x14ac:dyDescent="0.25">
      <c r="C170" s="8"/>
      <c r="D170" s="8"/>
      <c r="E170" s="8"/>
      <c r="F170" s="8"/>
      <c r="G170" s="8"/>
    </row>
    <row r="171" spans="1:10" x14ac:dyDescent="0.25">
      <c r="A171" s="70" t="s">
        <v>82</v>
      </c>
      <c r="B171" s="70"/>
      <c r="C171" s="8"/>
      <c r="D171" s="8">
        <v>6</v>
      </c>
      <c r="E171" s="8">
        <v>11</v>
      </c>
      <c r="F171" s="8">
        <v>2</v>
      </c>
      <c r="G171" s="8">
        <v>3</v>
      </c>
    </row>
    <row r="172" spans="1:10" x14ac:dyDescent="0.25">
      <c r="A172" s="16"/>
      <c r="B172" s="16"/>
      <c r="C172" s="8"/>
      <c r="D172" s="37"/>
      <c r="E172" s="37"/>
      <c r="F172" s="37"/>
      <c r="G172" s="37"/>
    </row>
    <row r="173" spans="1:10" x14ac:dyDescent="0.25">
      <c r="A173" s="16"/>
      <c r="B173" s="16"/>
      <c r="C173" s="8"/>
      <c r="D173" s="37"/>
      <c r="E173" s="37"/>
      <c r="F173" s="37"/>
      <c r="G173" s="37"/>
    </row>
    <row r="174" spans="1:10" x14ac:dyDescent="0.25">
      <c r="C174" s="8"/>
      <c r="D174" s="37"/>
      <c r="E174" s="37"/>
      <c r="F174" s="37"/>
      <c r="G174" s="37"/>
    </row>
    <row r="175" spans="1:10" x14ac:dyDescent="0.25">
      <c r="C175" s="8"/>
      <c r="D175" s="8"/>
      <c r="E175" s="8"/>
      <c r="F175" s="8"/>
      <c r="G175" s="8"/>
    </row>
    <row r="176" spans="1:10" x14ac:dyDescent="0.25">
      <c r="C176" s="8"/>
      <c r="D176" s="8"/>
      <c r="E176" s="8"/>
      <c r="F176" s="8"/>
      <c r="G176" s="8"/>
    </row>
    <row r="177" spans="1:10" x14ac:dyDescent="0.25">
      <c r="C177" s="8"/>
      <c r="D177" s="70" t="s">
        <v>19</v>
      </c>
      <c r="E177" s="70"/>
      <c r="F177" s="8"/>
      <c r="G177" s="8" t="s">
        <v>29</v>
      </c>
    </row>
    <row r="178" spans="1:10" x14ac:dyDescent="0.25">
      <c r="C178" s="8"/>
      <c r="D178" s="8"/>
      <c r="E178" s="13"/>
      <c r="F178" s="8"/>
      <c r="G178" s="8"/>
    </row>
    <row r="179" spans="1:10" x14ac:dyDescent="0.25">
      <c r="C179" s="8"/>
      <c r="D179" s="1" t="s">
        <v>0</v>
      </c>
      <c r="E179" s="3" t="s">
        <v>1</v>
      </c>
      <c r="F179" s="1" t="s">
        <v>2</v>
      </c>
      <c r="G179" s="1" t="s">
        <v>3</v>
      </c>
    </row>
    <row r="180" spans="1:10" x14ac:dyDescent="0.25">
      <c r="C180" s="8"/>
      <c r="D180" s="8"/>
      <c r="E180" s="13"/>
      <c r="F180" s="8"/>
      <c r="G180" s="8"/>
    </row>
    <row r="181" spans="1:10" x14ac:dyDescent="0.25">
      <c r="A181" s="70" t="s">
        <v>36</v>
      </c>
      <c r="B181" s="70"/>
      <c r="C181" s="8"/>
      <c r="D181" s="6">
        <v>87019</v>
      </c>
      <c r="E181" s="6">
        <v>84534</v>
      </c>
      <c r="F181" s="6">
        <v>42117</v>
      </c>
      <c r="G181" s="6">
        <v>35662</v>
      </c>
    </row>
    <row r="182" spans="1:10" x14ac:dyDescent="0.25">
      <c r="C182" s="8" t="s">
        <v>37</v>
      </c>
      <c r="D182" s="8"/>
      <c r="E182" s="8"/>
      <c r="F182" s="8"/>
      <c r="G182" s="8"/>
    </row>
    <row r="183" spans="1:10" x14ac:dyDescent="0.25">
      <c r="C183" s="8">
        <v>2</v>
      </c>
      <c r="D183" s="10">
        <f>$D$181/C183</f>
        <v>43509.5</v>
      </c>
      <c r="E183" s="10">
        <f>$E$181/C183</f>
        <v>42267</v>
      </c>
      <c r="F183" s="10">
        <f>$F$181/C183</f>
        <v>21058.5</v>
      </c>
      <c r="G183" s="10">
        <f>$G$181/C183</f>
        <v>17831</v>
      </c>
    </row>
    <row r="184" spans="1:10" x14ac:dyDescent="0.25">
      <c r="C184" s="8">
        <v>3</v>
      </c>
      <c r="D184" s="10">
        <f t="shared" ref="D184:D194" si="28">$D$181/C184</f>
        <v>29006.333333333332</v>
      </c>
      <c r="E184" s="10">
        <f t="shared" ref="E184:E194" si="29">$E$181/C184</f>
        <v>28178</v>
      </c>
      <c r="F184" s="12">
        <f t="shared" ref="F184:F194" si="30">$F$181/C184</f>
        <v>14039</v>
      </c>
      <c r="G184" s="12">
        <f t="shared" ref="G184:G194" si="31">$G$181/C184</f>
        <v>11887.333333333334</v>
      </c>
    </row>
    <row r="185" spans="1:10" x14ac:dyDescent="0.25">
      <c r="C185" s="8">
        <v>4</v>
      </c>
      <c r="D185" s="10">
        <f t="shared" si="28"/>
        <v>21754.75</v>
      </c>
      <c r="E185" s="10">
        <f t="shared" si="29"/>
        <v>21133.5</v>
      </c>
      <c r="F185" s="12">
        <f t="shared" si="30"/>
        <v>10529.25</v>
      </c>
      <c r="G185" s="12">
        <f t="shared" si="31"/>
        <v>8915.5</v>
      </c>
      <c r="J185" s="6"/>
    </row>
    <row r="186" spans="1:10" x14ac:dyDescent="0.25">
      <c r="C186" s="8">
        <v>5</v>
      </c>
      <c r="D186" s="10">
        <f t="shared" si="28"/>
        <v>17403.8</v>
      </c>
      <c r="E186" s="10">
        <f t="shared" si="29"/>
        <v>16906.8</v>
      </c>
      <c r="F186" s="12">
        <f t="shared" si="30"/>
        <v>8423.4</v>
      </c>
      <c r="G186" s="12">
        <f t="shared" si="31"/>
        <v>7132.4</v>
      </c>
      <c r="J186" s="6"/>
    </row>
    <row r="187" spans="1:10" x14ac:dyDescent="0.25">
      <c r="C187" s="8">
        <v>6</v>
      </c>
      <c r="D187" s="10">
        <f t="shared" si="28"/>
        <v>14503.166666666666</v>
      </c>
      <c r="E187" s="10">
        <f t="shared" si="29"/>
        <v>14089</v>
      </c>
      <c r="F187" s="12">
        <f t="shared" si="30"/>
        <v>7019.5</v>
      </c>
      <c r="G187" s="12">
        <f t="shared" si="31"/>
        <v>5943.666666666667</v>
      </c>
      <c r="J187" s="6"/>
    </row>
    <row r="188" spans="1:10" x14ac:dyDescent="0.25">
      <c r="C188" s="8">
        <v>7</v>
      </c>
      <c r="D188" s="9">
        <f t="shared" si="28"/>
        <v>12431.285714285714</v>
      </c>
      <c r="E188" s="9">
        <f t="shared" si="29"/>
        <v>12076.285714285714</v>
      </c>
      <c r="F188" s="9">
        <f t="shared" si="30"/>
        <v>6016.7142857142853</v>
      </c>
      <c r="G188" s="9">
        <f t="shared" si="31"/>
        <v>5094.5714285714284</v>
      </c>
      <c r="J188" s="6"/>
    </row>
    <row r="189" spans="1:10" x14ac:dyDescent="0.25">
      <c r="C189" s="8">
        <v>8</v>
      </c>
      <c r="D189" s="9">
        <f t="shared" si="28"/>
        <v>10877.375</v>
      </c>
      <c r="E189" s="9">
        <f t="shared" si="29"/>
        <v>10566.75</v>
      </c>
      <c r="F189" s="9">
        <f t="shared" si="30"/>
        <v>5264.625</v>
      </c>
      <c r="G189" s="9">
        <f t="shared" si="31"/>
        <v>4457.75</v>
      </c>
    </row>
    <row r="190" spans="1:10" x14ac:dyDescent="0.25">
      <c r="C190" s="8">
        <v>9</v>
      </c>
      <c r="D190" s="9">
        <f t="shared" si="28"/>
        <v>9668.7777777777774</v>
      </c>
      <c r="E190" s="9">
        <f t="shared" si="29"/>
        <v>9392.6666666666661</v>
      </c>
      <c r="F190" s="9">
        <f t="shared" si="30"/>
        <v>4679.666666666667</v>
      </c>
      <c r="G190" s="9">
        <f t="shared" si="31"/>
        <v>3962.4444444444443</v>
      </c>
    </row>
    <row r="191" spans="1:10" x14ac:dyDescent="0.25">
      <c r="C191" s="8">
        <v>10</v>
      </c>
      <c r="D191" s="9">
        <f t="shared" si="28"/>
        <v>8701.9</v>
      </c>
      <c r="E191" s="9">
        <f t="shared" si="29"/>
        <v>8453.4</v>
      </c>
      <c r="F191" s="9">
        <f t="shared" si="30"/>
        <v>4211.7</v>
      </c>
      <c r="G191" s="9">
        <f t="shared" si="31"/>
        <v>3566.2</v>
      </c>
    </row>
    <row r="192" spans="1:10" x14ac:dyDescent="0.25">
      <c r="C192" s="8">
        <v>11</v>
      </c>
      <c r="D192" s="9">
        <f t="shared" si="28"/>
        <v>7910.818181818182</v>
      </c>
      <c r="E192" s="9">
        <f t="shared" si="29"/>
        <v>7684.909090909091</v>
      </c>
      <c r="F192" s="9">
        <f t="shared" si="30"/>
        <v>3828.818181818182</v>
      </c>
      <c r="G192" s="9">
        <f t="shared" si="31"/>
        <v>3242</v>
      </c>
    </row>
    <row r="193" spans="1:10" x14ac:dyDescent="0.25">
      <c r="C193" s="8">
        <v>12</v>
      </c>
      <c r="D193" s="9">
        <f t="shared" si="28"/>
        <v>7251.583333333333</v>
      </c>
      <c r="E193" s="9">
        <f t="shared" si="29"/>
        <v>7044.5</v>
      </c>
      <c r="F193" s="9">
        <f t="shared" si="30"/>
        <v>3509.75</v>
      </c>
      <c r="G193" s="9">
        <f t="shared" si="31"/>
        <v>2971.8333333333335</v>
      </c>
    </row>
    <row r="194" spans="1:10" x14ac:dyDescent="0.25">
      <c r="C194" s="8">
        <v>13</v>
      </c>
      <c r="D194" s="9">
        <f t="shared" si="28"/>
        <v>6693.7692307692305</v>
      </c>
      <c r="E194" s="9">
        <f t="shared" si="29"/>
        <v>6502.6153846153848</v>
      </c>
      <c r="F194" s="9">
        <f t="shared" si="30"/>
        <v>3239.7692307692309</v>
      </c>
      <c r="G194" s="9">
        <f t="shared" si="31"/>
        <v>2743.2307692307691</v>
      </c>
    </row>
    <row r="195" spans="1:10" x14ac:dyDescent="0.25">
      <c r="C195" s="8"/>
      <c r="D195" s="8"/>
      <c r="E195" s="8"/>
      <c r="F195" s="8"/>
      <c r="G195" s="8"/>
    </row>
    <row r="196" spans="1:10" x14ac:dyDescent="0.25">
      <c r="A196" s="70" t="s">
        <v>82</v>
      </c>
      <c r="B196" s="70"/>
      <c r="C196" s="8"/>
      <c r="D196" s="8">
        <v>5</v>
      </c>
      <c r="E196" s="8">
        <v>5</v>
      </c>
      <c r="F196" s="8">
        <v>1</v>
      </c>
      <c r="G196" s="8">
        <v>1</v>
      </c>
    </row>
    <row r="197" spans="1:10" x14ac:dyDescent="0.25">
      <c r="A197" s="16"/>
      <c r="B197" s="16"/>
      <c r="C197" s="8"/>
      <c r="D197" s="37"/>
      <c r="E197" s="37"/>
      <c r="F197" s="37"/>
      <c r="G197" s="37"/>
    </row>
    <row r="198" spans="1:10" x14ac:dyDescent="0.25">
      <c r="A198" s="16"/>
      <c r="B198" s="16"/>
      <c r="C198" s="8"/>
      <c r="D198" s="37"/>
      <c r="E198" s="37"/>
      <c r="F198" s="37"/>
      <c r="G198" s="37"/>
    </row>
    <row r="199" spans="1:10" x14ac:dyDescent="0.25">
      <c r="C199" s="8"/>
      <c r="D199" s="37"/>
      <c r="E199" s="37"/>
      <c r="F199" s="37"/>
      <c r="G199" s="37"/>
    </row>
    <row r="200" spans="1:10" x14ac:dyDescent="0.25">
      <c r="C200" s="8"/>
      <c r="D200" s="8"/>
      <c r="E200" s="8"/>
      <c r="F200" s="8"/>
      <c r="G200" s="8"/>
    </row>
    <row r="201" spans="1:10" x14ac:dyDescent="0.25">
      <c r="C201" s="8"/>
      <c r="D201" s="8"/>
      <c r="E201" s="8"/>
      <c r="F201" s="8"/>
      <c r="G201" s="8"/>
    </row>
    <row r="202" spans="1:10" x14ac:dyDescent="0.25">
      <c r="C202" s="8"/>
      <c r="D202" s="70" t="s">
        <v>20</v>
      </c>
      <c r="E202" s="70"/>
      <c r="F202" s="8"/>
      <c r="G202" s="8" t="s">
        <v>31</v>
      </c>
    </row>
    <row r="203" spans="1:10" x14ac:dyDescent="0.25">
      <c r="C203" s="8"/>
      <c r="D203" s="8"/>
      <c r="E203" s="8"/>
      <c r="F203" s="8"/>
      <c r="G203" s="8"/>
    </row>
    <row r="204" spans="1:10" x14ac:dyDescent="0.25">
      <c r="C204" s="8"/>
      <c r="D204" s="1" t="s">
        <v>0</v>
      </c>
      <c r="E204" s="3" t="s">
        <v>1</v>
      </c>
      <c r="F204" s="1" t="s">
        <v>2</v>
      </c>
      <c r="G204" s="1" t="s">
        <v>3</v>
      </c>
      <c r="J204" s="6"/>
    </row>
    <row r="205" spans="1:10" x14ac:dyDescent="0.25">
      <c r="C205" s="8"/>
      <c r="D205" s="8"/>
      <c r="E205" s="8"/>
      <c r="F205" s="8"/>
      <c r="G205" s="8"/>
      <c r="J205" s="6"/>
    </row>
    <row r="206" spans="1:10" x14ac:dyDescent="0.25">
      <c r="A206" s="70" t="s">
        <v>36</v>
      </c>
      <c r="B206" s="70"/>
      <c r="C206" s="8"/>
      <c r="D206" s="6">
        <v>187497</v>
      </c>
      <c r="E206" s="6">
        <v>158362</v>
      </c>
      <c r="F206" s="6">
        <v>88601</v>
      </c>
      <c r="G206" s="6">
        <v>58427</v>
      </c>
      <c r="J206" s="6"/>
    </row>
    <row r="207" spans="1:10" x14ac:dyDescent="0.25">
      <c r="C207" s="8" t="s">
        <v>37</v>
      </c>
      <c r="D207" s="8"/>
      <c r="E207" s="8"/>
      <c r="F207" s="8"/>
      <c r="G207" s="8"/>
      <c r="J207" s="6"/>
    </row>
    <row r="208" spans="1:10" x14ac:dyDescent="0.25">
      <c r="C208" s="8">
        <v>2</v>
      </c>
      <c r="D208" s="10">
        <f>$D$206/C208</f>
        <v>93748.5</v>
      </c>
      <c r="E208" s="10">
        <f>$E$206/C208</f>
        <v>79181</v>
      </c>
      <c r="F208" s="10">
        <f>$F$206/C208</f>
        <v>44300.5</v>
      </c>
      <c r="G208" s="10">
        <f>$G$206/C208</f>
        <v>29213.5</v>
      </c>
    </row>
    <row r="209" spans="3:12" x14ac:dyDescent="0.25">
      <c r="C209" s="8">
        <v>3</v>
      </c>
      <c r="D209" s="10">
        <f t="shared" ref="D209:D230" si="32">$D$206/C209</f>
        <v>62499</v>
      </c>
      <c r="E209" s="10">
        <f t="shared" ref="E209:E230" si="33">$E$206/C209</f>
        <v>52787.333333333336</v>
      </c>
      <c r="F209" s="10">
        <f t="shared" ref="F209:F230" si="34">$F$206/C209</f>
        <v>29533.666666666668</v>
      </c>
      <c r="G209" s="10">
        <f t="shared" ref="G209:G230" si="35">$G$206/C209</f>
        <v>19475.666666666668</v>
      </c>
    </row>
    <row r="210" spans="3:12" x14ac:dyDescent="0.25">
      <c r="C210" s="8">
        <v>4</v>
      </c>
      <c r="D210" s="10">
        <f t="shared" si="32"/>
        <v>46874.25</v>
      </c>
      <c r="E210" s="10">
        <f t="shared" si="33"/>
        <v>39590.5</v>
      </c>
      <c r="F210" s="10">
        <f t="shared" si="34"/>
        <v>22150.25</v>
      </c>
      <c r="G210" s="9">
        <f t="shared" si="35"/>
        <v>14606.75</v>
      </c>
    </row>
    <row r="211" spans="3:12" x14ac:dyDescent="0.25">
      <c r="C211" s="8">
        <v>5</v>
      </c>
      <c r="D211" s="10">
        <f t="shared" si="32"/>
        <v>37499.4</v>
      </c>
      <c r="E211" s="10">
        <f t="shared" si="33"/>
        <v>31672.400000000001</v>
      </c>
      <c r="F211" s="10">
        <f t="shared" si="34"/>
        <v>17720.2</v>
      </c>
      <c r="G211" s="9">
        <f t="shared" si="35"/>
        <v>11685.4</v>
      </c>
    </row>
    <row r="212" spans="3:12" x14ac:dyDescent="0.25">
      <c r="C212" s="8">
        <v>6</v>
      </c>
      <c r="D212" s="10">
        <f t="shared" si="32"/>
        <v>31249.5</v>
      </c>
      <c r="E212" s="10">
        <f t="shared" si="33"/>
        <v>26393.666666666668</v>
      </c>
      <c r="F212" s="9">
        <f t="shared" si="34"/>
        <v>14766.833333333334</v>
      </c>
      <c r="G212" s="9">
        <f t="shared" si="35"/>
        <v>9737.8333333333339</v>
      </c>
      <c r="L212" s="8"/>
    </row>
    <row r="213" spans="3:12" x14ac:dyDescent="0.25">
      <c r="C213" s="8">
        <v>7</v>
      </c>
      <c r="D213" s="10">
        <f t="shared" si="32"/>
        <v>26785.285714285714</v>
      </c>
      <c r="E213" s="10">
        <f t="shared" si="33"/>
        <v>22623.142857142859</v>
      </c>
      <c r="F213" s="9">
        <f t="shared" si="34"/>
        <v>12657.285714285714</v>
      </c>
      <c r="G213" s="9">
        <f t="shared" si="35"/>
        <v>8346.7142857142862</v>
      </c>
      <c r="L213" s="8"/>
    </row>
    <row r="214" spans="3:12" x14ac:dyDescent="0.25">
      <c r="C214" s="8">
        <v>8</v>
      </c>
      <c r="D214" s="10">
        <f t="shared" si="32"/>
        <v>23437.125</v>
      </c>
      <c r="E214" s="10">
        <f t="shared" si="33"/>
        <v>19795.25</v>
      </c>
      <c r="F214" s="9">
        <f t="shared" si="34"/>
        <v>11075.125</v>
      </c>
      <c r="G214" s="9">
        <f t="shared" si="35"/>
        <v>7303.375</v>
      </c>
      <c r="L214" s="8"/>
    </row>
    <row r="215" spans="3:12" x14ac:dyDescent="0.25">
      <c r="C215" s="8">
        <v>9</v>
      </c>
      <c r="D215" s="10">
        <f t="shared" si="32"/>
        <v>20833</v>
      </c>
      <c r="E215" s="10">
        <f t="shared" si="33"/>
        <v>17595.777777777777</v>
      </c>
      <c r="F215" s="9">
        <f t="shared" si="34"/>
        <v>9844.5555555555547</v>
      </c>
      <c r="G215" s="9">
        <f t="shared" si="35"/>
        <v>6491.8888888888887</v>
      </c>
      <c r="L215" s="8"/>
    </row>
    <row r="216" spans="3:12" x14ac:dyDescent="0.25">
      <c r="C216" s="8">
        <v>10</v>
      </c>
      <c r="D216" s="10">
        <f t="shared" si="32"/>
        <v>18749.7</v>
      </c>
      <c r="E216" s="9">
        <f t="shared" si="33"/>
        <v>15836.2</v>
      </c>
      <c r="F216" s="9">
        <f t="shared" si="34"/>
        <v>8860.1</v>
      </c>
      <c r="G216" s="9">
        <f t="shared" si="35"/>
        <v>5842.7</v>
      </c>
      <c r="L216" s="8"/>
    </row>
    <row r="217" spans="3:12" x14ac:dyDescent="0.25">
      <c r="C217" s="8">
        <v>11</v>
      </c>
      <c r="D217" s="9">
        <f t="shared" si="32"/>
        <v>17045.18181818182</v>
      </c>
      <c r="E217" s="9">
        <f t="shared" si="33"/>
        <v>14396.545454545454</v>
      </c>
      <c r="F217" s="9">
        <f t="shared" si="34"/>
        <v>8054.636363636364</v>
      </c>
      <c r="G217" s="9">
        <f t="shared" si="35"/>
        <v>5311.545454545455</v>
      </c>
      <c r="L217" s="8"/>
    </row>
    <row r="218" spans="3:12" x14ac:dyDescent="0.25">
      <c r="C218" s="8">
        <v>12</v>
      </c>
      <c r="D218" s="9">
        <f t="shared" si="32"/>
        <v>15624.75</v>
      </c>
      <c r="E218" s="9">
        <f t="shared" si="33"/>
        <v>13196.833333333334</v>
      </c>
      <c r="F218" s="9">
        <f t="shared" si="34"/>
        <v>7383.416666666667</v>
      </c>
      <c r="G218" s="9">
        <f t="shared" si="35"/>
        <v>4868.916666666667</v>
      </c>
    </row>
    <row r="219" spans="3:12" x14ac:dyDescent="0.25">
      <c r="C219" s="8">
        <v>13</v>
      </c>
      <c r="D219" s="9">
        <f t="shared" si="32"/>
        <v>14422.846153846154</v>
      </c>
      <c r="E219" s="9">
        <f t="shared" si="33"/>
        <v>12181.692307692309</v>
      </c>
      <c r="F219" s="9">
        <f t="shared" si="34"/>
        <v>6815.4615384615381</v>
      </c>
      <c r="G219" s="9">
        <f t="shared" si="35"/>
        <v>4494.3846153846152</v>
      </c>
    </row>
    <row r="220" spans="3:12" x14ac:dyDescent="0.25">
      <c r="C220" s="8">
        <v>14</v>
      </c>
      <c r="D220" s="9">
        <f t="shared" si="32"/>
        <v>13392.642857142857</v>
      </c>
      <c r="E220" s="9">
        <f t="shared" si="33"/>
        <v>11311.571428571429</v>
      </c>
      <c r="F220" s="9">
        <f t="shared" si="34"/>
        <v>6328.6428571428569</v>
      </c>
      <c r="G220" s="9">
        <f t="shared" si="35"/>
        <v>4173.3571428571431</v>
      </c>
    </row>
    <row r="221" spans="3:12" x14ac:dyDescent="0.25">
      <c r="C221" s="8">
        <v>15</v>
      </c>
      <c r="D221" s="9">
        <f t="shared" si="32"/>
        <v>12499.8</v>
      </c>
      <c r="E221" s="9">
        <f t="shared" si="33"/>
        <v>10557.466666666667</v>
      </c>
      <c r="F221" s="9">
        <f t="shared" si="34"/>
        <v>5906.7333333333336</v>
      </c>
      <c r="G221" s="9">
        <f t="shared" si="35"/>
        <v>3895.1333333333332</v>
      </c>
    </row>
    <row r="222" spans="3:12" x14ac:dyDescent="0.25">
      <c r="C222" s="8">
        <v>16</v>
      </c>
      <c r="D222" s="9">
        <f t="shared" si="32"/>
        <v>11718.5625</v>
      </c>
      <c r="E222" s="9">
        <f t="shared" si="33"/>
        <v>9897.625</v>
      </c>
      <c r="F222" s="9">
        <f t="shared" si="34"/>
        <v>5537.5625</v>
      </c>
      <c r="G222" s="9">
        <f t="shared" si="35"/>
        <v>3651.6875</v>
      </c>
    </row>
    <row r="223" spans="3:12" x14ac:dyDescent="0.25">
      <c r="C223" s="8">
        <v>17</v>
      </c>
      <c r="D223" s="9">
        <f t="shared" si="32"/>
        <v>11029.235294117647</v>
      </c>
      <c r="E223" s="9">
        <f t="shared" si="33"/>
        <v>9315.4117647058829</v>
      </c>
      <c r="F223" s="9">
        <f t="shared" si="34"/>
        <v>5211.8235294117649</v>
      </c>
      <c r="G223" s="9">
        <f t="shared" si="35"/>
        <v>3436.8823529411766</v>
      </c>
    </row>
    <row r="224" spans="3:12" x14ac:dyDescent="0.25">
      <c r="C224" s="8">
        <v>18</v>
      </c>
      <c r="D224" s="9">
        <f t="shared" si="32"/>
        <v>10416.5</v>
      </c>
      <c r="E224" s="9">
        <f t="shared" si="33"/>
        <v>8797.8888888888887</v>
      </c>
      <c r="F224" s="9">
        <f t="shared" si="34"/>
        <v>4922.2777777777774</v>
      </c>
      <c r="G224" s="9">
        <f t="shared" si="35"/>
        <v>3245.9444444444443</v>
      </c>
    </row>
    <row r="225" spans="1:7" x14ac:dyDescent="0.25">
      <c r="C225" s="8">
        <v>19</v>
      </c>
      <c r="D225" s="9">
        <f t="shared" si="32"/>
        <v>9868.2631578947367</v>
      </c>
      <c r="E225" s="9">
        <f t="shared" si="33"/>
        <v>8334.8421052631584</v>
      </c>
      <c r="F225" s="9">
        <f t="shared" si="34"/>
        <v>4663.2105263157891</v>
      </c>
      <c r="G225" s="9">
        <f t="shared" si="35"/>
        <v>3075.1052631578946</v>
      </c>
    </row>
    <row r="226" spans="1:7" x14ac:dyDescent="0.25">
      <c r="C226" s="8">
        <v>20</v>
      </c>
      <c r="D226" s="9">
        <f t="shared" si="32"/>
        <v>9374.85</v>
      </c>
      <c r="E226" s="9">
        <f t="shared" si="33"/>
        <v>7918.1</v>
      </c>
      <c r="F226" s="9">
        <f t="shared" si="34"/>
        <v>4430.05</v>
      </c>
      <c r="G226" s="9">
        <f t="shared" si="35"/>
        <v>2921.35</v>
      </c>
    </row>
    <row r="227" spans="1:7" x14ac:dyDescent="0.25">
      <c r="C227" s="8">
        <v>21</v>
      </c>
      <c r="D227" s="9">
        <f t="shared" si="32"/>
        <v>8928.4285714285706</v>
      </c>
      <c r="E227" s="9">
        <f t="shared" si="33"/>
        <v>7541.0476190476193</v>
      </c>
      <c r="F227" s="9">
        <f t="shared" si="34"/>
        <v>4219.0952380952385</v>
      </c>
      <c r="G227" s="9">
        <f t="shared" si="35"/>
        <v>2782.2380952380954</v>
      </c>
    </row>
    <row r="228" spans="1:7" x14ac:dyDescent="0.25">
      <c r="C228" s="8">
        <v>22</v>
      </c>
      <c r="D228" s="9">
        <f t="shared" si="32"/>
        <v>8522.5909090909099</v>
      </c>
      <c r="E228" s="9">
        <f t="shared" si="33"/>
        <v>7198.272727272727</v>
      </c>
      <c r="F228" s="9">
        <f t="shared" si="34"/>
        <v>4027.318181818182</v>
      </c>
      <c r="G228" s="9">
        <f t="shared" si="35"/>
        <v>2655.7727272727275</v>
      </c>
    </row>
    <row r="229" spans="1:7" x14ac:dyDescent="0.25">
      <c r="C229" s="8">
        <v>23</v>
      </c>
      <c r="D229" s="9">
        <f t="shared" si="32"/>
        <v>8152.04347826087</v>
      </c>
      <c r="E229" s="9">
        <f t="shared" si="33"/>
        <v>6885.304347826087</v>
      </c>
      <c r="F229" s="9">
        <f t="shared" si="34"/>
        <v>3852.217391304348</v>
      </c>
      <c r="G229" s="9">
        <f t="shared" si="35"/>
        <v>2540.304347826087</v>
      </c>
    </row>
    <row r="230" spans="1:7" x14ac:dyDescent="0.25">
      <c r="C230" s="8">
        <v>24</v>
      </c>
      <c r="D230" s="9">
        <f t="shared" si="32"/>
        <v>7812.375</v>
      </c>
      <c r="E230" s="9">
        <f t="shared" si="33"/>
        <v>6598.416666666667</v>
      </c>
      <c r="F230" s="9">
        <f t="shared" si="34"/>
        <v>3691.7083333333335</v>
      </c>
      <c r="G230" s="9">
        <f t="shared" si="35"/>
        <v>2434.4583333333335</v>
      </c>
    </row>
    <row r="231" spans="1:7" x14ac:dyDescent="0.25">
      <c r="C231" s="8"/>
      <c r="D231" s="8"/>
      <c r="E231" s="8"/>
      <c r="F231" s="8"/>
      <c r="G231" s="8"/>
    </row>
    <row r="232" spans="1:7" x14ac:dyDescent="0.25">
      <c r="A232" s="70" t="s">
        <v>82</v>
      </c>
      <c r="B232" s="70"/>
      <c r="C232" s="8"/>
      <c r="D232" s="8">
        <v>9</v>
      </c>
      <c r="E232" s="8">
        <v>8</v>
      </c>
      <c r="F232" s="8">
        <v>4</v>
      </c>
      <c r="G232" s="8">
        <v>2</v>
      </c>
    </row>
    <row r="233" spans="1:7" x14ac:dyDescent="0.25">
      <c r="A233" s="16"/>
      <c r="B233" s="16"/>
      <c r="C233" s="8"/>
      <c r="D233" s="37"/>
      <c r="E233" s="37"/>
      <c r="F233" s="37"/>
      <c r="G233" s="37"/>
    </row>
    <row r="234" spans="1:7" x14ac:dyDescent="0.25">
      <c r="A234" s="16"/>
      <c r="B234" s="16"/>
      <c r="C234" s="8"/>
      <c r="D234" s="37"/>
      <c r="E234" s="37"/>
      <c r="F234" s="37"/>
      <c r="G234" s="37"/>
    </row>
    <row r="235" spans="1:7" x14ac:dyDescent="0.25">
      <c r="C235" s="8"/>
      <c r="D235" s="37"/>
      <c r="E235" s="37"/>
      <c r="F235" s="37"/>
      <c r="G235" s="37"/>
    </row>
    <row r="236" spans="1:7" x14ac:dyDescent="0.25">
      <c r="C236" s="8"/>
      <c r="D236" s="8"/>
      <c r="E236" s="8"/>
      <c r="F236" s="8"/>
      <c r="G236" s="8"/>
    </row>
    <row r="237" spans="1:7" x14ac:dyDescent="0.25">
      <c r="C237" s="8"/>
      <c r="D237" s="8"/>
      <c r="E237" s="8"/>
      <c r="F237" s="8"/>
      <c r="G237" s="8"/>
    </row>
    <row r="238" spans="1:7" x14ac:dyDescent="0.25">
      <c r="C238" s="8"/>
      <c r="D238" s="70" t="s">
        <v>21</v>
      </c>
      <c r="E238" s="70"/>
      <c r="F238" s="8"/>
      <c r="G238" s="8" t="s">
        <v>28</v>
      </c>
    </row>
    <row r="239" spans="1:7" x14ac:dyDescent="0.25">
      <c r="C239" s="8"/>
      <c r="D239" s="8"/>
      <c r="E239" s="8"/>
      <c r="F239" s="8"/>
      <c r="G239" s="8"/>
    </row>
    <row r="240" spans="1:7" x14ac:dyDescent="0.25">
      <c r="A240" s="70"/>
      <c r="B240" s="70"/>
      <c r="C240" s="8"/>
      <c r="D240" s="1" t="s">
        <v>0</v>
      </c>
      <c r="E240" s="3" t="s">
        <v>1</v>
      </c>
      <c r="F240" s="1" t="s">
        <v>2</v>
      </c>
      <c r="G240" s="1" t="s">
        <v>3</v>
      </c>
    </row>
    <row r="241" spans="1:9" x14ac:dyDescent="0.25">
      <c r="C241" s="8"/>
      <c r="D241" s="8"/>
      <c r="E241" s="8"/>
      <c r="F241" s="8"/>
      <c r="G241" s="8"/>
    </row>
    <row r="242" spans="1:9" x14ac:dyDescent="0.25">
      <c r="A242" s="70" t="s">
        <v>36</v>
      </c>
      <c r="B242" s="70"/>
      <c r="C242" s="8"/>
      <c r="D242" s="6">
        <v>77631</v>
      </c>
      <c r="E242" s="6">
        <v>74113</v>
      </c>
      <c r="F242" s="6">
        <v>37451</v>
      </c>
      <c r="G242" s="6">
        <v>24729</v>
      </c>
      <c r="I242" s="6"/>
    </row>
    <row r="243" spans="1:9" x14ac:dyDescent="0.25">
      <c r="C243" s="8" t="s">
        <v>37</v>
      </c>
      <c r="D243" s="8"/>
      <c r="E243" s="8"/>
      <c r="F243" s="8"/>
      <c r="G243" s="8"/>
      <c r="I243" s="6"/>
    </row>
    <row r="244" spans="1:9" x14ac:dyDescent="0.25">
      <c r="C244" s="8">
        <v>2</v>
      </c>
      <c r="D244" s="10">
        <f>$D$242/C244</f>
        <v>38815.5</v>
      </c>
      <c r="E244" s="10">
        <f>$E$242/C244</f>
        <v>37056.5</v>
      </c>
      <c r="F244" s="10">
        <f>$F$242/C244</f>
        <v>18725.5</v>
      </c>
      <c r="G244" s="12">
        <f>$G$242/C244</f>
        <v>12364.5</v>
      </c>
      <c r="I244" s="6"/>
    </row>
    <row r="245" spans="1:9" x14ac:dyDescent="0.25">
      <c r="C245" s="8">
        <v>3</v>
      </c>
      <c r="D245" s="10">
        <f t="shared" ref="D245:D253" si="36">$D$242/C245</f>
        <v>25877</v>
      </c>
      <c r="E245" s="10">
        <f t="shared" ref="E245:E253" si="37">$E$242/C245</f>
        <v>24704.333333333332</v>
      </c>
      <c r="F245" s="12">
        <f t="shared" ref="F245:F253" si="38">$F$242/C245</f>
        <v>12483.666666666666</v>
      </c>
      <c r="G245" s="9">
        <f t="shared" ref="G245:G253" si="39">$G$242/C245</f>
        <v>8243</v>
      </c>
      <c r="I245" s="6"/>
    </row>
    <row r="246" spans="1:9" x14ac:dyDescent="0.25">
      <c r="C246" s="8">
        <v>4</v>
      </c>
      <c r="D246" s="10">
        <f t="shared" si="36"/>
        <v>19407.75</v>
      </c>
      <c r="E246" s="10">
        <f t="shared" si="37"/>
        <v>18528.25</v>
      </c>
      <c r="F246" s="9">
        <f t="shared" si="38"/>
        <v>9362.75</v>
      </c>
      <c r="G246" s="9">
        <f t="shared" si="39"/>
        <v>6182.25</v>
      </c>
    </row>
    <row r="247" spans="1:9" x14ac:dyDescent="0.25">
      <c r="C247" s="8">
        <v>5</v>
      </c>
      <c r="D247" s="10">
        <f t="shared" si="36"/>
        <v>15526.2</v>
      </c>
      <c r="E247" s="10">
        <f t="shared" si="37"/>
        <v>14822.6</v>
      </c>
      <c r="F247" s="9">
        <f t="shared" si="38"/>
        <v>7490.2</v>
      </c>
      <c r="G247" s="9">
        <f t="shared" si="39"/>
        <v>4945.8</v>
      </c>
    </row>
    <row r="248" spans="1:9" x14ac:dyDescent="0.25">
      <c r="C248" s="8">
        <v>6</v>
      </c>
      <c r="D248" s="10">
        <f t="shared" si="36"/>
        <v>12938.5</v>
      </c>
      <c r="E248" s="9">
        <f t="shared" si="37"/>
        <v>12352.166666666666</v>
      </c>
      <c r="F248" s="9">
        <f t="shared" si="38"/>
        <v>6241.833333333333</v>
      </c>
      <c r="G248" s="9">
        <f t="shared" si="39"/>
        <v>4121.5</v>
      </c>
    </row>
    <row r="249" spans="1:9" x14ac:dyDescent="0.25">
      <c r="C249" s="8">
        <v>7</v>
      </c>
      <c r="D249" s="9">
        <f t="shared" si="36"/>
        <v>11090.142857142857</v>
      </c>
      <c r="E249" s="9">
        <f t="shared" si="37"/>
        <v>10587.571428571429</v>
      </c>
      <c r="F249" s="9">
        <f t="shared" si="38"/>
        <v>5350.1428571428569</v>
      </c>
      <c r="G249" s="9">
        <f t="shared" si="39"/>
        <v>3532.7142857142858</v>
      </c>
    </row>
    <row r="250" spans="1:9" x14ac:dyDescent="0.25">
      <c r="C250" s="8">
        <v>8</v>
      </c>
      <c r="D250" s="9">
        <f t="shared" si="36"/>
        <v>9703.875</v>
      </c>
      <c r="E250" s="9">
        <f t="shared" si="37"/>
        <v>9264.125</v>
      </c>
      <c r="F250" s="9">
        <f t="shared" si="38"/>
        <v>4681.375</v>
      </c>
      <c r="G250" s="9">
        <f t="shared" si="39"/>
        <v>3091.125</v>
      </c>
    </row>
    <row r="251" spans="1:9" x14ac:dyDescent="0.25">
      <c r="C251" s="8">
        <v>9</v>
      </c>
      <c r="D251" s="9">
        <f t="shared" si="36"/>
        <v>8625.6666666666661</v>
      </c>
      <c r="E251" s="9">
        <f t="shared" si="37"/>
        <v>8234.7777777777774</v>
      </c>
      <c r="F251" s="9">
        <f t="shared" si="38"/>
        <v>4161.2222222222226</v>
      </c>
      <c r="G251" s="9">
        <f t="shared" si="39"/>
        <v>2747.6666666666665</v>
      </c>
    </row>
    <row r="252" spans="1:9" x14ac:dyDescent="0.25">
      <c r="C252" s="8">
        <v>10</v>
      </c>
      <c r="D252" s="9">
        <f t="shared" si="36"/>
        <v>7763.1</v>
      </c>
      <c r="E252" s="9">
        <f t="shared" si="37"/>
        <v>7411.3</v>
      </c>
      <c r="F252" s="9">
        <f t="shared" si="38"/>
        <v>3745.1</v>
      </c>
      <c r="G252" s="9">
        <f t="shared" si="39"/>
        <v>2472.9</v>
      </c>
    </row>
    <row r="253" spans="1:9" x14ac:dyDescent="0.25">
      <c r="C253" s="8">
        <v>11</v>
      </c>
      <c r="D253" s="9">
        <f t="shared" si="36"/>
        <v>7057.363636363636</v>
      </c>
      <c r="E253" s="9">
        <f t="shared" si="37"/>
        <v>6737.545454545455</v>
      </c>
      <c r="F253" s="9">
        <f t="shared" si="38"/>
        <v>3404.6363636363635</v>
      </c>
      <c r="G253" s="9">
        <f t="shared" si="39"/>
        <v>2248.090909090909</v>
      </c>
    </row>
    <row r="254" spans="1:9" x14ac:dyDescent="0.25">
      <c r="C254" s="8"/>
      <c r="D254" s="8"/>
      <c r="E254" s="8"/>
      <c r="F254" s="8"/>
      <c r="G254" s="8"/>
    </row>
    <row r="255" spans="1:9" x14ac:dyDescent="0.25">
      <c r="A255" s="70" t="s">
        <v>82</v>
      </c>
      <c r="B255" s="70"/>
      <c r="C255" s="8"/>
      <c r="D255" s="8">
        <v>5</v>
      </c>
      <c r="E255" s="8">
        <v>4</v>
      </c>
      <c r="F255" s="8">
        <v>1</v>
      </c>
      <c r="G255" s="8">
        <v>0</v>
      </c>
    </row>
    <row r="256" spans="1:9" x14ac:dyDescent="0.25">
      <c r="A256" s="16"/>
      <c r="B256" s="16"/>
      <c r="C256" s="8"/>
      <c r="D256" s="37"/>
      <c r="E256" s="37"/>
      <c r="F256" s="37"/>
      <c r="G256" s="37"/>
    </row>
    <row r="257" spans="1:9" x14ac:dyDescent="0.25">
      <c r="A257" s="16"/>
      <c r="B257" s="16"/>
      <c r="C257" s="8"/>
      <c r="D257" s="37"/>
      <c r="E257" s="37"/>
      <c r="F257" s="37"/>
      <c r="G257" s="37"/>
    </row>
    <row r="258" spans="1:9" x14ac:dyDescent="0.25">
      <c r="A258" s="8"/>
      <c r="B258" s="8"/>
      <c r="C258" s="8"/>
      <c r="D258" s="37"/>
      <c r="E258" s="37"/>
      <c r="F258" s="37"/>
      <c r="G258" s="37"/>
    </row>
    <row r="259" spans="1:9" x14ac:dyDescent="0.25">
      <c r="C259" s="8"/>
      <c r="D259" s="37"/>
      <c r="E259" s="37"/>
      <c r="F259" s="37"/>
      <c r="G259" s="37"/>
    </row>
    <row r="260" spans="1:9" x14ac:dyDescent="0.25">
      <c r="C260" s="8"/>
      <c r="D260" s="8"/>
      <c r="E260" s="8"/>
      <c r="F260" s="8"/>
      <c r="G260" s="8"/>
    </row>
    <row r="261" spans="1:9" x14ac:dyDescent="0.25">
      <c r="C261" s="8"/>
      <c r="D261" s="70" t="s">
        <v>22</v>
      </c>
      <c r="E261" s="70"/>
      <c r="F261" s="8"/>
      <c r="G261" s="8" t="s">
        <v>32</v>
      </c>
    </row>
    <row r="262" spans="1:9" x14ac:dyDescent="0.25">
      <c r="C262" s="8"/>
      <c r="D262" s="8"/>
      <c r="E262" s="8"/>
      <c r="F262" s="8"/>
      <c r="G262" s="8"/>
    </row>
    <row r="263" spans="1:9" x14ac:dyDescent="0.25">
      <c r="C263" s="8"/>
      <c r="D263" s="1" t="s">
        <v>0</v>
      </c>
      <c r="E263" s="3" t="s">
        <v>1</v>
      </c>
      <c r="F263" s="1" t="s">
        <v>2</v>
      </c>
      <c r="G263" s="1" t="s">
        <v>3</v>
      </c>
      <c r="I263" s="6"/>
    </row>
    <row r="264" spans="1:9" x14ac:dyDescent="0.25">
      <c r="C264" s="8"/>
      <c r="D264" s="8"/>
      <c r="E264" s="8"/>
      <c r="F264" s="8"/>
      <c r="G264" s="8"/>
      <c r="I264" s="6"/>
    </row>
    <row r="265" spans="1:9" x14ac:dyDescent="0.25">
      <c r="A265" s="70" t="s">
        <v>36</v>
      </c>
      <c r="B265" s="70"/>
      <c r="C265" s="8"/>
      <c r="D265" s="6">
        <v>97698</v>
      </c>
      <c r="E265" s="6">
        <v>89509</v>
      </c>
      <c r="F265" s="6">
        <v>45357</v>
      </c>
      <c r="G265" s="6">
        <v>30183</v>
      </c>
      <c r="I265" s="6"/>
    </row>
    <row r="266" spans="1:9" x14ac:dyDescent="0.25">
      <c r="C266" s="8"/>
      <c r="D266" s="8"/>
      <c r="E266" s="8"/>
      <c r="F266" s="8"/>
      <c r="G266" s="8"/>
      <c r="I266" s="6"/>
    </row>
    <row r="267" spans="1:9" x14ac:dyDescent="0.25">
      <c r="C267" s="8">
        <v>2</v>
      </c>
      <c r="D267" s="10">
        <f>$D$265/C267</f>
        <v>48849</v>
      </c>
      <c r="E267" s="10">
        <f>$E$265/C267</f>
        <v>44754.5</v>
      </c>
      <c r="F267" s="10">
        <f>$F$265/C267</f>
        <v>22678.5</v>
      </c>
      <c r="G267" s="10">
        <f>$G$265/C267</f>
        <v>15091.5</v>
      </c>
    </row>
    <row r="268" spans="1:9" x14ac:dyDescent="0.25">
      <c r="C268" s="8">
        <v>3</v>
      </c>
      <c r="D268" s="10">
        <f t="shared" ref="D268:D279" si="40">$D$265/C268</f>
        <v>32566</v>
      </c>
      <c r="E268" s="10">
        <f t="shared" ref="E268:E279" si="41">$E$265/C268</f>
        <v>29836.333333333332</v>
      </c>
      <c r="F268" s="10">
        <f t="shared" ref="F268:F279" si="42">$F$265/C268</f>
        <v>15119</v>
      </c>
      <c r="G268" s="9">
        <f t="shared" ref="G268:G279" si="43">$G$265/C268</f>
        <v>10061</v>
      </c>
    </row>
    <row r="269" spans="1:9" x14ac:dyDescent="0.25">
      <c r="C269" s="8">
        <v>4</v>
      </c>
      <c r="D269" s="10">
        <f t="shared" si="40"/>
        <v>24424.5</v>
      </c>
      <c r="E269" s="10">
        <f t="shared" si="41"/>
        <v>22377.25</v>
      </c>
      <c r="F269" s="9">
        <f t="shared" si="42"/>
        <v>11339.25</v>
      </c>
      <c r="G269" s="9">
        <f t="shared" si="43"/>
        <v>7545.75</v>
      </c>
    </row>
    <row r="270" spans="1:9" x14ac:dyDescent="0.25">
      <c r="C270" s="8">
        <v>5</v>
      </c>
      <c r="D270" s="10">
        <f t="shared" si="40"/>
        <v>19539.599999999999</v>
      </c>
      <c r="E270" s="10">
        <f t="shared" si="41"/>
        <v>17901.8</v>
      </c>
      <c r="F270" s="9">
        <f t="shared" si="42"/>
        <v>9071.4</v>
      </c>
      <c r="G270" s="9">
        <f t="shared" si="43"/>
        <v>6036.6</v>
      </c>
    </row>
    <row r="271" spans="1:9" x14ac:dyDescent="0.25">
      <c r="C271" s="8">
        <v>6</v>
      </c>
      <c r="D271" s="10">
        <f t="shared" si="40"/>
        <v>16283</v>
      </c>
      <c r="E271" s="10">
        <f t="shared" si="41"/>
        <v>14918.166666666666</v>
      </c>
      <c r="F271" s="9">
        <f t="shared" si="42"/>
        <v>7559.5</v>
      </c>
      <c r="G271" s="9">
        <f t="shared" si="43"/>
        <v>5030.5</v>
      </c>
    </row>
    <row r="272" spans="1:9" x14ac:dyDescent="0.25">
      <c r="C272" s="8">
        <v>7</v>
      </c>
      <c r="D272" s="9">
        <f t="shared" si="40"/>
        <v>13956.857142857143</v>
      </c>
      <c r="E272" s="9">
        <f t="shared" si="41"/>
        <v>12787</v>
      </c>
      <c r="F272" s="9">
        <f t="shared" si="42"/>
        <v>6479.5714285714284</v>
      </c>
      <c r="G272" s="9">
        <f t="shared" si="43"/>
        <v>4311.8571428571431</v>
      </c>
    </row>
    <row r="273" spans="1:7" x14ac:dyDescent="0.25">
      <c r="C273" s="8">
        <v>8</v>
      </c>
      <c r="D273" s="9">
        <f t="shared" si="40"/>
        <v>12212.25</v>
      </c>
      <c r="E273" s="9">
        <f t="shared" si="41"/>
        <v>11188.625</v>
      </c>
      <c r="F273" s="9">
        <f t="shared" si="42"/>
        <v>5669.625</v>
      </c>
      <c r="G273" s="9">
        <f t="shared" si="43"/>
        <v>3772.875</v>
      </c>
    </row>
    <row r="274" spans="1:7" x14ac:dyDescent="0.25">
      <c r="C274" s="8">
        <v>9</v>
      </c>
      <c r="D274" s="9">
        <f t="shared" si="40"/>
        <v>10855.333333333334</v>
      </c>
      <c r="E274" s="9">
        <f t="shared" si="41"/>
        <v>9945.4444444444453</v>
      </c>
      <c r="F274" s="9">
        <f t="shared" si="42"/>
        <v>5039.666666666667</v>
      </c>
      <c r="G274" s="9">
        <f t="shared" si="43"/>
        <v>3353.6666666666665</v>
      </c>
    </row>
    <row r="275" spans="1:7" x14ac:dyDescent="0.25">
      <c r="C275" s="8">
        <v>10</v>
      </c>
      <c r="D275" s="9">
        <f t="shared" si="40"/>
        <v>9769.7999999999993</v>
      </c>
      <c r="E275" s="9">
        <f t="shared" si="41"/>
        <v>8950.9</v>
      </c>
      <c r="F275" s="9">
        <f t="shared" si="42"/>
        <v>4535.7</v>
      </c>
      <c r="G275" s="9">
        <f t="shared" si="43"/>
        <v>3018.3</v>
      </c>
    </row>
    <row r="276" spans="1:7" x14ac:dyDescent="0.25">
      <c r="C276" s="8">
        <v>11</v>
      </c>
      <c r="D276" s="9">
        <f t="shared" si="40"/>
        <v>8881.636363636364</v>
      </c>
      <c r="E276" s="9">
        <f t="shared" si="41"/>
        <v>8137.181818181818</v>
      </c>
      <c r="F276" s="9">
        <f t="shared" si="42"/>
        <v>4123.363636363636</v>
      </c>
      <c r="G276" s="9">
        <f t="shared" si="43"/>
        <v>2743.909090909091</v>
      </c>
    </row>
    <row r="277" spans="1:7" x14ac:dyDescent="0.25">
      <c r="C277" s="8">
        <v>12</v>
      </c>
      <c r="D277" s="9">
        <f t="shared" si="40"/>
        <v>8141.5</v>
      </c>
      <c r="E277" s="9">
        <f t="shared" si="41"/>
        <v>7459.083333333333</v>
      </c>
      <c r="F277" s="9">
        <f t="shared" si="42"/>
        <v>3779.75</v>
      </c>
      <c r="G277" s="9">
        <f t="shared" si="43"/>
        <v>2515.25</v>
      </c>
    </row>
    <row r="278" spans="1:7" x14ac:dyDescent="0.25">
      <c r="C278" s="8">
        <v>13</v>
      </c>
      <c r="D278" s="9">
        <f t="shared" si="40"/>
        <v>7515.2307692307695</v>
      </c>
      <c r="E278" s="9">
        <f t="shared" si="41"/>
        <v>6885.3076923076924</v>
      </c>
      <c r="F278" s="9">
        <f t="shared" si="42"/>
        <v>3489</v>
      </c>
      <c r="G278" s="9">
        <f t="shared" si="43"/>
        <v>2321.7692307692309</v>
      </c>
    </row>
    <row r="279" spans="1:7" x14ac:dyDescent="0.25">
      <c r="C279" s="8">
        <v>14</v>
      </c>
      <c r="D279" s="9">
        <f t="shared" si="40"/>
        <v>6978.4285714285716</v>
      </c>
      <c r="E279" s="9">
        <f t="shared" si="41"/>
        <v>6393.5</v>
      </c>
      <c r="F279" s="9">
        <f t="shared" si="42"/>
        <v>3239.7857142857142</v>
      </c>
      <c r="G279" s="9">
        <f t="shared" si="43"/>
        <v>2155.9285714285716</v>
      </c>
    </row>
    <row r="280" spans="1:7" x14ac:dyDescent="0.25">
      <c r="C280" s="8"/>
      <c r="D280" s="8"/>
      <c r="E280" s="8"/>
      <c r="F280" s="8"/>
      <c r="G280" s="8"/>
    </row>
    <row r="281" spans="1:7" x14ac:dyDescent="0.25">
      <c r="A281" s="70" t="s">
        <v>82</v>
      </c>
      <c r="B281" s="70"/>
      <c r="C281" s="8"/>
      <c r="D281" s="8">
        <v>5</v>
      </c>
      <c r="E281" s="8">
        <v>5</v>
      </c>
      <c r="F281" s="8">
        <v>2</v>
      </c>
      <c r="G281" s="8">
        <v>1</v>
      </c>
    </row>
    <row r="282" spans="1:7" x14ac:dyDescent="0.25">
      <c r="A282" s="16"/>
      <c r="B282" s="16"/>
      <c r="C282" s="8"/>
      <c r="D282" s="37"/>
      <c r="E282" s="37"/>
      <c r="F282" s="37"/>
      <c r="G282" s="37"/>
    </row>
    <row r="283" spans="1:7" x14ac:dyDescent="0.25">
      <c r="A283" s="16"/>
      <c r="B283" s="16"/>
      <c r="C283" s="8"/>
      <c r="D283" s="37"/>
      <c r="E283" s="37"/>
      <c r="F283" s="37"/>
      <c r="G283" s="37"/>
    </row>
    <row r="284" spans="1:7" x14ac:dyDescent="0.25">
      <c r="C284" s="8"/>
      <c r="D284" s="37"/>
      <c r="E284" s="37"/>
      <c r="F284" s="37"/>
      <c r="G284" s="37"/>
    </row>
    <row r="285" spans="1:7" x14ac:dyDescent="0.25">
      <c r="C285" s="8"/>
      <c r="D285" s="37"/>
      <c r="E285" s="37"/>
      <c r="F285" s="37"/>
      <c r="G285" s="37"/>
    </row>
    <row r="286" spans="1:7" x14ac:dyDescent="0.25">
      <c r="C286" s="8"/>
      <c r="D286" s="8"/>
      <c r="E286" s="8"/>
      <c r="F286" s="8"/>
      <c r="G286" s="8"/>
    </row>
    <row r="287" spans="1:7" x14ac:dyDescent="0.25">
      <c r="C287" s="8"/>
      <c r="D287" s="71" t="s">
        <v>23</v>
      </c>
      <c r="E287" s="71"/>
      <c r="F287" s="8"/>
      <c r="G287" s="8" t="s">
        <v>26</v>
      </c>
    </row>
    <row r="288" spans="1:7" x14ac:dyDescent="0.25">
      <c r="C288" s="8"/>
      <c r="D288" s="8"/>
      <c r="E288" s="8"/>
      <c r="F288" s="8"/>
      <c r="G288" s="8"/>
    </row>
    <row r="289" spans="1:12" x14ac:dyDescent="0.25">
      <c r="C289" s="8"/>
      <c r="D289" s="1" t="s">
        <v>0</v>
      </c>
      <c r="E289" s="3" t="s">
        <v>1</v>
      </c>
      <c r="F289" s="1" t="s">
        <v>2</v>
      </c>
      <c r="G289" s="1" t="s">
        <v>3</v>
      </c>
    </row>
    <row r="290" spans="1:12" x14ac:dyDescent="0.25">
      <c r="C290" s="8"/>
      <c r="D290" s="8"/>
      <c r="E290" s="8"/>
      <c r="F290" s="8"/>
      <c r="G290" s="8"/>
    </row>
    <row r="291" spans="1:12" x14ac:dyDescent="0.25">
      <c r="A291" s="70" t="s">
        <v>36</v>
      </c>
      <c r="B291" s="70"/>
      <c r="C291" s="8"/>
      <c r="D291" s="6">
        <v>76994</v>
      </c>
      <c r="E291" s="6">
        <v>84107</v>
      </c>
      <c r="F291" s="6">
        <v>40210</v>
      </c>
      <c r="G291" s="6">
        <v>28874</v>
      </c>
    </row>
    <row r="292" spans="1:12" x14ac:dyDescent="0.25">
      <c r="C292" s="8" t="s">
        <v>37</v>
      </c>
      <c r="D292" s="8"/>
      <c r="E292" s="8"/>
      <c r="F292" s="8"/>
      <c r="G292" s="8"/>
      <c r="L292" s="8"/>
    </row>
    <row r="293" spans="1:12" x14ac:dyDescent="0.25">
      <c r="C293" s="8">
        <v>2</v>
      </c>
      <c r="D293" s="10">
        <f>$D$291/C293</f>
        <v>38497</v>
      </c>
      <c r="E293" s="10">
        <f>$E$291/C293</f>
        <v>42053.5</v>
      </c>
      <c r="F293" s="10">
        <f>$F$291/C293</f>
        <v>20105</v>
      </c>
      <c r="G293" s="10">
        <f>$G$291/C293</f>
        <v>14437</v>
      </c>
      <c r="L293" s="8"/>
    </row>
    <row r="294" spans="1:12" x14ac:dyDescent="0.25">
      <c r="C294" s="8">
        <v>3</v>
      </c>
      <c r="D294" s="10">
        <f t="shared" ref="D294:D303" si="44">$D$291/C294</f>
        <v>25664.666666666668</v>
      </c>
      <c r="E294" s="10">
        <f t="shared" ref="E294:E303" si="45">$E$291/C294</f>
        <v>28035.666666666668</v>
      </c>
      <c r="F294" s="12">
        <f t="shared" ref="F294:F303" si="46">$F$291/C294</f>
        <v>13403.333333333334</v>
      </c>
      <c r="G294" s="12">
        <f t="shared" ref="G294:G303" si="47">$G$291/C294</f>
        <v>9624.6666666666661</v>
      </c>
      <c r="I294" s="6"/>
      <c r="L294" s="8"/>
    </row>
    <row r="295" spans="1:12" x14ac:dyDescent="0.25">
      <c r="C295" s="8">
        <v>4</v>
      </c>
      <c r="D295" s="10">
        <f t="shared" si="44"/>
        <v>19248.5</v>
      </c>
      <c r="E295" s="10">
        <f t="shared" si="45"/>
        <v>21026.75</v>
      </c>
      <c r="F295" s="12">
        <f t="shared" si="46"/>
        <v>10052.5</v>
      </c>
      <c r="G295" s="12">
        <f t="shared" si="47"/>
        <v>7218.5</v>
      </c>
      <c r="I295" s="6"/>
    </row>
    <row r="296" spans="1:12" x14ac:dyDescent="0.25">
      <c r="C296" s="8">
        <v>5</v>
      </c>
      <c r="D296" s="10">
        <f t="shared" si="44"/>
        <v>15398.8</v>
      </c>
      <c r="E296" s="10">
        <f t="shared" si="45"/>
        <v>16821.400000000001</v>
      </c>
      <c r="F296" s="12">
        <f t="shared" si="46"/>
        <v>8042</v>
      </c>
      <c r="G296" s="12">
        <f t="shared" si="47"/>
        <v>5774.8</v>
      </c>
      <c r="I296" s="6"/>
    </row>
    <row r="297" spans="1:12" x14ac:dyDescent="0.25">
      <c r="C297" s="8">
        <v>6</v>
      </c>
      <c r="D297" s="12">
        <f t="shared" si="44"/>
        <v>12832.333333333334</v>
      </c>
      <c r="E297" s="10">
        <f t="shared" si="45"/>
        <v>14017.833333333334</v>
      </c>
      <c r="F297" s="12">
        <f t="shared" si="46"/>
        <v>6701.666666666667</v>
      </c>
      <c r="G297" s="12">
        <f t="shared" si="47"/>
        <v>4812.333333333333</v>
      </c>
      <c r="I297" s="6"/>
    </row>
    <row r="298" spans="1:12" x14ac:dyDescent="0.25">
      <c r="C298" s="8">
        <v>7</v>
      </c>
      <c r="D298" s="12">
        <f t="shared" si="44"/>
        <v>10999.142857142857</v>
      </c>
      <c r="E298" s="12">
        <f t="shared" si="45"/>
        <v>12015.285714285714</v>
      </c>
      <c r="F298" s="12">
        <f t="shared" si="46"/>
        <v>5744.2857142857147</v>
      </c>
      <c r="G298" s="12">
        <f t="shared" si="47"/>
        <v>4124.8571428571431</v>
      </c>
    </row>
    <row r="299" spans="1:12" x14ac:dyDescent="0.25">
      <c r="C299" s="8">
        <v>8</v>
      </c>
      <c r="D299" s="12">
        <f t="shared" si="44"/>
        <v>9624.25</v>
      </c>
      <c r="E299" s="12">
        <f t="shared" si="45"/>
        <v>10513.375</v>
      </c>
      <c r="F299" s="12">
        <f t="shared" si="46"/>
        <v>5026.25</v>
      </c>
      <c r="G299" s="12">
        <f t="shared" si="47"/>
        <v>3609.25</v>
      </c>
    </row>
    <row r="300" spans="1:12" x14ac:dyDescent="0.25">
      <c r="C300" s="8">
        <v>9</v>
      </c>
      <c r="D300" s="12">
        <f t="shared" si="44"/>
        <v>8554.8888888888887</v>
      </c>
      <c r="E300" s="12">
        <f t="shared" si="45"/>
        <v>9345.2222222222226</v>
      </c>
      <c r="F300" s="12">
        <f t="shared" si="46"/>
        <v>4467.7777777777774</v>
      </c>
      <c r="G300" s="12">
        <f t="shared" si="47"/>
        <v>3208.2222222222222</v>
      </c>
    </row>
    <row r="301" spans="1:12" x14ac:dyDescent="0.25">
      <c r="C301" s="8">
        <v>10</v>
      </c>
      <c r="D301" s="9">
        <f t="shared" si="44"/>
        <v>7699.4</v>
      </c>
      <c r="E301" s="9">
        <f t="shared" si="45"/>
        <v>8410.7000000000007</v>
      </c>
      <c r="F301" s="9">
        <f t="shared" si="46"/>
        <v>4021</v>
      </c>
      <c r="G301" s="9">
        <f t="shared" si="47"/>
        <v>2887.4</v>
      </c>
    </row>
    <row r="302" spans="1:12" x14ac:dyDescent="0.25">
      <c r="C302" s="8">
        <v>11</v>
      </c>
      <c r="D302" s="9">
        <f t="shared" si="44"/>
        <v>6999.454545454545</v>
      </c>
      <c r="E302" s="9">
        <f t="shared" si="45"/>
        <v>7646.090909090909</v>
      </c>
      <c r="F302" s="9">
        <f t="shared" si="46"/>
        <v>3655.4545454545455</v>
      </c>
      <c r="G302" s="9">
        <f t="shared" si="47"/>
        <v>2624.909090909091</v>
      </c>
    </row>
    <row r="303" spans="1:12" x14ac:dyDescent="0.25">
      <c r="C303" s="8">
        <v>12</v>
      </c>
      <c r="D303" s="9">
        <f t="shared" si="44"/>
        <v>6416.166666666667</v>
      </c>
      <c r="E303" s="9">
        <f t="shared" si="45"/>
        <v>7008.916666666667</v>
      </c>
      <c r="F303" s="9">
        <f t="shared" si="46"/>
        <v>3350.8333333333335</v>
      </c>
      <c r="G303" s="9">
        <f t="shared" si="47"/>
        <v>2406.1666666666665</v>
      </c>
    </row>
    <row r="304" spans="1:12" x14ac:dyDescent="0.25">
      <c r="C304" s="8"/>
      <c r="D304" s="8"/>
      <c r="E304" s="8"/>
      <c r="F304" s="8"/>
      <c r="G304" s="8"/>
    </row>
    <row r="305" spans="1:7" x14ac:dyDescent="0.25">
      <c r="A305" s="70" t="s">
        <v>82</v>
      </c>
      <c r="B305" s="70"/>
      <c r="C305" s="8"/>
      <c r="D305" s="8">
        <v>4</v>
      </c>
      <c r="E305" s="8">
        <v>5</v>
      </c>
      <c r="F305" s="8">
        <v>1</v>
      </c>
      <c r="G305" s="8">
        <v>1</v>
      </c>
    </row>
    <row r="306" spans="1:7" x14ac:dyDescent="0.25">
      <c r="A306" s="16"/>
      <c r="B306" s="16"/>
      <c r="C306" s="8"/>
      <c r="D306" s="37"/>
      <c r="E306" s="37"/>
      <c r="F306" s="37"/>
      <c r="G306" s="37"/>
    </row>
    <row r="307" spans="1:7" x14ac:dyDescent="0.25">
      <c r="A307" s="16"/>
      <c r="B307" s="16"/>
      <c r="C307" s="8"/>
      <c r="D307" s="37"/>
      <c r="E307" s="37"/>
      <c r="F307" s="37"/>
      <c r="G307" s="37"/>
    </row>
    <row r="308" spans="1:7" x14ac:dyDescent="0.25">
      <c r="C308" s="8"/>
      <c r="D308" s="8"/>
      <c r="E308" s="8"/>
      <c r="F308" s="8"/>
      <c r="G308" s="8"/>
    </row>
    <row r="309" spans="1:7" x14ac:dyDescent="0.25">
      <c r="C309" s="8"/>
      <c r="D309" s="8"/>
      <c r="E309" s="8"/>
      <c r="F309" s="8"/>
      <c r="G309" s="8"/>
    </row>
    <row r="310" spans="1:7" x14ac:dyDescent="0.25">
      <c r="C310" s="8"/>
      <c r="D310" s="8"/>
      <c r="E310" s="8"/>
      <c r="F310" s="8"/>
      <c r="G310" s="8"/>
    </row>
    <row r="311" spans="1:7" x14ac:dyDescent="0.25">
      <c r="C311" s="8"/>
      <c r="D311" s="70" t="s">
        <v>24</v>
      </c>
      <c r="E311" s="70"/>
      <c r="F311" s="8"/>
      <c r="G311" s="8" t="s">
        <v>27</v>
      </c>
    </row>
    <row r="312" spans="1:7" x14ac:dyDescent="0.25">
      <c r="C312" s="8"/>
      <c r="D312" s="8"/>
      <c r="E312" s="8"/>
      <c r="F312" s="8"/>
      <c r="G312" s="8"/>
    </row>
    <row r="313" spans="1:7" x14ac:dyDescent="0.25">
      <c r="C313" s="8"/>
      <c r="D313" s="1" t="s">
        <v>0</v>
      </c>
      <c r="E313" s="3" t="s">
        <v>1</v>
      </c>
      <c r="F313" s="1" t="s">
        <v>2</v>
      </c>
      <c r="G313" s="1" t="s">
        <v>3</v>
      </c>
    </row>
    <row r="314" spans="1:7" x14ac:dyDescent="0.25">
      <c r="C314" s="8"/>
      <c r="D314" s="8"/>
      <c r="E314" s="8"/>
      <c r="F314" s="8"/>
      <c r="G314" s="8"/>
    </row>
    <row r="315" spans="1:7" x14ac:dyDescent="0.25">
      <c r="A315" s="70" t="s">
        <v>36</v>
      </c>
      <c r="B315" s="70"/>
      <c r="C315" s="8"/>
      <c r="D315" s="6">
        <v>203091</v>
      </c>
      <c r="E315" s="6">
        <v>176100</v>
      </c>
      <c r="F315" s="6">
        <v>137532</v>
      </c>
      <c r="G315" s="6">
        <v>55105</v>
      </c>
    </row>
    <row r="316" spans="1:7" x14ac:dyDescent="0.25">
      <c r="C316" s="8" t="s">
        <v>37</v>
      </c>
      <c r="D316" s="8"/>
      <c r="E316" s="8"/>
      <c r="F316" s="8"/>
      <c r="G316" s="8"/>
    </row>
    <row r="317" spans="1:7" x14ac:dyDescent="0.25">
      <c r="C317" s="8">
        <v>2</v>
      </c>
      <c r="D317" s="10">
        <f>$D$315/C317</f>
        <v>101545.5</v>
      </c>
      <c r="E317" s="10">
        <f>$E$315/C317</f>
        <v>88050</v>
      </c>
      <c r="F317" s="10">
        <f>$F$315/C317</f>
        <v>68766</v>
      </c>
      <c r="G317" s="10">
        <f>$G$315/C317</f>
        <v>27552.5</v>
      </c>
    </row>
    <row r="318" spans="1:7" x14ac:dyDescent="0.25">
      <c r="C318" s="8">
        <v>3</v>
      </c>
      <c r="D318" s="10">
        <f t="shared" ref="D318:D342" si="48">$D$315/C318</f>
        <v>67697</v>
      </c>
      <c r="E318" s="10">
        <f t="shared" ref="E318:E342" si="49">$E$315/C318</f>
        <v>58700</v>
      </c>
      <c r="F318" s="10">
        <f t="shared" ref="F318:F342" si="50">$F$315/C318</f>
        <v>45844</v>
      </c>
      <c r="G318" s="10">
        <f t="shared" ref="G318:G342" si="51">$G$315/C318</f>
        <v>18368.333333333332</v>
      </c>
    </row>
    <row r="319" spans="1:7" x14ac:dyDescent="0.25">
      <c r="C319" s="8">
        <v>4</v>
      </c>
      <c r="D319" s="10">
        <f t="shared" si="48"/>
        <v>50772.75</v>
      </c>
      <c r="E319" s="10">
        <f t="shared" si="49"/>
        <v>44025</v>
      </c>
      <c r="F319" s="10">
        <f t="shared" si="50"/>
        <v>34383</v>
      </c>
      <c r="G319" s="9">
        <f t="shared" si="51"/>
        <v>13776.25</v>
      </c>
    </row>
    <row r="320" spans="1:7" x14ac:dyDescent="0.25">
      <c r="C320" s="8">
        <v>5</v>
      </c>
      <c r="D320" s="10">
        <f t="shared" si="48"/>
        <v>40618.199999999997</v>
      </c>
      <c r="E320" s="10">
        <f t="shared" si="49"/>
        <v>35220</v>
      </c>
      <c r="F320" s="10">
        <f t="shared" si="50"/>
        <v>27506.400000000001</v>
      </c>
      <c r="G320" s="9">
        <f t="shared" si="51"/>
        <v>11021</v>
      </c>
    </row>
    <row r="321" spans="3:9" x14ac:dyDescent="0.25">
      <c r="C321" s="8">
        <v>6</v>
      </c>
      <c r="D321" s="10">
        <f t="shared" si="48"/>
        <v>33848.5</v>
      </c>
      <c r="E321" s="10">
        <f t="shared" si="49"/>
        <v>29350</v>
      </c>
      <c r="F321" s="10">
        <f t="shared" si="50"/>
        <v>22922</v>
      </c>
      <c r="G321" s="9">
        <f t="shared" si="51"/>
        <v>9184.1666666666661</v>
      </c>
    </row>
    <row r="322" spans="3:9" x14ac:dyDescent="0.25">
      <c r="C322" s="8">
        <v>7</v>
      </c>
      <c r="D322" s="10">
        <f t="shared" si="48"/>
        <v>29013</v>
      </c>
      <c r="E322" s="10">
        <f t="shared" si="49"/>
        <v>25157.142857142859</v>
      </c>
      <c r="F322" s="10">
        <f t="shared" si="50"/>
        <v>19647.428571428572</v>
      </c>
      <c r="G322" s="9">
        <f t="shared" si="51"/>
        <v>7872.1428571428569</v>
      </c>
      <c r="I322" s="6"/>
    </row>
    <row r="323" spans="3:9" x14ac:dyDescent="0.25">
      <c r="C323" s="8">
        <v>8</v>
      </c>
      <c r="D323" s="10">
        <f t="shared" si="48"/>
        <v>25386.375</v>
      </c>
      <c r="E323" s="10">
        <f t="shared" si="49"/>
        <v>22012.5</v>
      </c>
      <c r="F323" s="9">
        <f t="shared" si="50"/>
        <v>17191.5</v>
      </c>
      <c r="G323" s="9">
        <f t="shared" si="51"/>
        <v>6888.125</v>
      </c>
      <c r="I323" s="6"/>
    </row>
    <row r="324" spans="3:9" x14ac:dyDescent="0.25">
      <c r="C324" s="8">
        <v>9</v>
      </c>
      <c r="D324" s="10">
        <f t="shared" si="48"/>
        <v>22565.666666666668</v>
      </c>
      <c r="E324" s="10">
        <f t="shared" si="49"/>
        <v>19566.666666666668</v>
      </c>
      <c r="F324" s="9">
        <f t="shared" si="50"/>
        <v>15281.333333333334</v>
      </c>
      <c r="G324" s="9">
        <f t="shared" si="51"/>
        <v>6122.7777777777774</v>
      </c>
      <c r="I324" s="6"/>
    </row>
    <row r="325" spans="3:9" x14ac:dyDescent="0.25">
      <c r="C325" s="8">
        <v>10</v>
      </c>
      <c r="D325" s="10">
        <f t="shared" si="48"/>
        <v>20309.099999999999</v>
      </c>
      <c r="E325" s="9">
        <f t="shared" si="49"/>
        <v>17610</v>
      </c>
      <c r="F325" s="9">
        <f t="shared" si="50"/>
        <v>13753.2</v>
      </c>
      <c r="G325" s="9">
        <f t="shared" si="51"/>
        <v>5510.5</v>
      </c>
      <c r="I325" s="6"/>
    </row>
    <row r="326" spans="3:9" x14ac:dyDescent="0.25">
      <c r="C326" s="8">
        <v>11</v>
      </c>
      <c r="D326" s="10">
        <f t="shared" si="48"/>
        <v>18462.81818181818</v>
      </c>
      <c r="E326" s="9">
        <f t="shared" si="49"/>
        <v>16009.09090909091</v>
      </c>
      <c r="F326" s="9">
        <f t="shared" si="50"/>
        <v>12502.90909090909</v>
      </c>
      <c r="G326" s="9">
        <f t="shared" si="51"/>
        <v>5009.545454545455</v>
      </c>
    </row>
    <row r="327" spans="3:9" x14ac:dyDescent="0.25">
      <c r="C327" s="8">
        <v>12</v>
      </c>
      <c r="D327" s="9">
        <f t="shared" si="48"/>
        <v>16924.25</v>
      </c>
      <c r="E327" s="9">
        <f t="shared" si="49"/>
        <v>14675</v>
      </c>
      <c r="F327" s="9">
        <f t="shared" si="50"/>
        <v>11461</v>
      </c>
      <c r="G327" s="9">
        <f t="shared" si="51"/>
        <v>4592.083333333333</v>
      </c>
    </row>
    <row r="328" spans="3:9" x14ac:dyDescent="0.25">
      <c r="C328" s="8">
        <v>13</v>
      </c>
      <c r="D328" s="9">
        <f t="shared" si="48"/>
        <v>15622.384615384615</v>
      </c>
      <c r="E328" s="9">
        <f t="shared" si="49"/>
        <v>13546.153846153846</v>
      </c>
      <c r="F328" s="9">
        <f t="shared" si="50"/>
        <v>10579.384615384615</v>
      </c>
      <c r="G328" s="9">
        <f t="shared" si="51"/>
        <v>4238.8461538461543</v>
      </c>
    </row>
    <row r="329" spans="3:9" x14ac:dyDescent="0.25">
      <c r="C329" s="8">
        <v>14</v>
      </c>
      <c r="D329" s="9">
        <f t="shared" si="48"/>
        <v>14506.5</v>
      </c>
      <c r="E329" s="9">
        <f t="shared" si="49"/>
        <v>12578.571428571429</v>
      </c>
      <c r="F329" s="9">
        <f t="shared" si="50"/>
        <v>9823.7142857142862</v>
      </c>
      <c r="G329" s="9">
        <f t="shared" si="51"/>
        <v>3936.0714285714284</v>
      </c>
    </row>
    <row r="330" spans="3:9" x14ac:dyDescent="0.25">
      <c r="C330" s="8">
        <v>15</v>
      </c>
      <c r="D330" s="9">
        <f t="shared" si="48"/>
        <v>13539.4</v>
      </c>
      <c r="E330" s="9">
        <f t="shared" si="49"/>
        <v>11740</v>
      </c>
      <c r="F330" s="9">
        <f t="shared" si="50"/>
        <v>9168.7999999999993</v>
      </c>
      <c r="G330" s="9">
        <f t="shared" si="51"/>
        <v>3673.6666666666665</v>
      </c>
    </row>
    <row r="331" spans="3:9" x14ac:dyDescent="0.25">
      <c r="C331" s="8">
        <v>16</v>
      </c>
      <c r="D331" s="9">
        <f t="shared" si="48"/>
        <v>12693.1875</v>
      </c>
      <c r="E331" s="9">
        <f t="shared" si="49"/>
        <v>11006.25</v>
      </c>
      <c r="F331" s="9">
        <f t="shared" si="50"/>
        <v>8595.75</v>
      </c>
      <c r="G331" s="9">
        <f t="shared" si="51"/>
        <v>3444.0625</v>
      </c>
    </row>
    <row r="332" spans="3:9" x14ac:dyDescent="0.25">
      <c r="C332" s="8">
        <v>17</v>
      </c>
      <c r="D332" s="9">
        <f t="shared" si="48"/>
        <v>11946.529411764706</v>
      </c>
      <c r="E332" s="9">
        <f t="shared" si="49"/>
        <v>10358.823529411764</v>
      </c>
      <c r="F332" s="9">
        <f t="shared" si="50"/>
        <v>8090.1176470588234</v>
      </c>
      <c r="G332" s="9">
        <f t="shared" si="51"/>
        <v>3241.4705882352941</v>
      </c>
    </row>
    <row r="333" spans="3:9" x14ac:dyDescent="0.25">
      <c r="C333" s="8">
        <v>18</v>
      </c>
      <c r="D333" s="9">
        <f t="shared" si="48"/>
        <v>11282.833333333334</v>
      </c>
      <c r="E333" s="9">
        <f t="shared" si="49"/>
        <v>9783.3333333333339</v>
      </c>
      <c r="F333" s="9">
        <f t="shared" si="50"/>
        <v>7640.666666666667</v>
      </c>
      <c r="G333" s="9">
        <f t="shared" si="51"/>
        <v>3061.3888888888887</v>
      </c>
    </row>
    <row r="334" spans="3:9" x14ac:dyDescent="0.25">
      <c r="C334" s="8">
        <v>19</v>
      </c>
      <c r="D334" s="9">
        <f t="shared" si="48"/>
        <v>10689</v>
      </c>
      <c r="E334" s="9">
        <f t="shared" si="49"/>
        <v>9268.4210526315783</v>
      </c>
      <c r="F334" s="9">
        <f t="shared" si="50"/>
        <v>7238.5263157894733</v>
      </c>
      <c r="G334" s="9">
        <f t="shared" si="51"/>
        <v>2900.2631578947367</v>
      </c>
    </row>
    <row r="335" spans="3:9" x14ac:dyDescent="0.25">
      <c r="C335" s="8">
        <v>20</v>
      </c>
      <c r="D335" s="9">
        <f t="shared" si="48"/>
        <v>10154.549999999999</v>
      </c>
      <c r="E335" s="9">
        <f t="shared" si="49"/>
        <v>8805</v>
      </c>
      <c r="F335" s="9">
        <f t="shared" si="50"/>
        <v>6876.6</v>
      </c>
      <c r="G335" s="9">
        <f t="shared" si="51"/>
        <v>2755.25</v>
      </c>
    </row>
    <row r="336" spans="3:9" x14ac:dyDescent="0.25">
      <c r="C336" s="8">
        <v>21</v>
      </c>
      <c r="D336" s="9">
        <f t="shared" si="48"/>
        <v>9671</v>
      </c>
      <c r="E336" s="9">
        <f t="shared" si="49"/>
        <v>8385.7142857142862</v>
      </c>
      <c r="F336" s="9">
        <f t="shared" si="50"/>
        <v>6549.1428571428569</v>
      </c>
      <c r="G336" s="9">
        <f t="shared" si="51"/>
        <v>2624.0476190476193</v>
      </c>
    </row>
    <row r="337" spans="1:7" x14ac:dyDescent="0.25">
      <c r="C337" s="8">
        <v>22</v>
      </c>
      <c r="D337" s="9">
        <f t="shared" si="48"/>
        <v>9231.4090909090901</v>
      </c>
      <c r="E337" s="9">
        <f t="shared" si="49"/>
        <v>8004.545454545455</v>
      </c>
      <c r="F337" s="9">
        <f t="shared" si="50"/>
        <v>6251.454545454545</v>
      </c>
      <c r="G337" s="9">
        <f t="shared" si="51"/>
        <v>2504.7727272727275</v>
      </c>
    </row>
    <row r="338" spans="1:7" x14ac:dyDescent="0.25">
      <c r="C338" s="8">
        <v>23</v>
      </c>
      <c r="D338" s="9">
        <f t="shared" si="48"/>
        <v>8830.04347826087</v>
      </c>
      <c r="E338" s="9">
        <f t="shared" si="49"/>
        <v>7656.521739130435</v>
      </c>
      <c r="F338" s="9">
        <f t="shared" si="50"/>
        <v>5979.652173913043</v>
      </c>
      <c r="G338" s="9">
        <f t="shared" si="51"/>
        <v>2395.8695652173915</v>
      </c>
    </row>
    <row r="339" spans="1:7" x14ac:dyDescent="0.25">
      <c r="C339" s="8">
        <v>24</v>
      </c>
      <c r="D339" s="9">
        <f t="shared" si="48"/>
        <v>8462.125</v>
      </c>
      <c r="E339" s="9">
        <f t="shared" si="49"/>
        <v>7337.5</v>
      </c>
      <c r="F339" s="9">
        <f t="shared" si="50"/>
        <v>5730.5</v>
      </c>
      <c r="G339" s="9">
        <f t="shared" si="51"/>
        <v>2296.0416666666665</v>
      </c>
    </row>
    <row r="340" spans="1:7" x14ac:dyDescent="0.25">
      <c r="C340" s="8">
        <v>25</v>
      </c>
      <c r="D340" s="9">
        <f t="shared" si="48"/>
        <v>8123.64</v>
      </c>
      <c r="E340" s="9">
        <f t="shared" si="49"/>
        <v>7044</v>
      </c>
      <c r="F340" s="9">
        <f t="shared" si="50"/>
        <v>5501.28</v>
      </c>
      <c r="G340" s="9">
        <f t="shared" si="51"/>
        <v>2204.1999999999998</v>
      </c>
    </row>
    <row r="341" spans="1:7" x14ac:dyDescent="0.25">
      <c r="C341" s="8">
        <v>26</v>
      </c>
      <c r="D341" s="9">
        <f t="shared" si="48"/>
        <v>7811.1923076923076</v>
      </c>
      <c r="E341" s="9">
        <f t="shared" si="49"/>
        <v>6773.0769230769229</v>
      </c>
      <c r="F341" s="9">
        <f t="shared" si="50"/>
        <v>5289.6923076923076</v>
      </c>
      <c r="G341" s="9">
        <f t="shared" si="51"/>
        <v>2119.4230769230771</v>
      </c>
    </row>
    <row r="342" spans="1:7" x14ac:dyDescent="0.25">
      <c r="C342" s="8">
        <v>27</v>
      </c>
      <c r="D342" s="9">
        <f t="shared" si="48"/>
        <v>7521.8888888888887</v>
      </c>
      <c r="E342" s="9">
        <f t="shared" si="49"/>
        <v>6522.2222222222226</v>
      </c>
      <c r="F342" s="9">
        <f t="shared" si="50"/>
        <v>5093.7777777777774</v>
      </c>
      <c r="G342" s="9">
        <f t="shared" si="51"/>
        <v>2040.9259259259259</v>
      </c>
    </row>
    <row r="343" spans="1:7" x14ac:dyDescent="0.25">
      <c r="C343" s="8"/>
      <c r="D343" s="8"/>
      <c r="E343" s="8"/>
      <c r="F343" s="8"/>
      <c r="G343" s="8"/>
    </row>
    <row r="344" spans="1:7" x14ac:dyDescent="0.25">
      <c r="A344" s="70" t="s">
        <v>82</v>
      </c>
      <c r="B344" s="70"/>
      <c r="C344" s="8"/>
      <c r="D344" s="8">
        <v>10</v>
      </c>
      <c r="E344" s="8">
        <v>8</v>
      </c>
      <c r="F344" s="8">
        <v>6</v>
      </c>
      <c r="G344" s="8">
        <v>2</v>
      </c>
    </row>
    <row r="345" spans="1:7" x14ac:dyDescent="0.25">
      <c r="A345" s="16"/>
      <c r="B345" s="16"/>
      <c r="C345" s="8"/>
      <c r="D345" s="37"/>
      <c r="E345" s="37"/>
      <c r="F345" s="37"/>
      <c r="G345" s="37"/>
    </row>
    <row r="346" spans="1:7" x14ac:dyDescent="0.25">
      <c r="A346" s="16"/>
      <c r="B346" s="16"/>
      <c r="C346" s="8"/>
      <c r="D346" s="37"/>
      <c r="E346" s="37"/>
      <c r="F346" s="37"/>
      <c r="G346" s="37"/>
    </row>
    <row r="347" spans="1:7" x14ac:dyDescent="0.25">
      <c r="A347" s="8"/>
      <c r="B347" s="8"/>
      <c r="C347" s="8"/>
      <c r="D347" s="37"/>
      <c r="E347" s="37"/>
      <c r="F347" s="37"/>
      <c r="G347" s="37"/>
    </row>
    <row r="348" spans="1:7" x14ac:dyDescent="0.25">
      <c r="C348" s="8"/>
      <c r="D348" s="8"/>
      <c r="E348" s="8"/>
      <c r="F348" s="8"/>
      <c r="G348" s="8"/>
    </row>
    <row r="349" spans="1:7" x14ac:dyDescent="0.25">
      <c r="C349" s="8"/>
      <c r="D349" s="8"/>
      <c r="E349" s="8"/>
      <c r="F349" s="8"/>
      <c r="G349" s="8"/>
    </row>
    <row r="350" spans="1:7" x14ac:dyDescent="0.25">
      <c r="C350" s="8"/>
      <c r="D350" s="70" t="s">
        <v>25</v>
      </c>
      <c r="E350" s="70"/>
      <c r="F350" s="8"/>
      <c r="G350" s="8" t="s">
        <v>31</v>
      </c>
    </row>
    <row r="351" spans="1:7" x14ac:dyDescent="0.25">
      <c r="C351" s="8"/>
      <c r="D351" s="8"/>
      <c r="E351" s="8"/>
      <c r="F351" s="8"/>
      <c r="G351" s="8"/>
    </row>
    <row r="352" spans="1:7" x14ac:dyDescent="0.25">
      <c r="C352" s="8"/>
      <c r="D352" s="1" t="s">
        <v>0</v>
      </c>
      <c r="E352" s="3" t="s">
        <v>1</v>
      </c>
      <c r="F352" s="1" t="s">
        <v>2</v>
      </c>
      <c r="G352" s="1" t="s">
        <v>3</v>
      </c>
    </row>
    <row r="353" spans="1:9" x14ac:dyDescent="0.25">
      <c r="C353" s="8"/>
      <c r="D353" s="8"/>
      <c r="E353" s="8"/>
      <c r="F353" s="8"/>
      <c r="G353" s="8"/>
    </row>
    <row r="354" spans="1:9" x14ac:dyDescent="0.25">
      <c r="A354" s="70" t="s">
        <v>36</v>
      </c>
      <c r="B354" s="70"/>
      <c r="C354" s="8"/>
      <c r="D354" s="6">
        <v>251090</v>
      </c>
      <c r="E354" s="6">
        <v>109588</v>
      </c>
      <c r="F354" s="6">
        <v>142100</v>
      </c>
      <c r="G354" s="6">
        <v>28859</v>
      </c>
    </row>
    <row r="355" spans="1:9" x14ac:dyDescent="0.25">
      <c r="C355" s="8" t="s">
        <v>37</v>
      </c>
      <c r="D355" s="8"/>
      <c r="E355" s="8"/>
      <c r="F355" s="8"/>
      <c r="G355" s="8"/>
    </row>
    <row r="356" spans="1:9" x14ac:dyDescent="0.25">
      <c r="C356" s="8">
        <v>2</v>
      </c>
      <c r="D356" s="10">
        <f>$D$354/C356</f>
        <v>125545</v>
      </c>
      <c r="E356" s="10">
        <f>$E$354/C356</f>
        <v>54794</v>
      </c>
      <c r="F356" s="10">
        <f>$F$354/C356</f>
        <v>71050</v>
      </c>
      <c r="G356" s="12">
        <f>$G$354/C356</f>
        <v>14429.5</v>
      </c>
    </row>
    <row r="357" spans="1:9" x14ac:dyDescent="0.25">
      <c r="C357" s="8">
        <v>3</v>
      </c>
      <c r="D357" s="10">
        <f t="shared" ref="D357:D378" si="52">$D$354/C357</f>
        <v>83696.666666666672</v>
      </c>
      <c r="E357" s="10">
        <f t="shared" ref="E357:E378" si="53">$E$354/C357</f>
        <v>36529.333333333336</v>
      </c>
      <c r="F357" s="10">
        <f t="shared" ref="F357:F378" si="54">$F$354/C357</f>
        <v>47366.666666666664</v>
      </c>
      <c r="G357" s="9">
        <f t="shared" ref="G357:G378" si="55">$G$354/C357</f>
        <v>9619.6666666666661</v>
      </c>
    </row>
    <row r="358" spans="1:9" x14ac:dyDescent="0.25">
      <c r="C358" s="8">
        <v>4</v>
      </c>
      <c r="D358" s="10">
        <f t="shared" si="52"/>
        <v>62772.5</v>
      </c>
      <c r="E358" s="10">
        <f t="shared" si="53"/>
        <v>27397</v>
      </c>
      <c r="F358" s="10">
        <f t="shared" si="54"/>
        <v>35525</v>
      </c>
      <c r="G358" s="9">
        <f t="shared" si="55"/>
        <v>7214.75</v>
      </c>
    </row>
    <row r="359" spans="1:9" x14ac:dyDescent="0.25">
      <c r="C359" s="8">
        <v>5</v>
      </c>
      <c r="D359" s="10">
        <f t="shared" si="52"/>
        <v>50218</v>
      </c>
      <c r="E359" s="10">
        <f t="shared" si="53"/>
        <v>21917.599999999999</v>
      </c>
      <c r="F359" s="10">
        <f t="shared" si="54"/>
        <v>28420</v>
      </c>
      <c r="G359" s="9">
        <f t="shared" si="55"/>
        <v>5771.8</v>
      </c>
    </row>
    <row r="360" spans="1:9" x14ac:dyDescent="0.25">
      <c r="C360" s="8">
        <v>6</v>
      </c>
      <c r="D360" s="10">
        <f t="shared" si="52"/>
        <v>41848.333333333336</v>
      </c>
      <c r="E360" s="10">
        <f t="shared" si="53"/>
        <v>18264.666666666668</v>
      </c>
      <c r="F360" s="10">
        <f t="shared" si="54"/>
        <v>23683.333333333332</v>
      </c>
      <c r="G360" s="9">
        <f t="shared" si="55"/>
        <v>4809.833333333333</v>
      </c>
      <c r="I360" s="6"/>
    </row>
    <row r="361" spans="1:9" x14ac:dyDescent="0.25">
      <c r="C361" s="8">
        <v>7</v>
      </c>
      <c r="D361" s="10">
        <f t="shared" si="52"/>
        <v>35870</v>
      </c>
      <c r="E361" s="9">
        <f t="shared" si="53"/>
        <v>15655.428571428571</v>
      </c>
      <c r="F361" s="10">
        <f t="shared" si="54"/>
        <v>20300</v>
      </c>
      <c r="G361" s="9">
        <f t="shared" si="55"/>
        <v>4122.7142857142853</v>
      </c>
      <c r="I361" s="6"/>
    </row>
    <row r="362" spans="1:9" x14ac:dyDescent="0.25">
      <c r="C362" s="8">
        <v>8</v>
      </c>
      <c r="D362" s="10">
        <f t="shared" si="52"/>
        <v>31386.25</v>
      </c>
      <c r="E362" s="9">
        <f t="shared" si="53"/>
        <v>13698.5</v>
      </c>
      <c r="F362" s="9">
        <f t="shared" si="54"/>
        <v>17762.5</v>
      </c>
      <c r="G362" s="9">
        <f t="shared" si="55"/>
        <v>3607.375</v>
      </c>
      <c r="I362" s="6"/>
    </row>
    <row r="363" spans="1:9" x14ac:dyDescent="0.25">
      <c r="C363" s="8">
        <v>9</v>
      </c>
      <c r="D363" s="10">
        <f t="shared" si="52"/>
        <v>27898.888888888891</v>
      </c>
      <c r="E363" s="9">
        <f t="shared" si="53"/>
        <v>12176.444444444445</v>
      </c>
      <c r="F363" s="9">
        <f t="shared" si="54"/>
        <v>15788.888888888889</v>
      </c>
      <c r="G363" s="9">
        <f t="shared" si="55"/>
        <v>3206.5555555555557</v>
      </c>
      <c r="I363" s="6"/>
    </row>
    <row r="364" spans="1:9" x14ac:dyDescent="0.25">
      <c r="C364" s="8">
        <v>10</v>
      </c>
      <c r="D364" s="10">
        <f t="shared" si="52"/>
        <v>25109</v>
      </c>
      <c r="E364" s="9">
        <f t="shared" si="53"/>
        <v>10958.8</v>
      </c>
      <c r="F364" s="9">
        <f t="shared" si="54"/>
        <v>14210</v>
      </c>
      <c r="G364" s="9">
        <f t="shared" si="55"/>
        <v>2885.9</v>
      </c>
    </row>
    <row r="365" spans="1:9" x14ac:dyDescent="0.25">
      <c r="C365" s="8">
        <v>11</v>
      </c>
      <c r="D365" s="10">
        <f t="shared" si="52"/>
        <v>22826.363636363636</v>
      </c>
      <c r="E365" s="9">
        <f t="shared" si="53"/>
        <v>9962.545454545454</v>
      </c>
      <c r="F365" s="9">
        <f t="shared" si="54"/>
        <v>12918.181818181818</v>
      </c>
      <c r="G365" s="9">
        <f t="shared" si="55"/>
        <v>2623.5454545454545</v>
      </c>
    </row>
    <row r="366" spans="1:9" x14ac:dyDescent="0.25">
      <c r="C366" s="8">
        <v>12</v>
      </c>
      <c r="D366" s="10">
        <f t="shared" si="52"/>
        <v>20924.166666666668</v>
      </c>
      <c r="E366" s="9">
        <f t="shared" si="53"/>
        <v>9132.3333333333339</v>
      </c>
      <c r="F366" s="9">
        <f t="shared" si="54"/>
        <v>11841.666666666666</v>
      </c>
      <c r="G366" s="9">
        <f t="shared" si="55"/>
        <v>2404.9166666666665</v>
      </c>
    </row>
    <row r="367" spans="1:9" x14ac:dyDescent="0.25">
      <c r="C367" s="8">
        <v>13</v>
      </c>
      <c r="D367" s="10">
        <f t="shared" si="52"/>
        <v>19314.615384615383</v>
      </c>
      <c r="E367" s="9">
        <f t="shared" si="53"/>
        <v>8429.8461538461543</v>
      </c>
      <c r="F367" s="9">
        <f t="shared" si="54"/>
        <v>10930.76923076923</v>
      </c>
      <c r="G367" s="9">
        <f t="shared" si="55"/>
        <v>2219.9230769230771</v>
      </c>
    </row>
    <row r="368" spans="1:9" x14ac:dyDescent="0.25">
      <c r="C368" s="8">
        <v>14</v>
      </c>
      <c r="D368" s="9">
        <f t="shared" si="52"/>
        <v>17935</v>
      </c>
      <c r="E368" s="9">
        <f t="shared" si="53"/>
        <v>7827.7142857142853</v>
      </c>
      <c r="F368" s="9">
        <f t="shared" si="54"/>
        <v>10150</v>
      </c>
      <c r="G368" s="9">
        <f t="shared" si="55"/>
        <v>2061.3571428571427</v>
      </c>
    </row>
    <row r="369" spans="1:7" x14ac:dyDescent="0.25">
      <c r="C369" s="8">
        <v>15</v>
      </c>
      <c r="D369" s="9">
        <f t="shared" si="52"/>
        <v>16739.333333333332</v>
      </c>
      <c r="E369" s="9">
        <f t="shared" si="53"/>
        <v>7305.8666666666668</v>
      </c>
      <c r="F369" s="9">
        <f t="shared" si="54"/>
        <v>9473.3333333333339</v>
      </c>
      <c r="G369" s="9">
        <f t="shared" si="55"/>
        <v>1923.9333333333334</v>
      </c>
    </row>
    <row r="370" spans="1:7" x14ac:dyDescent="0.25">
      <c r="C370" s="8">
        <v>16</v>
      </c>
      <c r="D370" s="9">
        <f t="shared" si="52"/>
        <v>15693.125</v>
      </c>
      <c r="E370" s="9">
        <f t="shared" si="53"/>
        <v>6849.25</v>
      </c>
      <c r="F370" s="9">
        <f t="shared" si="54"/>
        <v>8881.25</v>
      </c>
      <c r="G370" s="9">
        <f t="shared" si="55"/>
        <v>1803.6875</v>
      </c>
    </row>
    <row r="371" spans="1:7" x14ac:dyDescent="0.25">
      <c r="C371" s="8">
        <v>17</v>
      </c>
      <c r="D371" s="9">
        <f t="shared" si="52"/>
        <v>14770</v>
      </c>
      <c r="E371" s="9">
        <f t="shared" si="53"/>
        <v>6446.3529411764703</v>
      </c>
      <c r="F371" s="9">
        <f t="shared" si="54"/>
        <v>8358.823529411764</v>
      </c>
      <c r="G371" s="9">
        <f t="shared" si="55"/>
        <v>1697.5882352941176</v>
      </c>
    </row>
    <row r="372" spans="1:7" x14ac:dyDescent="0.25">
      <c r="C372" s="8">
        <v>18</v>
      </c>
      <c r="D372" s="9">
        <f t="shared" si="52"/>
        <v>13949.444444444445</v>
      </c>
      <c r="E372" s="9">
        <f t="shared" si="53"/>
        <v>6088.2222222222226</v>
      </c>
      <c r="F372" s="9">
        <f t="shared" si="54"/>
        <v>7894.4444444444443</v>
      </c>
      <c r="G372" s="9">
        <f t="shared" si="55"/>
        <v>1603.2777777777778</v>
      </c>
    </row>
    <row r="373" spans="1:7" x14ac:dyDescent="0.25">
      <c r="C373" s="8">
        <v>19</v>
      </c>
      <c r="D373" s="9">
        <f t="shared" si="52"/>
        <v>13215.263157894737</v>
      </c>
      <c r="E373" s="9">
        <f t="shared" si="53"/>
        <v>5767.7894736842109</v>
      </c>
      <c r="F373" s="9">
        <f t="shared" si="54"/>
        <v>7478.9473684210525</v>
      </c>
      <c r="G373" s="9">
        <f t="shared" si="55"/>
        <v>1518.8947368421052</v>
      </c>
    </row>
    <row r="374" spans="1:7" x14ac:dyDescent="0.25">
      <c r="C374" s="8">
        <v>20</v>
      </c>
      <c r="D374" s="9">
        <f t="shared" si="52"/>
        <v>12554.5</v>
      </c>
      <c r="E374" s="9">
        <f t="shared" si="53"/>
        <v>5479.4</v>
      </c>
      <c r="F374" s="9">
        <f t="shared" si="54"/>
        <v>7105</v>
      </c>
      <c r="G374" s="9">
        <f t="shared" si="55"/>
        <v>1442.95</v>
      </c>
    </row>
    <row r="375" spans="1:7" x14ac:dyDescent="0.25">
      <c r="C375" s="8">
        <v>21</v>
      </c>
      <c r="D375" s="9">
        <f t="shared" si="52"/>
        <v>11956.666666666666</v>
      </c>
      <c r="E375" s="9">
        <f t="shared" si="53"/>
        <v>5218.4761904761908</v>
      </c>
      <c r="F375" s="9">
        <f t="shared" si="54"/>
        <v>6766.666666666667</v>
      </c>
      <c r="G375" s="9">
        <f t="shared" si="55"/>
        <v>1374.2380952380952</v>
      </c>
    </row>
    <row r="376" spans="1:7" x14ac:dyDescent="0.25">
      <c r="C376" s="8">
        <v>22</v>
      </c>
      <c r="D376" s="9">
        <f t="shared" si="52"/>
        <v>11413.181818181818</v>
      </c>
      <c r="E376" s="9">
        <f t="shared" si="53"/>
        <v>4981.272727272727</v>
      </c>
      <c r="F376" s="9">
        <f t="shared" si="54"/>
        <v>6459.090909090909</v>
      </c>
      <c r="G376" s="9">
        <f t="shared" si="55"/>
        <v>1311.7727272727273</v>
      </c>
    </row>
    <row r="377" spans="1:7" x14ac:dyDescent="0.25">
      <c r="C377" s="8">
        <v>23</v>
      </c>
      <c r="D377" s="9">
        <f t="shared" si="52"/>
        <v>10916.95652173913</v>
      </c>
      <c r="E377" s="9">
        <f t="shared" si="53"/>
        <v>4764.695652173913</v>
      </c>
      <c r="F377" s="9">
        <f t="shared" si="54"/>
        <v>6178.260869565217</v>
      </c>
      <c r="G377" s="9">
        <f t="shared" si="55"/>
        <v>1254.7391304347825</v>
      </c>
    </row>
    <row r="378" spans="1:7" x14ac:dyDescent="0.25">
      <c r="C378" s="8">
        <v>24</v>
      </c>
      <c r="D378" s="9">
        <f t="shared" si="52"/>
        <v>10462.083333333334</v>
      </c>
      <c r="E378" s="9">
        <f t="shared" si="53"/>
        <v>4566.166666666667</v>
      </c>
      <c r="F378" s="9">
        <f t="shared" si="54"/>
        <v>5920.833333333333</v>
      </c>
      <c r="G378" s="9">
        <f t="shared" si="55"/>
        <v>1202.4583333333333</v>
      </c>
    </row>
    <row r="379" spans="1:7" x14ac:dyDescent="0.25">
      <c r="C379" s="8"/>
      <c r="D379" s="8"/>
      <c r="E379" s="8"/>
      <c r="F379" s="8"/>
      <c r="G379" s="8"/>
    </row>
    <row r="380" spans="1:7" x14ac:dyDescent="0.25">
      <c r="A380" s="70" t="s">
        <v>82</v>
      </c>
      <c r="B380" s="70"/>
      <c r="C380" s="8"/>
      <c r="D380" s="8">
        <v>12</v>
      </c>
      <c r="E380" s="8">
        <v>5</v>
      </c>
      <c r="F380" s="8">
        <v>6</v>
      </c>
      <c r="G380" s="8">
        <v>0</v>
      </c>
    </row>
    <row r="381" spans="1:7" x14ac:dyDescent="0.25">
      <c r="A381" s="16"/>
      <c r="B381" s="16"/>
      <c r="C381" s="8"/>
      <c r="D381" s="37"/>
      <c r="E381" s="37"/>
      <c r="F381" s="37"/>
      <c r="G381" s="37"/>
    </row>
    <row r="382" spans="1:7" x14ac:dyDescent="0.25">
      <c r="A382" s="16"/>
      <c r="B382" s="16"/>
      <c r="C382" s="8"/>
      <c r="D382" s="37"/>
      <c r="E382" s="37"/>
      <c r="F382" s="37"/>
      <c r="G382" s="37"/>
    </row>
    <row r="383" spans="1:7" x14ac:dyDescent="0.25">
      <c r="D383" s="7"/>
      <c r="E383" s="7"/>
      <c r="F383" s="7"/>
      <c r="G383" s="7"/>
    </row>
    <row r="388" spans="1:11" x14ac:dyDescent="0.25">
      <c r="A388" s="8"/>
      <c r="B388" s="8"/>
      <c r="C388" s="8"/>
      <c r="D388" s="33" t="s">
        <v>0</v>
      </c>
      <c r="E388" s="33" t="s">
        <v>1</v>
      </c>
      <c r="F388" s="33" t="s">
        <v>2</v>
      </c>
      <c r="G388" s="33" t="s">
        <v>3</v>
      </c>
      <c r="H388" s="52" t="s">
        <v>79</v>
      </c>
      <c r="I388" s="8"/>
      <c r="J388" s="8"/>
      <c r="K388" s="8"/>
    </row>
    <row r="389" spans="1:11" x14ac:dyDescent="0.25">
      <c r="A389" s="70" t="s">
        <v>47</v>
      </c>
      <c r="B389" s="70"/>
      <c r="C389" s="8"/>
      <c r="D389" s="52">
        <f>D380+D344+D305+D281+D255+D232+D196+D171+D136+D111+D88+D64+D43+D16</f>
        <v>77</v>
      </c>
      <c r="E389" s="52">
        <f>E380+E344+E305+E281+E255+E232+E196+E171+E136+E111+E88+E64+E43+E16</f>
        <v>79</v>
      </c>
      <c r="F389" s="52">
        <f>F380+F344+F305+F281+F255+F232+F196+F171+F136+F111+F88+F64+F43+F16</f>
        <v>32</v>
      </c>
      <c r="G389" s="52">
        <f>G380+G344+G305+G281+G255+G232+G196+G171+G136+G111+G88+G64+G43+G16</f>
        <v>12</v>
      </c>
      <c r="H389" s="52">
        <f>SUM(D389:G389)</f>
        <v>200</v>
      </c>
      <c r="I389" s="8"/>
      <c r="J389" s="8"/>
      <c r="K389" s="8"/>
    </row>
    <row r="390" spans="1:11" x14ac:dyDescent="0.25">
      <c r="A390" s="16"/>
      <c r="B390" s="16"/>
      <c r="C390" s="8"/>
      <c r="D390" s="37"/>
      <c r="E390" s="37"/>
      <c r="F390" s="37"/>
      <c r="G390" s="37"/>
      <c r="H390" s="8"/>
      <c r="I390" s="8"/>
      <c r="J390" s="8"/>
      <c r="K390" s="8"/>
    </row>
    <row r="391" spans="1:11" x14ac:dyDescent="0.25">
      <c r="A391" s="16"/>
      <c r="B391" s="16"/>
      <c r="C391" s="8"/>
      <c r="D391" s="37"/>
      <c r="E391" s="37"/>
      <c r="F391" s="37"/>
      <c r="G391" s="37"/>
      <c r="H391" s="8"/>
      <c r="I391" s="8"/>
      <c r="J391" s="8"/>
      <c r="K391" s="8"/>
    </row>
    <row r="392" spans="1:11" x14ac:dyDescent="0.25">
      <c r="A392" s="8"/>
      <c r="B392" s="8"/>
      <c r="C392" s="8"/>
      <c r="D392" s="37"/>
      <c r="E392" s="37"/>
      <c r="F392" s="37"/>
      <c r="G392" s="37"/>
      <c r="H392" s="8"/>
      <c r="I392" s="8"/>
      <c r="J392" s="8"/>
      <c r="K392" s="8"/>
    </row>
    <row r="393" spans="1:11" x14ac:dyDescent="0.25">
      <c r="A393" s="8"/>
      <c r="B393" s="8"/>
      <c r="C393" s="8"/>
      <c r="D393" s="37"/>
      <c r="E393" s="37"/>
      <c r="F393" s="37"/>
      <c r="G393" s="37"/>
      <c r="H393" s="8"/>
      <c r="I393" s="8"/>
      <c r="J393" s="8"/>
      <c r="K393" s="8"/>
    </row>
    <row r="394" spans="1:11" x14ac:dyDescent="0.25">
      <c r="A394" s="8"/>
      <c r="B394" s="8"/>
      <c r="C394" s="8"/>
      <c r="D394" s="37"/>
      <c r="E394" s="37"/>
      <c r="F394" s="37"/>
      <c r="G394" s="37"/>
      <c r="H394" s="8"/>
      <c r="I394" s="8"/>
      <c r="J394" s="8"/>
      <c r="K394" s="8"/>
    </row>
    <row r="403" spans="1:7" x14ac:dyDescent="0.25">
      <c r="C403" s="23"/>
      <c r="D403" s="70" t="s">
        <v>7</v>
      </c>
      <c r="E403" s="70"/>
      <c r="F403" s="23" t="s">
        <v>11</v>
      </c>
      <c r="G403" s="23"/>
    </row>
    <row r="404" spans="1:7" x14ac:dyDescent="0.25">
      <c r="C404" s="23"/>
      <c r="D404" s="23"/>
      <c r="E404" s="23"/>
      <c r="F404" s="23"/>
      <c r="G404" s="23"/>
    </row>
    <row r="405" spans="1:7" x14ac:dyDescent="0.25">
      <c r="C405" s="23"/>
      <c r="D405" s="23"/>
      <c r="E405" s="23"/>
      <c r="F405" s="23"/>
      <c r="G405" s="23"/>
    </row>
    <row r="406" spans="1:7" x14ac:dyDescent="0.25">
      <c r="C406" s="23"/>
      <c r="D406" s="1" t="s">
        <v>0</v>
      </c>
      <c r="E406" s="1" t="s">
        <v>51</v>
      </c>
      <c r="F406" s="1" t="s">
        <v>2</v>
      </c>
      <c r="G406" s="1"/>
    </row>
    <row r="407" spans="1:7" x14ac:dyDescent="0.25">
      <c r="C407" s="23"/>
      <c r="D407" s="23"/>
      <c r="E407" s="23"/>
      <c r="F407" s="23"/>
      <c r="G407" s="23"/>
    </row>
    <row r="408" spans="1:7" x14ac:dyDescent="0.25">
      <c r="A408" s="70" t="s">
        <v>36</v>
      </c>
      <c r="B408" s="70"/>
      <c r="C408" s="23"/>
      <c r="D408" s="6">
        <v>26355</v>
      </c>
      <c r="E408" s="6">
        <v>59710</v>
      </c>
      <c r="F408" s="6">
        <v>18546</v>
      </c>
      <c r="G408" s="6"/>
    </row>
    <row r="409" spans="1:7" x14ac:dyDescent="0.25">
      <c r="C409" s="23" t="s">
        <v>37</v>
      </c>
      <c r="D409" s="37"/>
      <c r="E409" s="37"/>
      <c r="F409" s="37"/>
      <c r="G409" s="37"/>
    </row>
    <row r="410" spans="1:7" x14ac:dyDescent="0.25">
      <c r="C410" s="36">
        <v>2</v>
      </c>
      <c r="D410" s="10">
        <f>D$408/$C410</f>
        <v>13177.5</v>
      </c>
      <c r="E410" s="10">
        <f t="shared" ref="E410:F410" si="56">E$408/$C410</f>
        <v>29855</v>
      </c>
      <c r="F410" s="12">
        <f t="shared" si="56"/>
        <v>9273</v>
      </c>
      <c r="G410" s="12"/>
    </row>
    <row r="411" spans="1:7" x14ac:dyDescent="0.25">
      <c r="C411" s="36">
        <v>3</v>
      </c>
      <c r="D411" s="12">
        <f t="shared" ref="D411:F414" si="57">D$408/$C411</f>
        <v>8785</v>
      </c>
      <c r="E411" s="10">
        <f t="shared" si="57"/>
        <v>19903.333333333332</v>
      </c>
      <c r="F411" s="12">
        <f t="shared" si="57"/>
        <v>6182</v>
      </c>
      <c r="G411" s="12"/>
    </row>
    <row r="412" spans="1:7" x14ac:dyDescent="0.25">
      <c r="C412" s="36">
        <v>4</v>
      </c>
      <c r="D412" s="12">
        <f t="shared" si="57"/>
        <v>6588.75</v>
      </c>
      <c r="E412" s="10">
        <f t="shared" si="57"/>
        <v>14927.5</v>
      </c>
      <c r="F412" s="12">
        <f t="shared" si="57"/>
        <v>4636.5</v>
      </c>
      <c r="G412" s="12"/>
    </row>
    <row r="413" spans="1:7" x14ac:dyDescent="0.25">
      <c r="C413" s="36">
        <v>5</v>
      </c>
      <c r="D413" s="12">
        <f t="shared" si="57"/>
        <v>5271</v>
      </c>
      <c r="E413" s="10">
        <f t="shared" si="57"/>
        <v>11942</v>
      </c>
      <c r="F413" s="12">
        <f t="shared" si="57"/>
        <v>3709.2</v>
      </c>
      <c r="G413" s="12"/>
    </row>
    <row r="414" spans="1:7" x14ac:dyDescent="0.25">
      <c r="C414" s="36">
        <v>6</v>
      </c>
      <c r="D414" s="12">
        <f t="shared" si="57"/>
        <v>4392.5</v>
      </c>
      <c r="E414" s="12">
        <f t="shared" si="57"/>
        <v>9951.6666666666661</v>
      </c>
      <c r="F414" s="12">
        <f t="shared" si="57"/>
        <v>3091</v>
      </c>
      <c r="G414" s="12"/>
    </row>
    <row r="415" spans="1:7" x14ac:dyDescent="0.25">
      <c r="C415" s="36"/>
      <c r="D415" s="37"/>
      <c r="E415" s="37"/>
      <c r="F415" s="37"/>
      <c r="G415" s="37"/>
    </row>
    <row r="416" spans="1:7" x14ac:dyDescent="0.25">
      <c r="A416" s="70" t="s">
        <v>82</v>
      </c>
      <c r="B416" s="70"/>
      <c r="C416" s="36"/>
      <c r="D416" s="37">
        <v>1</v>
      </c>
      <c r="E416" s="37">
        <v>4</v>
      </c>
      <c r="F416" s="37">
        <v>0</v>
      </c>
      <c r="G416" s="37"/>
    </row>
    <row r="417" spans="1:7" x14ac:dyDescent="0.25">
      <c r="A417" s="16"/>
      <c r="B417" s="16"/>
      <c r="C417" s="36"/>
      <c r="D417" s="37"/>
      <c r="E417" s="37"/>
      <c r="F417" s="37"/>
      <c r="G417" s="37"/>
    </row>
    <row r="418" spans="1:7" x14ac:dyDescent="0.25">
      <c r="A418" s="16"/>
      <c r="B418" s="16"/>
      <c r="C418" s="36"/>
      <c r="D418" s="37"/>
      <c r="E418" s="37"/>
      <c r="F418" s="37"/>
      <c r="G418" s="37"/>
    </row>
    <row r="419" spans="1:7" x14ac:dyDescent="0.25">
      <c r="C419" s="36"/>
      <c r="D419" s="37"/>
      <c r="E419" s="37"/>
      <c r="F419" s="37"/>
      <c r="G419" s="37"/>
    </row>
    <row r="420" spans="1:7" x14ac:dyDescent="0.25">
      <c r="C420" s="36"/>
      <c r="D420" s="37"/>
      <c r="E420" s="37"/>
      <c r="F420" s="37"/>
      <c r="G420" s="37"/>
    </row>
    <row r="421" spans="1:7" x14ac:dyDescent="0.25">
      <c r="C421" s="36"/>
      <c r="D421" s="37"/>
      <c r="E421" s="37"/>
      <c r="F421" s="37"/>
      <c r="G421" s="37"/>
    </row>
    <row r="422" spans="1:7" x14ac:dyDescent="0.25">
      <c r="C422" s="36"/>
      <c r="D422" s="71" t="s">
        <v>10</v>
      </c>
      <c r="E422" s="71"/>
      <c r="F422" s="37" t="s">
        <v>12</v>
      </c>
      <c r="G422" s="37"/>
    </row>
    <row r="423" spans="1:7" x14ac:dyDescent="0.25">
      <c r="C423" s="36"/>
      <c r="D423" s="37"/>
      <c r="E423" s="37"/>
      <c r="F423" s="37"/>
      <c r="G423" s="37"/>
    </row>
    <row r="424" spans="1:7" x14ac:dyDescent="0.25">
      <c r="C424" s="36"/>
      <c r="D424" s="3" t="s">
        <v>0</v>
      </c>
      <c r="E424" s="3" t="s">
        <v>51</v>
      </c>
      <c r="F424" s="3" t="s">
        <v>2</v>
      </c>
      <c r="G424" s="3"/>
    </row>
    <row r="425" spans="1:7" x14ac:dyDescent="0.25">
      <c r="C425" s="36"/>
      <c r="D425" s="37"/>
      <c r="E425" s="37"/>
      <c r="F425" s="37"/>
      <c r="G425" s="37"/>
    </row>
    <row r="426" spans="1:7" x14ac:dyDescent="0.25">
      <c r="A426" s="70" t="s">
        <v>36</v>
      </c>
      <c r="B426" s="70"/>
      <c r="C426" s="23"/>
      <c r="D426" s="25">
        <v>74565</v>
      </c>
      <c r="E426" s="25">
        <v>179096</v>
      </c>
      <c r="F426" s="25">
        <v>52797</v>
      </c>
      <c r="G426" s="25"/>
    </row>
    <row r="427" spans="1:7" x14ac:dyDescent="0.25">
      <c r="C427" s="23" t="s">
        <v>37</v>
      </c>
      <c r="D427" s="37"/>
      <c r="E427" s="37"/>
      <c r="F427" s="37"/>
      <c r="G427" s="37"/>
    </row>
    <row r="428" spans="1:7" x14ac:dyDescent="0.25">
      <c r="C428" s="36">
        <v>2</v>
      </c>
      <c r="D428" s="10">
        <f>D$426/$C428</f>
        <v>37282.5</v>
      </c>
      <c r="E428" s="10">
        <f t="shared" ref="E428:F441" si="58">E$426/$C428</f>
        <v>89548</v>
      </c>
      <c r="F428" s="10">
        <f t="shared" si="58"/>
        <v>26398.5</v>
      </c>
      <c r="G428" s="12"/>
    </row>
    <row r="429" spans="1:7" x14ac:dyDescent="0.25">
      <c r="C429" s="36">
        <v>3</v>
      </c>
      <c r="D429" s="10">
        <f t="shared" ref="D429:D441" si="59">D$426/$C429</f>
        <v>24855</v>
      </c>
      <c r="E429" s="10">
        <f t="shared" si="58"/>
        <v>59698.666666666664</v>
      </c>
      <c r="F429" s="10">
        <f t="shared" si="58"/>
        <v>17599</v>
      </c>
      <c r="G429" s="12"/>
    </row>
    <row r="430" spans="1:7" x14ac:dyDescent="0.25">
      <c r="C430" s="36">
        <v>4</v>
      </c>
      <c r="D430" s="10">
        <f t="shared" si="59"/>
        <v>18641.25</v>
      </c>
      <c r="E430" s="10">
        <f t="shared" si="58"/>
        <v>44774</v>
      </c>
      <c r="F430" s="12">
        <f t="shared" si="58"/>
        <v>13199.25</v>
      </c>
      <c r="G430" s="12"/>
    </row>
    <row r="431" spans="1:7" x14ac:dyDescent="0.25">
      <c r="C431" s="36">
        <v>5</v>
      </c>
      <c r="D431" s="12">
        <f t="shared" si="59"/>
        <v>14913</v>
      </c>
      <c r="E431" s="10">
        <f t="shared" si="58"/>
        <v>35819.199999999997</v>
      </c>
      <c r="F431" s="12">
        <f t="shared" si="58"/>
        <v>10559.4</v>
      </c>
      <c r="G431" s="12"/>
    </row>
    <row r="432" spans="1:7" x14ac:dyDescent="0.25">
      <c r="C432" s="36">
        <v>6</v>
      </c>
      <c r="D432" s="12">
        <f t="shared" si="59"/>
        <v>12427.5</v>
      </c>
      <c r="E432" s="10">
        <f t="shared" si="58"/>
        <v>29849.333333333332</v>
      </c>
      <c r="F432" s="12">
        <f t="shared" si="58"/>
        <v>8799.5</v>
      </c>
      <c r="G432" s="12"/>
    </row>
    <row r="433" spans="1:7" x14ac:dyDescent="0.25">
      <c r="C433" s="36">
        <v>7</v>
      </c>
      <c r="D433" s="12">
        <f t="shared" si="59"/>
        <v>10652.142857142857</v>
      </c>
      <c r="E433" s="10">
        <f t="shared" si="58"/>
        <v>25585.142857142859</v>
      </c>
      <c r="F433" s="12">
        <f t="shared" si="58"/>
        <v>7542.4285714285716</v>
      </c>
      <c r="G433" s="12"/>
    </row>
    <row r="434" spans="1:7" x14ac:dyDescent="0.25">
      <c r="C434" s="36">
        <v>8</v>
      </c>
      <c r="D434" s="12">
        <f t="shared" si="59"/>
        <v>9320.625</v>
      </c>
      <c r="E434" s="10">
        <f t="shared" si="58"/>
        <v>22387</v>
      </c>
      <c r="F434" s="12">
        <f t="shared" si="58"/>
        <v>6599.625</v>
      </c>
      <c r="G434" s="12"/>
    </row>
    <row r="435" spans="1:7" x14ac:dyDescent="0.25">
      <c r="C435" s="36">
        <v>9</v>
      </c>
      <c r="D435" s="12">
        <f t="shared" si="59"/>
        <v>8285</v>
      </c>
      <c r="E435" s="10">
        <f t="shared" si="58"/>
        <v>19899.555555555555</v>
      </c>
      <c r="F435" s="12">
        <f t="shared" si="58"/>
        <v>5866.333333333333</v>
      </c>
      <c r="G435" s="12"/>
    </row>
    <row r="436" spans="1:7" x14ac:dyDescent="0.25">
      <c r="C436" s="36">
        <v>10</v>
      </c>
      <c r="D436" s="12">
        <f t="shared" si="59"/>
        <v>7456.5</v>
      </c>
      <c r="E436" s="10">
        <f t="shared" si="58"/>
        <v>17909.599999999999</v>
      </c>
      <c r="F436" s="12">
        <f t="shared" si="58"/>
        <v>5279.7</v>
      </c>
      <c r="G436" s="12"/>
    </row>
    <row r="437" spans="1:7" x14ac:dyDescent="0.25">
      <c r="C437" s="36">
        <v>11</v>
      </c>
      <c r="D437" s="12">
        <f t="shared" si="59"/>
        <v>6778.636363636364</v>
      </c>
      <c r="E437" s="12">
        <f t="shared" si="58"/>
        <v>16281.454545454546</v>
      </c>
      <c r="F437" s="12">
        <f t="shared" si="58"/>
        <v>4799.727272727273</v>
      </c>
      <c r="G437" s="12"/>
    </row>
    <row r="438" spans="1:7" x14ac:dyDescent="0.25">
      <c r="C438" s="36">
        <v>12</v>
      </c>
      <c r="D438" s="12">
        <f t="shared" si="59"/>
        <v>6213.75</v>
      </c>
      <c r="E438" s="12">
        <f t="shared" si="58"/>
        <v>14924.666666666666</v>
      </c>
      <c r="F438" s="12">
        <f t="shared" si="58"/>
        <v>4399.75</v>
      </c>
      <c r="G438" s="12"/>
    </row>
    <row r="439" spans="1:7" x14ac:dyDescent="0.25">
      <c r="C439" s="36">
        <v>13</v>
      </c>
      <c r="D439" s="12">
        <f t="shared" si="59"/>
        <v>5735.7692307692305</v>
      </c>
      <c r="E439" s="12">
        <f t="shared" si="58"/>
        <v>13776.615384615385</v>
      </c>
      <c r="F439" s="12">
        <f t="shared" si="58"/>
        <v>4061.3076923076924</v>
      </c>
      <c r="G439" s="12"/>
    </row>
    <row r="440" spans="1:7" x14ac:dyDescent="0.25">
      <c r="C440" s="36">
        <v>14</v>
      </c>
      <c r="D440" s="12">
        <f t="shared" si="59"/>
        <v>5326.0714285714284</v>
      </c>
      <c r="E440" s="12">
        <f t="shared" si="58"/>
        <v>12792.571428571429</v>
      </c>
      <c r="F440" s="12">
        <f t="shared" si="58"/>
        <v>3771.2142857142858</v>
      </c>
      <c r="G440" s="12"/>
    </row>
    <row r="441" spans="1:7" x14ac:dyDescent="0.25">
      <c r="C441" s="36">
        <v>15</v>
      </c>
      <c r="D441" s="12">
        <f t="shared" si="59"/>
        <v>4971</v>
      </c>
      <c r="E441" s="12">
        <f t="shared" si="58"/>
        <v>11939.733333333334</v>
      </c>
      <c r="F441" s="12">
        <f t="shared" si="58"/>
        <v>3519.8</v>
      </c>
      <c r="G441" s="12"/>
    </row>
    <row r="442" spans="1:7" x14ac:dyDescent="0.25">
      <c r="C442" s="36"/>
      <c r="D442" s="37"/>
      <c r="E442" s="37"/>
      <c r="F442" s="37"/>
      <c r="G442" s="37"/>
    </row>
    <row r="443" spans="1:7" x14ac:dyDescent="0.25">
      <c r="A443" s="70" t="s">
        <v>82</v>
      </c>
      <c r="B443" s="70"/>
      <c r="C443" s="36"/>
      <c r="D443" s="37">
        <v>3</v>
      </c>
      <c r="E443" s="37">
        <v>9</v>
      </c>
      <c r="F443" s="37">
        <v>2</v>
      </c>
      <c r="G443" s="37"/>
    </row>
    <row r="444" spans="1:7" x14ac:dyDescent="0.25">
      <c r="A444" s="16"/>
      <c r="B444" s="16"/>
      <c r="C444" s="23"/>
      <c r="D444" s="37"/>
      <c r="E444" s="37"/>
      <c r="F444" s="37"/>
      <c r="G444" s="37"/>
    </row>
    <row r="445" spans="1:7" x14ac:dyDescent="0.25">
      <c r="A445" s="16"/>
      <c r="B445" s="16"/>
      <c r="C445" s="23"/>
      <c r="D445" s="37"/>
      <c r="E445" s="37"/>
      <c r="F445" s="37"/>
      <c r="G445" s="37"/>
    </row>
    <row r="446" spans="1:7" x14ac:dyDescent="0.25">
      <c r="C446" s="23"/>
      <c r="D446" s="37"/>
      <c r="E446" s="37"/>
      <c r="F446" s="37"/>
      <c r="G446" s="37"/>
    </row>
    <row r="447" spans="1:7" x14ac:dyDescent="0.25">
      <c r="C447" s="23"/>
      <c r="D447" s="37"/>
      <c r="E447" s="37"/>
      <c r="F447" s="37"/>
      <c r="G447" s="37"/>
    </row>
    <row r="448" spans="1:7" x14ac:dyDescent="0.25">
      <c r="C448" s="23"/>
      <c r="D448" s="37"/>
      <c r="E448" s="37"/>
      <c r="F448" s="37"/>
      <c r="G448" s="37"/>
    </row>
    <row r="449" spans="1:7" x14ac:dyDescent="0.25">
      <c r="C449" s="23"/>
      <c r="D449" s="71" t="s">
        <v>13</v>
      </c>
      <c r="E449" s="71"/>
      <c r="F449" s="37" t="s">
        <v>14</v>
      </c>
      <c r="G449" s="37"/>
    </row>
    <row r="450" spans="1:7" x14ac:dyDescent="0.25">
      <c r="C450" s="23"/>
      <c r="D450" s="37"/>
      <c r="E450" s="37"/>
      <c r="F450" s="37"/>
      <c r="G450" s="37"/>
    </row>
    <row r="451" spans="1:7" x14ac:dyDescent="0.25">
      <c r="A451" s="70"/>
      <c r="B451" s="70"/>
      <c r="C451" s="23"/>
      <c r="D451" s="3" t="s">
        <v>0</v>
      </c>
      <c r="E451" s="3" t="s">
        <v>51</v>
      </c>
      <c r="F451" s="3" t="s">
        <v>2</v>
      </c>
      <c r="G451" s="3"/>
    </row>
    <row r="452" spans="1:7" x14ac:dyDescent="0.25">
      <c r="C452" s="23"/>
      <c r="D452" s="53"/>
      <c r="E452" s="37"/>
      <c r="F452" s="37"/>
      <c r="G452" s="37"/>
    </row>
    <row r="453" spans="1:7" x14ac:dyDescent="0.25">
      <c r="A453" s="70" t="s">
        <v>36</v>
      </c>
      <c r="B453" s="70"/>
      <c r="C453" s="23"/>
      <c r="D453" s="25">
        <v>50464</v>
      </c>
      <c r="E453" s="25">
        <v>83899</v>
      </c>
      <c r="F453" s="25">
        <v>47350</v>
      </c>
      <c r="G453" s="25"/>
    </row>
    <row r="454" spans="1:7" x14ac:dyDescent="0.25">
      <c r="C454" s="23" t="s">
        <v>37</v>
      </c>
      <c r="D454" s="37"/>
      <c r="E454" s="37"/>
      <c r="F454" s="37"/>
      <c r="G454" s="37"/>
    </row>
    <row r="455" spans="1:7" x14ac:dyDescent="0.25">
      <c r="C455" s="36">
        <v>2</v>
      </c>
      <c r="D455" s="10">
        <f>D$453/$C455</f>
        <v>25232</v>
      </c>
      <c r="E455" s="10">
        <f t="shared" ref="E455:F462" si="60">E$453/$C455</f>
        <v>41949.5</v>
      </c>
      <c r="F455" s="10">
        <f t="shared" si="60"/>
        <v>23675</v>
      </c>
      <c r="G455" s="12"/>
    </row>
    <row r="456" spans="1:7" x14ac:dyDescent="0.25">
      <c r="C456" s="36">
        <v>3</v>
      </c>
      <c r="D456" s="10">
        <f t="shared" ref="D456:D462" si="61">D$453/$C456</f>
        <v>16821.333333333332</v>
      </c>
      <c r="E456" s="10">
        <f t="shared" si="60"/>
        <v>27966.333333333332</v>
      </c>
      <c r="F456" s="10">
        <f t="shared" si="60"/>
        <v>15783.333333333334</v>
      </c>
      <c r="G456" s="12"/>
    </row>
    <row r="457" spans="1:7" x14ac:dyDescent="0.25">
      <c r="C457" s="36">
        <v>4</v>
      </c>
      <c r="D457" s="12">
        <f t="shared" si="61"/>
        <v>12616</v>
      </c>
      <c r="E457" s="10">
        <f>E$453/$C457</f>
        <v>20974.75</v>
      </c>
      <c r="F457" s="12">
        <f t="shared" si="60"/>
        <v>11837.5</v>
      </c>
      <c r="G457" s="12"/>
    </row>
    <row r="458" spans="1:7" x14ac:dyDescent="0.25">
      <c r="C458" s="36">
        <v>5</v>
      </c>
      <c r="D458" s="12">
        <f t="shared" si="61"/>
        <v>10092.799999999999</v>
      </c>
      <c r="E458" s="10">
        <f t="shared" si="60"/>
        <v>16779.8</v>
      </c>
      <c r="F458" s="12">
        <f t="shared" si="60"/>
        <v>9470</v>
      </c>
      <c r="G458" s="12"/>
    </row>
    <row r="459" spans="1:7" x14ac:dyDescent="0.25">
      <c r="C459" s="36">
        <v>6</v>
      </c>
      <c r="D459" s="12">
        <f t="shared" si="61"/>
        <v>8410.6666666666661</v>
      </c>
      <c r="E459" s="12">
        <f t="shared" si="60"/>
        <v>13983.166666666666</v>
      </c>
      <c r="F459" s="12">
        <f>F$453/$C459</f>
        <v>7891.666666666667</v>
      </c>
      <c r="G459" s="12"/>
    </row>
    <row r="460" spans="1:7" x14ac:dyDescent="0.25">
      <c r="C460" s="36">
        <v>7</v>
      </c>
      <c r="D460" s="12">
        <f t="shared" si="61"/>
        <v>7209.1428571428569</v>
      </c>
      <c r="E460" s="12">
        <f t="shared" si="60"/>
        <v>11985.571428571429</v>
      </c>
      <c r="F460" s="12">
        <f t="shared" si="60"/>
        <v>6764.2857142857147</v>
      </c>
      <c r="G460" s="12"/>
    </row>
    <row r="461" spans="1:7" x14ac:dyDescent="0.25">
      <c r="C461" s="36">
        <v>8</v>
      </c>
      <c r="D461" s="12">
        <f t="shared" si="61"/>
        <v>6308</v>
      </c>
      <c r="E461" s="12">
        <f t="shared" si="60"/>
        <v>10487.375</v>
      </c>
      <c r="F461" s="12">
        <f t="shared" si="60"/>
        <v>5918.75</v>
      </c>
      <c r="G461" s="12"/>
    </row>
    <row r="462" spans="1:7" x14ac:dyDescent="0.25">
      <c r="C462" s="36">
        <v>9</v>
      </c>
      <c r="D462" s="12">
        <f t="shared" si="61"/>
        <v>5607.1111111111113</v>
      </c>
      <c r="E462" s="12">
        <f t="shared" si="60"/>
        <v>9322.1111111111113</v>
      </c>
      <c r="F462" s="12">
        <f t="shared" si="60"/>
        <v>5261.1111111111113</v>
      </c>
      <c r="G462" s="12"/>
    </row>
    <row r="463" spans="1:7" x14ac:dyDescent="0.25">
      <c r="C463" s="36"/>
      <c r="D463" s="37"/>
      <c r="E463" s="37"/>
      <c r="F463" s="37"/>
      <c r="G463" s="37"/>
    </row>
    <row r="464" spans="1:7" x14ac:dyDescent="0.25">
      <c r="A464" s="70" t="s">
        <v>82</v>
      </c>
      <c r="B464" s="70"/>
      <c r="C464" s="36"/>
      <c r="D464" s="37">
        <v>2</v>
      </c>
      <c r="E464" s="37">
        <v>4</v>
      </c>
      <c r="F464" s="37">
        <v>2</v>
      </c>
      <c r="G464" s="37"/>
    </row>
    <row r="465" spans="1:7" x14ac:dyDescent="0.25">
      <c r="A465" s="16"/>
      <c r="B465" s="16"/>
      <c r="C465" s="36"/>
      <c r="D465" s="37"/>
      <c r="E465" s="37"/>
      <c r="F465" s="37"/>
      <c r="G465" s="37"/>
    </row>
    <row r="466" spans="1:7" x14ac:dyDescent="0.25">
      <c r="A466" s="16"/>
      <c r="B466" s="16"/>
      <c r="C466" s="36"/>
      <c r="D466" s="37"/>
      <c r="E466" s="37"/>
      <c r="F466" s="37"/>
      <c r="G466" s="37"/>
    </row>
    <row r="467" spans="1:7" x14ac:dyDescent="0.25">
      <c r="C467" s="36"/>
      <c r="D467" s="37"/>
      <c r="E467" s="37"/>
      <c r="F467" s="37"/>
      <c r="G467" s="37"/>
    </row>
    <row r="468" spans="1:7" x14ac:dyDescent="0.25">
      <c r="C468" s="36"/>
      <c r="D468" s="37"/>
      <c r="E468" s="37"/>
      <c r="F468" s="37"/>
      <c r="G468" s="37"/>
    </row>
    <row r="469" spans="1:7" x14ac:dyDescent="0.25">
      <c r="C469" s="36"/>
      <c r="D469" s="37"/>
      <c r="E469" s="37"/>
      <c r="F469" s="37"/>
      <c r="G469" s="37"/>
    </row>
    <row r="470" spans="1:7" x14ac:dyDescent="0.25">
      <c r="C470" s="36"/>
      <c r="D470" s="71" t="s">
        <v>15</v>
      </c>
      <c r="E470" s="71"/>
      <c r="F470" s="37" t="s">
        <v>26</v>
      </c>
      <c r="G470" s="37"/>
    </row>
    <row r="471" spans="1:7" x14ac:dyDescent="0.25">
      <c r="C471" s="23"/>
      <c r="D471" s="37"/>
      <c r="E471" s="37"/>
      <c r="F471" s="37"/>
      <c r="G471" s="37"/>
    </row>
    <row r="472" spans="1:7" x14ac:dyDescent="0.25">
      <c r="C472" s="23"/>
      <c r="D472" s="3" t="s">
        <v>0</v>
      </c>
      <c r="E472" s="3" t="s">
        <v>51</v>
      </c>
      <c r="F472" s="3" t="s">
        <v>2</v>
      </c>
      <c r="G472" s="3"/>
    </row>
    <row r="473" spans="1:7" x14ac:dyDescent="0.25">
      <c r="C473" s="23"/>
      <c r="D473" s="37"/>
      <c r="E473" s="37"/>
      <c r="F473" s="37"/>
      <c r="G473" s="37"/>
    </row>
    <row r="474" spans="1:7" x14ac:dyDescent="0.25">
      <c r="A474" s="70" t="s">
        <v>36</v>
      </c>
      <c r="B474" s="70"/>
      <c r="C474" s="23"/>
      <c r="D474" s="25">
        <v>84166</v>
      </c>
      <c r="E474" s="25">
        <v>106124</v>
      </c>
      <c r="F474" s="25">
        <v>44551</v>
      </c>
      <c r="G474" s="25"/>
    </row>
    <row r="475" spans="1:7" x14ac:dyDescent="0.25">
      <c r="C475" s="23" t="s">
        <v>37</v>
      </c>
      <c r="D475" s="37"/>
      <c r="E475" s="37"/>
      <c r="F475" s="37"/>
      <c r="G475" s="37"/>
    </row>
    <row r="476" spans="1:7" x14ac:dyDescent="0.25">
      <c r="C476" s="36">
        <v>2</v>
      </c>
      <c r="D476" s="10">
        <f>D$474/$C476</f>
        <v>42083</v>
      </c>
      <c r="E476" s="10">
        <f t="shared" ref="E476:F486" si="62">E$474/$C476</f>
        <v>53062</v>
      </c>
      <c r="F476" s="10">
        <f t="shared" si="62"/>
        <v>22275.5</v>
      </c>
      <c r="G476" s="12"/>
    </row>
    <row r="477" spans="1:7" x14ac:dyDescent="0.25">
      <c r="C477" s="36">
        <v>3</v>
      </c>
      <c r="D477" s="10">
        <f t="shared" ref="D477:D486" si="63">D$474/$C477</f>
        <v>28055.333333333332</v>
      </c>
      <c r="E477" s="10">
        <f t="shared" si="62"/>
        <v>35374.666666666664</v>
      </c>
      <c r="F477" s="12">
        <f t="shared" si="62"/>
        <v>14850.333333333334</v>
      </c>
      <c r="G477" s="12"/>
    </row>
    <row r="478" spans="1:7" x14ac:dyDescent="0.25">
      <c r="C478" s="36">
        <v>4</v>
      </c>
      <c r="D478" s="10">
        <f t="shared" si="63"/>
        <v>21041.5</v>
      </c>
      <c r="E478" s="10">
        <f t="shared" si="62"/>
        <v>26531</v>
      </c>
      <c r="F478" s="12">
        <f t="shared" si="62"/>
        <v>11137.75</v>
      </c>
      <c r="G478" s="12"/>
    </row>
    <row r="479" spans="1:7" x14ac:dyDescent="0.25">
      <c r="C479" s="36">
        <v>5</v>
      </c>
      <c r="D479" s="10">
        <f t="shared" si="63"/>
        <v>16833.2</v>
      </c>
      <c r="E479" s="10">
        <f>E$474/$C479</f>
        <v>21224.799999999999</v>
      </c>
      <c r="F479" s="12">
        <f>F$474/$C479</f>
        <v>8910.2000000000007</v>
      </c>
      <c r="G479" s="12"/>
    </row>
    <row r="480" spans="1:7" x14ac:dyDescent="0.25">
      <c r="C480" s="36">
        <v>6</v>
      </c>
      <c r="D480" s="12">
        <f>D$474/$C480</f>
        <v>14027.666666666666</v>
      </c>
      <c r="E480" s="10">
        <f t="shared" si="62"/>
        <v>17687.333333333332</v>
      </c>
      <c r="F480" s="12">
        <f t="shared" si="62"/>
        <v>7425.166666666667</v>
      </c>
      <c r="G480" s="12"/>
    </row>
    <row r="481" spans="1:7" x14ac:dyDescent="0.25">
      <c r="C481" s="36">
        <v>7</v>
      </c>
      <c r="D481" s="12">
        <f t="shared" si="63"/>
        <v>12023.714285714286</v>
      </c>
      <c r="E481" s="10">
        <f t="shared" si="62"/>
        <v>15160.571428571429</v>
      </c>
      <c r="F481" s="12">
        <f t="shared" si="62"/>
        <v>6364.4285714285716</v>
      </c>
      <c r="G481" s="12"/>
    </row>
    <row r="482" spans="1:7" x14ac:dyDescent="0.25">
      <c r="C482" s="36">
        <v>8</v>
      </c>
      <c r="D482" s="12">
        <f t="shared" si="63"/>
        <v>10520.75</v>
      </c>
      <c r="E482" s="12">
        <f t="shared" si="62"/>
        <v>13265.5</v>
      </c>
      <c r="F482" s="12">
        <f t="shared" si="62"/>
        <v>5568.875</v>
      </c>
      <c r="G482" s="12"/>
    </row>
    <row r="483" spans="1:7" x14ac:dyDescent="0.25">
      <c r="C483" s="36">
        <v>9</v>
      </c>
      <c r="D483" s="12">
        <f t="shared" si="63"/>
        <v>9351.7777777777774</v>
      </c>
      <c r="E483" s="12">
        <f>E$474/$C483</f>
        <v>11791.555555555555</v>
      </c>
      <c r="F483" s="12">
        <f t="shared" si="62"/>
        <v>4950.1111111111113</v>
      </c>
      <c r="G483" s="12"/>
    </row>
    <row r="484" spans="1:7" x14ac:dyDescent="0.25">
      <c r="C484" s="36">
        <v>10</v>
      </c>
      <c r="D484" s="12">
        <f t="shared" si="63"/>
        <v>8416.6</v>
      </c>
      <c r="E484" s="12">
        <f t="shared" si="62"/>
        <v>10612.4</v>
      </c>
      <c r="F484" s="12">
        <f t="shared" si="62"/>
        <v>4455.1000000000004</v>
      </c>
      <c r="G484" s="12"/>
    </row>
    <row r="485" spans="1:7" x14ac:dyDescent="0.25">
      <c r="C485" s="36">
        <v>11</v>
      </c>
      <c r="D485" s="12">
        <f t="shared" si="63"/>
        <v>7651.454545454545</v>
      </c>
      <c r="E485" s="12">
        <f t="shared" si="62"/>
        <v>9647.636363636364</v>
      </c>
      <c r="F485" s="12">
        <f t="shared" si="62"/>
        <v>4050.090909090909</v>
      </c>
      <c r="G485" s="12"/>
    </row>
    <row r="486" spans="1:7" x14ac:dyDescent="0.25">
      <c r="C486" s="36">
        <v>12</v>
      </c>
      <c r="D486" s="12">
        <f t="shared" si="63"/>
        <v>7013.833333333333</v>
      </c>
      <c r="E486" s="12">
        <f t="shared" si="62"/>
        <v>8843.6666666666661</v>
      </c>
      <c r="F486" s="12">
        <f t="shared" si="62"/>
        <v>3712.5833333333335</v>
      </c>
      <c r="G486" s="12"/>
    </row>
    <row r="487" spans="1:7" x14ac:dyDescent="0.25">
      <c r="C487" s="36"/>
      <c r="D487" s="37"/>
      <c r="E487" s="37"/>
      <c r="F487" s="37"/>
      <c r="G487" s="37"/>
    </row>
    <row r="488" spans="1:7" x14ac:dyDescent="0.25">
      <c r="A488" s="70" t="s">
        <v>82</v>
      </c>
      <c r="B488" s="70"/>
      <c r="C488" s="36"/>
      <c r="D488" s="37">
        <v>4</v>
      </c>
      <c r="E488" s="37">
        <v>6</v>
      </c>
      <c r="F488" s="37">
        <v>1</v>
      </c>
      <c r="G488" s="37"/>
    </row>
    <row r="489" spans="1:7" x14ac:dyDescent="0.25">
      <c r="A489" s="16"/>
      <c r="B489" s="16"/>
      <c r="C489" s="36"/>
      <c r="D489" s="37"/>
      <c r="E489" s="37"/>
      <c r="F489" s="37"/>
      <c r="G489" s="37"/>
    </row>
    <row r="490" spans="1:7" x14ac:dyDescent="0.25">
      <c r="A490" s="16"/>
      <c r="B490" s="16"/>
      <c r="C490" s="36"/>
      <c r="D490" s="37"/>
      <c r="E490" s="37"/>
      <c r="F490" s="37"/>
      <c r="G490" s="37"/>
    </row>
    <row r="491" spans="1:7" x14ac:dyDescent="0.25">
      <c r="C491" s="36"/>
      <c r="D491" s="37"/>
      <c r="E491" s="37"/>
      <c r="F491" s="37"/>
      <c r="G491" s="37"/>
    </row>
    <row r="492" spans="1:7" x14ac:dyDescent="0.25">
      <c r="C492" s="23"/>
      <c r="D492" s="37"/>
      <c r="E492" s="37"/>
      <c r="F492" s="37"/>
      <c r="G492" s="37"/>
    </row>
    <row r="493" spans="1:7" x14ac:dyDescent="0.25">
      <c r="C493" s="23"/>
      <c r="D493" s="37"/>
      <c r="E493" s="37"/>
      <c r="F493" s="37"/>
      <c r="G493" s="37"/>
    </row>
    <row r="494" spans="1:7" x14ac:dyDescent="0.25">
      <c r="C494" s="23"/>
      <c r="D494" s="71" t="s">
        <v>16</v>
      </c>
      <c r="E494" s="71"/>
      <c r="F494" s="37" t="s">
        <v>28</v>
      </c>
      <c r="G494" s="37"/>
    </row>
    <row r="495" spans="1:7" x14ac:dyDescent="0.25">
      <c r="C495" s="23"/>
      <c r="D495" s="37"/>
      <c r="E495" s="37"/>
      <c r="F495" s="37"/>
      <c r="G495" s="37"/>
    </row>
    <row r="496" spans="1:7" x14ac:dyDescent="0.25">
      <c r="C496" s="23"/>
      <c r="D496" s="3" t="s">
        <v>0</v>
      </c>
      <c r="E496" s="3" t="s">
        <v>51</v>
      </c>
      <c r="F496" s="3" t="s">
        <v>2</v>
      </c>
      <c r="G496" s="3"/>
    </row>
    <row r="497" spans="1:7" x14ac:dyDescent="0.25">
      <c r="C497" s="23"/>
      <c r="D497" s="37"/>
      <c r="E497" s="37"/>
      <c r="F497" s="37"/>
      <c r="G497" s="37"/>
    </row>
    <row r="498" spans="1:7" x14ac:dyDescent="0.25">
      <c r="A498" s="70" t="s">
        <v>36</v>
      </c>
      <c r="B498" s="70"/>
      <c r="C498" s="23"/>
      <c r="D498" s="25">
        <v>78163</v>
      </c>
      <c r="E498" s="25">
        <v>99229</v>
      </c>
      <c r="F498" s="25">
        <v>38628</v>
      </c>
      <c r="G498" s="25"/>
    </row>
    <row r="499" spans="1:7" x14ac:dyDescent="0.25">
      <c r="C499" s="23" t="s">
        <v>37</v>
      </c>
      <c r="D499" s="37"/>
      <c r="E499" s="37"/>
      <c r="F499" s="37"/>
      <c r="G499" s="37"/>
    </row>
    <row r="500" spans="1:7" x14ac:dyDescent="0.25">
      <c r="C500" s="36">
        <v>2</v>
      </c>
      <c r="D500" s="10">
        <f>D$498/$C500</f>
        <v>39081.5</v>
      </c>
      <c r="E500" s="10">
        <f t="shared" ref="E500:F509" si="64">E$498/$C500</f>
        <v>49614.5</v>
      </c>
      <c r="F500" s="10">
        <f t="shared" si="64"/>
        <v>19314</v>
      </c>
      <c r="G500" s="12"/>
    </row>
    <row r="501" spans="1:7" x14ac:dyDescent="0.25">
      <c r="C501" s="36">
        <v>3</v>
      </c>
      <c r="D501" s="10">
        <f t="shared" ref="D501:D509" si="65">D$498/$C501</f>
        <v>26054.333333333332</v>
      </c>
      <c r="E501" s="10">
        <f t="shared" si="64"/>
        <v>33076.333333333336</v>
      </c>
      <c r="F501" s="12">
        <f t="shared" si="64"/>
        <v>12876</v>
      </c>
      <c r="G501" s="12"/>
    </row>
    <row r="502" spans="1:7" x14ac:dyDescent="0.25">
      <c r="C502" s="36">
        <v>4</v>
      </c>
      <c r="D502" s="10">
        <f t="shared" si="65"/>
        <v>19540.75</v>
      </c>
      <c r="E502" s="10">
        <f t="shared" si="64"/>
        <v>24807.25</v>
      </c>
      <c r="F502" s="12">
        <f t="shared" si="64"/>
        <v>9657</v>
      </c>
      <c r="G502" s="12"/>
    </row>
    <row r="503" spans="1:7" x14ac:dyDescent="0.25">
      <c r="C503" s="36">
        <v>5</v>
      </c>
      <c r="D503" s="10">
        <f t="shared" si="65"/>
        <v>15632.6</v>
      </c>
      <c r="E503" s="10">
        <f t="shared" si="64"/>
        <v>19845.8</v>
      </c>
      <c r="F503" s="12">
        <f t="shared" si="64"/>
        <v>7725.6</v>
      </c>
      <c r="G503" s="12"/>
    </row>
    <row r="504" spans="1:7" x14ac:dyDescent="0.25">
      <c r="C504" s="36">
        <v>6</v>
      </c>
      <c r="D504" s="12">
        <f t="shared" si="65"/>
        <v>13027.166666666666</v>
      </c>
      <c r="E504" s="10">
        <f t="shared" si="64"/>
        <v>16538.166666666668</v>
      </c>
      <c r="F504" s="12">
        <f t="shared" si="64"/>
        <v>6438</v>
      </c>
      <c r="G504" s="12"/>
    </row>
    <row r="505" spans="1:7" x14ac:dyDescent="0.25">
      <c r="C505" s="36">
        <v>7</v>
      </c>
      <c r="D505" s="12">
        <f t="shared" si="65"/>
        <v>11166.142857142857</v>
      </c>
      <c r="E505" s="12">
        <f t="shared" si="64"/>
        <v>14175.571428571429</v>
      </c>
      <c r="F505" s="12">
        <f t="shared" si="64"/>
        <v>5518.2857142857147</v>
      </c>
      <c r="G505" s="12"/>
    </row>
    <row r="506" spans="1:7" x14ac:dyDescent="0.25">
      <c r="C506" s="36">
        <v>8</v>
      </c>
      <c r="D506" s="12">
        <f t="shared" si="65"/>
        <v>9770.375</v>
      </c>
      <c r="E506" s="12">
        <f t="shared" si="64"/>
        <v>12403.625</v>
      </c>
      <c r="F506" s="12">
        <f t="shared" si="64"/>
        <v>4828.5</v>
      </c>
      <c r="G506" s="12"/>
    </row>
    <row r="507" spans="1:7" x14ac:dyDescent="0.25">
      <c r="C507" s="36">
        <v>9</v>
      </c>
      <c r="D507" s="12">
        <f t="shared" si="65"/>
        <v>8684.7777777777774</v>
      </c>
      <c r="E507" s="12">
        <f t="shared" si="64"/>
        <v>11025.444444444445</v>
      </c>
      <c r="F507" s="12">
        <f t="shared" si="64"/>
        <v>4292</v>
      </c>
      <c r="G507" s="12"/>
    </row>
    <row r="508" spans="1:7" x14ac:dyDescent="0.25">
      <c r="C508" s="36">
        <v>10</v>
      </c>
      <c r="D508" s="12">
        <f t="shared" si="65"/>
        <v>7816.3</v>
      </c>
      <c r="E508" s="12">
        <f t="shared" si="64"/>
        <v>9922.9</v>
      </c>
      <c r="F508" s="12">
        <f t="shared" si="64"/>
        <v>3862.8</v>
      </c>
      <c r="G508" s="12"/>
    </row>
    <row r="509" spans="1:7" x14ac:dyDescent="0.25">
      <c r="C509" s="36">
        <v>11</v>
      </c>
      <c r="D509" s="12">
        <f t="shared" si="65"/>
        <v>7105.727272727273</v>
      </c>
      <c r="E509" s="12">
        <f t="shared" si="64"/>
        <v>9020.818181818182</v>
      </c>
      <c r="F509" s="12">
        <f t="shared" si="64"/>
        <v>3511.6363636363635</v>
      </c>
      <c r="G509" s="12"/>
    </row>
    <row r="510" spans="1:7" x14ac:dyDescent="0.25">
      <c r="C510" s="36"/>
      <c r="D510" s="37"/>
      <c r="E510" s="37"/>
      <c r="F510" s="37"/>
      <c r="G510" s="37"/>
    </row>
    <row r="511" spans="1:7" x14ac:dyDescent="0.25">
      <c r="A511" s="70" t="s">
        <v>82</v>
      </c>
      <c r="B511" s="70"/>
      <c r="C511" s="36"/>
      <c r="D511" s="37">
        <v>4</v>
      </c>
      <c r="E511" s="37">
        <v>5</v>
      </c>
      <c r="F511" s="37">
        <v>1</v>
      </c>
      <c r="G511" s="37"/>
    </row>
    <row r="512" spans="1:7" x14ac:dyDescent="0.25">
      <c r="A512" s="16"/>
      <c r="B512" s="16"/>
      <c r="C512" s="36"/>
      <c r="D512" s="37"/>
      <c r="E512" s="37"/>
      <c r="F512" s="37"/>
      <c r="G512" s="37"/>
    </row>
    <row r="513" spans="1:7" x14ac:dyDescent="0.25">
      <c r="A513" s="16"/>
      <c r="B513" s="16"/>
      <c r="C513" s="36"/>
      <c r="D513" s="37"/>
      <c r="E513" s="37"/>
      <c r="F513" s="37"/>
      <c r="G513" s="37"/>
    </row>
    <row r="514" spans="1:7" x14ac:dyDescent="0.25">
      <c r="C514" s="36"/>
      <c r="D514" s="37"/>
      <c r="E514" s="37"/>
      <c r="F514" s="37"/>
      <c r="G514" s="37"/>
    </row>
    <row r="515" spans="1:7" x14ac:dyDescent="0.25">
      <c r="C515" s="36"/>
      <c r="D515" s="37"/>
      <c r="E515" s="37"/>
      <c r="F515" s="37"/>
      <c r="G515" s="37"/>
    </row>
    <row r="516" spans="1:7" x14ac:dyDescent="0.25">
      <c r="C516" s="23"/>
      <c r="D516" s="37"/>
      <c r="E516" s="53"/>
      <c r="F516" s="37"/>
      <c r="G516" s="37"/>
    </row>
    <row r="517" spans="1:7" x14ac:dyDescent="0.25">
      <c r="C517" s="23"/>
      <c r="D517" s="71" t="s">
        <v>17</v>
      </c>
      <c r="E517" s="71"/>
      <c r="F517" s="37" t="s">
        <v>29</v>
      </c>
      <c r="G517" s="37"/>
    </row>
    <row r="518" spans="1:7" x14ac:dyDescent="0.25">
      <c r="C518" s="23"/>
      <c r="D518" s="37"/>
      <c r="E518" s="37"/>
      <c r="F518" s="37"/>
      <c r="G518" s="37"/>
    </row>
    <row r="519" spans="1:7" x14ac:dyDescent="0.25">
      <c r="C519" s="23"/>
      <c r="D519" s="3" t="s">
        <v>0</v>
      </c>
      <c r="E519" s="3" t="s">
        <v>51</v>
      </c>
      <c r="F519" s="3" t="s">
        <v>2</v>
      </c>
      <c r="G519" s="3"/>
    </row>
    <row r="520" spans="1:7" x14ac:dyDescent="0.25">
      <c r="C520" s="23"/>
      <c r="D520" s="37"/>
      <c r="E520" s="37"/>
      <c r="F520" s="37"/>
      <c r="G520" s="37"/>
    </row>
    <row r="521" spans="1:7" x14ac:dyDescent="0.25">
      <c r="A521" s="70" t="s">
        <v>36</v>
      </c>
      <c r="B521" s="70"/>
      <c r="C521" s="23"/>
      <c r="D521" s="25">
        <v>79715</v>
      </c>
      <c r="E521" s="25">
        <v>136473</v>
      </c>
      <c r="F521" s="25">
        <v>40124</v>
      </c>
      <c r="G521" s="25"/>
    </row>
    <row r="522" spans="1:7" x14ac:dyDescent="0.25">
      <c r="C522" s="23" t="s">
        <v>37</v>
      </c>
      <c r="D522" s="37"/>
      <c r="E522" s="37"/>
      <c r="F522" s="37"/>
      <c r="G522" s="37"/>
    </row>
    <row r="523" spans="1:7" x14ac:dyDescent="0.25">
      <c r="C523" s="36">
        <v>2</v>
      </c>
      <c r="D523" s="10">
        <f>D$521/$C523</f>
        <v>39857.5</v>
      </c>
      <c r="E523" s="10">
        <f t="shared" ref="E523:F534" si="66">E$521/$C523</f>
        <v>68236.5</v>
      </c>
      <c r="F523" s="10">
        <f t="shared" si="66"/>
        <v>20062</v>
      </c>
      <c r="G523" s="12"/>
    </row>
    <row r="524" spans="1:7" x14ac:dyDescent="0.25">
      <c r="C524" s="36">
        <v>3</v>
      </c>
      <c r="D524" s="10">
        <f t="shared" ref="D524:D534" si="67">D$521/$C524</f>
        <v>26571.666666666668</v>
      </c>
      <c r="E524" s="10">
        <f t="shared" si="66"/>
        <v>45491</v>
      </c>
      <c r="F524" s="12">
        <f t="shared" si="66"/>
        <v>13374.666666666666</v>
      </c>
      <c r="G524" s="12"/>
    </row>
    <row r="525" spans="1:7" x14ac:dyDescent="0.25">
      <c r="C525" s="36">
        <v>4</v>
      </c>
      <c r="D525" s="10">
        <f t="shared" si="67"/>
        <v>19928.75</v>
      </c>
      <c r="E525" s="10">
        <f t="shared" si="66"/>
        <v>34118.25</v>
      </c>
      <c r="F525" s="12">
        <f t="shared" si="66"/>
        <v>10031</v>
      </c>
      <c r="G525" s="12"/>
    </row>
    <row r="526" spans="1:7" x14ac:dyDescent="0.25">
      <c r="C526" s="36">
        <v>5</v>
      </c>
      <c r="D526" s="10">
        <f t="shared" si="67"/>
        <v>15943</v>
      </c>
      <c r="E526" s="10">
        <f t="shared" si="66"/>
        <v>27294.6</v>
      </c>
      <c r="F526" s="12">
        <f t="shared" si="66"/>
        <v>8024.8</v>
      </c>
      <c r="G526" s="12"/>
    </row>
    <row r="527" spans="1:7" x14ac:dyDescent="0.25">
      <c r="C527" s="36">
        <v>6</v>
      </c>
      <c r="D527" s="12">
        <f t="shared" si="67"/>
        <v>13285.833333333334</v>
      </c>
      <c r="E527" s="10">
        <f t="shared" si="66"/>
        <v>22745.5</v>
      </c>
      <c r="F527" s="12">
        <f t="shared" si="66"/>
        <v>6687.333333333333</v>
      </c>
      <c r="G527" s="12"/>
    </row>
    <row r="528" spans="1:7" x14ac:dyDescent="0.25">
      <c r="C528" s="36">
        <v>7</v>
      </c>
      <c r="D528" s="12">
        <f t="shared" si="67"/>
        <v>11387.857142857143</v>
      </c>
      <c r="E528" s="10">
        <f t="shared" si="66"/>
        <v>19496.142857142859</v>
      </c>
      <c r="F528" s="12">
        <f t="shared" si="66"/>
        <v>5732</v>
      </c>
      <c r="G528" s="12"/>
    </row>
    <row r="529" spans="1:7" x14ac:dyDescent="0.25">
      <c r="C529" s="36">
        <v>8</v>
      </c>
      <c r="D529" s="12">
        <f t="shared" si="67"/>
        <v>9964.375</v>
      </c>
      <c r="E529" s="10">
        <f t="shared" si="66"/>
        <v>17059.125</v>
      </c>
      <c r="F529" s="12">
        <f t="shared" si="66"/>
        <v>5015.5</v>
      </c>
      <c r="G529" s="12"/>
    </row>
    <row r="530" spans="1:7" x14ac:dyDescent="0.25">
      <c r="C530" s="36">
        <v>9</v>
      </c>
      <c r="D530" s="12">
        <f t="shared" si="67"/>
        <v>8857.2222222222226</v>
      </c>
      <c r="E530" s="12">
        <f t="shared" si="66"/>
        <v>15163.666666666666</v>
      </c>
      <c r="F530" s="12">
        <f t="shared" si="66"/>
        <v>4458.2222222222226</v>
      </c>
      <c r="G530" s="12"/>
    </row>
    <row r="531" spans="1:7" x14ac:dyDescent="0.25">
      <c r="C531" s="36">
        <v>10</v>
      </c>
      <c r="D531" s="12">
        <f t="shared" si="67"/>
        <v>7971.5</v>
      </c>
      <c r="E531" s="12">
        <f t="shared" si="66"/>
        <v>13647.3</v>
      </c>
      <c r="F531" s="12">
        <f t="shared" si="66"/>
        <v>4012.4</v>
      </c>
      <c r="G531" s="12"/>
    </row>
    <row r="532" spans="1:7" x14ac:dyDescent="0.25">
      <c r="C532" s="36">
        <v>11</v>
      </c>
      <c r="D532" s="12">
        <f t="shared" si="67"/>
        <v>7246.818181818182</v>
      </c>
      <c r="E532" s="12">
        <f t="shared" si="66"/>
        <v>12406.636363636364</v>
      </c>
      <c r="F532" s="12">
        <f t="shared" si="66"/>
        <v>3647.6363636363635</v>
      </c>
      <c r="G532" s="12"/>
    </row>
    <row r="533" spans="1:7" x14ac:dyDescent="0.25">
      <c r="C533" s="36">
        <v>12</v>
      </c>
      <c r="D533" s="12">
        <f t="shared" si="67"/>
        <v>6642.916666666667</v>
      </c>
      <c r="E533" s="12">
        <f t="shared" si="66"/>
        <v>11372.75</v>
      </c>
      <c r="F533" s="12">
        <f t="shared" si="66"/>
        <v>3343.6666666666665</v>
      </c>
      <c r="G533" s="12"/>
    </row>
    <row r="534" spans="1:7" x14ac:dyDescent="0.25">
      <c r="C534" s="36">
        <v>13</v>
      </c>
      <c r="D534" s="12">
        <f t="shared" si="67"/>
        <v>6131.9230769230771</v>
      </c>
      <c r="E534" s="12">
        <f t="shared" si="66"/>
        <v>10497.923076923076</v>
      </c>
      <c r="F534" s="12">
        <f t="shared" si="66"/>
        <v>3086.4615384615386</v>
      </c>
      <c r="G534" s="12"/>
    </row>
    <row r="535" spans="1:7" x14ac:dyDescent="0.25">
      <c r="C535" s="36"/>
      <c r="D535" s="37"/>
      <c r="E535" s="37"/>
      <c r="F535" s="37"/>
      <c r="G535" s="37"/>
    </row>
    <row r="536" spans="1:7" x14ac:dyDescent="0.25">
      <c r="A536" s="70" t="s">
        <v>82</v>
      </c>
      <c r="B536" s="70"/>
      <c r="C536" s="36"/>
      <c r="D536" s="37">
        <v>4</v>
      </c>
      <c r="E536" s="37">
        <v>7</v>
      </c>
      <c r="F536" s="37">
        <v>1</v>
      </c>
      <c r="G536" s="37"/>
    </row>
    <row r="537" spans="1:7" x14ac:dyDescent="0.25">
      <c r="A537" s="16"/>
      <c r="B537" s="16"/>
      <c r="C537" s="36"/>
      <c r="D537" s="37"/>
      <c r="E537" s="37"/>
      <c r="F537" s="37"/>
      <c r="G537" s="37"/>
    </row>
    <row r="538" spans="1:7" x14ac:dyDescent="0.25">
      <c r="A538" s="16"/>
      <c r="B538" s="16"/>
      <c r="C538" s="36"/>
      <c r="D538" s="37"/>
      <c r="E538" s="37"/>
      <c r="F538" s="37"/>
      <c r="G538" s="37"/>
    </row>
    <row r="539" spans="1:7" x14ac:dyDescent="0.25">
      <c r="C539" s="23"/>
      <c r="D539" s="37"/>
      <c r="E539" s="37"/>
      <c r="F539" s="37"/>
      <c r="G539" s="37"/>
    </row>
    <row r="540" spans="1:7" x14ac:dyDescent="0.25">
      <c r="C540" s="23"/>
      <c r="D540" s="37"/>
      <c r="E540" s="37"/>
      <c r="F540" s="37"/>
      <c r="G540" s="37"/>
    </row>
    <row r="541" spans="1:7" x14ac:dyDescent="0.25">
      <c r="C541" s="23"/>
      <c r="D541" s="37"/>
      <c r="E541" s="37"/>
      <c r="F541" s="37"/>
      <c r="G541" s="37"/>
    </row>
    <row r="542" spans="1:7" x14ac:dyDescent="0.25">
      <c r="C542" s="23"/>
      <c r="D542" s="71" t="s">
        <v>18</v>
      </c>
      <c r="E542" s="71"/>
      <c r="F542" s="37" t="s">
        <v>30</v>
      </c>
      <c r="G542" s="37"/>
    </row>
    <row r="543" spans="1:7" x14ac:dyDescent="0.25">
      <c r="C543" s="23"/>
      <c r="D543" s="37"/>
      <c r="E543" s="37"/>
      <c r="F543" s="37"/>
      <c r="G543" s="37"/>
    </row>
    <row r="544" spans="1:7" x14ac:dyDescent="0.25">
      <c r="C544" s="23"/>
      <c r="D544" s="3" t="s">
        <v>0</v>
      </c>
      <c r="E544" s="3" t="s">
        <v>51</v>
      </c>
      <c r="F544" s="3" t="s">
        <v>2</v>
      </c>
      <c r="G544" s="3"/>
    </row>
    <row r="545" spans="1:7" x14ac:dyDescent="0.25">
      <c r="C545" s="23"/>
      <c r="D545" s="37"/>
      <c r="E545" s="37"/>
      <c r="F545" s="37"/>
      <c r="G545" s="37"/>
    </row>
    <row r="546" spans="1:7" x14ac:dyDescent="0.25">
      <c r="A546" s="70" t="s">
        <v>36</v>
      </c>
      <c r="B546" s="70"/>
      <c r="C546" s="23"/>
      <c r="D546" s="25">
        <v>119457</v>
      </c>
      <c r="E546" s="25">
        <v>269367</v>
      </c>
      <c r="F546" s="25">
        <v>64412</v>
      </c>
      <c r="G546" s="25"/>
    </row>
    <row r="547" spans="1:7" x14ac:dyDescent="0.25">
      <c r="C547" s="23" t="s">
        <v>37</v>
      </c>
      <c r="D547" s="37"/>
      <c r="E547" s="37"/>
      <c r="F547" s="37"/>
      <c r="G547" s="37"/>
    </row>
    <row r="548" spans="1:7" x14ac:dyDescent="0.25">
      <c r="C548" s="36">
        <v>2</v>
      </c>
      <c r="D548" s="10">
        <f>D$546/$C548</f>
        <v>59728.5</v>
      </c>
      <c r="E548" s="10">
        <f t="shared" ref="E548:F563" si="68">E$546/$C548</f>
        <v>134683.5</v>
      </c>
      <c r="F548" s="10">
        <f t="shared" si="68"/>
        <v>32206</v>
      </c>
      <c r="G548" s="12"/>
    </row>
    <row r="549" spans="1:7" x14ac:dyDescent="0.25">
      <c r="C549" s="36">
        <v>3</v>
      </c>
      <c r="D549" s="10">
        <f t="shared" ref="D549:F569" si="69">D$546/$C549</f>
        <v>39819</v>
      </c>
      <c r="E549" s="10">
        <f t="shared" si="68"/>
        <v>89789</v>
      </c>
      <c r="F549" s="10">
        <f t="shared" si="68"/>
        <v>21470.666666666668</v>
      </c>
      <c r="G549" s="12"/>
    </row>
    <row r="550" spans="1:7" x14ac:dyDescent="0.25">
      <c r="C550" s="36">
        <v>4</v>
      </c>
      <c r="D550" s="10">
        <f t="shared" si="69"/>
        <v>29864.25</v>
      </c>
      <c r="E550" s="10">
        <f t="shared" si="68"/>
        <v>67341.75</v>
      </c>
      <c r="F550" s="12">
        <f t="shared" si="68"/>
        <v>16103</v>
      </c>
      <c r="G550" s="12"/>
    </row>
    <row r="551" spans="1:7" x14ac:dyDescent="0.25">
      <c r="C551" s="36">
        <v>5</v>
      </c>
      <c r="D551" s="10">
        <f t="shared" si="69"/>
        <v>23891.4</v>
      </c>
      <c r="E551" s="10">
        <f t="shared" si="68"/>
        <v>53873.4</v>
      </c>
      <c r="F551" s="12">
        <f t="shared" si="68"/>
        <v>12882.4</v>
      </c>
      <c r="G551" s="12"/>
    </row>
    <row r="552" spans="1:7" x14ac:dyDescent="0.25">
      <c r="C552" s="36">
        <v>6</v>
      </c>
      <c r="D552" s="10">
        <f t="shared" si="69"/>
        <v>19909.5</v>
      </c>
      <c r="E552" s="10">
        <f t="shared" si="68"/>
        <v>44894.5</v>
      </c>
      <c r="F552" s="12">
        <f t="shared" si="68"/>
        <v>10735.333333333334</v>
      </c>
      <c r="G552" s="12"/>
    </row>
    <row r="553" spans="1:7" x14ac:dyDescent="0.25">
      <c r="C553" s="36">
        <v>7</v>
      </c>
      <c r="D553" s="10">
        <f t="shared" si="69"/>
        <v>17065.285714285714</v>
      </c>
      <c r="E553" s="10">
        <f t="shared" si="68"/>
        <v>38481</v>
      </c>
      <c r="F553" s="12">
        <f t="shared" si="68"/>
        <v>9201.7142857142862</v>
      </c>
      <c r="G553" s="12"/>
    </row>
    <row r="554" spans="1:7" x14ac:dyDescent="0.25">
      <c r="C554" s="36">
        <v>8</v>
      </c>
      <c r="D554" s="12">
        <f t="shared" si="69"/>
        <v>14932.125</v>
      </c>
      <c r="E554" s="10">
        <f t="shared" si="68"/>
        <v>33670.875</v>
      </c>
      <c r="F554" s="12">
        <f t="shared" si="68"/>
        <v>8051.5</v>
      </c>
      <c r="G554" s="12"/>
    </row>
    <row r="555" spans="1:7" x14ac:dyDescent="0.25">
      <c r="C555" s="36">
        <v>9</v>
      </c>
      <c r="D555" s="12">
        <f t="shared" si="69"/>
        <v>13273</v>
      </c>
      <c r="E555" s="10">
        <f t="shared" si="68"/>
        <v>29929.666666666668</v>
      </c>
      <c r="F555" s="12">
        <f t="shared" si="68"/>
        <v>7156.8888888888887</v>
      </c>
      <c r="G555" s="12"/>
    </row>
    <row r="556" spans="1:7" x14ac:dyDescent="0.25">
      <c r="C556" s="36">
        <v>10</v>
      </c>
      <c r="D556" s="12">
        <f t="shared" si="69"/>
        <v>11945.7</v>
      </c>
      <c r="E556" s="10">
        <f t="shared" si="68"/>
        <v>26936.7</v>
      </c>
      <c r="F556" s="12">
        <f t="shared" si="68"/>
        <v>6441.2</v>
      </c>
      <c r="G556" s="12"/>
    </row>
    <row r="557" spans="1:7" x14ac:dyDescent="0.25">
      <c r="C557" s="36">
        <v>11</v>
      </c>
      <c r="D557" s="12">
        <f t="shared" si="69"/>
        <v>10859.727272727272</v>
      </c>
      <c r="E557" s="10">
        <f t="shared" si="68"/>
        <v>24487.909090909092</v>
      </c>
      <c r="F557" s="12">
        <f t="shared" si="68"/>
        <v>5855.636363636364</v>
      </c>
      <c r="G557" s="12"/>
    </row>
    <row r="558" spans="1:7" x14ac:dyDescent="0.25">
      <c r="C558" s="36">
        <v>12</v>
      </c>
      <c r="D558" s="12">
        <f t="shared" si="69"/>
        <v>9954.75</v>
      </c>
      <c r="E558" s="10">
        <f t="shared" si="68"/>
        <v>22447.25</v>
      </c>
      <c r="F558" s="12">
        <f t="shared" si="68"/>
        <v>5367.666666666667</v>
      </c>
      <c r="G558" s="12"/>
    </row>
    <row r="559" spans="1:7" x14ac:dyDescent="0.25">
      <c r="C559" s="36">
        <v>13</v>
      </c>
      <c r="D559" s="12">
        <f t="shared" si="69"/>
        <v>9189</v>
      </c>
      <c r="E559" s="10">
        <f t="shared" si="68"/>
        <v>20720.538461538461</v>
      </c>
      <c r="F559" s="12">
        <f t="shared" si="68"/>
        <v>4954.7692307692305</v>
      </c>
      <c r="G559" s="12"/>
    </row>
    <row r="560" spans="1:7" x14ac:dyDescent="0.25">
      <c r="C560" s="36">
        <v>14</v>
      </c>
      <c r="D560" s="12">
        <f t="shared" si="69"/>
        <v>8532.6428571428569</v>
      </c>
      <c r="E560" s="10">
        <f t="shared" si="68"/>
        <v>19240.5</v>
      </c>
      <c r="F560" s="12">
        <f t="shared" si="68"/>
        <v>4600.8571428571431</v>
      </c>
      <c r="G560" s="12"/>
    </row>
    <row r="561" spans="1:7" x14ac:dyDescent="0.25">
      <c r="C561" s="36">
        <v>15</v>
      </c>
      <c r="D561" s="12">
        <f t="shared" si="69"/>
        <v>7963.8</v>
      </c>
      <c r="E561" s="10">
        <f>E$546/$C561</f>
        <v>17957.8</v>
      </c>
      <c r="F561" s="12">
        <f t="shared" si="68"/>
        <v>4294.1333333333332</v>
      </c>
      <c r="G561" s="12"/>
    </row>
    <row r="562" spans="1:7" x14ac:dyDescent="0.25">
      <c r="C562" s="36">
        <v>16</v>
      </c>
      <c r="D562" s="12">
        <f t="shared" si="69"/>
        <v>7466.0625</v>
      </c>
      <c r="E562" s="12">
        <f t="shared" si="68"/>
        <v>16835.4375</v>
      </c>
      <c r="F562" s="12">
        <f t="shared" si="68"/>
        <v>4025.75</v>
      </c>
      <c r="G562" s="12"/>
    </row>
    <row r="563" spans="1:7" x14ac:dyDescent="0.25">
      <c r="C563" s="36">
        <v>17</v>
      </c>
      <c r="D563" s="12">
        <f t="shared" si="69"/>
        <v>7026.8823529411766</v>
      </c>
      <c r="E563" s="12">
        <f t="shared" si="68"/>
        <v>15845.117647058823</v>
      </c>
      <c r="F563" s="12">
        <f t="shared" si="68"/>
        <v>3788.9411764705883</v>
      </c>
      <c r="G563" s="12"/>
    </row>
    <row r="564" spans="1:7" x14ac:dyDescent="0.25">
      <c r="C564" s="36">
        <v>18</v>
      </c>
      <c r="D564" s="12">
        <f t="shared" si="69"/>
        <v>6636.5</v>
      </c>
      <c r="E564" s="12">
        <f t="shared" si="69"/>
        <v>14964.833333333334</v>
      </c>
      <c r="F564" s="12">
        <f>F$546/$C564</f>
        <v>3578.4444444444443</v>
      </c>
      <c r="G564" s="12"/>
    </row>
    <row r="565" spans="1:7" x14ac:dyDescent="0.25">
      <c r="C565" s="36">
        <v>19</v>
      </c>
      <c r="D565" s="12">
        <f t="shared" si="69"/>
        <v>6287.2105263157891</v>
      </c>
      <c r="E565" s="12">
        <f t="shared" si="69"/>
        <v>14177.21052631579</v>
      </c>
      <c r="F565" s="12">
        <f t="shared" si="69"/>
        <v>3390.1052631578946</v>
      </c>
      <c r="G565" s="12"/>
    </row>
    <row r="566" spans="1:7" x14ac:dyDescent="0.25">
      <c r="C566" s="36">
        <v>20</v>
      </c>
      <c r="D566" s="12">
        <f t="shared" si="69"/>
        <v>5972.85</v>
      </c>
      <c r="E566" s="12">
        <f t="shared" si="69"/>
        <v>13468.35</v>
      </c>
      <c r="F566" s="12">
        <f t="shared" si="69"/>
        <v>3220.6</v>
      </c>
      <c r="G566" s="12"/>
    </row>
    <row r="567" spans="1:7" x14ac:dyDescent="0.25">
      <c r="C567" s="36">
        <v>21</v>
      </c>
      <c r="D567" s="12">
        <f t="shared" si="69"/>
        <v>5688.4285714285716</v>
      </c>
      <c r="E567" s="12">
        <f t="shared" si="69"/>
        <v>12827</v>
      </c>
      <c r="F567" s="12">
        <f t="shared" si="69"/>
        <v>3067.2380952380954</v>
      </c>
      <c r="G567" s="12"/>
    </row>
    <row r="568" spans="1:7" x14ac:dyDescent="0.25">
      <c r="C568" s="36">
        <v>22</v>
      </c>
      <c r="D568" s="12">
        <f>D$546/$C568</f>
        <v>5429.863636363636</v>
      </c>
      <c r="E568" s="12">
        <f t="shared" si="69"/>
        <v>12243.954545454546</v>
      </c>
      <c r="F568" s="12">
        <f t="shared" si="69"/>
        <v>2927.818181818182</v>
      </c>
      <c r="G568" s="12"/>
    </row>
    <row r="569" spans="1:7" x14ac:dyDescent="0.25">
      <c r="C569" s="36">
        <v>23</v>
      </c>
      <c r="D569" s="12">
        <f t="shared" si="69"/>
        <v>5193.782608695652</v>
      </c>
      <c r="E569" s="12">
        <f t="shared" si="69"/>
        <v>11711.608695652174</v>
      </c>
      <c r="F569" s="12">
        <f t="shared" si="69"/>
        <v>2800.521739130435</v>
      </c>
      <c r="G569" s="12"/>
    </row>
    <row r="570" spans="1:7" x14ac:dyDescent="0.25">
      <c r="C570" s="23"/>
      <c r="D570" s="12"/>
      <c r="E570" s="12"/>
      <c r="F570" s="12"/>
      <c r="G570" s="37"/>
    </row>
    <row r="571" spans="1:7" x14ac:dyDescent="0.25">
      <c r="A571" s="70" t="s">
        <v>82</v>
      </c>
      <c r="B571" s="70"/>
      <c r="C571" s="23"/>
      <c r="D571" s="37">
        <v>6</v>
      </c>
      <c r="E571" s="37">
        <v>14</v>
      </c>
      <c r="F571" s="37">
        <v>2</v>
      </c>
      <c r="G571" s="37"/>
    </row>
    <row r="572" spans="1:7" x14ac:dyDescent="0.25">
      <c r="A572" s="16"/>
      <c r="B572" s="16"/>
      <c r="C572" s="23"/>
      <c r="D572" s="37"/>
      <c r="E572" s="37"/>
      <c r="F572" s="37"/>
      <c r="G572" s="37"/>
    </row>
    <row r="573" spans="1:7" x14ac:dyDescent="0.25">
      <c r="A573" s="16"/>
      <c r="B573" s="16"/>
      <c r="C573" s="23"/>
      <c r="D573" s="37"/>
      <c r="E573" s="37"/>
      <c r="F573" s="37"/>
      <c r="G573" s="37"/>
    </row>
    <row r="574" spans="1:7" x14ac:dyDescent="0.25">
      <c r="C574" s="23"/>
      <c r="D574" s="37"/>
      <c r="E574" s="37"/>
      <c r="F574" s="37"/>
      <c r="G574" s="37"/>
    </row>
    <row r="575" spans="1:7" x14ac:dyDescent="0.25">
      <c r="C575" s="23"/>
      <c r="D575" s="37"/>
      <c r="E575" s="37"/>
      <c r="F575" s="37"/>
      <c r="G575" s="37"/>
    </row>
    <row r="576" spans="1:7" x14ac:dyDescent="0.25">
      <c r="C576" s="23"/>
      <c r="D576" s="37"/>
      <c r="E576" s="37"/>
      <c r="F576" s="37"/>
      <c r="G576" s="37"/>
    </row>
    <row r="577" spans="1:7" x14ac:dyDescent="0.25">
      <c r="C577" s="23"/>
      <c r="D577" s="71" t="s">
        <v>19</v>
      </c>
      <c r="E577" s="71"/>
      <c r="F577" s="37" t="s">
        <v>29</v>
      </c>
      <c r="G577" s="37"/>
    </row>
    <row r="578" spans="1:7" x14ac:dyDescent="0.25">
      <c r="C578" s="23"/>
      <c r="D578" s="37"/>
      <c r="E578" s="13"/>
      <c r="F578" s="37"/>
      <c r="G578" s="37"/>
    </row>
    <row r="579" spans="1:7" x14ac:dyDescent="0.25">
      <c r="C579" s="23"/>
      <c r="D579" s="3" t="s">
        <v>0</v>
      </c>
      <c r="E579" s="3" t="s">
        <v>51</v>
      </c>
      <c r="F579" s="3" t="s">
        <v>2</v>
      </c>
      <c r="G579" s="3"/>
    </row>
    <row r="580" spans="1:7" x14ac:dyDescent="0.25">
      <c r="C580" s="23"/>
      <c r="D580" s="37"/>
      <c r="E580" s="13"/>
      <c r="F580" s="37"/>
      <c r="G580" s="37"/>
    </row>
    <row r="581" spans="1:7" x14ac:dyDescent="0.25">
      <c r="A581" s="70" t="s">
        <v>36</v>
      </c>
      <c r="B581" s="70"/>
      <c r="C581" s="23"/>
      <c r="D581" s="25">
        <v>87019</v>
      </c>
      <c r="E581" s="25">
        <v>120196</v>
      </c>
      <c r="F581" s="25">
        <v>42117</v>
      </c>
      <c r="G581" s="25"/>
    </row>
    <row r="582" spans="1:7" x14ac:dyDescent="0.25">
      <c r="C582" s="23" t="s">
        <v>37</v>
      </c>
      <c r="D582" s="37"/>
      <c r="E582" s="37"/>
      <c r="F582" s="37"/>
      <c r="G582" s="37"/>
    </row>
    <row r="583" spans="1:7" x14ac:dyDescent="0.25">
      <c r="C583" s="36">
        <v>2</v>
      </c>
      <c r="D583" s="10">
        <f>D$581/$C583</f>
        <v>43509.5</v>
      </c>
      <c r="E583" s="10">
        <f t="shared" ref="E583:F594" si="70">E$581/$C583</f>
        <v>60098</v>
      </c>
      <c r="F583" s="10">
        <f t="shared" si="70"/>
        <v>21058.5</v>
      </c>
      <c r="G583" s="12"/>
    </row>
    <row r="584" spans="1:7" x14ac:dyDescent="0.25">
      <c r="C584" s="36">
        <v>3</v>
      </c>
      <c r="D584" s="10">
        <f t="shared" ref="D584:D594" si="71">D$581/$C584</f>
        <v>29006.333333333332</v>
      </c>
      <c r="E584" s="10">
        <f t="shared" si="70"/>
        <v>40065.333333333336</v>
      </c>
      <c r="F584" s="12">
        <f t="shared" si="70"/>
        <v>14039</v>
      </c>
      <c r="G584" s="12"/>
    </row>
    <row r="585" spans="1:7" x14ac:dyDescent="0.25">
      <c r="C585" s="36">
        <v>4</v>
      </c>
      <c r="D585" s="10">
        <f t="shared" si="71"/>
        <v>21754.75</v>
      </c>
      <c r="E585" s="10">
        <f t="shared" si="70"/>
        <v>30049</v>
      </c>
      <c r="F585" s="12">
        <f t="shared" si="70"/>
        <v>10529.25</v>
      </c>
      <c r="G585" s="12"/>
    </row>
    <row r="586" spans="1:7" x14ac:dyDescent="0.25">
      <c r="C586" s="36">
        <v>5</v>
      </c>
      <c r="D586" s="10">
        <f t="shared" si="71"/>
        <v>17403.8</v>
      </c>
      <c r="E586" s="10">
        <f t="shared" si="70"/>
        <v>24039.200000000001</v>
      </c>
      <c r="F586" s="12">
        <f t="shared" si="70"/>
        <v>8423.4</v>
      </c>
      <c r="G586" s="12"/>
    </row>
    <row r="587" spans="1:7" x14ac:dyDescent="0.25">
      <c r="C587" s="36">
        <v>6</v>
      </c>
      <c r="D587" s="12">
        <f t="shared" si="71"/>
        <v>14503.166666666666</v>
      </c>
      <c r="E587" s="10">
        <f t="shared" si="70"/>
        <v>20032.666666666668</v>
      </c>
      <c r="F587" s="12">
        <f t="shared" si="70"/>
        <v>7019.5</v>
      </c>
      <c r="G587" s="12"/>
    </row>
    <row r="588" spans="1:7" x14ac:dyDescent="0.25">
      <c r="C588" s="36">
        <v>7</v>
      </c>
      <c r="D588" s="12">
        <f t="shared" si="71"/>
        <v>12431.285714285714</v>
      </c>
      <c r="E588" s="10">
        <f t="shared" si="70"/>
        <v>17170.857142857141</v>
      </c>
      <c r="F588" s="12">
        <f t="shared" si="70"/>
        <v>6016.7142857142853</v>
      </c>
      <c r="G588" s="12"/>
    </row>
    <row r="589" spans="1:7" x14ac:dyDescent="0.25">
      <c r="C589" s="36">
        <v>8</v>
      </c>
      <c r="D589" s="12">
        <f t="shared" si="71"/>
        <v>10877.375</v>
      </c>
      <c r="E589" s="10">
        <f t="shared" si="70"/>
        <v>15024.5</v>
      </c>
      <c r="F589" s="12">
        <f t="shared" si="70"/>
        <v>5264.625</v>
      </c>
      <c r="G589" s="12"/>
    </row>
    <row r="590" spans="1:7" x14ac:dyDescent="0.25">
      <c r="C590" s="36">
        <v>9</v>
      </c>
      <c r="D590" s="12">
        <f t="shared" si="71"/>
        <v>9668.7777777777774</v>
      </c>
      <c r="E590" s="12">
        <f t="shared" si="70"/>
        <v>13355.111111111111</v>
      </c>
      <c r="F590" s="12">
        <f t="shared" si="70"/>
        <v>4679.666666666667</v>
      </c>
      <c r="G590" s="12"/>
    </row>
    <row r="591" spans="1:7" x14ac:dyDescent="0.25">
      <c r="C591" s="36">
        <v>10</v>
      </c>
      <c r="D591" s="12">
        <f t="shared" si="71"/>
        <v>8701.9</v>
      </c>
      <c r="E591" s="12">
        <f t="shared" si="70"/>
        <v>12019.6</v>
      </c>
      <c r="F591" s="12">
        <f t="shared" si="70"/>
        <v>4211.7</v>
      </c>
      <c r="G591" s="12"/>
    </row>
    <row r="592" spans="1:7" x14ac:dyDescent="0.25">
      <c r="C592" s="36">
        <v>11</v>
      </c>
      <c r="D592" s="12">
        <f t="shared" si="71"/>
        <v>7910.818181818182</v>
      </c>
      <c r="E592" s="12">
        <f t="shared" si="70"/>
        <v>10926.90909090909</v>
      </c>
      <c r="F592" s="12">
        <f t="shared" si="70"/>
        <v>3828.818181818182</v>
      </c>
      <c r="G592" s="12"/>
    </row>
    <row r="593" spans="1:7" x14ac:dyDescent="0.25">
      <c r="C593" s="36">
        <v>12</v>
      </c>
      <c r="D593" s="12">
        <f t="shared" si="71"/>
        <v>7251.583333333333</v>
      </c>
      <c r="E593" s="12">
        <f t="shared" si="70"/>
        <v>10016.333333333334</v>
      </c>
      <c r="F593" s="12">
        <f t="shared" si="70"/>
        <v>3509.75</v>
      </c>
      <c r="G593" s="12"/>
    </row>
    <row r="594" spans="1:7" x14ac:dyDescent="0.25">
      <c r="C594" s="36">
        <v>13</v>
      </c>
      <c r="D594" s="12">
        <f t="shared" si="71"/>
        <v>6693.7692307692305</v>
      </c>
      <c r="E594" s="12">
        <f t="shared" si="70"/>
        <v>9245.8461538461543</v>
      </c>
      <c r="F594" s="12">
        <f t="shared" si="70"/>
        <v>3239.7692307692309</v>
      </c>
      <c r="G594" s="12"/>
    </row>
    <row r="595" spans="1:7" x14ac:dyDescent="0.25">
      <c r="C595" s="36"/>
      <c r="D595" s="37"/>
      <c r="E595" s="37"/>
      <c r="F595" s="37"/>
      <c r="G595" s="37"/>
    </row>
    <row r="596" spans="1:7" x14ac:dyDescent="0.25">
      <c r="A596" s="70" t="s">
        <v>82</v>
      </c>
      <c r="B596" s="70"/>
      <c r="C596" s="36"/>
      <c r="D596" s="37">
        <v>4</v>
      </c>
      <c r="E596" s="37">
        <v>7</v>
      </c>
      <c r="F596" s="37">
        <v>1</v>
      </c>
      <c r="G596" s="37"/>
    </row>
    <row r="597" spans="1:7" x14ac:dyDescent="0.25">
      <c r="A597" s="16"/>
      <c r="B597" s="16"/>
      <c r="C597" s="36"/>
      <c r="D597" s="37"/>
      <c r="E597" s="37"/>
      <c r="F597" s="37"/>
      <c r="G597" s="37"/>
    </row>
    <row r="598" spans="1:7" x14ac:dyDescent="0.25">
      <c r="A598" s="16"/>
      <c r="B598" s="16"/>
      <c r="C598" s="36"/>
      <c r="D598" s="37"/>
      <c r="E598" s="37"/>
      <c r="F598" s="37"/>
      <c r="G598" s="37"/>
    </row>
    <row r="599" spans="1:7" x14ac:dyDescent="0.25">
      <c r="C599" s="23"/>
      <c r="D599" s="37"/>
      <c r="E599" s="37"/>
      <c r="F599" s="37"/>
      <c r="G599" s="37"/>
    </row>
    <row r="600" spans="1:7" x14ac:dyDescent="0.25">
      <c r="C600" s="23"/>
      <c r="D600" s="37"/>
      <c r="E600" s="37"/>
      <c r="F600" s="37"/>
      <c r="G600" s="37"/>
    </row>
    <row r="601" spans="1:7" x14ac:dyDescent="0.25">
      <c r="C601" s="23"/>
      <c r="D601" s="37"/>
      <c r="E601" s="37"/>
      <c r="F601" s="37"/>
      <c r="G601" s="37"/>
    </row>
    <row r="602" spans="1:7" x14ac:dyDescent="0.25">
      <c r="C602" s="23"/>
      <c r="D602" s="71" t="s">
        <v>20</v>
      </c>
      <c r="E602" s="71"/>
      <c r="F602" s="37" t="s">
        <v>31</v>
      </c>
      <c r="G602" s="37"/>
    </row>
    <row r="603" spans="1:7" x14ac:dyDescent="0.25">
      <c r="C603" s="23"/>
      <c r="D603" s="37"/>
      <c r="E603" s="37"/>
      <c r="F603" s="37"/>
      <c r="G603" s="37"/>
    </row>
    <row r="604" spans="1:7" x14ac:dyDescent="0.25">
      <c r="C604" s="23"/>
      <c r="D604" s="3" t="s">
        <v>0</v>
      </c>
      <c r="E604" s="3" t="s">
        <v>51</v>
      </c>
      <c r="F604" s="3" t="s">
        <v>2</v>
      </c>
      <c r="G604" s="3"/>
    </row>
    <row r="605" spans="1:7" x14ac:dyDescent="0.25">
      <c r="C605" s="23"/>
      <c r="D605" s="37"/>
      <c r="E605" s="37"/>
      <c r="F605" s="37"/>
      <c r="G605" s="37"/>
    </row>
    <row r="606" spans="1:7" x14ac:dyDescent="0.25">
      <c r="A606" s="70" t="s">
        <v>36</v>
      </c>
      <c r="B606" s="70"/>
      <c r="C606" s="23"/>
      <c r="D606" s="25">
        <v>187497</v>
      </c>
      <c r="E606" s="25">
        <v>216789</v>
      </c>
      <c r="F606" s="25">
        <v>88601</v>
      </c>
      <c r="G606" s="25"/>
    </row>
    <row r="607" spans="1:7" x14ac:dyDescent="0.25">
      <c r="C607" s="23" t="s">
        <v>37</v>
      </c>
      <c r="D607" s="37"/>
      <c r="E607" s="37"/>
      <c r="F607" s="37"/>
      <c r="G607" s="37"/>
    </row>
    <row r="608" spans="1:7" x14ac:dyDescent="0.25">
      <c r="C608" s="36">
        <v>2</v>
      </c>
      <c r="D608" s="10">
        <f>D$606/$C608</f>
        <v>93748.5</v>
      </c>
      <c r="E608" s="10">
        <f t="shared" ref="E608:F623" si="72">E$606/$C608</f>
        <v>108394.5</v>
      </c>
      <c r="F608" s="10">
        <f t="shared" si="72"/>
        <v>44300.5</v>
      </c>
      <c r="G608" s="12"/>
    </row>
    <row r="609" spans="3:7" x14ac:dyDescent="0.25">
      <c r="C609" s="36">
        <v>3</v>
      </c>
      <c r="D609" s="10">
        <f t="shared" ref="D609:F630" si="73">D$606/$C609</f>
        <v>62499</v>
      </c>
      <c r="E609" s="10">
        <f t="shared" si="72"/>
        <v>72263</v>
      </c>
      <c r="F609" s="10">
        <f t="shared" si="72"/>
        <v>29533.666666666668</v>
      </c>
      <c r="G609" s="12"/>
    </row>
    <row r="610" spans="3:7" x14ac:dyDescent="0.25">
      <c r="C610" s="36">
        <v>4</v>
      </c>
      <c r="D610" s="10">
        <f t="shared" si="73"/>
        <v>46874.25</v>
      </c>
      <c r="E610" s="10">
        <f t="shared" si="72"/>
        <v>54197.25</v>
      </c>
      <c r="F610" s="10">
        <f t="shared" si="72"/>
        <v>22150.25</v>
      </c>
      <c r="G610" s="12"/>
    </row>
    <row r="611" spans="3:7" x14ac:dyDescent="0.25">
      <c r="C611" s="36">
        <v>5</v>
      </c>
      <c r="D611" s="10">
        <f t="shared" si="73"/>
        <v>37499.4</v>
      </c>
      <c r="E611" s="10">
        <f t="shared" si="72"/>
        <v>43357.8</v>
      </c>
      <c r="F611" s="12">
        <f t="shared" si="72"/>
        <v>17720.2</v>
      </c>
      <c r="G611" s="12"/>
    </row>
    <row r="612" spans="3:7" x14ac:dyDescent="0.25">
      <c r="C612" s="36">
        <v>6</v>
      </c>
      <c r="D612" s="10">
        <f t="shared" si="73"/>
        <v>31249.5</v>
      </c>
      <c r="E612" s="10">
        <f t="shared" si="72"/>
        <v>36131.5</v>
      </c>
      <c r="F612" s="12">
        <f t="shared" si="72"/>
        <v>14766.833333333334</v>
      </c>
      <c r="G612" s="12"/>
    </row>
    <row r="613" spans="3:7" x14ac:dyDescent="0.25">
      <c r="C613" s="36">
        <v>7</v>
      </c>
      <c r="D613" s="10">
        <f t="shared" si="73"/>
        <v>26785.285714285714</v>
      </c>
      <c r="E613" s="10">
        <f t="shared" si="72"/>
        <v>30969.857142857141</v>
      </c>
      <c r="F613" s="12">
        <f t="shared" si="72"/>
        <v>12657.285714285714</v>
      </c>
      <c r="G613" s="12"/>
    </row>
    <row r="614" spans="3:7" x14ac:dyDescent="0.25">
      <c r="C614" s="36">
        <v>8</v>
      </c>
      <c r="D614" s="10">
        <f t="shared" si="73"/>
        <v>23437.125</v>
      </c>
      <c r="E614" s="10">
        <f t="shared" si="72"/>
        <v>27098.625</v>
      </c>
      <c r="F614" s="12">
        <f t="shared" si="72"/>
        <v>11075.125</v>
      </c>
      <c r="G614" s="12"/>
    </row>
    <row r="615" spans="3:7" x14ac:dyDescent="0.25">
      <c r="C615" s="36">
        <v>9</v>
      </c>
      <c r="D615" s="10">
        <f t="shared" si="73"/>
        <v>20833</v>
      </c>
      <c r="E615" s="10">
        <f t="shared" si="72"/>
        <v>24087.666666666668</v>
      </c>
      <c r="F615" s="12">
        <f t="shared" si="72"/>
        <v>9844.5555555555547</v>
      </c>
      <c r="G615" s="12"/>
    </row>
    <row r="616" spans="3:7" x14ac:dyDescent="0.25">
      <c r="C616" s="36">
        <v>10</v>
      </c>
      <c r="D616" s="10">
        <f t="shared" si="73"/>
        <v>18749.7</v>
      </c>
      <c r="E616" s="10">
        <f t="shared" si="72"/>
        <v>21678.9</v>
      </c>
      <c r="F616" s="12">
        <f t="shared" si="72"/>
        <v>8860.1</v>
      </c>
      <c r="G616" s="12"/>
    </row>
    <row r="617" spans="3:7" x14ac:dyDescent="0.25">
      <c r="C617" s="36">
        <v>11</v>
      </c>
      <c r="D617" s="12">
        <f t="shared" si="73"/>
        <v>17045.18181818182</v>
      </c>
      <c r="E617" s="10">
        <f t="shared" si="72"/>
        <v>19708.090909090908</v>
      </c>
      <c r="F617" s="12">
        <f t="shared" si="72"/>
        <v>8054.636363636364</v>
      </c>
      <c r="G617" s="12"/>
    </row>
    <row r="618" spans="3:7" x14ac:dyDescent="0.25">
      <c r="C618" s="36">
        <v>12</v>
      </c>
      <c r="D618" s="12">
        <f t="shared" si="73"/>
        <v>15624.75</v>
      </c>
      <c r="E618" s="10">
        <f t="shared" si="72"/>
        <v>18065.75</v>
      </c>
      <c r="F618" s="12">
        <f t="shared" si="72"/>
        <v>7383.416666666667</v>
      </c>
      <c r="G618" s="12"/>
    </row>
    <row r="619" spans="3:7" x14ac:dyDescent="0.25">
      <c r="C619" s="36">
        <v>13</v>
      </c>
      <c r="D619" s="12">
        <f t="shared" si="73"/>
        <v>14422.846153846154</v>
      </c>
      <c r="E619" s="12">
        <f t="shared" si="72"/>
        <v>16676.076923076922</v>
      </c>
      <c r="F619" s="12">
        <f t="shared" si="72"/>
        <v>6815.4615384615381</v>
      </c>
      <c r="G619" s="12"/>
    </row>
    <row r="620" spans="3:7" x14ac:dyDescent="0.25">
      <c r="C620" s="36">
        <v>14</v>
      </c>
      <c r="D620" s="12">
        <f t="shared" si="73"/>
        <v>13392.642857142857</v>
      </c>
      <c r="E620" s="12">
        <f t="shared" si="72"/>
        <v>15484.928571428571</v>
      </c>
      <c r="F620" s="12">
        <f t="shared" si="72"/>
        <v>6328.6428571428569</v>
      </c>
      <c r="G620" s="12"/>
    </row>
    <row r="621" spans="3:7" x14ac:dyDescent="0.25">
      <c r="C621" s="36">
        <v>15</v>
      </c>
      <c r="D621" s="12">
        <f t="shared" si="73"/>
        <v>12499.8</v>
      </c>
      <c r="E621" s="12">
        <f t="shared" si="72"/>
        <v>14452.6</v>
      </c>
      <c r="F621" s="12">
        <f t="shared" si="72"/>
        <v>5906.7333333333336</v>
      </c>
      <c r="G621" s="12"/>
    </row>
    <row r="622" spans="3:7" x14ac:dyDescent="0.25">
      <c r="C622" s="36">
        <v>16</v>
      </c>
      <c r="D622" s="12">
        <f t="shared" si="73"/>
        <v>11718.5625</v>
      </c>
      <c r="E622" s="12">
        <f t="shared" si="72"/>
        <v>13549.3125</v>
      </c>
      <c r="F622" s="12">
        <f t="shared" si="72"/>
        <v>5537.5625</v>
      </c>
      <c r="G622" s="12"/>
    </row>
    <row r="623" spans="3:7" x14ac:dyDescent="0.25">
      <c r="C623" s="36">
        <v>17</v>
      </c>
      <c r="D623" s="12">
        <f t="shared" si="73"/>
        <v>11029.235294117647</v>
      </c>
      <c r="E623" s="12">
        <f t="shared" si="72"/>
        <v>12752.294117647059</v>
      </c>
      <c r="F623" s="12">
        <f t="shared" si="72"/>
        <v>5211.8235294117649</v>
      </c>
      <c r="G623" s="12"/>
    </row>
    <row r="624" spans="3:7" x14ac:dyDescent="0.25">
      <c r="C624" s="36">
        <v>18</v>
      </c>
      <c r="D624" s="12">
        <f t="shared" si="73"/>
        <v>10416.5</v>
      </c>
      <c r="E624" s="12">
        <f t="shared" si="73"/>
        <v>12043.833333333334</v>
      </c>
      <c r="F624" s="12">
        <f t="shared" si="73"/>
        <v>4922.2777777777774</v>
      </c>
      <c r="G624" s="12"/>
    </row>
    <row r="625" spans="1:7" x14ac:dyDescent="0.25">
      <c r="C625" s="36">
        <v>19</v>
      </c>
      <c r="D625" s="12">
        <f t="shared" si="73"/>
        <v>9868.2631578947367</v>
      </c>
      <c r="E625" s="12">
        <f t="shared" si="73"/>
        <v>11409.947368421053</v>
      </c>
      <c r="F625" s="12">
        <f t="shared" si="73"/>
        <v>4663.2105263157891</v>
      </c>
      <c r="G625" s="12"/>
    </row>
    <row r="626" spans="1:7" x14ac:dyDescent="0.25">
      <c r="C626" s="36">
        <v>20</v>
      </c>
      <c r="D626" s="12">
        <f t="shared" si="73"/>
        <v>9374.85</v>
      </c>
      <c r="E626" s="12">
        <f t="shared" si="73"/>
        <v>10839.45</v>
      </c>
      <c r="F626" s="12">
        <f t="shared" si="73"/>
        <v>4430.05</v>
      </c>
      <c r="G626" s="12"/>
    </row>
    <row r="627" spans="1:7" x14ac:dyDescent="0.25">
      <c r="C627" s="36">
        <v>21</v>
      </c>
      <c r="D627" s="12">
        <f t="shared" si="73"/>
        <v>8928.4285714285706</v>
      </c>
      <c r="E627" s="12">
        <f t="shared" si="73"/>
        <v>10323.285714285714</v>
      </c>
      <c r="F627" s="12">
        <f t="shared" si="73"/>
        <v>4219.0952380952385</v>
      </c>
      <c r="G627" s="12"/>
    </row>
    <row r="628" spans="1:7" x14ac:dyDescent="0.25">
      <c r="C628" s="36">
        <v>22</v>
      </c>
      <c r="D628" s="12">
        <f t="shared" si="73"/>
        <v>8522.5909090909099</v>
      </c>
      <c r="E628" s="12">
        <f t="shared" si="73"/>
        <v>9854.045454545454</v>
      </c>
      <c r="F628" s="12">
        <f t="shared" si="73"/>
        <v>4027.318181818182</v>
      </c>
      <c r="G628" s="12"/>
    </row>
    <row r="629" spans="1:7" x14ac:dyDescent="0.25">
      <c r="C629" s="36">
        <v>23</v>
      </c>
      <c r="D629" s="12">
        <f t="shared" si="73"/>
        <v>8152.04347826087</v>
      </c>
      <c r="E629" s="12">
        <f t="shared" si="73"/>
        <v>9425.608695652174</v>
      </c>
      <c r="F629" s="12">
        <f t="shared" si="73"/>
        <v>3852.217391304348</v>
      </c>
      <c r="G629" s="12"/>
    </row>
    <row r="630" spans="1:7" x14ac:dyDescent="0.25">
      <c r="C630" s="36">
        <v>24</v>
      </c>
      <c r="D630" s="12">
        <f t="shared" si="73"/>
        <v>7812.375</v>
      </c>
      <c r="E630" s="12">
        <f t="shared" si="73"/>
        <v>9032.875</v>
      </c>
      <c r="F630" s="12">
        <f t="shared" si="73"/>
        <v>3691.7083333333335</v>
      </c>
      <c r="G630" s="12"/>
    </row>
    <row r="631" spans="1:7" x14ac:dyDescent="0.25">
      <c r="C631" s="36">
        <v>25</v>
      </c>
      <c r="D631" s="37"/>
      <c r="E631" s="37"/>
      <c r="F631" s="37"/>
      <c r="G631" s="37"/>
    </row>
    <row r="632" spans="1:7" x14ac:dyDescent="0.25">
      <c r="A632" s="70" t="s">
        <v>82</v>
      </c>
      <c r="B632" s="70"/>
      <c r="C632" s="23"/>
      <c r="D632" s="37">
        <v>9</v>
      </c>
      <c r="E632" s="37">
        <v>11</v>
      </c>
      <c r="F632" s="37">
        <v>3</v>
      </c>
      <c r="G632" s="37"/>
    </row>
    <row r="633" spans="1:7" x14ac:dyDescent="0.25">
      <c r="A633" s="16"/>
      <c r="B633" s="16"/>
      <c r="C633" s="23"/>
      <c r="D633" s="37"/>
      <c r="E633" s="37"/>
      <c r="F633" s="37"/>
      <c r="G633" s="37"/>
    </row>
    <row r="634" spans="1:7" x14ac:dyDescent="0.25">
      <c r="A634" s="16"/>
      <c r="B634" s="16"/>
      <c r="C634" s="23"/>
      <c r="D634" s="37"/>
      <c r="E634" s="37"/>
      <c r="F634" s="37"/>
      <c r="G634" s="37"/>
    </row>
    <row r="635" spans="1:7" x14ac:dyDescent="0.25">
      <c r="C635" s="23"/>
      <c r="D635" s="37"/>
      <c r="E635" s="37"/>
      <c r="F635" s="37"/>
      <c r="G635" s="37"/>
    </row>
    <row r="636" spans="1:7" x14ac:dyDescent="0.25">
      <c r="C636" s="23"/>
      <c r="D636" s="37"/>
      <c r="E636" s="37"/>
      <c r="F636" s="37"/>
      <c r="G636" s="37"/>
    </row>
    <row r="637" spans="1:7" x14ac:dyDescent="0.25">
      <c r="C637" s="23"/>
      <c r="D637" s="37"/>
      <c r="E637" s="37"/>
      <c r="F637" s="37"/>
      <c r="G637" s="37"/>
    </row>
    <row r="638" spans="1:7" x14ac:dyDescent="0.25">
      <c r="C638" s="23"/>
      <c r="D638" s="71" t="s">
        <v>21</v>
      </c>
      <c r="E638" s="71"/>
      <c r="F638" s="37" t="s">
        <v>28</v>
      </c>
      <c r="G638" s="37"/>
    </row>
    <row r="639" spans="1:7" x14ac:dyDescent="0.25">
      <c r="C639" s="23"/>
      <c r="D639" s="37"/>
      <c r="E639" s="37"/>
      <c r="F639" s="37"/>
      <c r="G639" s="37"/>
    </row>
    <row r="640" spans="1:7" x14ac:dyDescent="0.25">
      <c r="A640" s="70"/>
      <c r="B640" s="70"/>
      <c r="C640" s="23"/>
      <c r="D640" s="3" t="s">
        <v>0</v>
      </c>
      <c r="E640" s="3" t="s">
        <v>51</v>
      </c>
      <c r="F640" s="3" t="s">
        <v>2</v>
      </c>
      <c r="G640" s="3"/>
    </row>
    <row r="641" spans="1:7" x14ac:dyDescent="0.25">
      <c r="C641" s="23"/>
      <c r="D641" s="37"/>
      <c r="E641" s="37"/>
      <c r="F641" s="37"/>
      <c r="G641" s="37"/>
    </row>
    <row r="642" spans="1:7" x14ac:dyDescent="0.25">
      <c r="A642" s="70" t="s">
        <v>36</v>
      </c>
      <c r="B642" s="70"/>
      <c r="C642" s="23"/>
      <c r="D642" s="25">
        <v>77631</v>
      </c>
      <c r="E642" s="25">
        <v>98842</v>
      </c>
      <c r="F642" s="25">
        <v>37451</v>
      </c>
      <c r="G642" s="25"/>
    </row>
    <row r="643" spans="1:7" x14ac:dyDescent="0.25">
      <c r="C643" s="23" t="s">
        <v>37</v>
      </c>
      <c r="D643" s="37"/>
      <c r="E643" s="37"/>
      <c r="F643" s="37"/>
      <c r="G643" s="37"/>
    </row>
    <row r="644" spans="1:7" x14ac:dyDescent="0.25">
      <c r="C644" s="36">
        <v>2</v>
      </c>
      <c r="D644" s="10">
        <f>D$642/$C644</f>
        <v>38815.5</v>
      </c>
      <c r="E644" s="10">
        <f t="shared" ref="E644:F653" si="74">E$642/$C644</f>
        <v>49421</v>
      </c>
      <c r="F644" s="10">
        <f t="shared" si="74"/>
        <v>18725.5</v>
      </c>
      <c r="G644" s="12"/>
    </row>
    <row r="645" spans="1:7" x14ac:dyDescent="0.25">
      <c r="C645" s="36">
        <v>3</v>
      </c>
      <c r="D645" s="10">
        <f t="shared" ref="D645:D653" si="75">D$642/$C645</f>
        <v>25877</v>
      </c>
      <c r="E645" s="10">
        <f t="shared" si="74"/>
        <v>32947.333333333336</v>
      </c>
      <c r="F645" s="12">
        <f t="shared" si="74"/>
        <v>12483.666666666666</v>
      </c>
      <c r="G645" s="12"/>
    </row>
    <row r="646" spans="1:7" x14ac:dyDescent="0.25">
      <c r="C646" s="36">
        <v>4</v>
      </c>
      <c r="D646" s="10">
        <f t="shared" si="75"/>
        <v>19407.75</v>
      </c>
      <c r="E646" s="10">
        <f t="shared" si="74"/>
        <v>24710.5</v>
      </c>
      <c r="F646" s="12">
        <f t="shared" si="74"/>
        <v>9362.75</v>
      </c>
      <c r="G646" s="12"/>
    </row>
    <row r="647" spans="1:7" x14ac:dyDescent="0.25">
      <c r="C647" s="36">
        <v>5</v>
      </c>
      <c r="D647" s="10">
        <f t="shared" si="75"/>
        <v>15526.2</v>
      </c>
      <c r="E647" s="10">
        <f t="shared" si="74"/>
        <v>19768.400000000001</v>
      </c>
      <c r="F647" s="12">
        <f t="shared" si="74"/>
        <v>7490.2</v>
      </c>
      <c r="G647" s="12"/>
    </row>
    <row r="648" spans="1:7" x14ac:dyDescent="0.25">
      <c r="C648" s="36">
        <v>6</v>
      </c>
      <c r="D648" s="12">
        <f t="shared" si="75"/>
        <v>12938.5</v>
      </c>
      <c r="E648" s="10">
        <f t="shared" si="74"/>
        <v>16473.666666666668</v>
      </c>
      <c r="F648" s="12">
        <f t="shared" si="74"/>
        <v>6241.833333333333</v>
      </c>
      <c r="G648" s="12"/>
    </row>
    <row r="649" spans="1:7" x14ac:dyDescent="0.25">
      <c r="C649" s="36">
        <v>7</v>
      </c>
      <c r="D649" s="12">
        <f t="shared" si="75"/>
        <v>11090.142857142857</v>
      </c>
      <c r="E649" s="12">
        <f t="shared" si="74"/>
        <v>14120.285714285714</v>
      </c>
      <c r="F649" s="12">
        <f t="shared" si="74"/>
        <v>5350.1428571428569</v>
      </c>
      <c r="G649" s="12"/>
    </row>
    <row r="650" spans="1:7" x14ac:dyDescent="0.25">
      <c r="C650" s="36">
        <v>8</v>
      </c>
      <c r="D650" s="12">
        <f t="shared" si="75"/>
        <v>9703.875</v>
      </c>
      <c r="E650" s="12">
        <f t="shared" si="74"/>
        <v>12355.25</v>
      </c>
      <c r="F650" s="12">
        <f t="shared" si="74"/>
        <v>4681.375</v>
      </c>
      <c r="G650" s="12"/>
    </row>
    <row r="651" spans="1:7" x14ac:dyDescent="0.25">
      <c r="C651" s="36">
        <v>9</v>
      </c>
      <c r="D651" s="12">
        <f t="shared" si="75"/>
        <v>8625.6666666666661</v>
      </c>
      <c r="E651" s="12">
        <f t="shared" si="74"/>
        <v>10982.444444444445</v>
      </c>
      <c r="F651" s="12">
        <f t="shared" si="74"/>
        <v>4161.2222222222226</v>
      </c>
      <c r="G651" s="12"/>
    </row>
    <row r="652" spans="1:7" x14ac:dyDescent="0.25">
      <c r="C652" s="36">
        <v>10</v>
      </c>
      <c r="D652" s="12">
        <f t="shared" si="75"/>
        <v>7763.1</v>
      </c>
      <c r="E652" s="12">
        <f t="shared" si="74"/>
        <v>9884.2000000000007</v>
      </c>
      <c r="F652" s="12">
        <f t="shared" si="74"/>
        <v>3745.1</v>
      </c>
      <c r="G652" s="12"/>
    </row>
    <row r="653" spans="1:7" x14ac:dyDescent="0.25">
      <c r="C653" s="36">
        <v>11</v>
      </c>
      <c r="D653" s="12">
        <f t="shared" si="75"/>
        <v>7057.363636363636</v>
      </c>
      <c r="E653" s="12">
        <f t="shared" si="74"/>
        <v>8985.636363636364</v>
      </c>
      <c r="F653" s="12">
        <f t="shared" si="74"/>
        <v>3404.6363636363635</v>
      </c>
      <c r="G653" s="12"/>
    </row>
    <row r="654" spans="1:7" x14ac:dyDescent="0.25">
      <c r="C654" s="36"/>
      <c r="D654" s="37"/>
      <c r="E654" s="37"/>
      <c r="F654" s="37"/>
      <c r="G654" s="37"/>
    </row>
    <row r="655" spans="1:7" x14ac:dyDescent="0.25">
      <c r="A655" s="70" t="s">
        <v>82</v>
      </c>
      <c r="B655" s="70"/>
      <c r="C655" s="36"/>
      <c r="D655" s="37">
        <v>4</v>
      </c>
      <c r="E655" s="37">
        <v>5</v>
      </c>
      <c r="F655" s="37">
        <v>1</v>
      </c>
      <c r="G655" s="37"/>
    </row>
    <row r="656" spans="1:7" x14ac:dyDescent="0.25">
      <c r="A656" s="16"/>
      <c r="B656" s="16"/>
      <c r="C656" s="36"/>
      <c r="D656" s="37"/>
      <c r="E656" s="37"/>
      <c r="F656" s="37"/>
      <c r="G656" s="37"/>
    </row>
    <row r="657" spans="1:7" x14ac:dyDescent="0.25">
      <c r="A657" s="16"/>
      <c r="B657" s="16"/>
      <c r="C657" s="36"/>
      <c r="D657" s="37"/>
      <c r="E657" s="37"/>
      <c r="F657" s="37"/>
      <c r="G657" s="37"/>
    </row>
    <row r="658" spans="1:7" x14ac:dyDescent="0.25">
      <c r="A658" s="23"/>
      <c r="B658" s="23"/>
      <c r="C658" s="36"/>
      <c r="D658" s="37"/>
      <c r="E658" s="37"/>
      <c r="F658" s="37"/>
      <c r="G658" s="37"/>
    </row>
    <row r="659" spans="1:7" x14ac:dyDescent="0.25">
      <c r="C659" s="36"/>
      <c r="D659" s="37"/>
      <c r="E659" s="37"/>
      <c r="F659" s="37"/>
      <c r="G659" s="37"/>
    </row>
    <row r="660" spans="1:7" x14ac:dyDescent="0.25">
      <c r="C660" s="23"/>
      <c r="D660" s="37"/>
      <c r="E660" s="37"/>
      <c r="F660" s="37"/>
      <c r="G660" s="37"/>
    </row>
    <row r="661" spans="1:7" x14ac:dyDescent="0.25">
      <c r="C661" s="23"/>
      <c r="D661" s="71" t="s">
        <v>22</v>
      </c>
      <c r="E661" s="71"/>
      <c r="F661" s="37" t="s">
        <v>32</v>
      </c>
      <c r="G661" s="37"/>
    </row>
    <row r="662" spans="1:7" x14ac:dyDescent="0.25">
      <c r="C662" s="23"/>
      <c r="D662" s="37"/>
      <c r="E662" s="37"/>
      <c r="F662" s="37"/>
      <c r="G662" s="37"/>
    </row>
    <row r="663" spans="1:7" x14ac:dyDescent="0.25">
      <c r="C663" s="23"/>
      <c r="D663" s="3" t="s">
        <v>0</v>
      </c>
      <c r="E663" s="3" t="s">
        <v>51</v>
      </c>
      <c r="F663" s="3" t="s">
        <v>2</v>
      </c>
      <c r="G663" s="3"/>
    </row>
    <row r="664" spans="1:7" x14ac:dyDescent="0.25">
      <c r="C664" s="23"/>
      <c r="D664" s="37"/>
      <c r="E664" s="37"/>
      <c r="F664" s="37"/>
      <c r="G664" s="37"/>
    </row>
    <row r="665" spans="1:7" x14ac:dyDescent="0.25">
      <c r="A665" s="70" t="s">
        <v>36</v>
      </c>
      <c r="B665" s="70"/>
      <c r="C665" s="23"/>
      <c r="D665" s="25">
        <v>97698</v>
      </c>
      <c r="E665" s="25">
        <v>119692</v>
      </c>
      <c r="F665" s="25">
        <v>45357</v>
      </c>
      <c r="G665" s="25"/>
    </row>
    <row r="666" spans="1:7" x14ac:dyDescent="0.25">
      <c r="C666" s="23" t="s">
        <v>37</v>
      </c>
      <c r="D666" s="37"/>
      <c r="E666" s="37"/>
      <c r="F666" s="37"/>
      <c r="G666" s="37"/>
    </row>
    <row r="667" spans="1:7" x14ac:dyDescent="0.25">
      <c r="C667" s="36">
        <v>2</v>
      </c>
      <c r="D667" s="10">
        <f>D$665/$C667</f>
        <v>48849</v>
      </c>
      <c r="E667" s="10">
        <f t="shared" ref="E667:F667" si="76">E$665/$C667</f>
        <v>59846</v>
      </c>
      <c r="F667" s="10">
        <f t="shared" si="76"/>
        <v>22678.5</v>
      </c>
      <c r="G667" s="12"/>
    </row>
    <row r="668" spans="1:7" x14ac:dyDescent="0.25">
      <c r="C668" s="36">
        <v>3</v>
      </c>
      <c r="D668" s="10">
        <f t="shared" ref="D668:F679" si="77">D$665/$C668</f>
        <v>32566</v>
      </c>
      <c r="E668" s="10">
        <f t="shared" si="77"/>
        <v>39897.333333333336</v>
      </c>
      <c r="F668" s="10">
        <f t="shared" si="77"/>
        <v>15119</v>
      </c>
      <c r="G668" s="12"/>
    </row>
    <row r="669" spans="1:7" x14ac:dyDescent="0.25">
      <c r="C669" s="36">
        <v>4</v>
      </c>
      <c r="D669" s="10">
        <f t="shared" si="77"/>
        <v>24424.5</v>
      </c>
      <c r="E669" s="10">
        <f t="shared" si="77"/>
        <v>29923</v>
      </c>
      <c r="F669" s="12">
        <f t="shared" si="77"/>
        <v>11339.25</v>
      </c>
      <c r="G669" s="12"/>
    </row>
    <row r="670" spans="1:7" x14ac:dyDescent="0.25">
      <c r="C670" s="36">
        <v>5</v>
      </c>
      <c r="D670" s="10">
        <f t="shared" si="77"/>
        <v>19539.599999999999</v>
      </c>
      <c r="E670" s="10">
        <f t="shared" si="77"/>
        <v>23938.400000000001</v>
      </c>
      <c r="F670" s="12">
        <f t="shared" si="77"/>
        <v>9071.4</v>
      </c>
      <c r="G670" s="12"/>
    </row>
    <row r="671" spans="1:7" x14ac:dyDescent="0.25">
      <c r="C671" s="36">
        <v>6</v>
      </c>
      <c r="D671" s="10">
        <f t="shared" si="77"/>
        <v>16283</v>
      </c>
      <c r="E671" s="10">
        <f t="shared" si="77"/>
        <v>19948.666666666668</v>
      </c>
      <c r="F671" s="12">
        <f t="shared" si="77"/>
        <v>7559.5</v>
      </c>
      <c r="G671" s="12"/>
    </row>
    <row r="672" spans="1:7" x14ac:dyDescent="0.25">
      <c r="C672" s="36">
        <v>7</v>
      </c>
      <c r="D672" s="12">
        <f t="shared" si="77"/>
        <v>13956.857142857143</v>
      </c>
      <c r="E672" s="10">
        <f t="shared" si="77"/>
        <v>17098.857142857141</v>
      </c>
      <c r="F672" s="12">
        <f t="shared" si="77"/>
        <v>6479.5714285714284</v>
      </c>
      <c r="G672" s="12"/>
    </row>
    <row r="673" spans="1:7" x14ac:dyDescent="0.25">
      <c r="C673" s="36">
        <v>8</v>
      </c>
      <c r="D673" s="12">
        <f t="shared" si="77"/>
        <v>12212.25</v>
      </c>
      <c r="E673" s="12">
        <f t="shared" si="77"/>
        <v>14961.5</v>
      </c>
      <c r="F673" s="12">
        <f t="shared" si="77"/>
        <v>5669.625</v>
      </c>
      <c r="G673" s="12"/>
    </row>
    <row r="674" spans="1:7" x14ac:dyDescent="0.25">
      <c r="C674" s="36">
        <v>9</v>
      </c>
      <c r="D674" s="12">
        <f t="shared" si="77"/>
        <v>10855.333333333334</v>
      </c>
      <c r="E674" s="12">
        <f t="shared" si="77"/>
        <v>13299.111111111111</v>
      </c>
      <c r="F674" s="12">
        <f t="shared" si="77"/>
        <v>5039.666666666667</v>
      </c>
      <c r="G674" s="12"/>
    </row>
    <row r="675" spans="1:7" x14ac:dyDescent="0.25">
      <c r="C675" s="36">
        <v>10</v>
      </c>
      <c r="D675" s="12">
        <f t="shared" si="77"/>
        <v>9769.7999999999993</v>
      </c>
      <c r="E675" s="12">
        <f t="shared" si="77"/>
        <v>11969.2</v>
      </c>
      <c r="F675" s="12">
        <f t="shared" si="77"/>
        <v>4535.7</v>
      </c>
      <c r="G675" s="12"/>
    </row>
    <row r="676" spans="1:7" x14ac:dyDescent="0.25">
      <c r="C676" s="36">
        <v>11</v>
      </c>
      <c r="D676" s="12">
        <f t="shared" si="77"/>
        <v>8881.636363636364</v>
      </c>
      <c r="E676" s="12">
        <f t="shared" si="77"/>
        <v>10881.09090909091</v>
      </c>
      <c r="F676" s="12">
        <f t="shared" si="77"/>
        <v>4123.363636363636</v>
      </c>
      <c r="G676" s="12"/>
    </row>
    <row r="677" spans="1:7" x14ac:dyDescent="0.25">
      <c r="C677" s="36">
        <v>12</v>
      </c>
      <c r="D677" s="12">
        <f t="shared" si="77"/>
        <v>8141.5</v>
      </c>
      <c r="E677" s="12">
        <f t="shared" si="77"/>
        <v>9974.3333333333339</v>
      </c>
      <c r="F677" s="12">
        <f t="shared" si="77"/>
        <v>3779.75</v>
      </c>
      <c r="G677" s="12"/>
    </row>
    <row r="678" spans="1:7" x14ac:dyDescent="0.25">
      <c r="C678" s="36">
        <v>13</v>
      </c>
      <c r="D678" s="12">
        <f t="shared" si="77"/>
        <v>7515.2307692307695</v>
      </c>
      <c r="E678" s="12">
        <f t="shared" si="77"/>
        <v>9207.0769230769238</v>
      </c>
      <c r="F678" s="12">
        <f t="shared" si="77"/>
        <v>3489</v>
      </c>
      <c r="G678" s="12"/>
    </row>
    <row r="679" spans="1:7" x14ac:dyDescent="0.25">
      <c r="C679" s="36">
        <v>14</v>
      </c>
      <c r="D679" s="12">
        <f t="shared" si="77"/>
        <v>6978.4285714285716</v>
      </c>
      <c r="E679" s="12">
        <f t="shared" si="77"/>
        <v>8549.4285714285706</v>
      </c>
      <c r="F679" s="12">
        <f t="shared" si="77"/>
        <v>3239.7857142857142</v>
      </c>
      <c r="G679" s="12"/>
    </row>
    <row r="680" spans="1:7" x14ac:dyDescent="0.25">
      <c r="C680" s="36"/>
      <c r="D680" s="37"/>
      <c r="E680" s="37"/>
      <c r="F680" s="37"/>
      <c r="G680" s="37"/>
    </row>
    <row r="681" spans="1:7" x14ac:dyDescent="0.25">
      <c r="A681" s="70" t="s">
        <v>82</v>
      </c>
      <c r="B681" s="70"/>
      <c r="C681" s="36"/>
      <c r="D681" s="37">
        <v>5</v>
      </c>
      <c r="E681" s="37">
        <v>6</v>
      </c>
      <c r="F681" s="37">
        <v>2</v>
      </c>
      <c r="G681" s="37"/>
    </row>
    <row r="682" spans="1:7" x14ac:dyDescent="0.25">
      <c r="A682" s="16"/>
      <c r="B682" s="16"/>
      <c r="C682" s="36"/>
      <c r="D682" s="37"/>
      <c r="E682" s="37"/>
      <c r="F682" s="37"/>
      <c r="G682" s="37"/>
    </row>
    <row r="683" spans="1:7" x14ac:dyDescent="0.25">
      <c r="A683" s="16"/>
      <c r="B683" s="16"/>
      <c r="C683" s="23"/>
      <c r="D683" s="37"/>
      <c r="E683" s="37"/>
      <c r="F683" s="37"/>
      <c r="G683" s="37"/>
    </row>
    <row r="684" spans="1:7" x14ac:dyDescent="0.25">
      <c r="C684" s="23"/>
      <c r="D684" s="37"/>
      <c r="E684" s="37"/>
      <c r="F684" s="37"/>
      <c r="G684" s="37"/>
    </row>
    <row r="685" spans="1:7" x14ac:dyDescent="0.25">
      <c r="C685" s="23"/>
      <c r="D685" s="37"/>
      <c r="E685" s="37"/>
      <c r="F685" s="37"/>
      <c r="G685" s="37"/>
    </row>
    <row r="686" spans="1:7" x14ac:dyDescent="0.25">
      <c r="C686" s="23"/>
      <c r="D686" s="37"/>
      <c r="E686" s="37"/>
      <c r="F686" s="37"/>
      <c r="G686" s="37"/>
    </row>
    <row r="687" spans="1:7" x14ac:dyDescent="0.25">
      <c r="C687" s="23"/>
      <c r="D687" s="71" t="s">
        <v>23</v>
      </c>
      <c r="E687" s="71"/>
      <c r="F687" s="37" t="s">
        <v>26</v>
      </c>
      <c r="G687" s="37"/>
    </row>
    <row r="688" spans="1:7" x14ac:dyDescent="0.25">
      <c r="C688" s="23"/>
      <c r="D688" s="37"/>
      <c r="E688" s="37"/>
      <c r="F688" s="37"/>
      <c r="G688" s="37"/>
    </row>
    <row r="689" spans="1:7" x14ac:dyDescent="0.25">
      <c r="C689" s="23"/>
      <c r="D689" s="3" t="s">
        <v>0</v>
      </c>
      <c r="E689" s="3" t="s">
        <v>51</v>
      </c>
      <c r="F689" s="3" t="s">
        <v>2</v>
      </c>
      <c r="G689" s="3"/>
    </row>
    <row r="690" spans="1:7" x14ac:dyDescent="0.25">
      <c r="C690" s="23"/>
      <c r="D690" s="37"/>
      <c r="E690" s="37"/>
      <c r="F690" s="37"/>
      <c r="G690" s="37"/>
    </row>
    <row r="691" spans="1:7" x14ac:dyDescent="0.25">
      <c r="A691" s="70" t="s">
        <v>36</v>
      </c>
      <c r="B691" s="70"/>
      <c r="C691" s="23"/>
      <c r="D691" s="25">
        <v>76994</v>
      </c>
      <c r="E691" s="25">
        <v>112981</v>
      </c>
      <c r="F691" s="25">
        <v>40210</v>
      </c>
      <c r="G691" s="25"/>
    </row>
    <row r="692" spans="1:7" x14ac:dyDescent="0.25">
      <c r="C692" s="23" t="s">
        <v>37</v>
      </c>
      <c r="D692" s="37"/>
      <c r="E692" s="37"/>
      <c r="F692" s="37"/>
      <c r="G692" s="37"/>
    </row>
    <row r="693" spans="1:7" x14ac:dyDescent="0.25">
      <c r="C693" s="36">
        <v>2</v>
      </c>
      <c r="D693" s="10">
        <f>D$691/$C693</f>
        <v>38497</v>
      </c>
      <c r="E693" s="10">
        <f t="shared" ref="E693:F693" si="78">E$691/$C693</f>
        <v>56490.5</v>
      </c>
      <c r="F693" s="10">
        <f t="shared" si="78"/>
        <v>20105</v>
      </c>
      <c r="G693" s="12"/>
    </row>
    <row r="694" spans="1:7" x14ac:dyDescent="0.25">
      <c r="C694" s="36">
        <v>3</v>
      </c>
      <c r="D694" s="10">
        <f t="shared" ref="D694:F703" si="79">D$691/$C694</f>
        <v>25664.666666666668</v>
      </c>
      <c r="E694" s="10">
        <f t="shared" si="79"/>
        <v>37660.333333333336</v>
      </c>
      <c r="F694" s="12">
        <f t="shared" si="79"/>
        <v>13403.333333333334</v>
      </c>
      <c r="G694" s="12"/>
    </row>
    <row r="695" spans="1:7" x14ac:dyDescent="0.25">
      <c r="C695" s="36">
        <v>4</v>
      </c>
      <c r="D695" s="10">
        <f t="shared" si="79"/>
        <v>19248.5</v>
      </c>
      <c r="E695" s="10">
        <f t="shared" si="79"/>
        <v>28245.25</v>
      </c>
      <c r="F695" s="12">
        <f t="shared" si="79"/>
        <v>10052.5</v>
      </c>
      <c r="G695" s="12"/>
    </row>
    <row r="696" spans="1:7" x14ac:dyDescent="0.25">
      <c r="C696" s="36">
        <v>5</v>
      </c>
      <c r="D696" s="10">
        <f t="shared" si="79"/>
        <v>15398.8</v>
      </c>
      <c r="E696" s="10">
        <f t="shared" si="79"/>
        <v>22596.2</v>
      </c>
      <c r="F696" s="12">
        <f t="shared" si="79"/>
        <v>8042</v>
      </c>
      <c r="G696" s="12"/>
    </row>
    <row r="697" spans="1:7" x14ac:dyDescent="0.25">
      <c r="C697" s="36">
        <v>6</v>
      </c>
      <c r="D697" s="12">
        <f t="shared" si="79"/>
        <v>12832.333333333334</v>
      </c>
      <c r="E697" s="10">
        <f t="shared" si="79"/>
        <v>18830.166666666668</v>
      </c>
      <c r="F697" s="12">
        <f t="shared" si="79"/>
        <v>6701.666666666667</v>
      </c>
      <c r="G697" s="12"/>
    </row>
    <row r="698" spans="1:7" x14ac:dyDescent="0.25">
      <c r="C698" s="36">
        <v>7</v>
      </c>
      <c r="D698" s="12">
        <f t="shared" si="79"/>
        <v>10999.142857142857</v>
      </c>
      <c r="E698" s="10">
        <f t="shared" si="79"/>
        <v>16140.142857142857</v>
      </c>
      <c r="F698" s="12">
        <f t="shared" si="79"/>
        <v>5744.2857142857147</v>
      </c>
      <c r="G698" s="12"/>
    </row>
    <row r="699" spans="1:7" x14ac:dyDescent="0.25">
      <c r="C699" s="36">
        <v>8</v>
      </c>
      <c r="D699" s="12">
        <f t="shared" si="79"/>
        <v>9624.25</v>
      </c>
      <c r="E699" s="12">
        <f t="shared" si="79"/>
        <v>14122.625</v>
      </c>
      <c r="F699" s="12">
        <f t="shared" si="79"/>
        <v>5026.25</v>
      </c>
      <c r="G699" s="12"/>
    </row>
    <row r="700" spans="1:7" x14ac:dyDescent="0.25">
      <c r="C700" s="36">
        <v>9</v>
      </c>
      <c r="D700" s="12">
        <f t="shared" si="79"/>
        <v>8554.8888888888887</v>
      </c>
      <c r="E700" s="12">
        <f t="shared" si="79"/>
        <v>12553.444444444445</v>
      </c>
      <c r="F700" s="12">
        <f t="shared" si="79"/>
        <v>4467.7777777777774</v>
      </c>
      <c r="G700" s="12"/>
    </row>
    <row r="701" spans="1:7" x14ac:dyDescent="0.25">
      <c r="C701" s="36">
        <v>10</v>
      </c>
      <c r="D701" s="12">
        <f t="shared" si="79"/>
        <v>7699.4</v>
      </c>
      <c r="E701" s="12">
        <f t="shared" si="79"/>
        <v>11298.1</v>
      </c>
      <c r="F701" s="12">
        <f t="shared" si="79"/>
        <v>4021</v>
      </c>
      <c r="G701" s="12"/>
    </row>
    <row r="702" spans="1:7" x14ac:dyDescent="0.25">
      <c r="C702" s="36">
        <v>11</v>
      </c>
      <c r="D702" s="12">
        <f t="shared" si="79"/>
        <v>6999.454545454545</v>
      </c>
      <c r="E702" s="12">
        <f t="shared" si="79"/>
        <v>10271</v>
      </c>
      <c r="F702" s="12">
        <f t="shared" si="79"/>
        <v>3655.4545454545455</v>
      </c>
      <c r="G702" s="12"/>
    </row>
    <row r="703" spans="1:7" x14ac:dyDescent="0.25">
      <c r="C703" s="36">
        <v>12</v>
      </c>
      <c r="D703" s="12">
        <f t="shared" si="79"/>
        <v>6416.166666666667</v>
      </c>
      <c r="E703" s="12">
        <f t="shared" si="79"/>
        <v>9415.0833333333339</v>
      </c>
      <c r="F703" s="12">
        <f t="shared" si="79"/>
        <v>3350.8333333333335</v>
      </c>
      <c r="G703" s="12"/>
    </row>
    <row r="704" spans="1:7" x14ac:dyDescent="0.25">
      <c r="C704" s="36"/>
      <c r="D704" s="37"/>
      <c r="E704" s="37"/>
      <c r="F704" s="37"/>
      <c r="G704" s="37"/>
    </row>
    <row r="705" spans="1:7" x14ac:dyDescent="0.25">
      <c r="A705" s="70" t="s">
        <v>82</v>
      </c>
      <c r="B705" s="70"/>
      <c r="C705" s="36"/>
      <c r="D705" s="37">
        <v>4</v>
      </c>
      <c r="E705" s="37">
        <v>6</v>
      </c>
      <c r="F705" s="37">
        <v>1</v>
      </c>
      <c r="G705" s="37"/>
    </row>
    <row r="706" spans="1:7" x14ac:dyDescent="0.25">
      <c r="A706" s="16"/>
      <c r="B706" s="16"/>
      <c r="C706" s="36"/>
      <c r="D706" s="37"/>
      <c r="E706" s="37"/>
      <c r="F706" s="37"/>
      <c r="G706" s="37"/>
    </row>
    <row r="707" spans="1:7" x14ac:dyDescent="0.25">
      <c r="A707" s="16"/>
      <c r="B707" s="16"/>
      <c r="C707" s="36"/>
      <c r="D707" s="37"/>
      <c r="E707" s="37"/>
      <c r="F707" s="37"/>
      <c r="G707" s="37"/>
    </row>
    <row r="708" spans="1:7" x14ac:dyDescent="0.25">
      <c r="C708" s="36"/>
      <c r="D708" s="37"/>
      <c r="E708" s="37"/>
      <c r="F708" s="37"/>
      <c r="G708" s="37"/>
    </row>
    <row r="709" spans="1:7" x14ac:dyDescent="0.25">
      <c r="C709" s="23"/>
      <c r="D709" s="37"/>
      <c r="E709" s="37"/>
      <c r="F709" s="37"/>
      <c r="G709" s="37"/>
    </row>
    <row r="710" spans="1:7" x14ac:dyDescent="0.25">
      <c r="C710" s="23"/>
      <c r="D710" s="37"/>
      <c r="E710" s="37"/>
      <c r="F710" s="37"/>
      <c r="G710" s="37"/>
    </row>
    <row r="711" spans="1:7" x14ac:dyDescent="0.25">
      <c r="C711" s="23"/>
      <c r="D711" s="71" t="s">
        <v>24</v>
      </c>
      <c r="E711" s="71"/>
      <c r="F711" s="37" t="s">
        <v>27</v>
      </c>
      <c r="G711" s="37"/>
    </row>
    <row r="712" spans="1:7" x14ac:dyDescent="0.25">
      <c r="C712" s="23"/>
      <c r="D712" s="37"/>
      <c r="E712" s="37"/>
      <c r="F712" s="37"/>
      <c r="G712" s="37"/>
    </row>
    <row r="713" spans="1:7" x14ac:dyDescent="0.25">
      <c r="C713" s="23"/>
      <c r="D713" s="3" t="s">
        <v>0</v>
      </c>
      <c r="E713" s="3" t="s">
        <v>51</v>
      </c>
      <c r="F713" s="3" t="s">
        <v>2</v>
      </c>
      <c r="G713" s="3"/>
    </row>
    <row r="714" spans="1:7" x14ac:dyDescent="0.25">
      <c r="C714" s="23"/>
      <c r="D714" s="37"/>
      <c r="E714" s="37"/>
      <c r="F714" s="37"/>
      <c r="G714" s="37"/>
    </row>
    <row r="715" spans="1:7" x14ac:dyDescent="0.25">
      <c r="A715" s="70" t="s">
        <v>36</v>
      </c>
      <c r="B715" s="70"/>
      <c r="C715" s="23"/>
      <c r="D715" s="25">
        <v>203091</v>
      </c>
      <c r="E715" s="25">
        <v>231205</v>
      </c>
      <c r="F715" s="25">
        <v>137532</v>
      </c>
      <c r="G715" s="25"/>
    </row>
    <row r="716" spans="1:7" x14ac:dyDescent="0.25">
      <c r="C716" s="23" t="s">
        <v>37</v>
      </c>
      <c r="D716" s="37"/>
      <c r="E716" s="37"/>
      <c r="F716" s="37"/>
      <c r="G716" s="37"/>
    </row>
    <row r="717" spans="1:7" x14ac:dyDescent="0.25">
      <c r="C717" s="36">
        <v>2</v>
      </c>
      <c r="D717" s="10">
        <f>D$715/$C717</f>
        <v>101545.5</v>
      </c>
      <c r="E717" s="10">
        <f t="shared" ref="E717:F732" si="80">E$715/$C717</f>
        <v>115602.5</v>
      </c>
      <c r="F717" s="10">
        <f t="shared" si="80"/>
        <v>68766</v>
      </c>
      <c r="G717" s="12"/>
    </row>
    <row r="718" spans="1:7" x14ac:dyDescent="0.25">
      <c r="C718" s="36">
        <v>3</v>
      </c>
      <c r="D718" s="10">
        <f t="shared" ref="D718:F742" si="81">D$715/$C718</f>
        <v>67697</v>
      </c>
      <c r="E718" s="10">
        <f t="shared" si="80"/>
        <v>77068.333333333328</v>
      </c>
      <c r="F718" s="10">
        <f t="shared" si="80"/>
        <v>45844</v>
      </c>
      <c r="G718" s="12"/>
    </row>
    <row r="719" spans="1:7" x14ac:dyDescent="0.25">
      <c r="C719" s="36">
        <v>4</v>
      </c>
      <c r="D719" s="10">
        <f t="shared" si="81"/>
        <v>50772.75</v>
      </c>
      <c r="E719" s="10">
        <f t="shared" si="80"/>
        <v>57801.25</v>
      </c>
      <c r="F719" s="10">
        <f t="shared" si="80"/>
        <v>34383</v>
      </c>
      <c r="G719" s="12"/>
    </row>
    <row r="720" spans="1:7" x14ac:dyDescent="0.25">
      <c r="C720" s="36">
        <v>5</v>
      </c>
      <c r="D720" s="10">
        <f t="shared" si="81"/>
        <v>40618.199999999997</v>
      </c>
      <c r="E720" s="10">
        <f t="shared" si="80"/>
        <v>46241</v>
      </c>
      <c r="F720" s="10">
        <f t="shared" si="80"/>
        <v>27506.400000000001</v>
      </c>
      <c r="G720" s="12"/>
    </row>
    <row r="721" spans="3:7" x14ac:dyDescent="0.25">
      <c r="C721" s="36">
        <v>6</v>
      </c>
      <c r="D721" s="10">
        <f t="shared" si="81"/>
        <v>33848.5</v>
      </c>
      <c r="E721" s="10">
        <f t="shared" si="80"/>
        <v>38534.166666666664</v>
      </c>
      <c r="F721" s="10">
        <f t="shared" si="80"/>
        <v>22922</v>
      </c>
      <c r="G721" s="12"/>
    </row>
    <row r="722" spans="3:7" x14ac:dyDescent="0.25">
      <c r="C722" s="36">
        <v>7</v>
      </c>
      <c r="D722" s="10">
        <f t="shared" si="81"/>
        <v>29013</v>
      </c>
      <c r="E722" s="10">
        <f t="shared" si="80"/>
        <v>33029.285714285717</v>
      </c>
      <c r="F722" s="10">
        <f t="shared" si="80"/>
        <v>19647.428571428572</v>
      </c>
      <c r="G722" s="12"/>
    </row>
    <row r="723" spans="3:7" x14ac:dyDescent="0.25">
      <c r="C723" s="36">
        <v>8</v>
      </c>
      <c r="D723" s="10">
        <f t="shared" si="81"/>
        <v>25386.375</v>
      </c>
      <c r="E723" s="10">
        <f t="shared" si="80"/>
        <v>28900.625</v>
      </c>
      <c r="F723" s="12">
        <f t="shared" si="80"/>
        <v>17191.5</v>
      </c>
      <c r="G723" s="12"/>
    </row>
    <row r="724" spans="3:7" x14ac:dyDescent="0.25">
      <c r="C724" s="36">
        <v>9</v>
      </c>
      <c r="D724" s="10">
        <f t="shared" si="81"/>
        <v>22565.666666666668</v>
      </c>
      <c r="E724" s="10">
        <f t="shared" si="80"/>
        <v>25689.444444444445</v>
      </c>
      <c r="F724" s="12">
        <f t="shared" si="80"/>
        <v>15281.333333333334</v>
      </c>
      <c r="G724" s="12"/>
    </row>
    <row r="725" spans="3:7" x14ac:dyDescent="0.25">
      <c r="C725" s="36">
        <v>10</v>
      </c>
      <c r="D725" s="10">
        <f t="shared" si="81"/>
        <v>20309.099999999999</v>
      </c>
      <c r="E725" s="10">
        <f t="shared" si="80"/>
        <v>23120.5</v>
      </c>
      <c r="F725" s="12">
        <f t="shared" si="80"/>
        <v>13753.2</v>
      </c>
      <c r="G725" s="12"/>
    </row>
    <row r="726" spans="3:7" x14ac:dyDescent="0.25">
      <c r="C726" s="36">
        <v>11</v>
      </c>
      <c r="D726" s="12">
        <f t="shared" si="81"/>
        <v>18462.81818181818</v>
      </c>
      <c r="E726" s="10">
        <f t="shared" si="80"/>
        <v>21018.636363636364</v>
      </c>
      <c r="F726" s="12">
        <f t="shared" si="80"/>
        <v>12502.90909090909</v>
      </c>
      <c r="G726" s="12"/>
    </row>
    <row r="727" spans="3:7" x14ac:dyDescent="0.25">
      <c r="C727" s="36">
        <v>12</v>
      </c>
      <c r="D727" s="12">
        <f t="shared" si="81"/>
        <v>16924.25</v>
      </c>
      <c r="E727" s="10">
        <f t="shared" si="80"/>
        <v>19267.083333333332</v>
      </c>
      <c r="F727" s="12">
        <f t="shared" si="80"/>
        <v>11461</v>
      </c>
      <c r="G727" s="12"/>
    </row>
    <row r="728" spans="3:7" x14ac:dyDescent="0.25">
      <c r="C728" s="36">
        <v>13</v>
      </c>
      <c r="D728" s="12">
        <f t="shared" si="81"/>
        <v>15622.384615384615</v>
      </c>
      <c r="E728" s="12">
        <f t="shared" si="80"/>
        <v>17785</v>
      </c>
      <c r="F728" s="12">
        <f t="shared" si="80"/>
        <v>10579.384615384615</v>
      </c>
      <c r="G728" s="12"/>
    </row>
    <row r="729" spans="3:7" x14ac:dyDescent="0.25">
      <c r="C729" s="36">
        <v>14</v>
      </c>
      <c r="D729" s="12">
        <f t="shared" si="81"/>
        <v>14506.5</v>
      </c>
      <c r="E729" s="12">
        <f t="shared" si="80"/>
        <v>16514.642857142859</v>
      </c>
      <c r="F729" s="12">
        <f t="shared" si="80"/>
        <v>9823.7142857142862</v>
      </c>
      <c r="G729" s="12"/>
    </row>
    <row r="730" spans="3:7" x14ac:dyDescent="0.25">
      <c r="C730" s="36">
        <v>15</v>
      </c>
      <c r="D730" s="12">
        <f t="shared" si="81"/>
        <v>13539.4</v>
      </c>
      <c r="E730" s="12">
        <f t="shared" si="80"/>
        <v>15413.666666666666</v>
      </c>
      <c r="F730" s="12">
        <f t="shared" si="80"/>
        <v>9168.7999999999993</v>
      </c>
      <c r="G730" s="12"/>
    </row>
    <row r="731" spans="3:7" x14ac:dyDescent="0.25">
      <c r="C731" s="36">
        <v>16</v>
      </c>
      <c r="D731" s="12">
        <f t="shared" si="81"/>
        <v>12693.1875</v>
      </c>
      <c r="E731" s="12">
        <f t="shared" si="80"/>
        <v>14450.3125</v>
      </c>
      <c r="F731" s="12">
        <f t="shared" si="80"/>
        <v>8595.75</v>
      </c>
      <c r="G731" s="12"/>
    </row>
    <row r="732" spans="3:7" x14ac:dyDescent="0.25">
      <c r="C732" s="36">
        <v>17</v>
      </c>
      <c r="D732" s="12">
        <f t="shared" si="81"/>
        <v>11946.529411764706</v>
      </c>
      <c r="E732" s="12">
        <f t="shared" si="80"/>
        <v>13600.294117647059</v>
      </c>
      <c r="F732" s="12">
        <f t="shared" si="80"/>
        <v>8090.1176470588234</v>
      </c>
      <c r="G732" s="12"/>
    </row>
    <row r="733" spans="3:7" x14ac:dyDescent="0.25">
      <c r="C733" s="36">
        <v>18</v>
      </c>
      <c r="D733" s="12">
        <f t="shared" si="81"/>
        <v>11282.833333333334</v>
      </c>
      <c r="E733" s="12">
        <f t="shared" si="81"/>
        <v>12844.722222222223</v>
      </c>
      <c r="F733" s="12">
        <f t="shared" si="81"/>
        <v>7640.666666666667</v>
      </c>
      <c r="G733" s="12"/>
    </row>
    <row r="734" spans="3:7" x14ac:dyDescent="0.25">
      <c r="C734" s="36">
        <v>19</v>
      </c>
      <c r="D734" s="12">
        <f t="shared" si="81"/>
        <v>10689</v>
      </c>
      <c r="E734" s="12">
        <f t="shared" si="81"/>
        <v>12168.684210526315</v>
      </c>
      <c r="F734" s="12">
        <f t="shared" si="81"/>
        <v>7238.5263157894733</v>
      </c>
      <c r="G734" s="12"/>
    </row>
    <row r="735" spans="3:7" x14ac:dyDescent="0.25">
      <c r="C735" s="36">
        <v>20</v>
      </c>
      <c r="D735" s="12">
        <f t="shared" si="81"/>
        <v>10154.549999999999</v>
      </c>
      <c r="E735" s="12">
        <f t="shared" si="81"/>
        <v>11560.25</v>
      </c>
      <c r="F735" s="12">
        <f t="shared" si="81"/>
        <v>6876.6</v>
      </c>
      <c r="G735" s="12"/>
    </row>
    <row r="736" spans="3:7" x14ac:dyDescent="0.25">
      <c r="C736" s="36">
        <v>21</v>
      </c>
      <c r="D736" s="12">
        <f t="shared" si="81"/>
        <v>9671</v>
      </c>
      <c r="E736" s="12">
        <f t="shared" si="81"/>
        <v>11009.761904761905</v>
      </c>
      <c r="F736" s="12">
        <f t="shared" si="81"/>
        <v>6549.1428571428569</v>
      </c>
      <c r="G736" s="12"/>
    </row>
    <row r="737" spans="1:7" x14ac:dyDescent="0.25">
      <c r="C737" s="36">
        <v>22</v>
      </c>
      <c r="D737" s="12">
        <f t="shared" si="81"/>
        <v>9231.4090909090901</v>
      </c>
      <c r="E737" s="12">
        <f t="shared" si="81"/>
        <v>10509.318181818182</v>
      </c>
      <c r="F737" s="12">
        <f t="shared" si="81"/>
        <v>6251.454545454545</v>
      </c>
      <c r="G737" s="12"/>
    </row>
    <row r="738" spans="1:7" x14ac:dyDescent="0.25">
      <c r="C738" s="36">
        <v>23</v>
      </c>
      <c r="D738" s="12">
        <f t="shared" si="81"/>
        <v>8830.04347826087</v>
      </c>
      <c r="E738" s="12">
        <f t="shared" si="81"/>
        <v>10052.391304347826</v>
      </c>
      <c r="F738" s="12">
        <f t="shared" si="81"/>
        <v>5979.652173913043</v>
      </c>
      <c r="G738" s="12"/>
    </row>
    <row r="739" spans="1:7" x14ac:dyDescent="0.25">
      <c r="C739" s="36">
        <v>24</v>
      </c>
      <c r="D739" s="12">
        <f t="shared" si="81"/>
        <v>8462.125</v>
      </c>
      <c r="E739" s="12">
        <f t="shared" si="81"/>
        <v>9633.5416666666661</v>
      </c>
      <c r="F739" s="12">
        <f t="shared" si="81"/>
        <v>5730.5</v>
      </c>
      <c r="G739" s="12"/>
    </row>
    <row r="740" spans="1:7" x14ac:dyDescent="0.25">
      <c r="C740" s="36">
        <v>25</v>
      </c>
      <c r="D740" s="12">
        <f t="shared" si="81"/>
        <v>8123.64</v>
      </c>
      <c r="E740" s="12">
        <f t="shared" si="81"/>
        <v>9248.2000000000007</v>
      </c>
      <c r="F740" s="12">
        <f t="shared" si="81"/>
        <v>5501.28</v>
      </c>
      <c r="G740" s="12"/>
    </row>
    <row r="741" spans="1:7" x14ac:dyDescent="0.25">
      <c r="C741" s="36">
        <v>26</v>
      </c>
      <c r="D741" s="12">
        <f t="shared" si="81"/>
        <v>7811.1923076923076</v>
      </c>
      <c r="E741" s="12">
        <f t="shared" si="81"/>
        <v>8892.5</v>
      </c>
      <c r="F741" s="12">
        <f t="shared" si="81"/>
        <v>5289.6923076923076</v>
      </c>
      <c r="G741" s="12"/>
    </row>
    <row r="742" spans="1:7" x14ac:dyDescent="0.25">
      <c r="C742" s="36">
        <v>27</v>
      </c>
      <c r="D742" s="12">
        <f t="shared" si="81"/>
        <v>7521.8888888888887</v>
      </c>
      <c r="E742" s="12">
        <f t="shared" si="81"/>
        <v>8563.1481481481478</v>
      </c>
      <c r="F742" s="12">
        <f t="shared" si="81"/>
        <v>5093.7777777777774</v>
      </c>
      <c r="G742" s="12"/>
    </row>
    <row r="743" spans="1:7" x14ac:dyDescent="0.25">
      <c r="C743" s="23"/>
      <c r="D743" s="37"/>
      <c r="E743" s="37"/>
      <c r="F743" s="37"/>
      <c r="G743" s="37"/>
    </row>
    <row r="744" spans="1:7" x14ac:dyDescent="0.25">
      <c r="A744" s="70" t="s">
        <v>82</v>
      </c>
      <c r="B744" s="70"/>
      <c r="C744" s="23"/>
      <c r="D744" s="37">
        <v>9</v>
      </c>
      <c r="E744" s="37">
        <v>11</v>
      </c>
      <c r="F744" s="37">
        <v>6</v>
      </c>
      <c r="G744" s="37"/>
    </row>
    <row r="745" spans="1:7" x14ac:dyDescent="0.25">
      <c r="A745" s="16"/>
      <c r="B745" s="16"/>
      <c r="C745" s="23"/>
      <c r="D745" s="37"/>
      <c r="E745" s="37"/>
      <c r="F745" s="37"/>
      <c r="G745" s="37"/>
    </row>
    <row r="746" spans="1:7" x14ac:dyDescent="0.25">
      <c r="A746" s="16"/>
      <c r="B746" s="16"/>
      <c r="C746" s="23"/>
      <c r="D746" s="37"/>
      <c r="E746" s="37"/>
      <c r="F746" s="37"/>
      <c r="G746" s="37"/>
    </row>
    <row r="747" spans="1:7" x14ac:dyDescent="0.25">
      <c r="A747" s="23"/>
      <c r="B747" s="23"/>
      <c r="C747" s="23"/>
      <c r="D747" s="37"/>
      <c r="E747" s="37"/>
      <c r="F747" s="37"/>
      <c r="G747" s="37"/>
    </row>
    <row r="748" spans="1:7" x14ac:dyDescent="0.25">
      <c r="C748" s="23"/>
      <c r="D748" s="37"/>
      <c r="E748" s="37"/>
      <c r="F748" s="37"/>
      <c r="G748" s="37"/>
    </row>
    <row r="749" spans="1:7" x14ac:dyDescent="0.25">
      <c r="C749" s="23"/>
      <c r="D749" s="37"/>
      <c r="E749" s="37"/>
      <c r="F749" s="37"/>
      <c r="G749" s="37"/>
    </row>
    <row r="750" spans="1:7" x14ac:dyDescent="0.25">
      <c r="C750" s="23"/>
      <c r="D750" s="71" t="s">
        <v>25</v>
      </c>
      <c r="E750" s="71"/>
      <c r="F750" s="37" t="s">
        <v>31</v>
      </c>
      <c r="G750" s="37"/>
    </row>
    <row r="751" spans="1:7" x14ac:dyDescent="0.25">
      <c r="C751" s="23"/>
      <c r="D751" s="37"/>
      <c r="E751" s="37"/>
      <c r="F751" s="37"/>
      <c r="G751" s="37"/>
    </row>
    <row r="752" spans="1:7" x14ac:dyDescent="0.25">
      <c r="C752" s="23"/>
      <c r="D752" s="3" t="s">
        <v>0</v>
      </c>
      <c r="E752" s="3" t="s">
        <v>51</v>
      </c>
      <c r="F752" s="3" t="s">
        <v>2</v>
      </c>
      <c r="G752" s="3"/>
    </row>
    <row r="753" spans="1:7" x14ac:dyDescent="0.25">
      <c r="C753" s="23"/>
      <c r="D753" s="37"/>
      <c r="E753" s="37"/>
      <c r="F753" s="37"/>
      <c r="G753" s="37"/>
    </row>
    <row r="754" spans="1:7" x14ac:dyDescent="0.25">
      <c r="A754" s="70" t="s">
        <v>36</v>
      </c>
      <c r="B754" s="70"/>
      <c r="C754" s="23"/>
      <c r="D754" s="25">
        <v>251090</v>
      </c>
      <c r="E754" s="25">
        <v>138447</v>
      </c>
      <c r="F754" s="25">
        <v>142100</v>
      </c>
      <c r="G754" s="25"/>
    </row>
    <row r="755" spans="1:7" x14ac:dyDescent="0.25">
      <c r="C755" s="23" t="s">
        <v>37</v>
      </c>
      <c r="D755" s="37"/>
      <c r="E755" s="37"/>
      <c r="F755" s="37"/>
      <c r="G755" s="37"/>
    </row>
    <row r="756" spans="1:7" x14ac:dyDescent="0.25">
      <c r="C756" s="36">
        <v>2</v>
      </c>
      <c r="D756" s="10">
        <f>D$754/$C756</f>
        <v>125545</v>
      </c>
      <c r="E756" s="10">
        <f t="shared" ref="E756:F756" si="82">E$754/$C756</f>
        <v>69223.5</v>
      </c>
      <c r="F756" s="10">
        <f t="shared" si="82"/>
        <v>71050</v>
      </c>
      <c r="G756" s="12"/>
    </row>
    <row r="757" spans="1:7" x14ac:dyDescent="0.25">
      <c r="C757" s="36">
        <v>3</v>
      </c>
      <c r="D757" s="10">
        <f t="shared" ref="D757:F778" si="83">D$754/$C757</f>
        <v>83696.666666666672</v>
      </c>
      <c r="E757" s="10">
        <f t="shared" si="83"/>
        <v>46149</v>
      </c>
      <c r="F757" s="10">
        <f t="shared" si="83"/>
        <v>47366.666666666664</v>
      </c>
      <c r="G757" s="12"/>
    </row>
    <row r="758" spans="1:7" x14ac:dyDescent="0.25">
      <c r="C758" s="36">
        <v>4</v>
      </c>
      <c r="D758" s="10">
        <f t="shared" si="83"/>
        <v>62772.5</v>
      </c>
      <c r="E758" s="10">
        <f t="shared" si="83"/>
        <v>34611.75</v>
      </c>
      <c r="F758" s="10">
        <f t="shared" si="83"/>
        <v>35525</v>
      </c>
      <c r="G758" s="12"/>
    </row>
    <row r="759" spans="1:7" x14ac:dyDescent="0.25">
      <c r="C759" s="36">
        <v>5</v>
      </c>
      <c r="D759" s="10">
        <f t="shared" si="83"/>
        <v>50218</v>
      </c>
      <c r="E759" s="10">
        <f t="shared" si="83"/>
        <v>27689.4</v>
      </c>
      <c r="F759" s="10">
        <f t="shared" si="83"/>
        <v>28420</v>
      </c>
      <c r="G759" s="12"/>
    </row>
    <row r="760" spans="1:7" x14ac:dyDescent="0.25">
      <c r="C760" s="36">
        <v>6</v>
      </c>
      <c r="D760" s="10">
        <f t="shared" si="83"/>
        <v>41848.333333333336</v>
      </c>
      <c r="E760" s="10">
        <f t="shared" si="83"/>
        <v>23074.5</v>
      </c>
      <c r="F760" s="10">
        <f t="shared" si="83"/>
        <v>23683.333333333332</v>
      </c>
      <c r="G760" s="12"/>
    </row>
    <row r="761" spans="1:7" x14ac:dyDescent="0.25">
      <c r="C761" s="36">
        <v>7</v>
      </c>
      <c r="D761" s="10">
        <f t="shared" si="83"/>
        <v>35870</v>
      </c>
      <c r="E761" s="10">
        <f t="shared" si="83"/>
        <v>19778.142857142859</v>
      </c>
      <c r="F761" s="10">
        <f t="shared" si="83"/>
        <v>20300</v>
      </c>
      <c r="G761" s="12"/>
    </row>
    <row r="762" spans="1:7" x14ac:dyDescent="0.25">
      <c r="C762" s="36">
        <v>8</v>
      </c>
      <c r="D762" s="10">
        <f t="shared" si="83"/>
        <v>31386.25</v>
      </c>
      <c r="E762" s="12">
        <f t="shared" si="83"/>
        <v>17305.875</v>
      </c>
      <c r="F762" s="12">
        <f t="shared" si="83"/>
        <v>17762.5</v>
      </c>
      <c r="G762" s="12"/>
    </row>
    <row r="763" spans="1:7" x14ac:dyDescent="0.25">
      <c r="C763" s="36">
        <v>9</v>
      </c>
      <c r="D763" s="10">
        <f t="shared" si="83"/>
        <v>27898.888888888891</v>
      </c>
      <c r="E763" s="12">
        <f t="shared" si="83"/>
        <v>15383</v>
      </c>
      <c r="F763" s="12">
        <f t="shared" si="83"/>
        <v>15788.888888888889</v>
      </c>
      <c r="G763" s="12"/>
    </row>
    <row r="764" spans="1:7" x14ac:dyDescent="0.25">
      <c r="C764" s="36">
        <v>10</v>
      </c>
      <c r="D764" s="10">
        <f t="shared" si="83"/>
        <v>25109</v>
      </c>
      <c r="E764" s="12">
        <f t="shared" si="83"/>
        <v>13844.7</v>
      </c>
      <c r="F764" s="12">
        <f t="shared" si="83"/>
        <v>14210</v>
      </c>
      <c r="G764" s="12"/>
    </row>
    <row r="765" spans="1:7" x14ac:dyDescent="0.25">
      <c r="C765" s="36">
        <v>11</v>
      </c>
      <c r="D765" s="10">
        <f t="shared" si="83"/>
        <v>22826.363636363636</v>
      </c>
      <c r="E765" s="12">
        <f t="shared" si="83"/>
        <v>12586.09090909091</v>
      </c>
      <c r="F765" s="12">
        <f t="shared" si="83"/>
        <v>12918.181818181818</v>
      </c>
      <c r="G765" s="12"/>
    </row>
    <row r="766" spans="1:7" x14ac:dyDescent="0.25">
      <c r="C766" s="36">
        <v>12</v>
      </c>
      <c r="D766" s="10">
        <f t="shared" si="83"/>
        <v>20924.166666666668</v>
      </c>
      <c r="E766" s="12">
        <f t="shared" si="83"/>
        <v>11537.25</v>
      </c>
      <c r="F766" s="12">
        <f t="shared" si="83"/>
        <v>11841.666666666666</v>
      </c>
      <c r="G766" s="12"/>
    </row>
    <row r="767" spans="1:7" x14ac:dyDescent="0.25">
      <c r="C767" s="36">
        <v>13</v>
      </c>
      <c r="D767" s="12">
        <f t="shared" si="83"/>
        <v>19314.615384615383</v>
      </c>
      <c r="E767" s="12">
        <f t="shared" si="83"/>
        <v>10649.76923076923</v>
      </c>
      <c r="F767" s="12">
        <f t="shared" si="83"/>
        <v>10930.76923076923</v>
      </c>
      <c r="G767" s="12"/>
    </row>
    <row r="768" spans="1:7" x14ac:dyDescent="0.25">
      <c r="C768" s="36">
        <v>14</v>
      </c>
      <c r="D768" s="12">
        <f t="shared" si="83"/>
        <v>17935</v>
      </c>
      <c r="E768" s="12">
        <f t="shared" si="83"/>
        <v>9889.0714285714294</v>
      </c>
      <c r="F768" s="12">
        <f t="shared" si="83"/>
        <v>10150</v>
      </c>
      <c r="G768" s="12"/>
    </row>
    <row r="769" spans="1:7" x14ac:dyDescent="0.25">
      <c r="C769" s="36">
        <v>15</v>
      </c>
      <c r="D769" s="12">
        <f t="shared" si="83"/>
        <v>16739.333333333332</v>
      </c>
      <c r="E769" s="12">
        <f t="shared" si="83"/>
        <v>9229.7999999999993</v>
      </c>
      <c r="F769" s="12">
        <f t="shared" si="83"/>
        <v>9473.3333333333339</v>
      </c>
      <c r="G769" s="12"/>
    </row>
    <row r="770" spans="1:7" x14ac:dyDescent="0.25">
      <c r="C770" s="36">
        <v>16</v>
      </c>
      <c r="D770" s="12">
        <f t="shared" si="83"/>
        <v>15693.125</v>
      </c>
      <c r="E770" s="12">
        <f t="shared" si="83"/>
        <v>8652.9375</v>
      </c>
      <c r="F770" s="12">
        <f t="shared" si="83"/>
        <v>8881.25</v>
      </c>
      <c r="G770" s="12"/>
    </row>
    <row r="771" spans="1:7" x14ac:dyDescent="0.25">
      <c r="C771" s="36">
        <v>17</v>
      </c>
      <c r="D771" s="12">
        <f t="shared" si="83"/>
        <v>14770</v>
      </c>
      <c r="E771" s="12">
        <f t="shared" si="83"/>
        <v>8143.9411764705883</v>
      </c>
      <c r="F771" s="12">
        <f t="shared" si="83"/>
        <v>8358.823529411764</v>
      </c>
      <c r="G771" s="12"/>
    </row>
    <row r="772" spans="1:7" x14ac:dyDescent="0.25">
      <c r="C772" s="36">
        <v>18</v>
      </c>
      <c r="D772" s="12">
        <f t="shared" si="83"/>
        <v>13949.444444444445</v>
      </c>
      <c r="E772" s="12">
        <f t="shared" si="83"/>
        <v>7691.5</v>
      </c>
      <c r="F772" s="12">
        <f t="shared" si="83"/>
        <v>7894.4444444444443</v>
      </c>
      <c r="G772" s="12"/>
    </row>
    <row r="773" spans="1:7" x14ac:dyDescent="0.25">
      <c r="C773" s="36">
        <v>19</v>
      </c>
      <c r="D773" s="12">
        <f t="shared" si="83"/>
        <v>13215.263157894737</v>
      </c>
      <c r="E773" s="12">
        <f t="shared" si="83"/>
        <v>7286.6842105263158</v>
      </c>
      <c r="F773" s="12">
        <f t="shared" si="83"/>
        <v>7478.9473684210525</v>
      </c>
      <c r="G773" s="12"/>
    </row>
    <row r="774" spans="1:7" x14ac:dyDescent="0.25">
      <c r="C774" s="36">
        <v>20</v>
      </c>
      <c r="D774" s="12">
        <f t="shared" si="83"/>
        <v>12554.5</v>
      </c>
      <c r="E774" s="12">
        <f t="shared" si="83"/>
        <v>6922.35</v>
      </c>
      <c r="F774" s="12">
        <f t="shared" si="83"/>
        <v>7105</v>
      </c>
      <c r="G774" s="12"/>
    </row>
    <row r="775" spans="1:7" x14ac:dyDescent="0.25">
      <c r="C775" s="36">
        <v>21</v>
      </c>
      <c r="D775" s="12">
        <f t="shared" si="83"/>
        <v>11956.666666666666</v>
      </c>
      <c r="E775" s="12">
        <f t="shared" si="83"/>
        <v>6592.7142857142853</v>
      </c>
      <c r="F775" s="12">
        <f t="shared" si="83"/>
        <v>6766.666666666667</v>
      </c>
      <c r="G775" s="12"/>
    </row>
    <row r="776" spans="1:7" x14ac:dyDescent="0.25">
      <c r="C776" s="36">
        <v>22</v>
      </c>
      <c r="D776" s="12">
        <f t="shared" si="83"/>
        <v>11413.181818181818</v>
      </c>
      <c r="E776" s="12">
        <f t="shared" si="83"/>
        <v>6293.045454545455</v>
      </c>
      <c r="F776" s="12">
        <f t="shared" si="83"/>
        <v>6459.090909090909</v>
      </c>
      <c r="G776" s="12"/>
    </row>
    <row r="777" spans="1:7" x14ac:dyDescent="0.25">
      <c r="C777" s="36">
        <v>23</v>
      </c>
      <c r="D777" s="12">
        <f t="shared" si="83"/>
        <v>10916.95652173913</v>
      </c>
      <c r="E777" s="12">
        <f t="shared" si="83"/>
        <v>6019.434782608696</v>
      </c>
      <c r="F777" s="12">
        <f t="shared" si="83"/>
        <v>6178.260869565217</v>
      </c>
      <c r="G777" s="12"/>
    </row>
    <row r="778" spans="1:7" x14ac:dyDescent="0.25">
      <c r="C778" s="36">
        <v>24</v>
      </c>
      <c r="D778" s="12">
        <f t="shared" si="83"/>
        <v>10462.083333333334</v>
      </c>
      <c r="E778" s="12">
        <f t="shared" si="83"/>
        <v>5768.625</v>
      </c>
      <c r="F778" s="12">
        <f t="shared" si="83"/>
        <v>5920.833333333333</v>
      </c>
      <c r="G778" s="12"/>
    </row>
    <row r="779" spans="1:7" x14ac:dyDescent="0.25">
      <c r="C779" s="36"/>
      <c r="D779" s="37"/>
      <c r="E779" s="37"/>
      <c r="F779" s="37"/>
      <c r="G779" s="37"/>
    </row>
    <row r="780" spans="1:7" x14ac:dyDescent="0.25">
      <c r="A780" s="70" t="s">
        <v>82</v>
      </c>
      <c r="B780" s="70"/>
      <c r="C780" s="23"/>
      <c r="D780" s="37">
        <v>11</v>
      </c>
      <c r="E780" s="37">
        <v>6</v>
      </c>
      <c r="F780" s="37">
        <v>6</v>
      </c>
      <c r="G780" s="37"/>
    </row>
    <row r="781" spans="1:7" x14ac:dyDescent="0.25">
      <c r="A781" s="16"/>
      <c r="B781" s="16"/>
      <c r="C781" s="23"/>
      <c r="D781" s="37"/>
      <c r="E781" s="37"/>
      <c r="F781" s="37"/>
      <c r="G781" s="37"/>
    </row>
    <row r="782" spans="1:7" x14ac:dyDescent="0.25">
      <c r="A782" s="16"/>
      <c r="B782" s="16"/>
      <c r="C782" s="23"/>
      <c r="D782" s="37"/>
      <c r="E782" s="37"/>
      <c r="F782" s="37"/>
      <c r="G782" s="37"/>
    </row>
    <row r="783" spans="1:7" x14ac:dyDescent="0.25">
      <c r="C783" s="23"/>
      <c r="D783" s="37"/>
      <c r="E783" s="37"/>
      <c r="F783" s="37"/>
      <c r="G783" s="37"/>
    </row>
    <row r="784" spans="1:7" x14ac:dyDescent="0.25">
      <c r="C784" s="23"/>
      <c r="D784" s="37"/>
      <c r="E784" s="37"/>
      <c r="F784" s="37"/>
      <c r="G784" s="37"/>
    </row>
    <row r="785" spans="1:7" x14ac:dyDescent="0.25">
      <c r="C785" s="23"/>
      <c r="D785" s="37"/>
      <c r="E785" s="37"/>
      <c r="F785" s="37"/>
      <c r="G785" s="37"/>
    </row>
    <row r="786" spans="1:7" x14ac:dyDescent="0.25">
      <c r="C786" s="23"/>
      <c r="D786" s="37"/>
      <c r="E786" s="37"/>
      <c r="F786" s="37"/>
      <c r="G786" s="37"/>
    </row>
    <row r="787" spans="1:7" x14ac:dyDescent="0.25">
      <c r="C787" s="23"/>
      <c r="D787" s="37"/>
      <c r="E787" s="37"/>
      <c r="F787" s="37"/>
      <c r="G787" s="37"/>
    </row>
    <row r="788" spans="1:7" x14ac:dyDescent="0.25">
      <c r="C788" s="23"/>
      <c r="D788" s="33" t="s">
        <v>0</v>
      </c>
      <c r="E788" s="33" t="s">
        <v>51</v>
      </c>
      <c r="F788" s="33" t="s">
        <v>2</v>
      </c>
      <c r="G788" s="52" t="s">
        <v>79</v>
      </c>
    </row>
    <row r="789" spans="1:7" x14ac:dyDescent="0.25">
      <c r="A789" s="70" t="s">
        <v>82</v>
      </c>
      <c r="B789" s="70"/>
      <c r="C789" s="53"/>
      <c r="D789" s="52">
        <f>D780+D744+D705+D681+D655+D632+D596+D571+D536+D511+D488+D464+D443+D416</f>
        <v>70</v>
      </c>
      <c r="E789" s="52">
        <f t="shared" ref="E789:F789" si="84">E780+E744+E705+E681+E655+E632+E596+E571+E536+E511+E488+E464+E443+E416</f>
        <v>101</v>
      </c>
      <c r="F789" s="52">
        <f t="shared" si="84"/>
        <v>29</v>
      </c>
      <c r="G789" s="52">
        <f>SUM(D789:F789)</f>
        <v>200</v>
      </c>
    </row>
    <row r="790" spans="1:7" x14ac:dyDescent="0.25">
      <c r="A790" s="16"/>
      <c r="B790" s="16"/>
      <c r="C790" s="23"/>
      <c r="D790" s="37"/>
      <c r="E790" s="37"/>
      <c r="F790" s="37"/>
      <c r="G790" s="37"/>
    </row>
    <row r="791" spans="1:7" x14ac:dyDescent="0.25">
      <c r="A791" s="16"/>
      <c r="B791" s="16"/>
      <c r="C791" s="23"/>
      <c r="D791" s="37"/>
      <c r="E791" s="37"/>
      <c r="F791" s="37"/>
      <c r="G791" s="37"/>
    </row>
    <row r="792" spans="1:7" x14ac:dyDescent="0.25">
      <c r="D792" s="7"/>
      <c r="E792" s="7"/>
      <c r="F792" s="7"/>
      <c r="G792" s="7"/>
    </row>
    <row r="793" spans="1:7" x14ac:dyDescent="0.25">
      <c r="D793" s="7"/>
      <c r="E793" s="7"/>
      <c r="F793" s="7"/>
      <c r="G793" s="7"/>
    </row>
    <row r="794" spans="1:7" x14ac:dyDescent="0.25">
      <c r="D794" s="7"/>
      <c r="E794" s="7"/>
      <c r="F794" s="7"/>
      <c r="G794" s="7"/>
    </row>
    <row r="795" spans="1:7" x14ac:dyDescent="0.25">
      <c r="D795" s="7"/>
      <c r="E795" s="7"/>
      <c r="F795" s="7"/>
      <c r="G795" s="7"/>
    </row>
    <row r="796" spans="1:7" x14ac:dyDescent="0.25">
      <c r="D796" s="7"/>
      <c r="E796" s="7"/>
      <c r="F796" s="7"/>
      <c r="G796" s="7"/>
    </row>
    <row r="797" spans="1:7" x14ac:dyDescent="0.25">
      <c r="D797" s="7"/>
      <c r="E797" s="7"/>
      <c r="F797" s="7"/>
      <c r="G797" s="7"/>
    </row>
    <row r="798" spans="1:7" x14ac:dyDescent="0.25">
      <c r="D798" s="7"/>
      <c r="E798" s="7"/>
      <c r="F798" s="7"/>
      <c r="G798" s="7"/>
    </row>
    <row r="799" spans="1:7" x14ac:dyDescent="0.25">
      <c r="D799" s="7"/>
      <c r="E799" s="7"/>
      <c r="F799" s="7"/>
      <c r="G799" s="7"/>
    </row>
    <row r="800" spans="1:7" x14ac:dyDescent="0.25">
      <c r="C800" s="26"/>
      <c r="D800" s="71" t="s">
        <v>7</v>
      </c>
      <c r="E800" s="71"/>
      <c r="F800" s="37" t="s">
        <v>11</v>
      </c>
      <c r="G800" s="7"/>
    </row>
    <row r="801" spans="1:7" x14ac:dyDescent="0.25">
      <c r="C801" s="26"/>
      <c r="D801" s="37"/>
      <c r="E801" s="37"/>
      <c r="F801" s="37"/>
      <c r="G801" s="7"/>
    </row>
    <row r="802" spans="1:7" x14ac:dyDescent="0.25">
      <c r="C802" s="26"/>
      <c r="D802" s="37"/>
      <c r="E802" s="37"/>
      <c r="F802" s="37"/>
      <c r="G802" s="7"/>
    </row>
    <row r="803" spans="1:7" x14ac:dyDescent="0.25">
      <c r="C803" s="26"/>
      <c r="D803" s="3" t="s">
        <v>52</v>
      </c>
      <c r="E803" s="3" t="s">
        <v>1</v>
      </c>
      <c r="F803" s="3" t="s">
        <v>53</v>
      </c>
      <c r="G803" s="7"/>
    </row>
    <row r="804" spans="1:7" x14ac:dyDescent="0.25">
      <c r="C804" s="26"/>
      <c r="D804" s="37"/>
      <c r="E804" s="37"/>
      <c r="F804" s="37"/>
      <c r="G804" s="7"/>
    </row>
    <row r="805" spans="1:7" x14ac:dyDescent="0.25">
      <c r="A805" s="70" t="s">
        <v>36</v>
      </c>
      <c r="B805" s="70"/>
      <c r="C805" s="26"/>
      <c r="D805" s="25">
        <v>44901</v>
      </c>
      <c r="E805" s="25">
        <v>43081</v>
      </c>
      <c r="F805" s="25">
        <v>16629</v>
      </c>
      <c r="G805" s="7"/>
    </row>
    <row r="806" spans="1:7" x14ac:dyDescent="0.25">
      <c r="C806" s="26" t="s">
        <v>37</v>
      </c>
      <c r="D806" s="37"/>
      <c r="E806" s="37"/>
      <c r="F806" s="37"/>
      <c r="G806" s="7"/>
    </row>
    <row r="807" spans="1:7" x14ac:dyDescent="0.25">
      <c r="C807" s="36">
        <v>2</v>
      </c>
      <c r="D807" s="10">
        <f>D$805/$C807</f>
        <v>22450.5</v>
      </c>
      <c r="E807" s="10">
        <f t="shared" ref="E807:F811" si="85">E$805/$C807</f>
        <v>21540.5</v>
      </c>
      <c r="F807" s="12">
        <f t="shared" si="85"/>
        <v>8314.5</v>
      </c>
      <c r="G807" s="7"/>
    </row>
    <row r="808" spans="1:7" x14ac:dyDescent="0.25">
      <c r="C808" s="36">
        <v>3</v>
      </c>
      <c r="D808" s="10">
        <f t="shared" ref="D808:D811" si="86">D$805/$C808</f>
        <v>14967</v>
      </c>
      <c r="E808" s="10">
        <f t="shared" si="85"/>
        <v>14360.333333333334</v>
      </c>
      <c r="F808" s="12">
        <f t="shared" si="85"/>
        <v>5543</v>
      </c>
      <c r="G808" s="7"/>
    </row>
    <row r="809" spans="1:7" x14ac:dyDescent="0.25">
      <c r="C809" s="36">
        <v>4</v>
      </c>
      <c r="D809" s="10">
        <f t="shared" si="86"/>
        <v>11225.25</v>
      </c>
      <c r="E809" s="12">
        <f t="shared" si="85"/>
        <v>10770.25</v>
      </c>
      <c r="F809" s="12">
        <f>F$805/$C809</f>
        <v>4157.25</v>
      </c>
      <c r="G809" s="7"/>
    </row>
    <row r="810" spans="1:7" x14ac:dyDescent="0.25">
      <c r="C810" s="36">
        <v>5</v>
      </c>
      <c r="D810" s="12">
        <f t="shared" si="86"/>
        <v>8980.2000000000007</v>
      </c>
      <c r="E810" s="12">
        <f>E$805/$C810</f>
        <v>8616.2000000000007</v>
      </c>
      <c r="F810" s="12">
        <f t="shared" si="85"/>
        <v>3325.8</v>
      </c>
      <c r="G810" s="7"/>
    </row>
    <row r="811" spans="1:7" x14ac:dyDescent="0.25">
      <c r="C811" s="36">
        <v>6</v>
      </c>
      <c r="D811" s="12">
        <f t="shared" si="86"/>
        <v>7483.5</v>
      </c>
      <c r="E811" s="12">
        <f t="shared" si="85"/>
        <v>7180.166666666667</v>
      </c>
      <c r="F811" s="12">
        <f t="shared" si="85"/>
        <v>2771.5</v>
      </c>
      <c r="G811" s="7"/>
    </row>
    <row r="812" spans="1:7" x14ac:dyDescent="0.25">
      <c r="C812" s="36"/>
      <c r="D812" s="37"/>
      <c r="E812" s="37"/>
      <c r="F812" s="37"/>
      <c r="G812" s="7"/>
    </row>
    <row r="813" spans="1:7" x14ac:dyDescent="0.25">
      <c r="A813" s="70" t="s">
        <v>82</v>
      </c>
      <c r="B813" s="70"/>
      <c r="C813" s="36"/>
      <c r="D813" s="37">
        <v>3</v>
      </c>
      <c r="E813" s="37">
        <v>2</v>
      </c>
      <c r="F813" s="37">
        <v>0</v>
      </c>
      <c r="G813" s="7"/>
    </row>
    <row r="814" spans="1:7" x14ac:dyDescent="0.25">
      <c r="A814" s="16"/>
      <c r="B814" s="16"/>
      <c r="C814" s="36"/>
      <c r="D814" s="37"/>
      <c r="E814" s="37"/>
      <c r="F814" s="37"/>
      <c r="G814" s="7"/>
    </row>
    <row r="815" spans="1:7" x14ac:dyDescent="0.25">
      <c r="A815" s="16"/>
      <c r="B815" s="16"/>
      <c r="C815" s="36"/>
      <c r="D815" s="37"/>
      <c r="E815" s="37"/>
      <c r="F815" s="37"/>
      <c r="G815" s="7"/>
    </row>
    <row r="816" spans="1:7" x14ac:dyDescent="0.25">
      <c r="C816" s="36"/>
      <c r="D816" s="37"/>
      <c r="E816" s="37"/>
      <c r="F816" s="37"/>
      <c r="G816" s="7"/>
    </row>
    <row r="817" spans="1:7" x14ac:dyDescent="0.25">
      <c r="C817" s="36"/>
      <c r="D817" s="37"/>
      <c r="E817" s="37"/>
      <c r="F817" s="37"/>
      <c r="G817" s="7"/>
    </row>
    <row r="818" spans="1:7" x14ac:dyDescent="0.25">
      <c r="C818" s="36"/>
      <c r="D818" s="37"/>
      <c r="E818" s="37"/>
      <c r="F818" s="37"/>
      <c r="G818" s="7"/>
    </row>
    <row r="819" spans="1:7" x14ac:dyDescent="0.25">
      <c r="C819" s="26"/>
      <c r="D819" s="71" t="s">
        <v>10</v>
      </c>
      <c r="E819" s="71"/>
      <c r="F819" s="37" t="s">
        <v>12</v>
      </c>
      <c r="G819" s="7"/>
    </row>
    <row r="820" spans="1:7" x14ac:dyDescent="0.25">
      <c r="C820" s="26"/>
      <c r="D820" s="37"/>
      <c r="E820" s="37"/>
      <c r="F820" s="37"/>
      <c r="G820" s="7"/>
    </row>
    <row r="821" spans="1:7" x14ac:dyDescent="0.25">
      <c r="C821" s="26"/>
      <c r="D821" s="3" t="s">
        <v>52</v>
      </c>
      <c r="E821" s="3" t="s">
        <v>1</v>
      </c>
      <c r="F821" s="3" t="s">
        <v>53</v>
      </c>
      <c r="G821" s="7"/>
    </row>
    <row r="822" spans="1:7" x14ac:dyDescent="0.25">
      <c r="C822" s="26"/>
      <c r="D822" s="37"/>
      <c r="E822" s="37"/>
      <c r="F822" s="37"/>
      <c r="G822" s="7"/>
    </row>
    <row r="823" spans="1:7" x14ac:dyDescent="0.25">
      <c r="A823" s="70" t="s">
        <v>36</v>
      </c>
      <c r="B823" s="70"/>
      <c r="C823" s="26"/>
      <c r="D823" s="25">
        <v>127362</v>
      </c>
      <c r="E823" s="25">
        <v>134322</v>
      </c>
      <c r="F823" s="25">
        <v>44774</v>
      </c>
      <c r="G823" s="7"/>
    </row>
    <row r="824" spans="1:7" x14ac:dyDescent="0.25">
      <c r="C824" s="26" t="s">
        <v>37</v>
      </c>
      <c r="D824" s="37"/>
      <c r="E824" s="37"/>
      <c r="F824" s="37"/>
      <c r="G824" s="7"/>
    </row>
    <row r="825" spans="1:7" x14ac:dyDescent="0.25">
      <c r="C825" s="36">
        <v>2</v>
      </c>
      <c r="D825" s="10">
        <f>D$823/$C825</f>
        <v>63681</v>
      </c>
      <c r="E825" s="10">
        <f t="shared" ref="E825:F825" si="87">E$823/$C825</f>
        <v>67161</v>
      </c>
      <c r="F825" s="10">
        <f t="shared" si="87"/>
        <v>22387</v>
      </c>
      <c r="G825" s="7"/>
    </row>
    <row r="826" spans="1:7" x14ac:dyDescent="0.25">
      <c r="C826" s="36">
        <v>3</v>
      </c>
      <c r="D826" s="10">
        <f t="shared" ref="D826:F838" si="88">D$823/$C826</f>
        <v>42454</v>
      </c>
      <c r="E826" s="10">
        <f t="shared" si="88"/>
        <v>44774</v>
      </c>
      <c r="F826" s="12">
        <f t="shared" si="88"/>
        <v>14924.666666666666</v>
      </c>
      <c r="G826" s="7"/>
    </row>
    <row r="827" spans="1:7" x14ac:dyDescent="0.25">
      <c r="C827" s="36">
        <v>4</v>
      </c>
      <c r="D827" s="10">
        <f t="shared" si="88"/>
        <v>31840.5</v>
      </c>
      <c r="E827" s="10">
        <f t="shared" si="88"/>
        <v>33580.5</v>
      </c>
      <c r="F827" s="12">
        <f t="shared" si="88"/>
        <v>11193.5</v>
      </c>
      <c r="G827" s="7"/>
    </row>
    <row r="828" spans="1:7" x14ac:dyDescent="0.25">
      <c r="C828" s="36">
        <v>5</v>
      </c>
      <c r="D828" s="10">
        <f t="shared" si="88"/>
        <v>25472.400000000001</v>
      </c>
      <c r="E828" s="10">
        <f t="shared" si="88"/>
        <v>26864.400000000001</v>
      </c>
      <c r="F828" s="12">
        <f t="shared" si="88"/>
        <v>8954.7999999999993</v>
      </c>
      <c r="G828" s="7"/>
    </row>
    <row r="829" spans="1:7" x14ac:dyDescent="0.25">
      <c r="C829" s="36">
        <v>6</v>
      </c>
      <c r="D829" s="10">
        <f t="shared" si="88"/>
        <v>21227</v>
      </c>
      <c r="E829" s="10">
        <f>E$823/$C829</f>
        <v>22387</v>
      </c>
      <c r="F829" s="12">
        <f t="shared" si="88"/>
        <v>7462.333333333333</v>
      </c>
      <c r="G829" s="7"/>
    </row>
    <row r="830" spans="1:7" x14ac:dyDescent="0.25">
      <c r="C830" s="36">
        <v>7</v>
      </c>
      <c r="D830" s="10">
        <f t="shared" si="88"/>
        <v>18194.571428571428</v>
      </c>
      <c r="E830" s="10">
        <f t="shared" si="88"/>
        <v>19188.857142857141</v>
      </c>
      <c r="F830" s="12">
        <f t="shared" si="88"/>
        <v>6396.2857142857147</v>
      </c>
      <c r="G830" s="7"/>
    </row>
    <row r="831" spans="1:7" x14ac:dyDescent="0.25">
      <c r="C831" s="36">
        <v>8</v>
      </c>
      <c r="D831" s="12">
        <f t="shared" si="88"/>
        <v>15920.25</v>
      </c>
      <c r="E831" s="10">
        <f t="shared" si="88"/>
        <v>16790.25</v>
      </c>
      <c r="F831" s="12">
        <f>F$823/$C831</f>
        <v>5596.75</v>
      </c>
      <c r="G831" s="7"/>
    </row>
    <row r="832" spans="1:7" x14ac:dyDescent="0.25">
      <c r="C832" s="36">
        <v>9</v>
      </c>
      <c r="D832" s="12">
        <f t="shared" si="88"/>
        <v>14151.333333333334</v>
      </c>
      <c r="E832" s="12">
        <f t="shared" si="88"/>
        <v>14924.666666666666</v>
      </c>
      <c r="F832" s="12">
        <f t="shared" si="88"/>
        <v>4974.8888888888887</v>
      </c>
      <c r="G832" s="7"/>
    </row>
    <row r="833" spans="1:7" x14ac:dyDescent="0.25">
      <c r="C833" s="36">
        <v>10</v>
      </c>
      <c r="D833" s="12">
        <f t="shared" si="88"/>
        <v>12736.2</v>
      </c>
      <c r="E833" s="12">
        <f>E$823/$C833</f>
        <v>13432.2</v>
      </c>
      <c r="F833" s="12">
        <f t="shared" si="88"/>
        <v>4477.3999999999996</v>
      </c>
      <c r="G833" s="7"/>
    </row>
    <row r="834" spans="1:7" x14ac:dyDescent="0.25">
      <c r="C834" s="36">
        <v>11</v>
      </c>
      <c r="D834" s="12">
        <f t="shared" si="88"/>
        <v>11578.363636363636</v>
      </c>
      <c r="E834" s="12">
        <f t="shared" si="88"/>
        <v>12211.09090909091</v>
      </c>
      <c r="F834" s="12">
        <f t="shared" si="88"/>
        <v>4070.3636363636365</v>
      </c>
      <c r="G834" s="7"/>
    </row>
    <row r="835" spans="1:7" x14ac:dyDescent="0.25">
      <c r="C835" s="36">
        <v>12</v>
      </c>
      <c r="D835" s="12">
        <f t="shared" si="88"/>
        <v>10613.5</v>
      </c>
      <c r="E835" s="12">
        <f t="shared" si="88"/>
        <v>11193.5</v>
      </c>
      <c r="F835" s="12">
        <f t="shared" si="88"/>
        <v>3731.1666666666665</v>
      </c>
      <c r="G835" s="7"/>
    </row>
    <row r="836" spans="1:7" x14ac:dyDescent="0.25">
      <c r="C836" s="36">
        <v>13</v>
      </c>
      <c r="D836" s="12">
        <f t="shared" si="88"/>
        <v>9797.0769230769238</v>
      </c>
      <c r="E836" s="12">
        <f t="shared" si="88"/>
        <v>10332.461538461539</v>
      </c>
      <c r="F836" s="12">
        <f t="shared" si="88"/>
        <v>3444.1538461538462</v>
      </c>
      <c r="G836" s="7"/>
    </row>
    <row r="837" spans="1:7" x14ac:dyDescent="0.25">
      <c r="C837" s="36">
        <v>14</v>
      </c>
      <c r="D837" s="12">
        <f t="shared" si="88"/>
        <v>9097.2857142857138</v>
      </c>
      <c r="E837" s="12">
        <f t="shared" si="88"/>
        <v>9594.4285714285706</v>
      </c>
      <c r="F837" s="12">
        <f t="shared" si="88"/>
        <v>3198.1428571428573</v>
      </c>
      <c r="G837" s="7"/>
    </row>
    <row r="838" spans="1:7" x14ac:dyDescent="0.25">
      <c r="C838" s="36">
        <v>15</v>
      </c>
      <c r="D838" s="12">
        <f t="shared" si="88"/>
        <v>8490.7999999999993</v>
      </c>
      <c r="E838" s="12">
        <f t="shared" si="88"/>
        <v>8954.7999999999993</v>
      </c>
      <c r="F838" s="12">
        <f t="shared" si="88"/>
        <v>2984.9333333333334</v>
      </c>
      <c r="G838" s="7"/>
    </row>
    <row r="839" spans="1:7" x14ac:dyDescent="0.25">
      <c r="C839" s="26"/>
      <c r="D839" s="37"/>
      <c r="E839" s="37"/>
      <c r="F839" s="37"/>
      <c r="G839" s="7"/>
    </row>
    <row r="840" spans="1:7" x14ac:dyDescent="0.25">
      <c r="A840" s="70" t="s">
        <v>82</v>
      </c>
      <c r="B840" s="70"/>
      <c r="C840" s="26"/>
      <c r="D840" s="37">
        <v>6</v>
      </c>
      <c r="E840" s="37">
        <v>7</v>
      </c>
      <c r="F840" s="37">
        <v>1</v>
      </c>
      <c r="G840" s="7"/>
    </row>
    <row r="841" spans="1:7" x14ac:dyDescent="0.25">
      <c r="A841" s="16"/>
      <c r="B841" s="16"/>
      <c r="C841" s="26"/>
      <c r="D841" s="37"/>
      <c r="E841" s="37"/>
      <c r="F841" s="37"/>
      <c r="G841" s="7"/>
    </row>
    <row r="842" spans="1:7" x14ac:dyDescent="0.25">
      <c r="A842" s="16"/>
      <c r="B842" s="16"/>
      <c r="C842" s="26"/>
      <c r="D842" s="37"/>
      <c r="E842" s="37"/>
      <c r="F842" s="37"/>
      <c r="G842" s="7"/>
    </row>
    <row r="843" spans="1:7" x14ac:dyDescent="0.25">
      <c r="C843" s="26"/>
      <c r="D843" s="37"/>
      <c r="E843" s="37"/>
      <c r="F843" s="37"/>
      <c r="G843" s="7"/>
    </row>
    <row r="844" spans="1:7" x14ac:dyDescent="0.25">
      <c r="C844" s="26"/>
      <c r="D844" s="37"/>
      <c r="E844" s="37"/>
      <c r="F844" s="37"/>
      <c r="G844" s="7"/>
    </row>
    <row r="845" spans="1:7" x14ac:dyDescent="0.25">
      <c r="C845" s="26"/>
      <c r="D845" s="37"/>
      <c r="E845" s="37"/>
      <c r="F845" s="37"/>
      <c r="G845" s="7"/>
    </row>
    <row r="846" spans="1:7" x14ac:dyDescent="0.25">
      <c r="C846" s="26"/>
      <c r="D846" s="71" t="s">
        <v>13</v>
      </c>
      <c r="E846" s="71"/>
      <c r="F846" s="37" t="s">
        <v>14</v>
      </c>
      <c r="G846" s="7"/>
    </row>
    <row r="847" spans="1:7" x14ac:dyDescent="0.25">
      <c r="C847" s="26"/>
      <c r="D847" s="37"/>
      <c r="E847" s="37"/>
      <c r="F847" s="37"/>
      <c r="G847" s="7"/>
    </row>
    <row r="848" spans="1:7" x14ac:dyDescent="0.25">
      <c r="A848" s="70"/>
      <c r="B848" s="70"/>
      <c r="C848" s="26"/>
      <c r="D848" s="3" t="s">
        <v>52</v>
      </c>
      <c r="E848" s="3" t="s">
        <v>1</v>
      </c>
      <c r="F848" s="3" t="s">
        <v>53</v>
      </c>
      <c r="G848" s="7"/>
    </row>
    <row r="849" spans="1:7" x14ac:dyDescent="0.25">
      <c r="C849" s="26"/>
      <c r="D849" s="37"/>
      <c r="E849" s="37"/>
      <c r="F849" s="37"/>
      <c r="G849" s="7"/>
    </row>
    <row r="850" spans="1:7" x14ac:dyDescent="0.25">
      <c r="A850" s="70" t="s">
        <v>36</v>
      </c>
      <c r="B850" s="70"/>
      <c r="C850" s="26"/>
      <c r="D850" s="25">
        <v>97814</v>
      </c>
      <c r="E850" s="25">
        <v>59515</v>
      </c>
      <c r="F850" s="25">
        <v>24384</v>
      </c>
      <c r="G850" s="7"/>
    </row>
    <row r="851" spans="1:7" x14ac:dyDescent="0.25">
      <c r="C851" s="26" t="s">
        <v>37</v>
      </c>
      <c r="D851" s="37"/>
      <c r="E851" s="37"/>
      <c r="F851" s="37"/>
      <c r="G851" s="7"/>
    </row>
    <row r="852" spans="1:7" x14ac:dyDescent="0.25">
      <c r="C852" s="36">
        <v>2</v>
      </c>
      <c r="D852" s="10">
        <f>D$850/$C852</f>
        <v>48907</v>
      </c>
      <c r="E852" s="10">
        <f t="shared" ref="E852:F859" si="89">E$850/$C852</f>
        <v>29757.5</v>
      </c>
      <c r="F852" s="12">
        <f t="shared" si="89"/>
        <v>12192</v>
      </c>
      <c r="G852" s="7"/>
    </row>
    <row r="853" spans="1:7" x14ac:dyDescent="0.25">
      <c r="C853" s="36">
        <v>3</v>
      </c>
      <c r="D853" s="10">
        <f t="shared" ref="D853:D859" si="90">D$850/$C853</f>
        <v>32604.666666666668</v>
      </c>
      <c r="E853" s="10">
        <f t="shared" si="89"/>
        <v>19838.333333333332</v>
      </c>
      <c r="F853" s="12">
        <f t="shared" si="89"/>
        <v>8128</v>
      </c>
      <c r="G853" s="7"/>
    </row>
    <row r="854" spans="1:7" x14ac:dyDescent="0.25">
      <c r="C854" s="36">
        <v>4</v>
      </c>
      <c r="D854" s="10">
        <f t="shared" si="90"/>
        <v>24453.5</v>
      </c>
      <c r="E854" s="10">
        <f t="shared" si="89"/>
        <v>14878.75</v>
      </c>
      <c r="F854" s="12">
        <f t="shared" si="89"/>
        <v>6096</v>
      </c>
      <c r="G854" s="7"/>
    </row>
    <row r="855" spans="1:7" x14ac:dyDescent="0.25">
      <c r="C855" s="36">
        <v>5</v>
      </c>
      <c r="D855" s="10">
        <f t="shared" si="90"/>
        <v>19562.8</v>
      </c>
      <c r="E855" s="12">
        <f t="shared" si="89"/>
        <v>11903</v>
      </c>
      <c r="F855" s="12">
        <f t="shared" si="89"/>
        <v>4876.8</v>
      </c>
      <c r="G855" s="7"/>
    </row>
    <row r="856" spans="1:7" x14ac:dyDescent="0.25">
      <c r="C856" s="36">
        <v>6</v>
      </c>
      <c r="D856" s="10">
        <f t="shared" si="90"/>
        <v>16302.333333333334</v>
      </c>
      <c r="E856" s="12">
        <f t="shared" si="89"/>
        <v>9919.1666666666661</v>
      </c>
      <c r="F856" s="12">
        <f t="shared" si="89"/>
        <v>4064</v>
      </c>
      <c r="G856" s="7"/>
    </row>
    <row r="857" spans="1:7" x14ac:dyDescent="0.25">
      <c r="C857" s="36">
        <v>7</v>
      </c>
      <c r="D857" s="12">
        <f t="shared" si="90"/>
        <v>13973.428571428571</v>
      </c>
      <c r="E857" s="12">
        <f t="shared" si="89"/>
        <v>8502.1428571428569</v>
      </c>
      <c r="F857" s="12">
        <f t="shared" si="89"/>
        <v>3483.4285714285716</v>
      </c>
      <c r="G857" s="7"/>
    </row>
    <row r="858" spans="1:7" x14ac:dyDescent="0.25">
      <c r="C858" s="36">
        <v>8</v>
      </c>
      <c r="D858" s="12">
        <f t="shared" si="90"/>
        <v>12226.75</v>
      </c>
      <c r="E858" s="12">
        <f t="shared" si="89"/>
        <v>7439.375</v>
      </c>
      <c r="F858" s="12">
        <f t="shared" si="89"/>
        <v>3048</v>
      </c>
      <c r="G858" s="7"/>
    </row>
    <row r="859" spans="1:7" x14ac:dyDescent="0.25">
      <c r="C859" s="36">
        <v>9</v>
      </c>
      <c r="D859" s="12">
        <f t="shared" si="90"/>
        <v>10868.222222222223</v>
      </c>
      <c r="E859" s="12">
        <f t="shared" si="89"/>
        <v>6612.7777777777774</v>
      </c>
      <c r="F859" s="12">
        <f t="shared" si="89"/>
        <v>2709.3333333333335</v>
      </c>
      <c r="G859" s="7"/>
    </row>
    <row r="860" spans="1:7" x14ac:dyDescent="0.25">
      <c r="C860" s="36"/>
      <c r="D860" s="37"/>
      <c r="E860" s="37"/>
      <c r="F860" s="37"/>
      <c r="G860" s="7"/>
    </row>
    <row r="861" spans="1:7" x14ac:dyDescent="0.25">
      <c r="A861" s="70" t="s">
        <v>82</v>
      </c>
      <c r="B861" s="70"/>
      <c r="C861" s="36"/>
      <c r="D861" s="37">
        <v>5</v>
      </c>
      <c r="E861" s="37">
        <v>3</v>
      </c>
      <c r="F861" s="37">
        <v>0</v>
      </c>
      <c r="G861" s="7"/>
    </row>
    <row r="862" spans="1:7" x14ac:dyDescent="0.25">
      <c r="A862" s="16"/>
      <c r="B862" s="16"/>
      <c r="C862" s="36"/>
      <c r="D862" s="37"/>
      <c r="E862" s="37"/>
      <c r="F862" s="37"/>
      <c r="G862" s="7"/>
    </row>
    <row r="863" spans="1:7" x14ac:dyDescent="0.25">
      <c r="A863" s="16"/>
      <c r="B863" s="16"/>
      <c r="C863" s="36"/>
      <c r="D863" s="37"/>
      <c r="E863" s="37"/>
      <c r="F863" s="37"/>
      <c r="G863" s="7"/>
    </row>
    <row r="864" spans="1:7" x14ac:dyDescent="0.25">
      <c r="C864" s="26"/>
      <c r="D864" s="37"/>
      <c r="E864" s="37"/>
      <c r="F864" s="37"/>
      <c r="G864" s="7"/>
    </row>
    <row r="865" spans="1:7" x14ac:dyDescent="0.25">
      <c r="C865" s="26"/>
      <c r="D865" s="37"/>
      <c r="E865" s="37"/>
      <c r="F865" s="37"/>
      <c r="G865" s="7"/>
    </row>
    <row r="866" spans="1:7" x14ac:dyDescent="0.25">
      <c r="C866" s="26"/>
      <c r="D866" s="37"/>
      <c r="E866" s="37"/>
      <c r="F866" s="37"/>
      <c r="G866" s="7"/>
    </row>
    <row r="867" spans="1:7" x14ac:dyDescent="0.25">
      <c r="C867" s="26"/>
      <c r="D867" s="71" t="s">
        <v>15</v>
      </c>
      <c r="E867" s="71"/>
      <c r="F867" s="37" t="s">
        <v>26</v>
      </c>
      <c r="G867" s="7"/>
    </row>
    <row r="868" spans="1:7" x14ac:dyDescent="0.25">
      <c r="C868" s="26"/>
      <c r="D868" s="37"/>
      <c r="E868" s="37"/>
      <c r="F868" s="37"/>
      <c r="G868" s="7"/>
    </row>
    <row r="869" spans="1:7" x14ac:dyDescent="0.25">
      <c r="C869" s="26"/>
      <c r="D869" s="3" t="s">
        <v>52</v>
      </c>
      <c r="E869" s="3" t="s">
        <v>1</v>
      </c>
      <c r="F869" s="3" t="s">
        <v>53</v>
      </c>
      <c r="G869" s="7"/>
    </row>
    <row r="870" spans="1:7" x14ac:dyDescent="0.25">
      <c r="C870" s="26"/>
      <c r="D870" s="37"/>
      <c r="E870" s="37"/>
      <c r="F870" s="37"/>
      <c r="G870" s="7"/>
    </row>
    <row r="871" spans="1:7" x14ac:dyDescent="0.25">
      <c r="A871" s="70" t="s">
        <v>36</v>
      </c>
      <c r="B871" s="70"/>
      <c r="C871" s="26"/>
      <c r="D871" s="25">
        <v>128717</v>
      </c>
      <c r="E871" s="25">
        <v>79463</v>
      </c>
      <c r="F871" s="25">
        <v>26661</v>
      </c>
      <c r="G871" s="7"/>
    </row>
    <row r="872" spans="1:7" x14ac:dyDescent="0.25">
      <c r="C872" s="26" t="s">
        <v>37</v>
      </c>
      <c r="D872" s="37"/>
      <c r="E872" s="37"/>
      <c r="F872" s="37"/>
      <c r="G872" s="7"/>
    </row>
    <row r="873" spans="1:7" x14ac:dyDescent="0.25">
      <c r="C873" s="36">
        <v>2</v>
      </c>
      <c r="D873" s="10">
        <f>D$871/$C873</f>
        <v>64358.5</v>
      </c>
      <c r="E873" s="10">
        <f t="shared" ref="E873:F883" si="91">E$871/$C873</f>
        <v>39731.5</v>
      </c>
      <c r="F873" s="12">
        <f t="shared" si="91"/>
        <v>13330.5</v>
      </c>
      <c r="G873" s="7"/>
    </row>
    <row r="874" spans="1:7" x14ac:dyDescent="0.25">
      <c r="C874" s="36">
        <v>3</v>
      </c>
      <c r="D874" s="10">
        <f t="shared" ref="D874:D883" si="92">D$871/$C874</f>
        <v>42905.666666666664</v>
      </c>
      <c r="E874" s="10">
        <f t="shared" si="91"/>
        <v>26487.666666666668</v>
      </c>
      <c r="F874" s="12">
        <f t="shared" si="91"/>
        <v>8887</v>
      </c>
      <c r="G874" s="7"/>
    </row>
    <row r="875" spans="1:7" x14ac:dyDescent="0.25">
      <c r="C875" s="36">
        <v>4</v>
      </c>
      <c r="D875" s="10">
        <f t="shared" si="92"/>
        <v>32179.25</v>
      </c>
      <c r="E875" s="10">
        <f t="shared" si="91"/>
        <v>19865.75</v>
      </c>
      <c r="F875" s="12">
        <f t="shared" si="91"/>
        <v>6665.25</v>
      </c>
      <c r="G875" s="7"/>
    </row>
    <row r="876" spans="1:7" x14ac:dyDescent="0.25">
      <c r="C876" s="36">
        <v>5</v>
      </c>
      <c r="D876" s="10">
        <f t="shared" si="92"/>
        <v>25743.4</v>
      </c>
      <c r="E876" s="10">
        <f t="shared" si="91"/>
        <v>15892.6</v>
      </c>
      <c r="F876" s="12">
        <f t="shared" si="91"/>
        <v>5332.2</v>
      </c>
      <c r="G876" s="7"/>
    </row>
    <row r="877" spans="1:7" x14ac:dyDescent="0.25">
      <c r="C877" s="36">
        <v>6</v>
      </c>
      <c r="D877" s="10">
        <f t="shared" si="92"/>
        <v>21452.833333333332</v>
      </c>
      <c r="E877" s="12">
        <f t="shared" si="91"/>
        <v>13243.833333333334</v>
      </c>
      <c r="F877" s="12">
        <f t="shared" si="91"/>
        <v>4443.5</v>
      </c>
      <c r="G877" s="7"/>
    </row>
    <row r="878" spans="1:7" x14ac:dyDescent="0.25">
      <c r="C878" s="36">
        <v>7</v>
      </c>
      <c r="D878" s="10">
        <f t="shared" si="92"/>
        <v>18388.142857142859</v>
      </c>
      <c r="E878" s="12">
        <f t="shared" si="91"/>
        <v>11351.857142857143</v>
      </c>
      <c r="F878" s="12">
        <f t="shared" si="91"/>
        <v>3808.7142857142858</v>
      </c>
      <c r="G878" s="7"/>
    </row>
    <row r="879" spans="1:7" x14ac:dyDescent="0.25">
      <c r="C879" s="36">
        <v>8</v>
      </c>
      <c r="D879" s="10">
        <f t="shared" si="92"/>
        <v>16089.625</v>
      </c>
      <c r="E879" s="12">
        <f t="shared" si="91"/>
        <v>9932.875</v>
      </c>
      <c r="F879" s="12">
        <f t="shared" si="91"/>
        <v>3332.625</v>
      </c>
      <c r="G879" s="7"/>
    </row>
    <row r="880" spans="1:7" x14ac:dyDescent="0.25">
      <c r="C880" s="36">
        <v>9</v>
      </c>
      <c r="D880" s="12">
        <f t="shared" si="92"/>
        <v>14301.888888888889</v>
      </c>
      <c r="E880" s="12">
        <f t="shared" si="91"/>
        <v>8829.2222222222226</v>
      </c>
      <c r="F880" s="12">
        <f t="shared" si="91"/>
        <v>2962.3333333333335</v>
      </c>
      <c r="G880" s="7"/>
    </row>
    <row r="881" spans="1:7" x14ac:dyDescent="0.25">
      <c r="C881" s="36">
        <v>10</v>
      </c>
      <c r="D881" s="12">
        <f t="shared" si="92"/>
        <v>12871.7</v>
      </c>
      <c r="E881" s="12">
        <f t="shared" si="91"/>
        <v>7946.3</v>
      </c>
      <c r="F881" s="12">
        <f t="shared" si="91"/>
        <v>2666.1</v>
      </c>
      <c r="G881" s="7"/>
    </row>
    <row r="882" spans="1:7" x14ac:dyDescent="0.25">
      <c r="C882" s="36">
        <v>11</v>
      </c>
      <c r="D882" s="12">
        <f t="shared" si="92"/>
        <v>11701.545454545454</v>
      </c>
      <c r="E882" s="12">
        <f t="shared" si="91"/>
        <v>7223.909090909091</v>
      </c>
      <c r="F882" s="12">
        <f t="shared" si="91"/>
        <v>2423.7272727272725</v>
      </c>
      <c r="G882" s="7"/>
    </row>
    <row r="883" spans="1:7" x14ac:dyDescent="0.25">
      <c r="C883" s="36">
        <v>12</v>
      </c>
      <c r="D883" s="12">
        <f t="shared" si="92"/>
        <v>10726.416666666666</v>
      </c>
      <c r="E883" s="12">
        <f t="shared" si="91"/>
        <v>6621.916666666667</v>
      </c>
      <c r="F883" s="12">
        <f t="shared" si="91"/>
        <v>2221.75</v>
      </c>
      <c r="G883" s="7"/>
    </row>
    <row r="884" spans="1:7" x14ac:dyDescent="0.25">
      <c r="C884" s="36"/>
      <c r="D884" s="37"/>
      <c r="E884" s="37"/>
      <c r="F884" s="37"/>
      <c r="G884" s="7"/>
    </row>
    <row r="885" spans="1:7" x14ac:dyDescent="0.25">
      <c r="A885" s="70" t="s">
        <v>82</v>
      </c>
      <c r="B885" s="70"/>
      <c r="C885" s="26"/>
      <c r="D885" s="37">
        <v>7</v>
      </c>
      <c r="E885" s="37">
        <v>4</v>
      </c>
      <c r="F885" s="37">
        <v>0</v>
      </c>
      <c r="G885" s="7"/>
    </row>
    <row r="886" spans="1:7" x14ac:dyDescent="0.25">
      <c r="A886" s="16"/>
      <c r="B886" s="16"/>
      <c r="C886" s="26"/>
      <c r="D886" s="37"/>
      <c r="E886" s="37"/>
      <c r="F886" s="37"/>
      <c r="G886" s="7"/>
    </row>
    <row r="887" spans="1:7" x14ac:dyDescent="0.25">
      <c r="A887" s="16"/>
      <c r="B887" s="16"/>
      <c r="C887" s="26"/>
      <c r="D887" s="37"/>
      <c r="E887" s="37"/>
      <c r="F887" s="37"/>
      <c r="G887" s="7"/>
    </row>
    <row r="888" spans="1:7" x14ac:dyDescent="0.25">
      <c r="C888" s="26"/>
      <c r="D888" s="37"/>
      <c r="E888" s="37"/>
      <c r="F888" s="37"/>
      <c r="G888" s="7"/>
    </row>
    <row r="889" spans="1:7" x14ac:dyDescent="0.25">
      <c r="C889" s="26"/>
      <c r="D889" s="37"/>
      <c r="E889" s="37"/>
      <c r="F889" s="37"/>
      <c r="G889" s="7"/>
    </row>
    <row r="890" spans="1:7" x14ac:dyDescent="0.25">
      <c r="C890" s="26"/>
      <c r="D890" s="37"/>
      <c r="E890" s="37"/>
      <c r="F890" s="37"/>
      <c r="G890" s="7"/>
    </row>
    <row r="891" spans="1:7" x14ac:dyDescent="0.25">
      <c r="C891" s="26"/>
      <c r="D891" s="71" t="s">
        <v>16</v>
      </c>
      <c r="E891" s="71"/>
      <c r="F891" s="37" t="s">
        <v>28</v>
      </c>
      <c r="G891" s="7"/>
    </row>
    <row r="892" spans="1:7" x14ac:dyDescent="0.25">
      <c r="C892" s="26"/>
      <c r="D892" s="37"/>
      <c r="E892" s="37"/>
      <c r="F892" s="37"/>
      <c r="G892" s="7"/>
    </row>
    <row r="893" spans="1:7" x14ac:dyDescent="0.25">
      <c r="C893" s="26"/>
      <c r="D893" s="3" t="s">
        <v>52</v>
      </c>
      <c r="E893" s="3" t="s">
        <v>1</v>
      </c>
      <c r="F893" s="3" t="s">
        <v>53</v>
      </c>
      <c r="G893" s="7"/>
    </row>
    <row r="894" spans="1:7" x14ac:dyDescent="0.25">
      <c r="C894" s="26"/>
      <c r="D894" s="37"/>
      <c r="E894" s="37"/>
      <c r="F894" s="37"/>
      <c r="G894" s="7"/>
    </row>
    <row r="895" spans="1:7" x14ac:dyDescent="0.25">
      <c r="A895" s="70" t="s">
        <v>36</v>
      </c>
      <c r="B895" s="70"/>
      <c r="C895" s="26"/>
      <c r="D895" s="25">
        <v>116791</v>
      </c>
      <c r="E895" s="25">
        <v>73556</v>
      </c>
      <c r="F895" s="25">
        <v>25673</v>
      </c>
      <c r="G895" s="7"/>
    </row>
    <row r="896" spans="1:7" x14ac:dyDescent="0.25">
      <c r="C896" s="26" t="s">
        <v>37</v>
      </c>
      <c r="D896" s="37"/>
      <c r="E896" s="37"/>
      <c r="F896" s="37"/>
      <c r="G896" s="7"/>
    </row>
    <row r="897" spans="1:7" x14ac:dyDescent="0.25">
      <c r="C897" s="36">
        <v>2</v>
      </c>
      <c r="D897" s="10">
        <f>D$895/$C897</f>
        <v>58395.5</v>
      </c>
      <c r="E897" s="10">
        <f t="shared" ref="E897:F897" si="93">E$895/$C897</f>
        <v>36778</v>
      </c>
      <c r="F897" s="12">
        <f t="shared" si="93"/>
        <v>12836.5</v>
      </c>
      <c r="G897" s="7"/>
    </row>
    <row r="898" spans="1:7" x14ac:dyDescent="0.25">
      <c r="C898" s="36">
        <v>3</v>
      </c>
      <c r="D898" s="10">
        <f t="shared" ref="D898:F906" si="94">D$895/$C898</f>
        <v>38930.333333333336</v>
      </c>
      <c r="E898" s="10">
        <f t="shared" si="94"/>
        <v>24518.666666666668</v>
      </c>
      <c r="F898" s="12">
        <f t="shared" si="94"/>
        <v>8557.6666666666661</v>
      </c>
      <c r="G898" s="7"/>
    </row>
    <row r="899" spans="1:7" x14ac:dyDescent="0.25">
      <c r="C899" s="36">
        <v>4</v>
      </c>
      <c r="D899" s="10">
        <f t="shared" si="94"/>
        <v>29197.75</v>
      </c>
      <c r="E899" s="10">
        <f t="shared" si="94"/>
        <v>18389</v>
      </c>
      <c r="F899" s="12">
        <f t="shared" si="94"/>
        <v>6418.25</v>
      </c>
      <c r="G899" s="7"/>
    </row>
    <row r="900" spans="1:7" x14ac:dyDescent="0.25">
      <c r="C900" s="36">
        <v>5</v>
      </c>
      <c r="D900" s="10">
        <f t="shared" si="94"/>
        <v>23358.2</v>
      </c>
      <c r="E900" s="10">
        <f t="shared" si="94"/>
        <v>14711.2</v>
      </c>
      <c r="F900" s="12">
        <f t="shared" si="94"/>
        <v>5134.6000000000004</v>
      </c>
      <c r="G900" s="7"/>
    </row>
    <row r="901" spans="1:7" x14ac:dyDescent="0.25">
      <c r="C901" s="36">
        <v>6</v>
      </c>
      <c r="D901" s="10">
        <f t="shared" si="94"/>
        <v>19465.166666666668</v>
      </c>
      <c r="E901" s="12">
        <f t="shared" si="94"/>
        <v>12259.333333333334</v>
      </c>
      <c r="F901" s="12">
        <f t="shared" si="94"/>
        <v>4278.833333333333</v>
      </c>
      <c r="G901" s="7"/>
    </row>
    <row r="902" spans="1:7" x14ac:dyDescent="0.25">
      <c r="C902" s="36">
        <v>7</v>
      </c>
      <c r="D902" s="10">
        <f t="shared" si="94"/>
        <v>16684.428571428572</v>
      </c>
      <c r="E902" s="12">
        <f t="shared" si="94"/>
        <v>10508</v>
      </c>
      <c r="F902" s="12">
        <f t="shared" si="94"/>
        <v>3667.5714285714284</v>
      </c>
      <c r="G902" s="7"/>
    </row>
    <row r="903" spans="1:7" x14ac:dyDescent="0.25">
      <c r="C903" s="36">
        <v>8</v>
      </c>
      <c r="D903" s="12">
        <f t="shared" si="94"/>
        <v>14598.875</v>
      </c>
      <c r="E903" s="12">
        <f t="shared" si="94"/>
        <v>9194.5</v>
      </c>
      <c r="F903" s="12">
        <f t="shared" si="94"/>
        <v>3209.125</v>
      </c>
      <c r="G903" s="7"/>
    </row>
    <row r="904" spans="1:7" x14ac:dyDescent="0.25">
      <c r="C904" s="36">
        <v>9</v>
      </c>
      <c r="D904" s="12">
        <f t="shared" si="94"/>
        <v>12976.777777777777</v>
      </c>
      <c r="E904" s="12">
        <f t="shared" si="94"/>
        <v>8172.8888888888887</v>
      </c>
      <c r="F904" s="12">
        <f t="shared" si="94"/>
        <v>2852.5555555555557</v>
      </c>
      <c r="G904" s="7"/>
    </row>
    <row r="905" spans="1:7" x14ac:dyDescent="0.25">
      <c r="C905" s="36">
        <v>10</v>
      </c>
      <c r="D905" s="12">
        <f t="shared" si="94"/>
        <v>11679.1</v>
      </c>
      <c r="E905" s="12">
        <f t="shared" si="94"/>
        <v>7355.6</v>
      </c>
      <c r="F905" s="12">
        <f t="shared" si="94"/>
        <v>2567.3000000000002</v>
      </c>
      <c r="G905" s="7"/>
    </row>
    <row r="906" spans="1:7" x14ac:dyDescent="0.25">
      <c r="C906" s="36">
        <v>11</v>
      </c>
      <c r="D906" s="12">
        <f t="shared" si="94"/>
        <v>10617.363636363636</v>
      </c>
      <c r="E906" s="12">
        <f t="shared" si="94"/>
        <v>6686.909090909091</v>
      </c>
      <c r="F906" s="12">
        <f t="shared" si="94"/>
        <v>2333.909090909091</v>
      </c>
      <c r="G906" s="7"/>
    </row>
    <row r="907" spans="1:7" x14ac:dyDescent="0.25">
      <c r="C907" s="36"/>
      <c r="D907" s="37"/>
      <c r="E907" s="37"/>
      <c r="F907" s="37"/>
      <c r="G907" s="7"/>
    </row>
    <row r="908" spans="1:7" x14ac:dyDescent="0.25">
      <c r="A908" s="70" t="s">
        <v>82</v>
      </c>
      <c r="B908" s="70"/>
      <c r="C908" s="36"/>
      <c r="D908" s="37">
        <v>6</v>
      </c>
      <c r="E908" s="37">
        <v>4</v>
      </c>
      <c r="F908" s="37">
        <v>0</v>
      </c>
      <c r="G908" s="7"/>
    </row>
    <row r="909" spans="1:7" x14ac:dyDescent="0.25">
      <c r="A909" s="16"/>
      <c r="B909" s="16"/>
      <c r="C909" s="26"/>
      <c r="D909" s="37"/>
      <c r="E909" s="37"/>
      <c r="F909" s="37"/>
      <c r="G909" s="7"/>
    </row>
    <row r="910" spans="1:7" x14ac:dyDescent="0.25">
      <c r="A910" s="16"/>
      <c r="B910" s="16"/>
      <c r="C910" s="26"/>
      <c r="D910" s="37"/>
      <c r="E910" s="37"/>
      <c r="F910" s="37"/>
      <c r="G910" s="7"/>
    </row>
    <row r="911" spans="1:7" x14ac:dyDescent="0.25">
      <c r="C911" s="26"/>
      <c r="D911" s="37"/>
      <c r="E911" s="37"/>
      <c r="F911" s="37"/>
      <c r="G911" s="7"/>
    </row>
    <row r="912" spans="1:7" x14ac:dyDescent="0.25">
      <c r="C912" s="26"/>
      <c r="D912" s="37"/>
      <c r="E912" s="37"/>
      <c r="F912" s="37"/>
      <c r="G912" s="7"/>
    </row>
    <row r="913" spans="1:7" x14ac:dyDescent="0.25">
      <c r="C913" s="26"/>
      <c r="D913" s="37"/>
      <c r="E913" s="37"/>
      <c r="F913" s="37"/>
      <c r="G913" s="7"/>
    </row>
    <row r="914" spans="1:7" x14ac:dyDescent="0.25">
      <c r="C914" s="26"/>
      <c r="D914" s="71" t="s">
        <v>17</v>
      </c>
      <c r="E914" s="71"/>
      <c r="F914" s="37" t="s">
        <v>29</v>
      </c>
      <c r="G914" s="7"/>
    </row>
    <row r="915" spans="1:7" x14ac:dyDescent="0.25">
      <c r="C915" s="26"/>
      <c r="D915" s="37"/>
      <c r="E915" s="37"/>
      <c r="F915" s="37"/>
      <c r="G915" s="7"/>
    </row>
    <row r="916" spans="1:7" x14ac:dyDescent="0.25">
      <c r="C916" s="26"/>
      <c r="D916" s="3" t="s">
        <v>52</v>
      </c>
      <c r="E916" s="3" t="s">
        <v>1</v>
      </c>
      <c r="F916" s="3" t="s">
        <v>53</v>
      </c>
      <c r="G916" s="7"/>
    </row>
    <row r="917" spans="1:7" x14ac:dyDescent="0.25">
      <c r="C917" s="26"/>
      <c r="D917" s="37"/>
      <c r="E917" s="37"/>
      <c r="F917" s="37"/>
      <c r="G917" s="7"/>
    </row>
    <row r="918" spans="1:7" x14ac:dyDescent="0.25">
      <c r="A918" s="70" t="s">
        <v>36</v>
      </c>
      <c r="B918" s="70"/>
      <c r="C918" s="26"/>
      <c r="D918" s="25">
        <v>119839</v>
      </c>
      <c r="E918" s="25">
        <v>79715</v>
      </c>
      <c r="F918" s="25">
        <v>39759</v>
      </c>
      <c r="G918" s="7"/>
    </row>
    <row r="919" spans="1:7" x14ac:dyDescent="0.25">
      <c r="C919" s="26" t="s">
        <v>37</v>
      </c>
      <c r="D919" s="37"/>
      <c r="E919" s="37"/>
      <c r="F919" s="37"/>
      <c r="G919" s="7"/>
    </row>
    <row r="920" spans="1:7" x14ac:dyDescent="0.25">
      <c r="C920" s="36">
        <v>2</v>
      </c>
      <c r="D920" s="10">
        <f>D$918/$C920</f>
        <v>59919.5</v>
      </c>
      <c r="E920" s="10">
        <f t="shared" ref="E920:F920" si="95">E$918/$C920</f>
        <v>39857.5</v>
      </c>
      <c r="F920" s="10">
        <f t="shared" si="95"/>
        <v>19879.5</v>
      </c>
      <c r="G920" s="7"/>
    </row>
    <row r="921" spans="1:7" x14ac:dyDescent="0.25">
      <c r="C921" s="36">
        <v>3</v>
      </c>
      <c r="D921" s="10">
        <f t="shared" ref="D921:F931" si="96">D$918/$C921</f>
        <v>39946.333333333336</v>
      </c>
      <c r="E921" s="10">
        <f t="shared" si="96"/>
        <v>26571.666666666668</v>
      </c>
      <c r="F921" s="12">
        <f t="shared" si="96"/>
        <v>13253</v>
      </c>
      <c r="G921" s="7"/>
    </row>
    <row r="922" spans="1:7" x14ac:dyDescent="0.25">
      <c r="C922" s="36">
        <v>4</v>
      </c>
      <c r="D922" s="10">
        <f t="shared" si="96"/>
        <v>29959.75</v>
      </c>
      <c r="E922" s="10">
        <f t="shared" si="96"/>
        <v>19928.75</v>
      </c>
      <c r="F922" s="12">
        <f t="shared" si="96"/>
        <v>9939.75</v>
      </c>
      <c r="G922" s="7"/>
    </row>
    <row r="923" spans="1:7" x14ac:dyDescent="0.25">
      <c r="C923" s="36">
        <v>5</v>
      </c>
      <c r="D923" s="10">
        <f t="shared" si="96"/>
        <v>23967.8</v>
      </c>
      <c r="E923" s="10">
        <f t="shared" si="96"/>
        <v>15943</v>
      </c>
      <c r="F923" s="12">
        <f t="shared" si="96"/>
        <v>7951.8</v>
      </c>
      <c r="G923" s="7"/>
    </row>
    <row r="924" spans="1:7" x14ac:dyDescent="0.25">
      <c r="C924" s="36">
        <v>6</v>
      </c>
      <c r="D924" s="10">
        <f t="shared" si="96"/>
        <v>19973.166666666668</v>
      </c>
      <c r="E924" s="12">
        <f t="shared" si="96"/>
        <v>13285.833333333334</v>
      </c>
      <c r="F924" s="12">
        <f t="shared" si="96"/>
        <v>6626.5</v>
      </c>
      <c r="G924" s="7"/>
    </row>
    <row r="925" spans="1:7" x14ac:dyDescent="0.25">
      <c r="C925" s="36">
        <v>7</v>
      </c>
      <c r="D925" s="10">
        <f t="shared" si="96"/>
        <v>17119.857142857141</v>
      </c>
      <c r="E925" s="12">
        <f t="shared" si="96"/>
        <v>11387.857142857143</v>
      </c>
      <c r="F925" s="12">
        <f t="shared" si="96"/>
        <v>5679.8571428571431</v>
      </c>
      <c r="G925" s="7"/>
    </row>
    <row r="926" spans="1:7" x14ac:dyDescent="0.25">
      <c r="C926" s="36">
        <v>8</v>
      </c>
      <c r="D926" s="10">
        <f t="shared" si="96"/>
        <v>14979.875</v>
      </c>
      <c r="E926" s="12">
        <f t="shared" si="96"/>
        <v>9964.375</v>
      </c>
      <c r="F926" s="12">
        <f t="shared" si="96"/>
        <v>4969.875</v>
      </c>
      <c r="G926" s="7"/>
    </row>
    <row r="927" spans="1:7" x14ac:dyDescent="0.25">
      <c r="C927" s="36">
        <v>9</v>
      </c>
      <c r="D927" s="12">
        <f t="shared" si="96"/>
        <v>13315.444444444445</v>
      </c>
      <c r="E927" s="12">
        <f t="shared" si="96"/>
        <v>8857.2222222222226</v>
      </c>
      <c r="F927" s="12">
        <f t="shared" si="96"/>
        <v>4417.666666666667</v>
      </c>
      <c r="G927" s="7"/>
    </row>
    <row r="928" spans="1:7" x14ac:dyDescent="0.25">
      <c r="C928" s="36">
        <v>10</v>
      </c>
      <c r="D928" s="12">
        <f t="shared" si="96"/>
        <v>11983.9</v>
      </c>
      <c r="E928" s="12">
        <f t="shared" si="96"/>
        <v>7971.5</v>
      </c>
      <c r="F928" s="12">
        <f t="shared" si="96"/>
        <v>3975.9</v>
      </c>
      <c r="G928" s="7"/>
    </row>
    <row r="929" spans="1:7" x14ac:dyDescent="0.25">
      <c r="C929" s="36">
        <v>11</v>
      </c>
      <c r="D929" s="12">
        <f t="shared" si="96"/>
        <v>10894.454545454546</v>
      </c>
      <c r="E929" s="12">
        <f t="shared" si="96"/>
        <v>7246.818181818182</v>
      </c>
      <c r="F929" s="12">
        <f t="shared" si="96"/>
        <v>3614.4545454545455</v>
      </c>
      <c r="G929" s="7"/>
    </row>
    <row r="930" spans="1:7" x14ac:dyDescent="0.25">
      <c r="C930" s="36">
        <v>12</v>
      </c>
      <c r="D930" s="12">
        <f t="shared" si="96"/>
        <v>9986.5833333333339</v>
      </c>
      <c r="E930" s="12">
        <f t="shared" si="96"/>
        <v>6642.916666666667</v>
      </c>
      <c r="F930" s="12">
        <f t="shared" si="96"/>
        <v>3313.25</v>
      </c>
      <c r="G930" s="7"/>
    </row>
    <row r="931" spans="1:7" x14ac:dyDescent="0.25">
      <c r="C931" s="36">
        <v>13</v>
      </c>
      <c r="D931" s="12">
        <f t="shared" si="96"/>
        <v>9218.3846153846152</v>
      </c>
      <c r="E931" s="12">
        <f t="shared" si="96"/>
        <v>6131.9230769230771</v>
      </c>
      <c r="F931" s="12">
        <f t="shared" si="96"/>
        <v>3058.3846153846152</v>
      </c>
      <c r="G931" s="7"/>
    </row>
    <row r="932" spans="1:7" x14ac:dyDescent="0.25">
      <c r="C932" s="26"/>
      <c r="D932" s="37"/>
      <c r="E932" s="37"/>
      <c r="F932" s="37"/>
      <c r="G932" s="7"/>
    </row>
    <row r="933" spans="1:7" x14ac:dyDescent="0.25">
      <c r="A933" s="70" t="s">
        <v>82</v>
      </c>
      <c r="B933" s="70"/>
      <c r="C933" s="26"/>
      <c r="D933" s="37">
        <v>7</v>
      </c>
      <c r="E933" s="37">
        <v>4</v>
      </c>
      <c r="F933" s="37">
        <v>1</v>
      </c>
      <c r="G933" s="7"/>
    </row>
    <row r="934" spans="1:7" x14ac:dyDescent="0.25">
      <c r="A934" s="16"/>
      <c r="B934" s="16"/>
      <c r="C934" s="26"/>
      <c r="D934" s="37"/>
      <c r="E934" s="37"/>
      <c r="F934" s="37"/>
      <c r="G934" s="7"/>
    </row>
    <row r="935" spans="1:7" x14ac:dyDescent="0.25">
      <c r="A935" s="16"/>
      <c r="B935" s="16"/>
      <c r="C935" s="26"/>
      <c r="D935" s="37"/>
      <c r="E935" s="37"/>
      <c r="F935" s="37"/>
      <c r="G935" s="7"/>
    </row>
    <row r="936" spans="1:7" x14ac:dyDescent="0.25">
      <c r="C936" s="26"/>
      <c r="D936" s="37"/>
      <c r="E936" s="37"/>
      <c r="F936" s="37"/>
      <c r="G936" s="7"/>
    </row>
    <row r="937" spans="1:7" x14ac:dyDescent="0.25">
      <c r="C937" s="26"/>
      <c r="D937" s="37"/>
      <c r="E937" s="37"/>
      <c r="F937" s="37"/>
      <c r="G937" s="7"/>
    </row>
    <row r="938" spans="1:7" x14ac:dyDescent="0.25">
      <c r="C938" s="26"/>
      <c r="D938" s="37"/>
      <c r="E938" s="37"/>
      <c r="F938" s="37"/>
      <c r="G938" s="7"/>
    </row>
    <row r="939" spans="1:7" x14ac:dyDescent="0.25">
      <c r="C939" s="26"/>
      <c r="D939" s="71" t="s">
        <v>18</v>
      </c>
      <c r="E939" s="71"/>
      <c r="F939" s="37" t="s">
        <v>30</v>
      </c>
      <c r="G939" s="7"/>
    </row>
    <row r="940" spans="1:7" x14ac:dyDescent="0.25">
      <c r="C940" s="26"/>
      <c r="D940" s="37"/>
      <c r="E940" s="37"/>
      <c r="F940" s="37"/>
      <c r="G940" s="7"/>
    </row>
    <row r="941" spans="1:7" x14ac:dyDescent="0.25">
      <c r="C941" s="26"/>
      <c r="D941" s="3" t="s">
        <v>52</v>
      </c>
      <c r="E941" s="3" t="s">
        <v>1</v>
      </c>
      <c r="F941" s="3" t="s">
        <v>53</v>
      </c>
      <c r="G941" s="7"/>
    </row>
    <row r="942" spans="1:7" x14ac:dyDescent="0.25">
      <c r="C942" s="26"/>
      <c r="D942" s="37"/>
      <c r="E942" s="37"/>
      <c r="F942" s="37"/>
      <c r="G942" s="7"/>
    </row>
    <row r="943" spans="1:7" x14ac:dyDescent="0.25">
      <c r="A943" s="70" t="s">
        <v>36</v>
      </c>
      <c r="B943" s="70"/>
      <c r="C943" s="26"/>
      <c r="D943" s="25">
        <v>183869</v>
      </c>
      <c r="E943" s="25">
        <v>195176</v>
      </c>
      <c r="F943" s="25">
        <v>74191</v>
      </c>
      <c r="G943" s="7"/>
    </row>
    <row r="944" spans="1:7" x14ac:dyDescent="0.25">
      <c r="C944" s="26" t="s">
        <v>37</v>
      </c>
      <c r="D944" s="37"/>
      <c r="E944" s="37"/>
      <c r="F944" s="37"/>
      <c r="G944" s="7"/>
    </row>
    <row r="945" spans="3:7" x14ac:dyDescent="0.25">
      <c r="C945" s="36">
        <v>2</v>
      </c>
      <c r="D945" s="10">
        <f>D$943/$C945</f>
        <v>91934.5</v>
      </c>
      <c r="E945" s="10">
        <f t="shared" ref="E945:F960" si="97">E$943/$C945</f>
        <v>97588</v>
      </c>
      <c r="F945" s="10">
        <f t="shared" si="97"/>
        <v>37095.5</v>
      </c>
      <c r="G945" s="7"/>
    </row>
    <row r="946" spans="3:7" x14ac:dyDescent="0.25">
      <c r="C946" s="36">
        <v>3</v>
      </c>
      <c r="D946" s="10">
        <f t="shared" ref="D946:F966" si="98">D$943/$C946</f>
        <v>61289.666666666664</v>
      </c>
      <c r="E946" s="10">
        <f t="shared" si="97"/>
        <v>65058.666666666664</v>
      </c>
      <c r="F946" s="10">
        <f t="shared" si="97"/>
        <v>24730.333333333332</v>
      </c>
      <c r="G946" s="7"/>
    </row>
    <row r="947" spans="3:7" x14ac:dyDescent="0.25">
      <c r="C947" s="36">
        <v>4</v>
      </c>
      <c r="D947" s="10">
        <f t="shared" si="98"/>
        <v>45967.25</v>
      </c>
      <c r="E947" s="10">
        <f t="shared" si="97"/>
        <v>48794</v>
      </c>
      <c r="F947" s="10">
        <f t="shared" si="97"/>
        <v>18547.75</v>
      </c>
      <c r="G947" s="7"/>
    </row>
    <row r="948" spans="3:7" x14ac:dyDescent="0.25">
      <c r="C948" s="36">
        <v>5</v>
      </c>
      <c r="D948" s="10">
        <f t="shared" si="98"/>
        <v>36773.800000000003</v>
      </c>
      <c r="E948" s="10">
        <f t="shared" si="97"/>
        <v>39035.199999999997</v>
      </c>
      <c r="F948" s="12">
        <f t="shared" si="97"/>
        <v>14838.2</v>
      </c>
      <c r="G948" s="7"/>
    </row>
    <row r="949" spans="3:7" x14ac:dyDescent="0.25">
      <c r="C949" s="36">
        <v>6</v>
      </c>
      <c r="D949" s="10">
        <f t="shared" si="98"/>
        <v>30644.833333333332</v>
      </c>
      <c r="E949" s="10">
        <f t="shared" si="97"/>
        <v>32529.333333333332</v>
      </c>
      <c r="F949" s="12">
        <f t="shared" si="97"/>
        <v>12365.166666666666</v>
      </c>
      <c r="G949" s="7"/>
    </row>
    <row r="950" spans="3:7" x14ac:dyDescent="0.25">
      <c r="C950" s="36">
        <v>7</v>
      </c>
      <c r="D950" s="10">
        <f t="shared" si="98"/>
        <v>26267</v>
      </c>
      <c r="E950" s="10">
        <f t="shared" si="97"/>
        <v>27882.285714285714</v>
      </c>
      <c r="F950" s="12">
        <f t="shared" si="97"/>
        <v>10598.714285714286</v>
      </c>
      <c r="G950" s="7"/>
    </row>
    <row r="951" spans="3:7" x14ac:dyDescent="0.25">
      <c r="C951" s="36">
        <v>8</v>
      </c>
      <c r="D951" s="10">
        <f t="shared" si="98"/>
        <v>22983.625</v>
      </c>
      <c r="E951" s="10">
        <f t="shared" si="97"/>
        <v>24397</v>
      </c>
      <c r="F951" s="12">
        <f t="shared" si="97"/>
        <v>9273.875</v>
      </c>
      <c r="G951" s="7"/>
    </row>
    <row r="952" spans="3:7" x14ac:dyDescent="0.25">
      <c r="C952" s="36">
        <v>9</v>
      </c>
      <c r="D952" s="10">
        <f t="shared" si="98"/>
        <v>20429.888888888891</v>
      </c>
      <c r="E952" s="10">
        <f t="shared" si="97"/>
        <v>21686.222222222223</v>
      </c>
      <c r="F952" s="12">
        <f t="shared" si="97"/>
        <v>8243.4444444444453</v>
      </c>
      <c r="G952" s="7"/>
    </row>
    <row r="953" spans="3:7" x14ac:dyDescent="0.25">
      <c r="C953" s="36">
        <v>10</v>
      </c>
      <c r="D953" s="10">
        <f t="shared" si="98"/>
        <v>18386.900000000001</v>
      </c>
      <c r="E953" s="10">
        <f t="shared" si="97"/>
        <v>19517.599999999999</v>
      </c>
      <c r="F953" s="12">
        <f t="shared" si="97"/>
        <v>7419.1</v>
      </c>
      <c r="G953" s="7"/>
    </row>
    <row r="954" spans="3:7" x14ac:dyDescent="0.25">
      <c r="C954" s="36">
        <v>11</v>
      </c>
      <c r="D954" s="12">
        <f t="shared" si="98"/>
        <v>16715.363636363636</v>
      </c>
      <c r="E954" s="10">
        <f t="shared" si="97"/>
        <v>17743.272727272728</v>
      </c>
      <c r="F954" s="12">
        <f t="shared" si="97"/>
        <v>6744.636363636364</v>
      </c>
      <c r="G954" s="7"/>
    </row>
    <row r="955" spans="3:7" x14ac:dyDescent="0.25">
      <c r="C955" s="36">
        <v>12</v>
      </c>
      <c r="D955" s="12">
        <f t="shared" si="98"/>
        <v>15322.416666666666</v>
      </c>
      <c r="E955" s="12">
        <f t="shared" si="97"/>
        <v>16264.666666666666</v>
      </c>
      <c r="F955" s="12">
        <f t="shared" si="97"/>
        <v>6182.583333333333</v>
      </c>
      <c r="G955" s="7"/>
    </row>
    <row r="956" spans="3:7" x14ac:dyDescent="0.25">
      <c r="C956" s="36">
        <v>13</v>
      </c>
      <c r="D956" s="12">
        <f t="shared" si="98"/>
        <v>14143.76923076923</v>
      </c>
      <c r="E956" s="12">
        <f t="shared" si="97"/>
        <v>15013.538461538461</v>
      </c>
      <c r="F956" s="12">
        <f t="shared" si="97"/>
        <v>5707</v>
      </c>
      <c r="G956" s="7"/>
    </row>
    <row r="957" spans="3:7" x14ac:dyDescent="0.25">
      <c r="C957" s="36">
        <v>14</v>
      </c>
      <c r="D957" s="12">
        <f t="shared" si="98"/>
        <v>13133.5</v>
      </c>
      <c r="E957" s="12">
        <f t="shared" si="97"/>
        <v>13941.142857142857</v>
      </c>
      <c r="F957" s="12">
        <f t="shared" si="97"/>
        <v>5299.3571428571431</v>
      </c>
      <c r="G957" s="7"/>
    </row>
    <row r="958" spans="3:7" x14ac:dyDescent="0.25">
      <c r="C958" s="36">
        <v>15</v>
      </c>
      <c r="D958" s="12">
        <f t="shared" si="98"/>
        <v>12257.933333333332</v>
      </c>
      <c r="E958" s="12">
        <f t="shared" si="97"/>
        <v>13011.733333333334</v>
      </c>
      <c r="F958" s="12">
        <f t="shared" si="97"/>
        <v>4946.0666666666666</v>
      </c>
      <c r="G958" s="7"/>
    </row>
    <row r="959" spans="3:7" x14ac:dyDescent="0.25">
      <c r="C959" s="36">
        <v>16</v>
      </c>
      <c r="D959" s="12">
        <f t="shared" si="98"/>
        <v>11491.8125</v>
      </c>
      <c r="E959" s="12">
        <f t="shared" si="97"/>
        <v>12198.5</v>
      </c>
      <c r="F959" s="12">
        <f t="shared" si="97"/>
        <v>4636.9375</v>
      </c>
      <c r="G959" s="7"/>
    </row>
    <row r="960" spans="3:7" x14ac:dyDescent="0.25">
      <c r="C960" s="36">
        <v>17</v>
      </c>
      <c r="D960" s="12">
        <f t="shared" si="98"/>
        <v>10815.823529411764</v>
      </c>
      <c r="E960" s="12">
        <f t="shared" si="97"/>
        <v>11480.941176470587</v>
      </c>
      <c r="F960" s="12">
        <f t="shared" si="97"/>
        <v>4364.1764705882351</v>
      </c>
      <c r="G960" s="7"/>
    </row>
    <row r="961" spans="1:7" x14ac:dyDescent="0.25">
      <c r="C961" s="36">
        <v>18</v>
      </c>
      <c r="D961" s="12">
        <f t="shared" si="98"/>
        <v>10214.944444444445</v>
      </c>
      <c r="E961" s="12">
        <f t="shared" si="98"/>
        <v>10843.111111111111</v>
      </c>
      <c r="F961" s="12">
        <f t="shared" si="98"/>
        <v>4121.7222222222226</v>
      </c>
      <c r="G961" s="7"/>
    </row>
    <row r="962" spans="1:7" x14ac:dyDescent="0.25">
      <c r="C962" s="36">
        <v>19</v>
      </c>
      <c r="D962" s="12">
        <f t="shared" si="98"/>
        <v>9677.3157894736851</v>
      </c>
      <c r="E962" s="12">
        <f t="shared" si="98"/>
        <v>10272.421052631578</v>
      </c>
      <c r="F962" s="12">
        <f t="shared" si="98"/>
        <v>3904.7894736842104</v>
      </c>
      <c r="G962" s="7"/>
    </row>
    <row r="963" spans="1:7" x14ac:dyDescent="0.25">
      <c r="C963" s="36">
        <v>20</v>
      </c>
      <c r="D963" s="12">
        <f t="shared" si="98"/>
        <v>9193.4500000000007</v>
      </c>
      <c r="E963" s="12">
        <f t="shared" si="98"/>
        <v>9758.7999999999993</v>
      </c>
      <c r="F963" s="12">
        <f t="shared" si="98"/>
        <v>3709.55</v>
      </c>
      <c r="G963" s="7"/>
    </row>
    <row r="964" spans="1:7" x14ac:dyDescent="0.25">
      <c r="C964" s="36">
        <v>21</v>
      </c>
      <c r="D964" s="12">
        <f t="shared" si="98"/>
        <v>8755.6666666666661</v>
      </c>
      <c r="E964" s="12">
        <f t="shared" si="98"/>
        <v>9294.0952380952385</v>
      </c>
      <c r="F964" s="12">
        <f t="shared" si="98"/>
        <v>3532.9047619047619</v>
      </c>
      <c r="G964" s="7"/>
    </row>
    <row r="965" spans="1:7" x14ac:dyDescent="0.25">
      <c r="C965" s="36">
        <v>22</v>
      </c>
      <c r="D965" s="12">
        <f t="shared" si="98"/>
        <v>8357.681818181818</v>
      </c>
      <c r="E965" s="12">
        <f t="shared" si="98"/>
        <v>8871.636363636364</v>
      </c>
      <c r="F965" s="12">
        <f t="shared" si="98"/>
        <v>3372.318181818182</v>
      </c>
      <c r="G965" s="7"/>
    </row>
    <row r="966" spans="1:7" x14ac:dyDescent="0.25">
      <c r="C966" s="36">
        <v>23</v>
      </c>
      <c r="D966" s="12">
        <f t="shared" si="98"/>
        <v>7994.304347826087</v>
      </c>
      <c r="E966" s="12">
        <f t="shared" si="98"/>
        <v>8485.9130434782601</v>
      </c>
      <c r="F966" s="12">
        <f t="shared" si="98"/>
        <v>3225.695652173913</v>
      </c>
    </row>
    <row r="967" spans="1:7" x14ac:dyDescent="0.25">
      <c r="C967" s="26"/>
      <c r="D967" s="12"/>
      <c r="E967" s="12"/>
      <c r="F967" s="12"/>
    </row>
    <row r="968" spans="1:7" x14ac:dyDescent="0.25">
      <c r="A968" s="70" t="s">
        <v>82</v>
      </c>
      <c r="B968" s="70"/>
      <c r="C968" s="26"/>
      <c r="D968" s="37">
        <v>9</v>
      </c>
      <c r="E968" s="37">
        <v>10</v>
      </c>
      <c r="F968" s="37">
        <v>3</v>
      </c>
    </row>
    <row r="969" spans="1:7" x14ac:dyDescent="0.25">
      <c r="A969" s="16"/>
      <c r="B969" s="16"/>
      <c r="C969" s="26"/>
      <c r="D969" s="27"/>
      <c r="E969" s="27"/>
      <c r="F969" s="27"/>
    </row>
    <row r="970" spans="1:7" x14ac:dyDescent="0.25">
      <c r="A970" s="16"/>
      <c r="B970" s="16"/>
      <c r="C970" s="26"/>
      <c r="D970" s="27"/>
      <c r="E970" s="27"/>
      <c r="F970" s="27"/>
    </row>
    <row r="971" spans="1:7" x14ac:dyDescent="0.25">
      <c r="C971" s="26"/>
      <c r="D971" s="27"/>
      <c r="E971" s="27"/>
      <c r="F971" s="27"/>
    </row>
    <row r="972" spans="1:7" x14ac:dyDescent="0.25">
      <c r="C972" s="26"/>
      <c r="D972" s="27"/>
      <c r="E972" s="27"/>
      <c r="F972" s="27"/>
    </row>
    <row r="973" spans="1:7" x14ac:dyDescent="0.25">
      <c r="C973" s="26"/>
      <c r="D973" s="27"/>
      <c r="E973" s="27"/>
      <c r="F973" s="27"/>
    </row>
    <row r="974" spans="1:7" x14ac:dyDescent="0.25">
      <c r="C974" s="26"/>
      <c r="D974" s="71" t="s">
        <v>19</v>
      </c>
      <c r="E974" s="71"/>
      <c r="F974" s="27" t="s">
        <v>29</v>
      </c>
    </row>
    <row r="975" spans="1:7" x14ac:dyDescent="0.25">
      <c r="C975" s="26"/>
      <c r="D975" s="27"/>
      <c r="E975" s="13"/>
      <c r="F975" s="27"/>
    </row>
    <row r="976" spans="1:7" x14ac:dyDescent="0.25">
      <c r="C976" s="26"/>
      <c r="D976" s="3" t="s">
        <v>52</v>
      </c>
      <c r="E976" s="3" t="s">
        <v>1</v>
      </c>
      <c r="F976" s="3" t="s">
        <v>53</v>
      </c>
    </row>
    <row r="977" spans="1:6" x14ac:dyDescent="0.25">
      <c r="C977" s="26"/>
      <c r="D977" s="27"/>
      <c r="E977" s="13"/>
      <c r="F977" s="27"/>
    </row>
    <row r="978" spans="1:6" x14ac:dyDescent="0.25">
      <c r="A978" s="70" t="s">
        <v>36</v>
      </c>
      <c r="B978" s="70"/>
      <c r="C978" s="26"/>
      <c r="D978" s="25">
        <v>129136</v>
      </c>
      <c r="E978" s="25">
        <v>84534</v>
      </c>
      <c r="F978" s="25">
        <v>35662</v>
      </c>
    </row>
    <row r="979" spans="1:6" x14ac:dyDescent="0.25">
      <c r="C979" s="26" t="s">
        <v>37</v>
      </c>
      <c r="D979" s="27"/>
      <c r="E979" s="27"/>
      <c r="F979" s="27"/>
    </row>
    <row r="980" spans="1:6" x14ac:dyDescent="0.25">
      <c r="C980" s="36">
        <v>2</v>
      </c>
      <c r="D980" s="10">
        <f>D$978/$C980</f>
        <v>64568</v>
      </c>
      <c r="E980" s="10">
        <f t="shared" ref="E980:F991" si="99">E$978/$C980</f>
        <v>42267</v>
      </c>
      <c r="F980" s="10">
        <f t="shared" si="99"/>
        <v>17831</v>
      </c>
    </row>
    <row r="981" spans="1:6" x14ac:dyDescent="0.25">
      <c r="C981" s="36">
        <v>3</v>
      </c>
      <c r="D981" s="10">
        <f t="shared" ref="D981:D991" si="100">D$978/$C981</f>
        <v>43045.333333333336</v>
      </c>
      <c r="E981" s="10">
        <f t="shared" si="99"/>
        <v>28178</v>
      </c>
      <c r="F981" s="12">
        <f t="shared" si="99"/>
        <v>11887.333333333334</v>
      </c>
    </row>
    <row r="982" spans="1:6" x14ac:dyDescent="0.25">
      <c r="C982" s="36">
        <v>4</v>
      </c>
      <c r="D982" s="10">
        <f t="shared" si="100"/>
        <v>32284</v>
      </c>
      <c r="E982" s="10">
        <f t="shared" si="99"/>
        <v>21133.5</v>
      </c>
      <c r="F982" s="12">
        <f t="shared" si="99"/>
        <v>8915.5</v>
      </c>
    </row>
    <row r="983" spans="1:6" x14ac:dyDescent="0.25">
      <c r="C983" s="36">
        <v>5</v>
      </c>
      <c r="D983" s="10">
        <f t="shared" si="100"/>
        <v>25827.200000000001</v>
      </c>
      <c r="E983" s="10">
        <f t="shared" si="99"/>
        <v>16906.8</v>
      </c>
      <c r="F983" s="12">
        <f t="shared" si="99"/>
        <v>7132.4</v>
      </c>
    </row>
    <row r="984" spans="1:6" x14ac:dyDescent="0.25">
      <c r="C984" s="36">
        <v>6</v>
      </c>
      <c r="D984" s="10">
        <f t="shared" si="100"/>
        <v>21522.666666666668</v>
      </c>
      <c r="E984" s="12">
        <f t="shared" si="99"/>
        <v>14089</v>
      </c>
      <c r="F984" s="12">
        <f t="shared" si="99"/>
        <v>5943.666666666667</v>
      </c>
    </row>
    <row r="985" spans="1:6" x14ac:dyDescent="0.25">
      <c r="C985" s="36">
        <v>7</v>
      </c>
      <c r="D985" s="10">
        <f t="shared" si="100"/>
        <v>18448</v>
      </c>
      <c r="E985" s="12">
        <f t="shared" si="99"/>
        <v>12076.285714285714</v>
      </c>
      <c r="F985" s="12">
        <f t="shared" si="99"/>
        <v>5094.5714285714284</v>
      </c>
    </row>
    <row r="986" spans="1:6" x14ac:dyDescent="0.25">
      <c r="C986" s="36">
        <v>8</v>
      </c>
      <c r="D986" s="10">
        <f t="shared" si="100"/>
        <v>16142</v>
      </c>
      <c r="E986" s="12">
        <f t="shared" si="99"/>
        <v>10566.75</v>
      </c>
      <c r="F986" s="12">
        <f t="shared" si="99"/>
        <v>4457.75</v>
      </c>
    </row>
    <row r="987" spans="1:6" x14ac:dyDescent="0.25">
      <c r="C987" s="36">
        <v>9</v>
      </c>
      <c r="D987" s="12">
        <f t="shared" si="100"/>
        <v>14348.444444444445</v>
      </c>
      <c r="E987" s="12">
        <f t="shared" si="99"/>
        <v>9392.6666666666661</v>
      </c>
      <c r="F987" s="12">
        <f t="shared" si="99"/>
        <v>3962.4444444444443</v>
      </c>
    </row>
    <row r="988" spans="1:6" x14ac:dyDescent="0.25">
      <c r="C988" s="36">
        <v>10</v>
      </c>
      <c r="D988" s="12">
        <f t="shared" si="100"/>
        <v>12913.6</v>
      </c>
      <c r="E988" s="12">
        <f t="shared" si="99"/>
        <v>8453.4</v>
      </c>
      <c r="F988" s="12">
        <f t="shared" si="99"/>
        <v>3566.2</v>
      </c>
    </row>
    <row r="989" spans="1:6" x14ac:dyDescent="0.25">
      <c r="C989" s="36">
        <v>11</v>
      </c>
      <c r="D989" s="12">
        <f t="shared" si="100"/>
        <v>11739.636363636364</v>
      </c>
      <c r="E989" s="12">
        <f t="shared" si="99"/>
        <v>7684.909090909091</v>
      </c>
      <c r="F989" s="12">
        <f t="shared" si="99"/>
        <v>3242</v>
      </c>
    </row>
    <row r="990" spans="1:6" x14ac:dyDescent="0.25">
      <c r="C990" s="36">
        <v>12</v>
      </c>
      <c r="D990" s="12">
        <f t="shared" si="100"/>
        <v>10761.333333333334</v>
      </c>
      <c r="E990" s="12">
        <f t="shared" si="99"/>
        <v>7044.5</v>
      </c>
      <c r="F990" s="12">
        <f t="shared" si="99"/>
        <v>2971.8333333333335</v>
      </c>
    </row>
    <row r="991" spans="1:6" x14ac:dyDescent="0.25">
      <c r="C991" s="36">
        <v>13</v>
      </c>
      <c r="D991" s="12">
        <f t="shared" si="100"/>
        <v>9933.538461538461</v>
      </c>
      <c r="E991" s="12">
        <f t="shared" si="99"/>
        <v>6502.6153846153848</v>
      </c>
      <c r="F991" s="12">
        <f t="shared" si="99"/>
        <v>2743.2307692307691</v>
      </c>
    </row>
    <row r="992" spans="1:6" x14ac:dyDescent="0.25">
      <c r="C992" s="26"/>
      <c r="D992" s="27"/>
      <c r="E992" s="27"/>
      <c r="F992" s="27"/>
    </row>
    <row r="993" spans="1:6" x14ac:dyDescent="0.25">
      <c r="A993" s="70" t="s">
        <v>82</v>
      </c>
      <c r="B993" s="70"/>
      <c r="C993" s="26"/>
      <c r="D993" s="37">
        <v>7</v>
      </c>
      <c r="E993" s="37">
        <v>4</v>
      </c>
      <c r="F993" s="37">
        <v>1</v>
      </c>
    </row>
    <row r="994" spans="1:6" x14ac:dyDescent="0.25">
      <c r="A994" s="16"/>
      <c r="B994" s="16"/>
      <c r="C994" s="26"/>
      <c r="D994" s="27"/>
      <c r="E994" s="27"/>
      <c r="F994" s="27"/>
    </row>
    <row r="995" spans="1:6" x14ac:dyDescent="0.25">
      <c r="A995" s="16"/>
      <c r="B995" s="16"/>
      <c r="C995" s="26"/>
      <c r="D995" s="27"/>
      <c r="E995" s="27"/>
      <c r="F995" s="27"/>
    </row>
    <row r="996" spans="1:6" x14ac:dyDescent="0.25">
      <c r="C996" s="26"/>
      <c r="D996" s="27"/>
      <c r="E996" s="27"/>
      <c r="F996" s="27"/>
    </row>
    <row r="997" spans="1:6" x14ac:dyDescent="0.25">
      <c r="C997" s="26"/>
      <c r="D997" s="27"/>
      <c r="E997" s="27"/>
      <c r="F997" s="27"/>
    </row>
    <row r="998" spans="1:6" x14ac:dyDescent="0.25">
      <c r="C998" s="26"/>
      <c r="D998" s="27"/>
      <c r="E998" s="27"/>
      <c r="F998" s="27"/>
    </row>
    <row r="999" spans="1:6" x14ac:dyDescent="0.25">
      <c r="C999" s="26"/>
      <c r="D999" s="71" t="s">
        <v>20</v>
      </c>
      <c r="E999" s="71"/>
      <c r="F999" s="27" t="s">
        <v>31</v>
      </c>
    </row>
    <row r="1000" spans="1:6" x14ac:dyDescent="0.25">
      <c r="C1000" s="26"/>
      <c r="D1000" s="27"/>
      <c r="E1000" s="27"/>
      <c r="F1000" s="27"/>
    </row>
    <row r="1001" spans="1:6" x14ac:dyDescent="0.25">
      <c r="C1001" s="26"/>
      <c r="D1001" s="3" t="s">
        <v>52</v>
      </c>
      <c r="E1001" s="3" t="s">
        <v>1</v>
      </c>
      <c r="F1001" s="3" t="s">
        <v>53</v>
      </c>
    </row>
    <row r="1002" spans="1:6" x14ac:dyDescent="0.25">
      <c r="C1002" s="26"/>
      <c r="D1002" s="27"/>
      <c r="E1002" s="27"/>
      <c r="F1002" s="27"/>
    </row>
    <row r="1003" spans="1:6" x14ac:dyDescent="0.25">
      <c r="A1003" s="70" t="s">
        <v>36</v>
      </c>
      <c r="B1003" s="70"/>
      <c r="C1003" s="26"/>
      <c r="D1003" s="25">
        <v>276098</v>
      </c>
      <c r="E1003" s="25">
        <v>158362</v>
      </c>
      <c r="F1003" s="25">
        <v>58427</v>
      </c>
    </row>
    <row r="1004" spans="1:6" x14ac:dyDescent="0.25">
      <c r="C1004" s="26" t="s">
        <v>37</v>
      </c>
      <c r="D1004" s="27"/>
      <c r="E1004" s="27"/>
      <c r="F1004" s="27"/>
    </row>
    <row r="1005" spans="1:6" x14ac:dyDescent="0.25">
      <c r="C1005" s="36">
        <v>2</v>
      </c>
      <c r="D1005" s="10">
        <f>D$1003/$C1005</f>
        <v>138049</v>
      </c>
      <c r="E1005" s="10">
        <f t="shared" ref="E1005:F1005" si="101">E$1003/$C1005</f>
        <v>79181</v>
      </c>
      <c r="F1005" s="10">
        <f t="shared" si="101"/>
        <v>29213.5</v>
      </c>
    </row>
    <row r="1006" spans="1:6" x14ac:dyDescent="0.25">
      <c r="C1006" s="36">
        <v>3</v>
      </c>
      <c r="D1006" s="10">
        <f t="shared" ref="D1006:F1027" si="102">D$1003/$C1006</f>
        <v>92032.666666666672</v>
      </c>
      <c r="E1006" s="10">
        <f t="shared" si="102"/>
        <v>52787.333333333336</v>
      </c>
      <c r="F1006" s="10">
        <f t="shared" si="102"/>
        <v>19475.666666666668</v>
      </c>
    </row>
    <row r="1007" spans="1:6" x14ac:dyDescent="0.25">
      <c r="C1007" s="36">
        <v>4</v>
      </c>
      <c r="D1007" s="10">
        <f t="shared" si="102"/>
        <v>69024.5</v>
      </c>
      <c r="E1007" s="10">
        <f t="shared" si="102"/>
        <v>39590.5</v>
      </c>
      <c r="F1007" s="12">
        <f t="shared" si="102"/>
        <v>14606.75</v>
      </c>
    </row>
    <row r="1008" spans="1:6" x14ac:dyDescent="0.25">
      <c r="C1008" s="36">
        <v>5</v>
      </c>
      <c r="D1008" s="10">
        <f t="shared" si="102"/>
        <v>55219.6</v>
      </c>
      <c r="E1008" s="10">
        <f t="shared" si="102"/>
        <v>31672.400000000001</v>
      </c>
      <c r="F1008" s="12">
        <f t="shared" si="102"/>
        <v>11685.4</v>
      </c>
    </row>
    <row r="1009" spans="3:6" x14ac:dyDescent="0.25">
      <c r="C1009" s="36">
        <v>6</v>
      </c>
      <c r="D1009" s="10">
        <f t="shared" si="102"/>
        <v>46016.333333333336</v>
      </c>
      <c r="E1009" s="10">
        <f t="shared" si="102"/>
        <v>26393.666666666668</v>
      </c>
      <c r="F1009" s="12">
        <f t="shared" si="102"/>
        <v>9737.8333333333339</v>
      </c>
    </row>
    <row r="1010" spans="3:6" x14ac:dyDescent="0.25">
      <c r="C1010" s="36">
        <v>7</v>
      </c>
      <c r="D1010" s="10">
        <f t="shared" si="102"/>
        <v>39442.571428571428</v>
      </c>
      <c r="E1010" s="10">
        <f t="shared" si="102"/>
        <v>22623.142857142859</v>
      </c>
      <c r="F1010" s="12">
        <f t="shared" si="102"/>
        <v>8346.7142857142862</v>
      </c>
    </row>
    <row r="1011" spans="3:6" x14ac:dyDescent="0.25">
      <c r="C1011" s="36">
        <v>8</v>
      </c>
      <c r="D1011" s="10">
        <f t="shared" si="102"/>
        <v>34512.25</v>
      </c>
      <c r="E1011" s="10">
        <f t="shared" si="102"/>
        <v>19795.25</v>
      </c>
      <c r="F1011" s="12">
        <f t="shared" si="102"/>
        <v>7303.375</v>
      </c>
    </row>
    <row r="1012" spans="3:6" x14ac:dyDescent="0.25">
      <c r="C1012" s="36">
        <v>9</v>
      </c>
      <c r="D1012" s="10">
        <f t="shared" si="102"/>
        <v>30677.555555555555</v>
      </c>
      <c r="E1012" s="12">
        <f t="shared" si="102"/>
        <v>17595.777777777777</v>
      </c>
      <c r="F1012" s="12">
        <f t="shared" si="102"/>
        <v>6491.8888888888887</v>
      </c>
    </row>
    <row r="1013" spans="3:6" x14ac:dyDescent="0.25">
      <c r="C1013" s="36">
        <v>10</v>
      </c>
      <c r="D1013" s="10">
        <f t="shared" si="102"/>
        <v>27609.8</v>
      </c>
      <c r="E1013" s="12">
        <f t="shared" si="102"/>
        <v>15836.2</v>
      </c>
      <c r="F1013" s="12">
        <f t="shared" si="102"/>
        <v>5842.7</v>
      </c>
    </row>
    <row r="1014" spans="3:6" x14ac:dyDescent="0.25">
      <c r="C1014" s="36">
        <v>11</v>
      </c>
      <c r="D1014" s="10">
        <f t="shared" si="102"/>
        <v>25099.81818181818</v>
      </c>
      <c r="E1014" s="12">
        <f t="shared" si="102"/>
        <v>14396.545454545454</v>
      </c>
      <c r="F1014" s="12">
        <f t="shared" si="102"/>
        <v>5311.545454545455</v>
      </c>
    </row>
    <row r="1015" spans="3:6" x14ac:dyDescent="0.25">
      <c r="C1015" s="36">
        <v>12</v>
      </c>
      <c r="D1015" s="10">
        <f t="shared" si="102"/>
        <v>23008.166666666668</v>
      </c>
      <c r="E1015" s="12">
        <f t="shared" si="102"/>
        <v>13196.833333333334</v>
      </c>
      <c r="F1015" s="12">
        <f t="shared" si="102"/>
        <v>4868.916666666667</v>
      </c>
    </row>
    <row r="1016" spans="3:6" x14ac:dyDescent="0.25">
      <c r="C1016" s="36">
        <v>13</v>
      </c>
      <c r="D1016" s="10">
        <f t="shared" si="102"/>
        <v>21238.307692307691</v>
      </c>
      <c r="E1016" s="12">
        <f t="shared" si="102"/>
        <v>12181.692307692309</v>
      </c>
      <c r="F1016" s="12">
        <f t="shared" si="102"/>
        <v>4494.3846153846152</v>
      </c>
    </row>
    <row r="1017" spans="3:6" x14ac:dyDescent="0.25">
      <c r="C1017" s="36">
        <v>14</v>
      </c>
      <c r="D1017" s="10">
        <f t="shared" si="102"/>
        <v>19721.285714285714</v>
      </c>
      <c r="E1017" s="12">
        <f t="shared" si="102"/>
        <v>11311.571428571429</v>
      </c>
      <c r="F1017" s="12">
        <f t="shared" si="102"/>
        <v>4173.3571428571431</v>
      </c>
    </row>
    <row r="1018" spans="3:6" x14ac:dyDescent="0.25">
      <c r="C1018" s="36">
        <v>15</v>
      </c>
      <c r="D1018" s="10">
        <f t="shared" si="102"/>
        <v>18406.533333333333</v>
      </c>
      <c r="E1018" s="12">
        <f t="shared" si="102"/>
        <v>10557.466666666667</v>
      </c>
      <c r="F1018" s="12">
        <f t="shared" si="102"/>
        <v>3895.1333333333332</v>
      </c>
    </row>
    <row r="1019" spans="3:6" x14ac:dyDescent="0.25">
      <c r="C1019" s="36">
        <v>16</v>
      </c>
      <c r="D1019" s="12">
        <f t="shared" si="102"/>
        <v>17256.125</v>
      </c>
      <c r="E1019" s="12">
        <f t="shared" si="102"/>
        <v>9897.625</v>
      </c>
      <c r="F1019" s="12">
        <f t="shared" si="102"/>
        <v>3651.6875</v>
      </c>
    </row>
    <row r="1020" spans="3:6" x14ac:dyDescent="0.25">
      <c r="C1020" s="36">
        <v>17</v>
      </c>
      <c r="D1020" s="12">
        <f t="shared" si="102"/>
        <v>16241.058823529413</v>
      </c>
      <c r="E1020" s="12">
        <f t="shared" si="102"/>
        <v>9315.4117647058829</v>
      </c>
      <c r="F1020" s="12">
        <f t="shared" si="102"/>
        <v>3436.8823529411766</v>
      </c>
    </row>
    <row r="1021" spans="3:6" x14ac:dyDescent="0.25">
      <c r="C1021" s="36">
        <v>18</v>
      </c>
      <c r="D1021" s="12">
        <f t="shared" si="102"/>
        <v>15338.777777777777</v>
      </c>
      <c r="E1021" s="12">
        <f t="shared" si="102"/>
        <v>8797.8888888888887</v>
      </c>
      <c r="F1021" s="12">
        <f t="shared" si="102"/>
        <v>3245.9444444444443</v>
      </c>
    </row>
    <row r="1022" spans="3:6" x14ac:dyDescent="0.25">
      <c r="C1022" s="36">
        <v>19</v>
      </c>
      <c r="D1022" s="12">
        <f t="shared" si="102"/>
        <v>14531.473684210527</v>
      </c>
      <c r="E1022" s="12">
        <f t="shared" si="102"/>
        <v>8334.8421052631584</v>
      </c>
      <c r="F1022" s="12">
        <f t="shared" si="102"/>
        <v>3075.1052631578946</v>
      </c>
    </row>
    <row r="1023" spans="3:6" x14ac:dyDescent="0.25">
      <c r="C1023" s="36">
        <v>20</v>
      </c>
      <c r="D1023" s="12">
        <f t="shared" si="102"/>
        <v>13804.9</v>
      </c>
      <c r="E1023" s="12">
        <f t="shared" si="102"/>
        <v>7918.1</v>
      </c>
      <c r="F1023" s="12">
        <f t="shared" si="102"/>
        <v>2921.35</v>
      </c>
    </row>
    <row r="1024" spans="3:6" x14ac:dyDescent="0.25">
      <c r="C1024" s="36">
        <v>21</v>
      </c>
      <c r="D1024" s="12">
        <f t="shared" si="102"/>
        <v>13147.523809523809</v>
      </c>
      <c r="E1024" s="12">
        <f t="shared" si="102"/>
        <v>7541.0476190476193</v>
      </c>
      <c r="F1024" s="12">
        <f t="shared" si="102"/>
        <v>2782.2380952380954</v>
      </c>
    </row>
    <row r="1025" spans="1:6" x14ac:dyDescent="0.25">
      <c r="C1025" s="36">
        <v>22</v>
      </c>
      <c r="D1025" s="12">
        <f t="shared" si="102"/>
        <v>12549.90909090909</v>
      </c>
      <c r="E1025" s="12">
        <f t="shared" si="102"/>
        <v>7198.272727272727</v>
      </c>
      <c r="F1025" s="12">
        <f t="shared" si="102"/>
        <v>2655.7727272727275</v>
      </c>
    </row>
    <row r="1026" spans="1:6" x14ac:dyDescent="0.25">
      <c r="C1026" s="36">
        <v>23</v>
      </c>
      <c r="D1026" s="12">
        <f t="shared" si="102"/>
        <v>12004.260869565218</v>
      </c>
      <c r="E1026" s="12">
        <f t="shared" si="102"/>
        <v>6885.304347826087</v>
      </c>
      <c r="F1026" s="12">
        <f t="shared" si="102"/>
        <v>2540.304347826087</v>
      </c>
    </row>
    <row r="1027" spans="1:6" x14ac:dyDescent="0.25">
      <c r="C1027" s="36">
        <v>24</v>
      </c>
      <c r="D1027" s="12">
        <f t="shared" si="102"/>
        <v>11504.083333333334</v>
      </c>
      <c r="E1027" s="12">
        <f t="shared" si="102"/>
        <v>6598.416666666667</v>
      </c>
      <c r="F1027" s="12">
        <f t="shared" si="102"/>
        <v>2434.4583333333335</v>
      </c>
    </row>
    <row r="1028" spans="1:6" x14ac:dyDescent="0.25">
      <c r="C1028" s="26"/>
      <c r="D1028" s="27"/>
      <c r="E1028" s="27"/>
      <c r="F1028" s="27"/>
    </row>
    <row r="1029" spans="1:6" x14ac:dyDescent="0.25">
      <c r="A1029" s="70" t="s">
        <v>82</v>
      </c>
      <c r="B1029" s="70"/>
      <c r="C1029" s="26"/>
      <c r="D1029" s="37">
        <v>14</v>
      </c>
      <c r="E1029" s="37">
        <v>7</v>
      </c>
      <c r="F1029" s="37">
        <v>2</v>
      </c>
    </row>
    <row r="1030" spans="1:6" x14ac:dyDescent="0.25">
      <c r="A1030" s="16"/>
      <c r="B1030" s="16"/>
      <c r="C1030" s="26"/>
      <c r="D1030" s="27"/>
      <c r="E1030" s="27"/>
      <c r="F1030" s="27"/>
    </row>
    <row r="1031" spans="1:6" x14ac:dyDescent="0.25">
      <c r="A1031" s="16"/>
      <c r="B1031" s="16"/>
      <c r="C1031" s="26"/>
      <c r="D1031" s="27"/>
      <c r="E1031" s="27"/>
      <c r="F1031" s="27"/>
    </row>
    <row r="1032" spans="1:6" x14ac:dyDescent="0.25">
      <c r="C1032" s="26"/>
      <c r="D1032" s="27"/>
      <c r="E1032" s="27"/>
      <c r="F1032" s="27"/>
    </row>
    <row r="1033" spans="1:6" x14ac:dyDescent="0.25">
      <c r="C1033" s="26"/>
      <c r="D1033" s="27"/>
      <c r="E1033" s="27"/>
      <c r="F1033" s="27"/>
    </row>
    <row r="1034" spans="1:6" x14ac:dyDescent="0.25">
      <c r="C1034" s="26"/>
      <c r="D1034" s="27"/>
      <c r="E1034" s="27"/>
      <c r="F1034" s="27"/>
    </row>
    <row r="1035" spans="1:6" x14ac:dyDescent="0.25">
      <c r="C1035" s="26"/>
      <c r="D1035" s="71" t="s">
        <v>21</v>
      </c>
      <c r="E1035" s="71"/>
      <c r="F1035" s="27" t="s">
        <v>28</v>
      </c>
    </row>
    <row r="1036" spans="1:6" x14ac:dyDescent="0.25">
      <c r="C1036" s="26"/>
      <c r="D1036" s="27"/>
      <c r="E1036" s="27"/>
      <c r="F1036" s="27"/>
    </row>
    <row r="1037" spans="1:6" x14ac:dyDescent="0.25">
      <c r="A1037" s="70"/>
      <c r="B1037" s="70"/>
      <c r="C1037" s="26"/>
      <c r="D1037" s="3" t="s">
        <v>52</v>
      </c>
      <c r="E1037" s="3" t="s">
        <v>1</v>
      </c>
      <c r="F1037" s="3" t="s">
        <v>53</v>
      </c>
    </row>
    <row r="1038" spans="1:6" x14ac:dyDescent="0.25">
      <c r="C1038" s="26"/>
      <c r="D1038" s="27"/>
      <c r="E1038" s="27"/>
      <c r="F1038" s="27"/>
    </row>
    <row r="1039" spans="1:6" x14ac:dyDescent="0.25">
      <c r="A1039" s="70" t="s">
        <v>36</v>
      </c>
      <c r="B1039" s="70"/>
      <c r="C1039" s="26"/>
      <c r="D1039" s="25">
        <v>115082</v>
      </c>
      <c r="E1039" s="25">
        <v>74113</v>
      </c>
      <c r="F1039" s="25">
        <v>24729</v>
      </c>
    </row>
    <row r="1040" spans="1:6" x14ac:dyDescent="0.25">
      <c r="C1040" s="26" t="s">
        <v>37</v>
      </c>
      <c r="D1040" s="27"/>
      <c r="E1040" s="27"/>
      <c r="F1040" s="27"/>
    </row>
    <row r="1041" spans="1:6" x14ac:dyDescent="0.25">
      <c r="C1041" s="36">
        <v>2</v>
      </c>
      <c r="D1041" s="10">
        <f>D$1039/$C1041</f>
        <v>57541</v>
      </c>
      <c r="E1041" s="10">
        <f t="shared" ref="E1041:F1050" si="103">E$1039/$C1041</f>
        <v>37056.5</v>
      </c>
      <c r="F1041" s="12">
        <f t="shared" si="103"/>
        <v>12364.5</v>
      </c>
    </row>
    <row r="1042" spans="1:6" x14ac:dyDescent="0.25">
      <c r="C1042" s="36">
        <v>3</v>
      </c>
      <c r="D1042" s="10">
        <f t="shared" ref="D1042:D1050" si="104">D$1039/$C1042</f>
        <v>38360.666666666664</v>
      </c>
      <c r="E1042" s="10">
        <f t="shared" si="103"/>
        <v>24704.333333333332</v>
      </c>
      <c r="F1042" s="12">
        <f t="shared" si="103"/>
        <v>8243</v>
      </c>
    </row>
    <row r="1043" spans="1:6" x14ac:dyDescent="0.25">
      <c r="C1043" s="36">
        <v>4</v>
      </c>
      <c r="D1043" s="10">
        <f t="shared" si="104"/>
        <v>28770.5</v>
      </c>
      <c r="E1043" s="10">
        <f t="shared" si="103"/>
        <v>18528.25</v>
      </c>
      <c r="F1043" s="12">
        <f t="shared" si="103"/>
        <v>6182.25</v>
      </c>
    </row>
    <row r="1044" spans="1:6" x14ac:dyDescent="0.25">
      <c r="C1044" s="36">
        <v>5</v>
      </c>
      <c r="D1044" s="10">
        <f t="shared" si="104"/>
        <v>23016.400000000001</v>
      </c>
      <c r="E1044" s="10">
        <f t="shared" si="103"/>
        <v>14822.6</v>
      </c>
      <c r="F1044" s="12">
        <f t="shared" si="103"/>
        <v>4945.8</v>
      </c>
    </row>
    <row r="1045" spans="1:6" x14ac:dyDescent="0.25">
      <c r="C1045" s="36">
        <v>6</v>
      </c>
      <c r="D1045" s="10">
        <f t="shared" si="104"/>
        <v>19180.333333333332</v>
      </c>
      <c r="E1045" s="12">
        <f t="shared" si="103"/>
        <v>12352.166666666666</v>
      </c>
      <c r="F1045" s="12">
        <f t="shared" si="103"/>
        <v>4121.5</v>
      </c>
    </row>
    <row r="1046" spans="1:6" x14ac:dyDescent="0.25">
      <c r="C1046" s="36">
        <v>7</v>
      </c>
      <c r="D1046" s="10">
        <f t="shared" si="104"/>
        <v>16440.285714285714</v>
      </c>
      <c r="E1046" s="12">
        <f t="shared" si="103"/>
        <v>10587.571428571429</v>
      </c>
      <c r="F1046" s="12">
        <f t="shared" si="103"/>
        <v>3532.7142857142858</v>
      </c>
    </row>
    <row r="1047" spans="1:6" x14ac:dyDescent="0.25">
      <c r="C1047" s="36">
        <v>8</v>
      </c>
      <c r="D1047" s="12">
        <f t="shared" si="104"/>
        <v>14385.25</v>
      </c>
      <c r="E1047" s="12">
        <f t="shared" si="103"/>
        <v>9264.125</v>
      </c>
      <c r="F1047" s="12">
        <f t="shared" si="103"/>
        <v>3091.125</v>
      </c>
    </row>
    <row r="1048" spans="1:6" x14ac:dyDescent="0.25">
      <c r="C1048" s="36">
        <v>9</v>
      </c>
      <c r="D1048" s="12">
        <f t="shared" si="104"/>
        <v>12786.888888888889</v>
      </c>
      <c r="E1048" s="12">
        <f t="shared" si="103"/>
        <v>8234.7777777777774</v>
      </c>
      <c r="F1048" s="12">
        <f t="shared" si="103"/>
        <v>2747.6666666666665</v>
      </c>
    </row>
    <row r="1049" spans="1:6" x14ac:dyDescent="0.25">
      <c r="C1049" s="36">
        <v>10</v>
      </c>
      <c r="D1049" s="12">
        <f t="shared" si="104"/>
        <v>11508.2</v>
      </c>
      <c r="E1049" s="12">
        <f t="shared" si="103"/>
        <v>7411.3</v>
      </c>
      <c r="F1049" s="12">
        <f t="shared" si="103"/>
        <v>2472.9</v>
      </c>
    </row>
    <row r="1050" spans="1:6" x14ac:dyDescent="0.25">
      <c r="C1050" s="36">
        <v>11</v>
      </c>
      <c r="D1050" s="12">
        <f t="shared" si="104"/>
        <v>10462</v>
      </c>
      <c r="E1050" s="12">
        <f t="shared" si="103"/>
        <v>6737.545454545455</v>
      </c>
      <c r="F1050" s="12">
        <f t="shared" si="103"/>
        <v>2248.090909090909</v>
      </c>
    </row>
    <row r="1051" spans="1:6" x14ac:dyDescent="0.25">
      <c r="C1051" s="36"/>
      <c r="D1051" s="27"/>
      <c r="E1051" s="27"/>
      <c r="F1051" s="27"/>
    </row>
    <row r="1052" spans="1:6" x14ac:dyDescent="0.25">
      <c r="A1052" s="70" t="s">
        <v>82</v>
      </c>
      <c r="B1052" s="70"/>
      <c r="C1052" s="36"/>
      <c r="D1052" s="37">
        <v>6</v>
      </c>
      <c r="E1052" s="37">
        <v>4</v>
      </c>
      <c r="F1052" s="37">
        <v>0</v>
      </c>
    </row>
    <row r="1053" spans="1:6" x14ac:dyDescent="0.25">
      <c r="A1053" s="16"/>
      <c r="B1053" s="16"/>
      <c r="C1053" s="26"/>
      <c r="D1053" s="27"/>
      <c r="E1053" s="27"/>
      <c r="F1053" s="27"/>
    </row>
    <row r="1054" spans="1:6" x14ac:dyDescent="0.25">
      <c r="A1054" s="16"/>
      <c r="B1054" s="16"/>
      <c r="C1054" s="26"/>
      <c r="D1054" s="27"/>
      <c r="E1054" s="27"/>
      <c r="F1054" s="27"/>
    </row>
    <row r="1055" spans="1:6" x14ac:dyDescent="0.25">
      <c r="A1055" s="26"/>
      <c r="B1055" s="26"/>
      <c r="C1055" s="26"/>
      <c r="D1055" s="27"/>
      <c r="E1055" s="27"/>
      <c r="F1055" s="27"/>
    </row>
    <row r="1056" spans="1:6" x14ac:dyDescent="0.25">
      <c r="C1056" s="26"/>
      <c r="D1056" s="27"/>
      <c r="E1056" s="27"/>
      <c r="F1056" s="27"/>
    </row>
    <row r="1057" spans="1:6" x14ac:dyDescent="0.25">
      <c r="C1057" s="26"/>
      <c r="D1057" s="27"/>
      <c r="E1057" s="27"/>
      <c r="F1057" s="27"/>
    </row>
    <row r="1058" spans="1:6" x14ac:dyDescent="0.25">
      <c r="C1058" s="26"/>
      <c r="D1058" s="71" t="s">
        <v>22</v>
      </c>
      <c r="E1058" s="71"/>
      <c r="F1058" s="27" t="s">
        <v>32</v>
      </c>
    </row>
    <row r="1059" spans="1:6" x14ac:dyDescent="0.25">
      <c r="C1059" s="26"/>
      <c r="D1059" s="27"/>
      <c r="E1059" s="27"/>
      <c r="F1059" s="27"/>
    </row>
    <row r="1060" spans="1:6" x14ac:dyDescent="0.25">
      <c r="C1060" s="26"/>
      <c r="D1060" s="3" t="s">
        <v>52</v>
      </c>
      <c r="E1060" s="3" t="s">
        <v>1</v>
      </c>
      <c r="F1060" s="3" t="s">
        <v>53</v>
      </c>
    </row>
    <row r="1061" spans="1:6" x14ac:dyDescent="0.25">
      <c r="C1061" s="26"/>
      <c r="D1061" s="27"/>
      <c r="E1061" s="27"/>
      <c r="F1061" s="27"/>
    </row>
    <row r="1062" spans="1:6" x14ac:dyDescent="0.25">
      <c r="A1062" s="70" t="s">
        <v>36</v>
      </c>
      <c r="B1062" s="70"/>
      <c r="C1062" s="26"/>
      <c r="D1062" s="25">
        <v>143055</v>
      </c>
      <c r="E1062" s="25">
        <v>89509</v>
      </c>
      <c r="F1062" s="25">
        <v>30183</v>
      </c>
    </row>
    <row r="1063" spans="1:6" x14ac:dyDescent="0.25">
      <c r="C1063" s="26" t="s">
        <v>37</v>
      </c>
      <c r="D1063" s="27"/>
      <c r="E1063" s="27"/>
      <c r="F1063" s="27"/>
    </row>
    <row r="1064" spans="1:6" x14ac:dyDescent="0.25">
      <c r="C1064" s="36">
        <v>2</v>
      </c>
      <c r="D1064" s="10">
        <f>D$1062/$C1064</f>
        <v>71527.5</v>
      </c>
      <c r="E1064" s="10">
        <f t="shared" ref="E1064:F1076" si="105">E$1062/$C1064</f>
        <v>44754.5</v>
      </c>
      <c r="F1064" s="10">
        <f t="shared" si="105"/>
        <v>15091.5</v>
      </c>
    </row>
    <row r="1065" spans="1:6" x14ac:dyDescent="0.25">
      <c r="C1065" s="36">
        <v>3</v>
      </c>
      <c r="D1065" s="10">
        <f t="shared" ref="D1065:D1076" si="106">D$1062/$C1065</f>
        <v>47685</v>
      </c>
      <c r="E1065" s="10">
        <f t="shared" si="105"/>
        <v>29836.333333333332</v>
      </c>
      <c r="F1065" s="12">
        <f t="shared" si="105"/>
        <v>10061</v>
      </c>
    </row>
    <row r="1066" spans="1:6" x14ac:dyDescent="0.25">
      <c r="C1066" s="36">
        <v>4</v>
      </c>
      <c r="D1066" s="10">
        <f t="shared" si="106"/>
        <v>35763.75</v>
      </c>
      <c r="E1066" s="10">
        <f t="shared" si="105"/>
        <v>22377.25</v>
      </c>
      <c r="F1066" s="12">
        <f t="shared" si="105"/>
        <v>7545.75</v>
      </c>
    </row>
    <row r="1067" spans="1:6" x14ac:dyDescent="0.25">
      <c r="C1067" s="36">
        <v>5</v>
      </c>
      <c r="D1067" s="10">
        <f t="shared" si="106"/>
        <v>28611</v>
      </c>
      <c r="E1067" s="10">
        <f t="shared" si="105"/>
        <v>17901.8</v>
      </c>
      <c r="F1067" s="12">
        <f t="shared" si="105"/>
        <v>6036.6</v>
      </c>
    </row>
    <row r="1068" spans="1:6" x14ac:dyDescent="0.25">
      <c r="C1068" s="36">
        <v>6</v>
      </c>
      <c r="D1068" s="10">
        <f t="shared" si="106"/>
        <v>23842.5</v>
      </c>
      <c r="E1068" s="12">
        <f t="shared" si="105"/>
        <v>14918.166666666666</v>
      </c>
      <c r="F1068" s="12">
        <f t="shared" si="105"/>
        <v>5030.5</v>
      </c>
    </row>
    <row r="1069" spans="1:6" x14ac:dyDescent="0.25">
      <c r="C1069" s="36">
        <v>7</v>
      </c>
      <c r="D1069" s="10">
        <f t="shared" si="106"/>
        <v>20436.428571428572</v>
      </c>
      <c r="E1069" s="12">
        <f t="shared" si="105"/>
        <v>12787</v>
      </c>
      <c r="F1069" s="12">
        <f t="shared" si="105"/>
        <v>4311.8571428571431</v>
      </c>
    </row>
    <row r="1070" spans="1:6" x14ac:dyDescent="0.25">
      <c r="C1070" s="36">
        <v>8</v>
      </c>
      <c r="D1070" s="10">
        <f t="shared" si="106"/>
        <v>17881.875</v>
      </c>
      <c r="E1070" s="12">
        <f t="shared" si="105"/>
        <v>11188.625</v>
      </c>
      <c r="F1070" s="12">
        <f t="shared" si="105"/>
        <v>3772.875</v>
      </c>
    </row>
    <row r="1071" spans="1:6" x14ac:dyDescent="0.25">
      <c r="C1071" s="36">
        <v>9</v>
      </c>
      <c r="D1071" s="10">
        <f t="shared" si="106"/>
        <v>15895</v>
      </c>
      <c r="E1071" s="12">
        <f t="shared" si="105"/>
        <v>9945.4444444444453</v>
      </c>
      <c r="F1071" s="12">
        <f t="shared" si="105"/>
        <v>3353.6666666666665</v>
      </c>
    </row>
    <row r="1072" spans="1:6" x14ac:dyDescent="0.25">
      <c r="C1072" s="36">
        <v>10</v>
      </c>
      <c r="D1072" s="12">
        <f t="shared" si="106"/>
        <v>14305.5</v>
      </c>
      <c r="E1072" s="12">
        <f t="shared" si="105"/>
        <v>8950.9</v>
      </c>
      <c r="F1072" s="12">
        <f t="shared" si="105"/>
        <v>3018.3</v>
      </c>
    </row>
    <row r="1073" spans="1:6" x14ac:dyDescent="0.25">
      <c r="C1073" s="36">
        <v>11</v>
      </c>
      <c r="D1073" s="12">
        <f t="shared" si="106"/>
        <v>13005</v>
      </c>
      <c r="E1073" s="12">
        <f t="shared" si="105"/>
        <v>8137.181818181818</v>
      </c>
      <c r="F1073" s="12">
        <f t="shared" si="105"/>
        <v>2743.909090909091</v>
      </c>
    </row>
    <row r="1074" spans="1:6" x14ac:dyDescent="0.25">
      <c r="C1074" s="36">
        <v>12</v>
      </c>
      <c r="D1074" s="12">
        <f t="shared" si="106"/>
        <v>11921.25</v>
      </c>
      <c r="E1074" s="12">
        <f t="shared" si="105"/>
        <v>7459.083333333333</v>
      </c>
      <c r="F1074" s="12">
        <f t="shared" si="105"/>
        <v>2515.25</v>
      </c>
    </row>
    <row r="1075" spans="1:6" x14ac:dyDescent="0.25">
      <c r="C1075" s="36">
        <v>13</v>
      </c>
      <c r="D1075" s="12">
        <f t="shared" si="106"/>
        <v>11004.23076923077</v>
      </c>
      <c r="E1075" s="12">
        <f t="shared" si="105"/>
        <v>6885.3076923076924</v>
      </c>
      <c r="F1075" s="12">
        <f t="shared" si="105"/>
        <v>2321.7692307692309</v>
      </c>
    </row>
    <row r="1076" spans="1:6" x14ac:dyDescent="0.25">
      <c r="C1076" s="36">
        <v>14</v>
      </c>
      <c r="D1076" s="12">
        <f t="shared" si="106"/>
        <v>10218.214285714286</v>
      </c>
      <c r="E1076" s="12">
        <f t="shared" si="105"/>
        <v>6393.5</v>
      </c>
      <c r="F1076" s="12">
        <f t="shared" si="105"/>
        <v>2155.9285714285716</v>
      </c>
    </row>
    <row r="1077" spans="1:6" x14ac:dyDescent="0.25">
      <c r="C1077" s="26"/>
      <c r="D1077" s="27"/>
      <c r="E1077" s="27"/>
      <c r="F1077" s="27"/>
    </row>
    <row r="1078" spans="1:6" x14ac:dyDescent="0.25">
      <c r="A1078" s="70" t="s">
        <v>82</v>
      </c>
      <c r="B1078" s="70"/>
      <c r="C1078" s="26"/>
      <c r="D1078" s="37">
        <v>8</v>
      </c>
      <c r="E1078" s="37">
        <v>4</v>
      </c>
      <c r="F1078" s="37">
        <v>1</v>
      </c>
    </row>
    <row r="1079" spans="1:6" x14ac:dyDescent="0.25">
      <c r="A1079" s="16"/>
      <c r="B1079" s="16"/>
      <c r="C1079" s="26"/>
      <c r="D1079" s="27"/>
      <c r="E1079" s="27"/>
      <c r="F1079" s="27"/>
    </row>
    <row r="1080" spans="1:6" x14ac:dyDescent="0.25">
      <c r="A1080" s="16"/>
      <c r="B1080" s="16"/>
      <c r="C1080" s="26"/>
      <c r="D1080" s="27"/>
      <c r="E1080" s="27"/>
      <c r="F1080" s="27"/>
    </row>
    <row r="1081" spans="1:6" x14ac:dyDescent="0.25">
      <c r="C1081" s="26"/>
      <c r="D1081" s="27"/>
      <c r="E1081" s="27"/>
      <c r="F1081" s="27"/>
    </row>
    <row r="1082" spans="1:6" x14ac:dyDescent="0.25">
      <c r="C1082" s="26"/>
      <c r="D1082" s="27"/>
      <c r="E1082" s="27"/>
      <c r="F1082" s="27"/>
    </row>
    <row r="1083" spans="1:6" x14ac:dyDescent="0.25">
      <c r="C1083" s="26"/>
      <c r="D1083" s="27"/>
      <c r="E1083" s="27"/>
      <c r="F1083" s="27"/>
    </row>
    <row r="1084" spans="1:6" x14ac:dyDescent="0.25">
      <c r="C1084" s="26"/>
      <c r="D1084" s="71" t="s">
        <v>23</v>
      </c>
      <c r="E1084" s="71"/>
      <c r="F1084" s="27" t="s">
        <v>26</v>
      </c>
    </row>
    <row r="1085" spans="1:6" x14ac:dyDescent="0.25">
      <c r="C1085" s="26"/>
      <c r="D1085" s="27"/>
      <c r="E1085" s="27"/>
      <c r="F1085" s="27"/>
    </row>
    <row r="1086" spans="1:6" x14ac:dyDescent="0.25">
      <c r="C1086" s="26"/>
      <c r="D1086" s="3" t="s">
        <v>52</v>
      </c>
      <c r="E1086" s="3" t="s">
        <v>1</v>
      </c>
      <c r="F1086" s="3" t="s">
        <v>53</v>
      </c>
    </row>
    <row r="1087" spans="1:6" x14ac:dyDescent="0.25">
      <c r="C1087" s="26"/>
      <c r="D1087" s="27"/>
      <c r="E1087" s="27"/>
      <c r="F1087" s="27"/>
    </row>
    <row r="1088" spans="1:6" x14ac:dyDescent="0.25">
      <c r="A1088" s="70" t="s">
        <v>36</v>
      </c>
      <c r="B1088" s="70"/>
      <c r="C1088" s="26"/>
      <c r="D1088" s="25">
        <v>117204</v>
      </c>
      <c r="E1088" s="25">
        <v>84107</v>
      </c>
      <c r="F1088" s="25">
        <v>28874</v>
      </c>
    </row>
    <row r="1089" spans="1:6" x14ac:dyDescent="0.25">
      <c r="C1089" s="26" t="s">
        <v>37</v>
      </c>
      <c r="D1089" s="27"/>
      <c r="E1089" s="27"/>
      <c r="F1089" s="27"/>
    </row>
    <row r="1090" spans="1:6" x14ac:dyDescent="0.25">
      <c r="C1090" s="36">
        <v>2</v>
      </c>
      <c r="D1090" s="10">
        <f>D$1088/$C1090</f>
        <v>58602</v>
      </c>
      <c r="E1090" s="10">
        <f t="shared" ref="E1090:F1090" si="107">E$1088/$C1090</f>
        <v>42053.5</v>
      </c>
      <c r="F1090" s="12">
        <f t="shared" si="107"/>
        <v>14437</v>
      </c>
    </row>
    <row r="1091" spans="1:6" x14ac:dyDescent="0.25">
      <c r="C1091" s="36">
        <v>3</v>
      </c>
      <c r="D1091" s="10">
        <f t="shared" ref="D1091:F1100" si="108">D$1088/$C1091</f>
        <v>39068</v>
      </c>
      <c r="E1091" s="10">
        <f t="shared" si="108"/>
        <v>28035.666666666668</v>
      </c>
      <c r="F1091" s="12">
        <f t="shared" si="108"/>
        <v>9624.6666666666661</v>
      </c>
    </row>
    <row r="1092" spans="1:6" x14ac:dyDescent="0.25">
      <c r="C1092" s="36">
        <v>4</v>
      </c>
      <c r="D1092" s="10">
        <f t="shared" si="108"/>
        <v>29301</v>
      </c>
      <c r="E1092" s="10">
        <f t="shared" si="108"/>
        <v>21026.75</v>
      </c>
      <c r="F1092" s="12">
        <f t="shared" si="108"/>
        <v>7218.5</v>
      </c>
    </row>
    <row r="1093" spans="1:6" x14ac:dyDescent="0.25">
      <c r="C1093" s="36">
        <v>5</v>
      </c>
      <c r="D1093" s="10">
        <f t="shared" si="108"/>
        <v>23440.799999999999</v>
      </c>
      <c r="E1093" s="10">
        <f t="shared" si="108"/>
        <v>16821.400000000001</v>
      </c>
      <c r="F1093" s="12">
        <f t="shared" si="108"/>
        <v>5774.8</v>
      </c>
    </row>
    <row r="1094" spans="1:6" x14ac:dyDescent="0.25">
      <c r="C1094" s="36">
        <v>6</v>
      </c>
      <c r="D1094" s="10">
        <f t="shared" si="108"/>
        <v>19534</v>
      </c>
      <c r="E1094" s="12">
        <f t="shared" si="108"/>
        <v>14017.833333333334</v>
      </c>
      <c r="F1094" s="12">
        <f t="shared" si="108"/>
        <v>4812.333333333333</v>
      </c>
    </row>
    <row r="1095" spans="1:6" x14ac:dyDescent="0.25">
      <c r="C1095" s="36">
        <v>7</v>
      </c>
      <c r="D1095" s="10">
        <f t="shared" si="108"/>
        <v>16743.428571428572</v>
      </c>
      <c r="E1095" s="12">
        <f t="shared" si="108"/>
        <v>12015.285714285714</v>
      </c>
      <c r="F1095" s="12">
        <f t="shared" si="108"/>
        <v>4124.8571428571431</v>
      </c>
    </row>
    <row r="1096" spans="1:6" x14ac:dyDescent="0.25">
      <c r="C1096" s="36">
        <v>8</v>
      </c>
      <c r="D1096" s="10">
        <f t="shared" si="108"/>
        <v>14650.5</v>
      </c>
      <c r="E1096" s="12">
        <f t="shared" si="108"/>
        <v>10513.375</v>
      </c>
      <c r="F1096" s="12">
        <f t="shared" si="108"/>
        <v>3609.25</v>
      </c>
    </row>
    <row r="1097" spans="1:6" x14ac:dyDescent="0.25">
      <c r="C1097" s="36">
        <v>9</v>
      </c>
      <c r="D1097" s="12">
        <f t="shared" si="108"/>
        <v>13022.666666666666</v>
      </c>
      <c r="E1097" s="12">
        <f t="shared" si="108"/>
        <v>9345.2222222222226</v>
      </c>
      <c r="F1097" s="12">
        <f t="shared" si="108"/>
        <v>3208.2222222222222</v>
      </c>
    </row>
    <row r="1098" spans="1:6" x14ac:dyDescent="0.25">
      <c r="C1098" s="36">
        <v>10</v>
      </c>
      <c r="D1098" s="12">
        <f t="shared" si="108"/>
        <v>11720.4</v>
      </c>
      <c r="E1098" s="12">
        <f t="shared" si="108"/>
        <v>8410.7000000000007</v>
      </c>
      <c r="F1098" s="12">
        <f t="shared" si="108"/>
        <v>2887.4</v>
      </c>
    </row>
    <row r="1099" spans="1:6" x14ac:dyDescent="0.25">
      <c r="C1099" s="36">
        <v>11</v>
      </c>
      <c r="D1099" s="12">
        <f t="shared" si="108"/>
        <v>10654.90909090909</v>
      </c>
      <c r="E1099" s="12">
        <f t="shared" si="108"/>
        <v>7646.090909090909</v>
      </c>
      <c r="F1099" s="12">
        <f t="shared" si="108"/>
        <v>2624.909090909091</v>
      </c>
    </row>
    <row r="1100" spans="1:6" x14ac:dyDescent="0.25">
      <c r="C1100" s="36">
        <v>12</v>
      </c>
      <c r="D1100" s="12">
        <f t="shared" si="108"/>
        <v>9767</v>
      </c>
      <c r="E1100" s="12">
        <f t="shared" si="108"/>
        <v>7008.916666666667</v>
      </c>
      <c r="F1100" s="12">
        <f t="shared" si="108"/>
        <v>2406.1666666666665</v>
      </c>
    </row>
    <row r="1101" spans="1:6" x14ac:dyDescent="0.25">
      <c r="C1101" s="36"/>
      <c r="D1101" s="27"/>
      <c r="E1101" s="27"/>
      <c r="F1101" s="27"/>
    </row>
    <row r="1102" spans="1:6" x14ac:dyDescent="0.25">
      <c r="A1102" s="70" t="s">
        <v>82</v>
      </c>
      <c r="B1102" s="70"/>
      <c r="C1102" s="26"/>
      <c r="D1102" s="37">
        <v>7</v>
      </c>
      <c r="E1102" s="37">
        <v>4</v>
      </c>
      <c r="F1102" s="37">
        <v>0</v>
      </c>
    </row>
    <row r="1103" spans="1:6" x14ac:dyDescent="0.25">
      <c r="A1103" s="16"/>
      <c r="B1103" s="16"/>
      <c r="C1103" s="26"/>
      <c r="D1103" s="27"/>
      <c r="E1103" s="27"/>
      <c r="F1103" s="27"/>
    </row>
    <row r="1104" spans="1:6" x14ac:dyDescent="0.25">
      <c r="A1104" s="16"/>
      <c r="B1104" s="16"/>
      <c r="C1104" s="26"/>
      <c r="D1104" s="27"/>
      <c r="E1104" s="27"/>
      <c r="F1104" s="27"/>
    </row>
    <row r="1105" spans="1:6" x14ac:dyDescent="0.25">
      <c r="C1105" s="26"/>
      <c r="D1105" s="27"/>
      <c r="E1105" s="27"/>
      <c r="F1105" s="27"/>
    </row>
    <row r="1106" spans="1:6" x14ac:dyDescent="0.25">
      <c r="C1106" s="26"/>
      <c r="D1106" s="27"/>
      <c r="E1106" s="27"/>
      <c r="F1106" s="27"/>
    </row>
    <row r="1107" spans="1:6" x14ac:dyDescent="0.25">
      <c r="C1107" s="26"/>
      <c r="D1107" s="27"/>
      <c r="E1107" s="27"/>
      <c r="F1107" s="27"/>
    </row>
    <row r="1108" spans="1:6" x14ac:dyDescent="0.25">
      <c r="C1108" s="26"/>
      <c r="D1108" s="71" t="s">
        <v>24</v>
      </c>
      <c r="E1108" s="71"/>
      <c r="F1108" s="27" t="s">
        <v>27</v>
      </c>
    </row>
    <row r="1109" spans="1:6" x14ac:dyDescent="0.25">
      <c r="C1109" s="26"/>
      <c r="D1109" s="27"/>
      <c r="E1109" s="27"/>
      <c r="F1109" s="27"/>
    </row>
    <row r="1110" spans="1:6" x14ac:dyDescent="0.25">
      <c r="C1110" s="26"/>
      <c r="D1110" s="3" t="s">
        <v>52</v>
      </c>
      <c r="E1110" s="3" t="s">
        <v>1</v>
      </c>
      <c r="F1110" s="3" t="s">
        <v>53</v>
      </c>
    </row>
    <row r="1111" spans="1:6" x14ac:dyDescent="0.25">
      <c r="C1111" s="26"/>
      <c r="D1111" s="27"/>
      <c r="E1111" s="27"/>
      <c r="F1111" s="27"/>
    </row>
    <row r="1112" spans="1:6" x14ac:dyDescent="0.25">
      <c r="A1112" s="70" t="s">
        <v>36</v>
      </c>
      <c r="B1112" s="70"/>
      <c r="C1112" s="26"/>
      <c r="D1112" s="25">
        <v>340623</v>
      </c>
      <c r="E1112" s="25">
        <v>176100</v>
      </c>
      <c r="F1112" s="25">
        <v>55105</v>
      </c>
    </row>
    <row r="1113" spans="1:6" x14ac:dyDescent="0.25">
      <c r="C1113" s="26" t="s">
        <v>37</v>
      </c>
      <c r="D1113" s="27"/>
      <c r="E1113" s="27"/>
      <c r="F1113" s="27"/>
    </row>
    <row r="1114" spans="1:6" x14ac:dyDescent="0.25">
      <c r="C1114" s="36">
        <v>2</v>
      </c>
      <c r="D1114" s="10">
        <f>D$1112/$C1114</f>
        <v>170311.5</v>
      </c>
      <c r="E1114" s="10">
        <f t="shared" ref="E1114:F1129" si="109">E$1112/$C1114</f>
        <v>88050</v>
      </c>
      <c r="F1114" s="10">
        <f t="shared" si="109"/>
        <v>27552.5</v>
      </c>
    </row>
    <row r="1115" spans="1:6" x14ac:dyDescent="0.25">
      <c r="C1115" s="36">
        <v>3</v>
      </c>
      <c r="D1115" s="10">
        <f t="shared" ref="D1115:F1139" si="110">D$1112/$C1115</f>
        <v>113541</v>
      </c>
      <c r="E1115" s="10">
        <f t="shared" si="109"/>
        <v>58700</v>
      </c>
      <c r="F1115" s="12">
        <f t="shared" si="109"/>
        <v>18368.333333333332</v>
      </c>
    </row>
    <row r="1116" spans="1:6" x14ac:dyDescent="0.25">
      <c r="C1116" s="36">
        <v>4</v>
      </c>
      <c r="D1116" s="10">
        <f t="shared" si="110"/>
        <v>85155.75</v>
      </c>
      <c r="E1116" s="10">
        <f t="shared" si="109"/>
        <v>44025</v>
      </c>
      <c r="F1116" s="12">
        <f t="shared" si="109"/>
        <v>13776.25</v>
      </c>
    </row>
    <row r="1117" spans="1:6" x14ac:dyDescent="0.25">
      <c r="C1117" s="36">
        <v>5</v>
      </c>
      <c r="D1117" s="10">
        <f t="shared" si="110"/>
        <v>68124.600000000006</v>
      </c>
      <c r="E1117" s="10">
        <f t="shared" si="109"/>
        <v>35220</v>
      </c>
      <c r="F1117" s="12">
        <f t="shared" si="109"/>
        <v>11021</v>
      </c>
    </row>
    <row r="1118" spans="1:6" x14ac:dyDescent="0.25">
      <c r="C1118" s="36">
        <v>6</v>
      </c>
      <c r="D1118" s="10">
        <f t="shared" si="110"/>
        <v>56770.5</v>
      </c>
      <c r="E1118" s="10">
        <f t="shared" si="109"/>
        <v>29350</v>
      </c>
      <c r="F1118" s="12">
        <f t="shared" si="109"/>
        <v>9184.1666666666661</v>
      </c>
    </row>
    <row r="1119" spans="1:6" x14ac:dyDescent="0.25">
      <c r="C1119" s="36">
        <v>7</v>
      </c>
      <c r="D1119" s="10">
        <f t="shared" si="110"/>
        <v>48660.428571428572</v>
      </c>
      <c r="E1119" s="10">
        <f t="shared" si="109"/>
        <v>25157.142857142859</v>
      </c>
      <c r="F1119" s="12">
        <f t="shared" si="109"/>
        <v>7872.1428571428569</v>
      </c>
    </row>
    <row r="1120" spans="1:6" x14ac:dyDescent="0.25">
      <c r="C1120" s="36">
        <v>8</v>
      </c>
      <c r="D1120" s="10">
        <f t="shared" si="110"/>
        <v>42577.875</v>
      </c>
      <c r="E1120" s="10">
        <f t="shared" si="109"/>
        <v>22012.5</v>
      </c>
      <c r="F1120" s="12">
        <f t="shared" si="109"/>
        <v>6888.125</v>
      </c>
    </row>
    <row r="1121" spans="3:6" x14ac:dyDescent="0.25">
      <c r="C1121" s="36">
        <v>9</v>
      </c>
      <c r="D1121" s="10">
        <f t="shared" si="110"/>
        <v>37847</v>
      </c>
      <c r="E1121" s="10">
        <f t="shared" si="109"/>
        <v>19566.666666666668</v>
      </c>
      <c r="F1121" s="12">
        <f t="shared" si="109"/>
        <v>6122.7777777777774</v>
      </c>
    </row>
    <row r="1122" spans="3:6" x14ac:dyDescent="0.25">
      <c r="C1122" s="36">
        <v>10</v>
      </c>
      <c r="D1122" s="10">
        <f t="shared" si="110"/>
        <v>34062.300000000003</v>
      </c>
      <c r="E1122" s="12">
        <f t="shared" si="109"/>
        <v>17610</v>
      </c>
      <c r="F1122" s="12">
        <f t="shared" si="109"/>
        <v>5510.5</v>
      </c>
    </row>
    <row r="1123" spans="3:6" x14ac:dyDescent="0.25">
      <c r="C1123" s="36">
        <v>11</v>
      </c>
      <c r="D1123" s="10">
        <f t="shared" si="110"/>
        <v>30965.727272727272</v>
      </c>
      <c r="E1123" s="12">
        <f t="shared" si="109"/>
        <v>16009.09090909091</v>
      </c>
      <c r="F1123" s="12">
        <f t="shared" si="109"/>
        <v>5009.545454545455</v>
      </c>
    </row>
    <row r="1124" spans="3:6" x14ac:dyDescent="0.25">
      <c r="C1124" s="36">
        <v>12</v>
      </c>
      <c r="D1124" s="10">
        <f t="shared" si="110"/>
        <v>28385.25</v>
      </c>
      <c r="E1124" s="12">
        <f t="shared" si="109"/>
        <v>14675</v>
      </c>
      <c r="F1124" s="12">
        <f t="shared" si="109"/>
        <v>4592.083333333333</v>
      </c>
    </row>
    <row r="1125" spans="3:6" x14ac:dyDescent="0.25">
      <c r="C1125" s="36">
        <v>13</v>
      </c>
      <c r="D1125" s="10">
        <f t="shared" si="110"/>
        <v>26201.76923076923</v>
      </c>
      <c r="E1125" s="12">
        <f t="shared" si="109"/>
        <v>13546.153846153846</v>
      </c>
      <c r="F1125" s="12">
        <f t="shared" si="109"/>
        <v>4238.8461538461543</v>
      </c>
    </row>
    <row r="1126" spans="3:6" x14ac:dyDescent="0.25">
      <c r="C1126" s="36">
        <v>14</v>
      </c>
      <c r="D1126" s="10">
        <f t="shared" si="110"/>
        <v>24330.214285714286</v>
      </c>
      <c r="E1126" s="12">
        <f t="shared" si="109"/>
        <v>12578.571428571429</v>
      </c>
      <c r="F1126" s="12">
        <f t="shared" si="109"/>
        <v>3936.0714285714284</v>
      </c>
    </row>
    <row r="1127" spans="3:6" x14ac:dyDescent="0.25">
      <c r="C1127" s="36">
        <v>15</v>
      </c>
      <c r="D1127" s="10">
        <f t="shared" si="110"/>
        <v>22708.2</v>
      </c>
      <c r="E1127" s="12">
        <f t="shared" si="109"/>
        <v>11740</v>
      </c>
      <c r="F1127" s="12">
        <f t="shared" si="109"/>
        <v>3673.6666666666665</v>
      </c>
    </row>
    <row r="1128" spans="3:6" x14ac:dyDescent="0.25">
      <c r="C1128" s="36">
        <v>16</v>
      </c>
      <c r="D1128" s="10">
        <f t="shared" si="110"/>
        <v>21288.9375</v>
      </c>
      <c r="E1128" s="12">
        <f t="shared" si="109"/>
        <v>11006.25</v>
      </c>
      <c r="F1128" s="12">
        <f t="shared" si="109"/>
        <v>3444.0625</v>
      </c>
    </row>
    <row r="1129" spans="3:6" x14ac:dyDescent="0.25">
      <c r="C1129" s="36">
        <v>17</v>
      </c>
      <c r="D1129" s="10">
        <f t="shared" si="110"/>
        <v>20036.647058823528</v>
      </c>
      <c r="E1129" s="12">
        <f t="shared" si="109"/>
        <v>10358.823529411764</v>
      </c>
      <c r="F1129" s="12">
        <f t="shared" si="109"/>
        <v>3241.4705882352941</v>
      </c>
    </row>
    <row r="1130" spans="3:6" x14ac:dyDescent="0.25">
      <c r="C1130" s="36">
        <v>18</v>
      </c>
      <c r="D1130" s="10">
        <f t="shared" si="110"/>
        <v>18923.5</v>
      </c>
      <c r="E1130" s="12">
        <f t="shared" si="110"/>
        <v>9783.3333333333339</v>
      </c>
      <c r="F1130" s="12">
        <f t="shared" si="110"/>
        <v>3061.3888888888887</v>
      </c>
    </row>
    <row r="1131" spans="3:6" x14ac:dyDescent="0.25">
      <c r="C1131" s="36">
        <v>19</v>
      </c>
      <c r="D1131" s="12">
        <f t="shared" si="110"/>
        <v>17927.526315789473</v>
      </c>
      <c r="E1131" s="12">
        <f t="shared" si="110"/>
        <v>9268.4210526315783</v>
      </c>
      <c r="F1131" s="12">
        <f t="shared" si="110"/>
        <v>2900.2631578947367</v>
      </c>
    </row>
    <row r="1132" spans="3:6" x14ac:dyDescent="0.25">
      <c r="C1132" s="36">
        <v>20</v>
      </c>
      <c r="D1132" s="12">
        <f t="shared" si="110"/>
        <v>17031.150000000001</v>
      </c>
      <c r="E1132" s="12">
        <f t="shared" si="110"/>
        <v>8805</v>
      </c>
      <c r="F1132" s="12">
        <f t="shared" si="110"/>
        <v>2755.25</v>
      </c>
    </row>
    <row r="1133" spans="3:6" x14ac:dyDescent="0.25">
      <c r="C1133" s="36">
        <v>21</v>
      </c>
      <c r="D1133" s="12">
        <f t="shared" si="110"/>
        <v>16220.142857142857</v>
      </c>
      <c r="E1133" s="12">
        <f t="shared" si="110"/>
        <v>8385.7142857142862</v>
      </c>
      <c r="F1133" s="12">
        <f t="shared" si="110"/>
        <v>2624.0476190476193</v>
      </c>
    </row>
    <row r="1134" spans="3:6" x14ac:dyDescent="0.25">
      <c r="C1134" s="36">
        <v>22</v>
      </c>
      <c r="D1134" s="12">
        <f t="shared" si="110"/>
        <v>15482.863636363636</v>
      </c>
      <c r="E1134" s="12">
        <f t="shared" si="110"/>
        <v>8004.545454545455</v>
      </c>
      <c r="F1134" s="12">
        <f t="shared" si="110"/>
        <v>2504.7727272727275</v>
      </c>
    </row>
    <row r="1135" spans="3:6" x14ac:dyDescent="0.25">
      <c r="C1135" s="36">
        <v>23</v>
      </c>
      <c r="D1135" s="12">
        <f t="shared" si="110"/>
        <v>14809.695652173914</v>
      </c>
      <c r="E1135" s="12">
        <f t="shared" si="110"/>
        <v>7656.521739130435</v>
      </c>
      <c r="F1135" s="12">
        <f t="shared" si="110"/>
        <v>2395.8695652173915</v>
      </c>
    </row>
    <row r="1136" spans="3:6" x14ac:dyDescent="0.25">
      <c r="C1136" s="36">
        <v>24</v>
      </c>
      <c r="D1136" s="12">
        <f t="shared" si="110"/>
        <v>14192.625</v>
      </c>
      <c r="E1136" s="12">
        <f t="shared" si="110"/>
        <v>7337.5</v>
      </c>
      <c r="F1136" s="12">
        <f t="shared" si="110"/>
        <v>2296.0416666666665</v>
      </c>
    </row>
    <row r="1137" spans="1:6" x14ac:dyDescent="0.25">
      <c r="C1137" s="36">
        <v>25</v>
      </c>
      <c r="D1137" s="12">
        <f t="shared" si="110"/>
        <v>13624.92</v>
      </c>
      <c r="E1137" s="12">
        <f t="shared" si="110"/>
        <v>7044</v>
      </c>
      <c r="F1137" s="12">
        <f t="shared" si="110"/>
        <v>2204.1999999999998</v>
      </c>
    </row>
    <row r="1138" spans="1:6" x14ac:dyDescent="0.25">
      <c r="C1138" s="36">
        <v>26</v>
      </c>
      <c r="D1138" s="12">
        <f t="shared" si="110"/>
        <v>13100.884615384615</v>
      </c>
      <c r="E1138" s="12">
        <f t="shared" si="110"/>
        <v>6773.0769230769229</v>
      </c>
      <c r="F1138" s="12">
        <f t="shared" si="110"/>
        <v>2119.4230769230771</v>
      </c>
    </row>
    <row r="1139" spans="1:6" x14ac:dyDescent="0.25">
      <c r="C1139" s="36">
        <v>27</v>
      </c>
      <c r="D1139" s="12">
        <f t="shared" si="110"/>
        <v>12615.666666666666</v>
      </c>
      <c r="E1139" s="12">
        <f t="shared" si="110"/>
        <v>6522.2222222222226</v>
      </c>
      <c r="F1139" s="12">
        <f t="shared" si="110"/>
        <v>2040.9259259259259</v>
      </c>
    </row>
    <row r="1140" spans="1:6" x14ac:dyDescent="0.25">
      <c r="C1140" s="26"/>
      <c r="D1140" s="27"/>
      <c r="E1140" s="27"/>
      <c r="F1140" s="27"/>
    </row>
    <row r="1141" spans="1:6" x14ac:dyDescent="0.25">
      <c r="A1141" s="70" t="s">
        <v>82</v>
      </c>
      <c r="B1141" s="70"/>
      <c r="C1141" s="26"/>
      <c r="D1141" s="37">
        <v>17</v>
      </c>
      <c r="E1141" s="37">
        <v>8</v>
      </c>
      <c r="F1141" s="37">
        <v>1</v>
      </c>
    </row>
    <row r="1142" spans="1:6" x14ac:dyDescent="0.25">
      <c r="A1142" s="16"/>
      <c r="B1142" s="16"/>
      <c r="C1142" s="26"/>
      <c r="D1142" s="27"/>
      <c r="E1142" s="27"/>
      <c r="F1142" s="27"/>
    </row>
    <row r="1143" spans="1:6" x14ac:dyDescent="0.25">
      <c r="A1143" s="16"/>
      <c r="B1143" s="16"/>
      <c r="C1143" s="26"/>
      <c r="D1143" s="27"/>
      <c r="E1143" s="27"/>
      <c r="F1143" s="27"/>
    </row>
    <row r="1144" spans="1:6" x14ac:dyDescent="0.25">
      <c r="A1144" s="26"/>
      <c r="B1144" s="26"/>
      <c r="C1144" s="26"/>
      <c r="D1144" s="27"/>
      <c r="E1144" s="27"/>
      <c r="F1144" s="27"/>
    </row>
    <row r="1145" spans="1:6" x14ac:dyDescent="0.25">
      <c r="C1145" s="26"/>
      <c r="D1145" s="27"/>
      <c r="E1145" s="27"/>
      <c r="F1145" s="27"/>
    </row>
    <row r="1146" spans="1:6" x14ac:dyDescent="0.25">
      <c r="C1146" s="26"/>
      <c r="D1146" s="27"/>
      <c r="E1146" s="27"/>
      <c r="F1146" s="27"/>
    </row>
    <row r="1147" spans="1:6" x14ac:dyDescent="0.25">
      <c r="C1147" s="26"/>
      <c r="D1147" s="71" t="s">
        <v>25</v>
      </c>
      <c r="E1147" s="71"/>
      <c r="F1147" s="27" t="s">
        <v>31</v>
      </c>
    </row>
    <row r="1148" spans="1:6" x14ac:dyDescent="0.25">
      <c r="C1148" s="26"/>
      <c r="D1148" s="27"/>
      <c r="E1148" s="27"/>
      <c r="F1148" s="27"/>
    </row>
    <row r="1149" spans="1:6" x14ac:dyDescent="0.25">
      <c r="C1149" s="26"/>
      <c r="D1149" s="3" t="s">
        <v>52</v>
      </c>
      <c r="E1149" s="3" t="s">
        <v>1</v>
      </c>
      <c r="F1149" s="3" t="s">
        <v>53</v>
      </c>
    </row>
    <row r="1150" spans="1:6" x14ac:dyDescent="0.25">
      <c r="C1150" s="26"/>
      <c r="D1150" s="27"/>
      <c r="E1150" s="27"/>
      <c r="F1150" s="27"/>
    </row>
    <row r="1151" spans="1:6" x14ac:dyDescent="0.25">
      <c r="A1151" s="70" t="s">
        <v>36</v>
      </c>
      <c r="B1151" s="70"/>
      <c r="C1151" s="26"/>
      <c r="D1151" s="25">
        <v>393190</v>
      </c>
      <c r="E1151" s="25">
        <v>109588</v>
      </c>
      <c r="F1151" s="25">
        <v>28859</v>
      </c>
    </row>
    <row r="1152" spans="1:6" x14ac:dyDescent="0.25">
      <c r="C1152" s="26" t="s">
        <v>37</v>
      </c>
      <c r="D1152" s="27"/>
      <c r="E1152" s="27"/>
      <c r="F1152" s="27"/>
    </row>
    <row r="1153" spans="3:6" x14ac:dyDescent="0.25">
      <c r="C1153" s="36">
        <v>2</v>
      </c>
      <c r="D1153" s="10">
        <f>D$1151/$C1153</f>
        <v>196595</v>
      </c>
      <c r="E1153" s="10">
        <f t="shared" ref="E1153:F1153" si="111">E$1151/$C1153</f>
        <v>54794</v>
      </c>
      <c r="F1153" s="12">
        <f t="shared" si="111"/>
        <v>14429.5</v>
      </c>
    </row>
    <row r="1154" spans="3:6" x14ac:dyDescent="0.25">
      <c r="C1154" s="36">
        <v>3</v>
      </c>
      <c r="D1154" s="10">
        <f t="shared" ref="D1154:F1175" si="112">D$1151/$C1154</f>
        <v>131063.33333333333</v>
      </c>
      <c r="E1154" s="10">
        <f t="shared" si="112"/>
        <v>36529.333333333336</v>
      </c>
      <c r="F1154" s="12">
        <f t="shared" si="112"/>
        <v>9619.6666666666661</v>
      </c>
    </row>
    <row r="1155" spans="3:6" x14ac:dyDescent="0.25">
      <c r="C1155" s="36">
        <v>4</v>
      </c>
      <c r="D1155" s="10">
        <f t="shared" si="112"/>
        <v>98297.5</v>
      </c>
      <c r="E1155" s="10">
        <f t="shared" si="112"/>
        <v>27397</v>
      </c>
      <c r="F1155" s="12">
        <f t="shared" si="112"/>
        <v>7214.75</v>
      </c>
    </row>
    <row r="1156" spans="3:6" x14ac:dyDescent="0.25">
      <c r="C1156" s="36">
        <v>5</v>
      </c>
      <c r="D1156" s="10">
        <f t="shared" si="112"/>
        <v>78638</v>
      </c>
      <c r="E1156" s="10">
        <f t="shared" si="112"/>
        <v>21917.599999999999</v>
      </c>
      <c r="F1156" s="12">
        <f t="shared" si="112"/>
        <v>5771.8</v>
      </c>
    </row>
    <row r="1157" spans="3:6" x14ac:dyDescent="0.25">
      <c r="C1157" s="36">
        <v>6</v>
      </c>
      <c r="D1157" s="10">
        <f t="shared" si="112"/>
        <v>65531.666666666664</v>
      </c>
      <c r="E1157" s="12">
        <f t="shared" si="112"/>
        <v>18264.666666666668</v>
      </c>
      <c r="F1157" s="12">
        <f t="shared" si="112"/>
        <v>4809.833333333333</v>
      </c>
    </row>
    <row r="1158" spans="3:6" x14ac:dyDescent="0.25">
      <c r="C1158" s="36">
        <v>7</v>
      </c>
      <c r="D1158" s="10">
        <f t="shared" si="112"/>
        <v>56170</v>
      </c>
      <c r="E1158" s="12">
        <f t="shared" si="112"/>
        <v>15655.428571428571</v>
      </c>
      <c r="F1158" s="12">
        <f t="shared" si="112"/>
        <v>4122.7142857142853</v>
      </c>
    </row>
    <row r="1159" spans="3:6" x14ac:dyDescent="0.25">
      <c r="C1159" s="36">
        <v>8</v>
      </c>
      <c r="D1159" s="10">
        <f t="shared" si="112"/>
        <v>49148.75</v>
      </c>
      <c r="E1159" s="12">
        <f t="shared" si="112"/>
        <v>13698.5</v>
      </c>
      <c r="F1159" s="12">
        <f t="shared" si="112"/>
        <v>3607.375</v>
      </c>
    </row>
    <row r="1160" spans="3:6" x14ac:dyDescent="0.25">
      <c r="C1160" s="36">
        <v>9</v>
      </c>
      <c r="D1160" s="10">
        <f t="shared" si="112"/>
        <v>43687.777777777781</v>
      </c>
      <c r="E1160" s="12">
        <f t="shared" si="112"/>
        <v>12176.444444444445</v>
      </c>
      <c r="F1160" s="12">
        <f t="shared" si="112"/>
        <v>3206.5555555555557</v>
      </c>
    </row>
    <row r="1161" spans="3:6" x14ac:dyDescent="0.25">
      <c r="C1161" s="36">
        <v>10</v>
      </c>
      <c r="D1161" s="10">
        <f t="shared" si="112"/>
        <v>39319</v>
      </c>
      <c r="E1161" s="12">
        <f t="shared" si="112"/>
        <v>10958.8</v>
      </c>
      <c r="F1161" s="12">
        <f t="shared" si="112"/>
        <v>2885.9</v>
      </c>
    </row>
    <row r="1162" spans="3:6" x14ac:dyDescent="0.25">
      <c r="C1162" s="36">
        <v>11</v>
      </c>
      <c r="D1162" s="10">
        <f t="shared" si="112"/>
        <v>35744.545454545456</v>
      </c>
      <c r="E1162" s="12">
        <f t="shared" si="112"/>
        <v>9962.545454545454</v>
      </c>
      <c r="F1162" s="12">
        <f t="shared" si="112"/>
        <v>2623.5454545454545</v>
      </c>
    </row>
    <row r="1163" spans="3:6" x14ac:dyDescent="0.25">
      <c r="C1163" s="36">
        <v>12</v>
      </c>
      <c r="D1163" s="10">
        <f t="shared" si="112"/>
        <v>32765.833333333332</v>
      </c>
      <c r="E1163" s="12">
        <f t="shared" si="112"/>
        <v>9132.3333333333339</v>
      </c>
      <c r="F1163" s="12">
        <f t="shared" si="112"/>
        <v>2404.9166666666665</v>
      </c>
    </row>
    <row r="1164" spans="3:6" x14ac:dyDescent="0.25">
      <c r="C1164" s="36">
        <v>13</v>
      </c>
      <c r="D1164" s="10">
        <f t="shared" si="112"/>
        <v>30245.384615384617</v>
      </c>
      <c r="E1164" s="12">
        <f t="shared" si="112"/>
        <v>8429.8461538461543</v>
      </c>
      <c r="F1164" s="12">
        <f t="shared" si="112"/>
        <v>2219.9230769230771</v>
      </c>
    </row>
    <row r="1165" spans="3:6" x14ac:dyDescent="0.25">
      <c r="C1165" s="36">
        <v>14</v>
      </c>
      <c r="D1165" s="10">
        <f t="shared" si="112"/>
        <v>28085</v>
      </c>
      <c r="E1165" s="12">
        <f t="shared" si="112"/>
        <v>7827.7142857142853</v>
      </c>
      <c r="F1165" s="12">
        <f t="shared" si="112"/>
        <v>2061.3571428571427</v>
      </c>
    </row>
    <row r="1166" spans="3:6" x14ac:dyDescent="0.25">
      <c r="C1166" s="36">
        <v>15</v>
      </c>
      <c r="D1166" s="10">
        <f t="shared" si="112"/>
        <v>26212.666666666668</v>
      </c>
      <c r="E1166" s="12">
        <f t="shared" si="112"/>
        <v>7305.8666666666668</v>
      </c>
      <c r="F1166" s="12">
        <f t="shared" si="112"/>
        <v>1923.9333333333334</v>
      </c>
    </row>
    <row r="1167" spans="3:6" x14ac:dyDescent="0.25">
      <c r="C1167" s="36">
        <v>16</v>
      </c>
      <c r="D1167" s="10">
        <f t="shared" si="112"/>
        <v>24574.375</v>
      </c>
      <c r="E1167" s="12">
        <f t="shared" si="112"/>
        <v>6849.25</v>
      </c>
      <c r="F1167" s="12">
        <f t="shared" si="112"/>
        <v>1803.6875</v>
      </c>
    </row>
    <row r="1168" spans="3:6" x14ac:dyDescent="0.25">
      <c r="C1168" s="36">
        <v>17</v>
      </c>
      <c r="D1168" s="10">
        <f t="shared" si="112"/>
        <v>23128.823529411766</v>
      </c>
      <c r="E1168" s="12">
        <f t="shared" si="112"/>
        <v>6446.3529411764703</v>
      </c>
      <c r="F1168" s="12">
        <f t="shared" si="112"/>
        <v>1697.5882352941176</v>
      </c>
    </row>
    <row r="1169" spans="1:9" x14ac:dyDescent="0.25">
      <c r="C1169" s="36">
        <v>18</v>
      </c>
      <c r="D1169" s="10">
        <f t="shared" si="112"/>
        <v>21843.888888888891</v>
      </c>
      <c r="E1169" s="12">
        <f t="shared" si="112"/>
        <v>6088.2222222222226</v>
      </c>
      <c r="F1169" s="12">
        <f t="shared" si="112"/>
        <v>1603.2777777777778</v>
      </c>
    </row>
    <row r="1170" spans="1:9" x14ac:dyDescent="0.25">
      <c r="C1170" s="36">
        <v>19</v>
      </c>
      <c r="D1170" s="10">
        <f t="shared" si="112"/>
        <v>20694.21052631579</v>
      </c>
      <c r="E1170" s="12">
        <f t="shared" si="112"/>
        <v>5767.7894736842109</v>
      </c>
      <c r="F1170" s="12">
        <f t="shared" si="112"/>
        <v>1518.8947368421052</v>
      </c>
    </row>
    <row r="1171" spans="1:9" x14ac:dyDescent="0.25">
      <c r="C1171" s="36">
        <v>20</v>
      </c>
      <c r="D1171" s="10">
        <f t="shared" si="112"/>
        <v>19659.5</v>
      </c>
      <c r="E1171" s="12">
        <f t="shared" si="112"/>
        <v>5479.4</v>
      </c>
      <c r="F1171" s="12">
        <f t="shared" si="112"/>
        <v>1442.95</v>
      </c>
    </row>
    <row r="1172" spans="1:9" x14ac:dyDescent="0.25">
      <c r="C1172" s="36">
        <v>21</v>
      </c>
      <c r="D1172" s="12">
        <f t="shared" si="112"/>
        <v>18723.333333333332</v>
      </c>
      <c r="E1172" s="12">
        <f t="shared" si="112"/>
        <v>5218.4761904761908</v>
      </c>
      <c r="F1172" s="12">
        <f t="shared" si="112"/>
        <v>1374.2380952380952</v>
      </c>
    </row>
    <row r="1173" spans="1:9" x14ac:dyDescent="0.25">
      <c r="C1173" s="36">
        <v>22</v>
      </c>
      <c r="D1173" s="12">
        <f t="shared" si="112"/>
        <v>17872.272727272728</v>
      </c>
      <c r="E1173" s="12">
        <f t="shared" si="112"/>
        <v>4981.272727272727</v>
      </c>
      <c r="F1173" s="12">
        <f t="shared" si="112"/>
        <v>1311.7727272727273</v>
      </c>
    </row>
    <row r="1174" spans="1:9" x14ac:dyDescent="0.25">
      <c r="C1174" s="36">
        <v>23</v>
      </c>
      <c r="D1174" s="12">
        <f t="shared" si="112"/>
        <v>17095.217391304348</v>
      </c>
      <c r="E1174" s="12">
        <f t="shared" si="112"/>
        <v>4764.695652173913</v>
      </c>
      <c r="F1174" s="12">
        <f t="shared" si="112"/>
        <v>1254.7391304347825</v>
      </c>
    </row>
    <row r="1175" spans="1:9" x14ac:dyDescent="0.25">
      <c r="C1175" s="36">
        <v>24</v>
      </c>
      <c r="D1175" s="12">
        <f t="shared" si="112"/>
        <v>16382.916666666666</v>
      </c>
      <c r="E1175" s="12">
        <f t="shared" si="112"/>
        <v>4566.166666666667</v>
      </c>
      <c r="F1175" s="12">
        <f t="shared" si="112"/>
        <v>1202.4583333333333</v>
      </c>
    </row>
    <row r="1176" spans="1:9" x14ac:dyDescent="0.25">
      <c r="C1176" s="26"/>
      <c r="D1176" s="27"/>
      <c r="E1176" s="27"/>
      <c r="F1176" s="27"/>
    </row>
    <row r="1177" spans="1:9" x14ac:dyDescent="0.25">
      <c r="A1177" s="70" t="s">
        <v>82</v>
      </c>
      <c r="B1177" s="70"/>
      <c r="C1177" s="26"/>
      <c r="D1177" s="40">
        <v>19</v>
      </c>
      <c r="E1177" s="40">
        <v>4</v>
      </c>
      <c r="F1177" s="40">
        <v>0</v>
      </c>
      <c r="G1177" s="39"/>
      <c r="H1177" s="39"/>
      <c r="I1177" s="39"/>
    </row>
    <row r="1178" spans="1:9" x14ac:dyDescent="0.25">
      <c r="A1178" s="16"/>
      <c r="B1178" s="16"/>
      <c r="C1178" s="26"/>
      <c r="D1178" s="40"/>
      <c r="E1178" s="40"/>
      <c r="F1178" s="40"/>
      <c r="G1178" s="39"/>
      <c r="H1178" s="39"/>
      <c r="I1178" s="39"/>
    </row>
    <row r="1179" spans="1:9" x14ac:dyDescent="0.25">
      <c r="A1179" s="16"/>
      <c r="B1179" s="16"/>
      <c r="C1179" s="26"/>
      <c r="D1179" s="40"/>
      <c r="E1179" s="40"/>
      <c r="F1179" s="40"/>
      <c r="G1179" s="39"/>
      <c r="H1179" s="39"/>
      <c r="I1179" s="39"/>
    </row>
    <row r="1180" spans="1:9" x14ac:dyDescent="0.25">
      <c r="C1180" s="26"/>
      <c r="D1180" s="40"/>
      <c r="E1180" s="40"/>
      <c r="F1180" s="40"/>
      <c r="G1180" s="39"/>
      <c r="H1180" s="39"/>
      <c r="I1180" s="39"/>
    </row>
    <row r="1181" spans="1:9" x14ac:dyDescent="0.25">
      <c r="C1181" s="26"/>
      <c r="D1181" s="40"/>
      <c r="E1181" s="40"/>
      <c r="F1181" s="40"/>
      <c r="G1181" s="39"/>
      <c r="H1181" s="39"/>
      <c r="I1181" s="39"/>
    </row>
    <row r="1182" spans="1:9" x14ac:dyDescent="0.25">
      <c r="C1182" s="26"/>
      <c r="D1182" s="39"/>
      <c r="E1182" s="39"/>
      <c r="F1182" s="39"/>
      <c r="G1182" s="39"/>
      <c r="H1182" s="39"/>
      <c r="I1182" s="39"/>
    </row>
    <row r="1183" spans="1:9" x14ac:dyDescent="0.25">
      <c r="C1183" s="26"/>
      <c r="D1183" s="39"/>
      <c r="E1183" s="39"/>
      <c r="F1183" s="39"/>
      <c r="G1183" s="39"/>
      <c r="H1183" s="39"/>
      <c r="I1183" s="39"/>
    </row>
    <row r="1184" spans="1:9" x14ac:dyDescent="0.25">
      <c r="C1184" s="26"/>
      <c r="D1184" s="39"/>
      <c r="E1184" s="39"/>
      <c r="F1184" s="39"/>
      <c r="G1184" s="39"/>
      <c r="H1184" s="39"/>
      <c r="I1184" s="39"/>
    </row>
    <row r="1185" spans="1:9" x14ac:dyDescent="0.25">
      <c r="C1185" s="26"/>
      <c r="D1185" s="33" t="s">
        <v>52</v>
      </c>
      <c r="E1185" s="33" t="s">
        <v>1</v>
      </c>
      <c r="F1185" s="33" t="s">
        <v>53</v>
      </c>
      <c r="G1185" s="52" t="s">
        <v>79</v>
      </c>
      <c r="H1185" s="39"/>
      <c r="I1185" s="39"/>
    </row>
    <row r="1186" spans="1:9" x14ac:dyDescent="0.25">
      <c r="A1186" s="70" t="s">
        <v>82</v>
      </c>
      <c r="B1186" s="70"/>
      <c r="C1186" s="26"/>
      <c r="D1186" s="52">
        <f>D1177+D1141+D1102+D1078+D1052+D1029+D993+D968+D933+D908+D885+D861+D840+D813</f>
        <v>121</v>
      </c>
      <c r="E1186" s="52">
        <f t="shared" ref="E1186:F1186" si="113">E1177+E1141+E1102+E1078+E1052+E1029+E993+E968+E933+E908+E885+E861+E840+E813</f>
        <v>69</v>
      </c>
      <c r="F1186" s="52">
        <f t="shared" si="113"/>
        <v>10</v>
      </c>
      <c r="G1186" s="52">
        <f>SUM(D1186:F1186)</f>
        <v>200</v>
      </c>
      <c r="H1186" s="39"/>
      <c r="I1186" s="39"/>
    </row>
    <row r="1187" spans="1:9" x14ac:dyDescent="0.25">
      <c r="A1187" s="16"/>
      <c r="B1187" s="16"/>
      <c r="C1187" s="26"/>
      <c r="D1187" s="39"/>
      <c r="E1187" s="39"/>
      <c r="F1187" s="39"/>
      <c r="G1187" s="39"/>
      <c r="H1187" s="39"/>
      <c r="I1187" s="39"/>
    </row>
    <row r="1188" spans="1:9" x14ac:dyDescent="0.25">
      <c r="A1188" s="16"/>
      <c r="B1188" s="16"/>
      <c r="C1188" s="26"/>
      <c r="D1188" s="39"/>
      <c r="E1188" s="39"/>
      <c r="F1188" s="39"/>
      <c r="G1188" s="39"/>
      <c r="H1188" s="39"/>
      <c r="I1188" s="39"/>
    </row>
    <row r="1189" spans="1:9" x14ac:dyDescent="0.25">
      <c r="D1189" s="39"/>
      <c r="E1189" s="39"/>
      <c r="F1189" s="39"/>
      <c r="G1189" s="39"/>
      <c r="H1189" s="39"/>
      <c r="I1189" s="39"/>
    </row>
    <row r="1190" spans="1:9" x14ac:dyDescent="0.25">
      <c r="D1190" s="39"/>
      <c r="E1190" s="39"/>
      <c r="F1190" s="39"/>
      <c r="G1190" s="39"/>
      <c r="H1190" s="39"/>
      <c r="I1190" s="39"/>
    </row>
    <row r="1191" spans="1:9" x14ac:dyDescent="0.25">
      <c r="D1191" s="39"/>
      <c r="E1191" s="39"/>
      <c r="F1191" s="39"/>
      <c r="G1191" s="39"/>
      <c r="H1191" s="39"/>
      <c r="I1191" s="39"/>
    </row>
    <row r="1192" spans="1:9" x14ac:dyDescent="0.25">
      <c r="D1192" s="39"/>
      <c r="E1192" s="39"/>
      <c r="F1192" s="39"/>
      <c r="G1192" s="39"/>
      <c r="H1192" s="39"/>
      <c r="I1192" s="39"/>
    </row>
    <row r="1193" spans="1:9" x14ac:dyDescent="0.25">
      <c r="D1193" s="39"/>
      <c r="E1193" s="39"/>
      <c r="F1193" s="39"/>
      <c r="G1193" s="39"/>
      <c r="H1193" s="39"/>
      <c r="I1193" s="39"/>
    </row>
    <row r="1194" spans="1:9" x14ac:dyDescent="0.25">
      <c r="D1194" s="39"/>
      <c r="E1194" s="39"/>
      <c r="F1194" s="39"/>
      <c r="G1194" s="39"/>
      <c r="H1194" s="39"/>
      <c r="I1194" s="39"/>
    </row>
    <row r="1195" spans="1:9" x14ac:dyDescent="0.25">
      <c r="D1195" s="39"/>
      <c r="E1195" s="39"/>
      <c r="F1195" s="39"/>
      <c r="G1195" s="39"/>
      <c r="H1195" s="39"/>
      <c r="I1195" s="39"/>
    </row>
    <row r="1196" spans="1:9" x14ac:dyDescent="0.25">
      <c r="D1196" s="39"/>
      <c r="E1196" s="39"/>
      <c r="F1196" s="39"/>
      <c r="G1196" s="39"/>
      <c r="H1196" s="39"/>
      <c r="I1196" s="39"/>
    </row>
  </sheetData>
  <mergeCells count="134">
    <mergeCell ref="A16:B16"/>
    <mergeCell ref="A43:B43"/>
    <mergeCell ref="A64:B64"/>
    <mergeCell ref="A88:B88"/>
    <mergeCell ref="A111:B111"/>
    <mergeCell ref="A136:B136"/>
    <mergeCell ref="A171:B171"/>
    <mergeCell ref="A196:B196"/>
    <mergeCell ref="A232:B232"/>
    <mergeCell ref="A206:B206"/>
    <mergeCell ref="A1078:B1078"/>
    <mergeCell ref="D1084:E1084"/>
    <mergeCell ref="D1147:E1147"/>
    <mergeCell ref="A1151:B1151"/>
    <mergeCell ref="A1177:B1177"/>
    <mergeCell ref="A1088:B1088"/>
    <mergeCell ref="A1102:B1102"/>
    <mergeCell ref="D1108:E1108"/>
    <mergeCell ref="A1112:B1112"/>
    <mergeCell ref="A1141:B1141"/>
    <mergeCell ref="D999:E999"/>
    <mergeCell ref="A1003:B1003"/>
    <mergeCell ref="A1029:B1029"/>
    <mergeCell ref="D1035:E1035"/>
    <mergeCell ref="A1037:B1037"/>
    <mergeCell ref="A1039:B1039"/>
    <mergeCell ref="A1052:B1052"/>
    <mergeCell ref="D1058:E1058"/>
    <mergeCell ref="A1062:B1062"/>
    <mergeCell ref="D914:E914"/>
    <mergeCell ref="A918:B918"/>
    <mergeCell ref="A933:B933"/>
    <mergeCell ref="D939:E939"/>
    <mergeCell ref="A943:B943"/>
    <mergeCell ref="A968:B968"/>
    <mergeCell ref="D974:E974"/>
    <mergeCell ref="A978:B978"/>
    <mergeCell ref="A993:B993"/>
    <mergeCell ref="D22:E22"/>
    <mergeCell ref="D3:E3"/>
    <mergeCell ref="A8:B8"/>
    <mergeCell ref="D800:E800"/>
    <mergeCell ref="A805:B805"/>
    <mergeCell ref="A813:B813"/>
    <mergeCell ref="D70:E70"/>
    <mergeCell ref="A74:B74"/>
    <mergeCell ref="A26:B26"/>
    <mergeCell ref="D49:E49"/>
    <mergeCell ref="A53:B53"/>
    <mergeCell ref="D94:E94"/>
    <mergeCell ref="A98:B98"/>
    <mergeCell ref="D117:E117"/>
    <mergeCell ref="A121:B121"/>
    <mergeCell ref="D142:E142"/>
    <mergeCell ref="A146:B146"/>
    <mergeCell ref="D238:E238"/>
    <mergeCell ref="A240:B240"/>
    <mergeCell ref="D177:E177"/>
    <mergeCell ref="A181:B181"/>
    <mergeCell ref="D202:E202"/>
    <mergeCell ref="A242:B242"/>
    <mergeCell ref="A255:B255"/>
    <mergeCell ref="D449:E449"/>
    <mergeCell ref="D261:E261"/>
    <mergeCell ref="D287:E287"/>
    <mergeCell ref="A291:B291"/>
    <mergeCell ref="D311:E311"/>
    <mergeCell ref="A315:B315"/>
    <mergeCell ref="A265:B265"/>
    <mergeCell ref="A281:B281"/>
    <mergeCell ref="A305:B305"/>
    <mergeCell ref="D403:E403"/>
    <mergeCell ref="A344:B344"/>
    <mergeCell ref="D422:E422"/>
    <mergeCell ref="A426:B426"/>
    <mergeCell ref="A443:B443"/>
    <mergeCell ref="A408:B408"/>
    <mergeCell ref="A416:B416"/>
    <mergeCell ref="A389:B389"/>
    <mergeCell ref="D350:E350"/>
    <mergeCell ref="A354:B354"/>
    <mergeCell ref="A380:B380"/>
    <mergeCell ref="D494:E494"/>
    <mergeCell ref="A498:B498"/>
    <mergeCell ref="A511:B511"/>
    <mergeCell ref="D470:E470"/>
    <mergeCell ref="A474:B474"/>
    <mergeCell ref="A488:B488"/>
    <mergeCell ref="A451:B451"/>
    <mergeCell ref="A453:B453"/>
    <mergeCell ref="A464:B464"/>
    <mergeCell ref="D577:E577"/>
    <mergeCell ref="A581:B581"/>
    <mergeCell ref="A596:B596"/>
    <mergeCell ref="D542:E542"/>
    <mergeCell ref="A546:B546"/>
    <mergeCell ref="A571:B571"/>
    <mergeCell ref="D517:E517"/>
    <mergeCell ref="A521:B521"/>
    <mergeCell ref="A536:B536"/>
    <mergeCell ref="D661:E661"/>
    <mergeCell ref="A665:B665"/>
    <mergeCell ref="A681:B681"/>
    <mergeCell ref="D638:E638"/>
    <mergeCell ref="A640:B640"/>
    <mergeCell ref="A642:B642"/>
    <mergeCell ref="A655:B655"/>
    <mergeCell ref="D602:E602"/>
    <mergeCell ref="A606:B606"/>
    <mergeCell ref="A632:B632"/>
    <mergeCell ref="A1186:B1186"/>
    <mergeCell ref="A789:B789"/>
    <mergeCell ref="D750:E750"/>
    <mergeCell ref="A754:B754"/>
    <mergeCell ref="A780:B780"/>
    <mergeCell ref="D711:E711"/>
    <mergeCell ref="A715:B715"/>
    <mergeCell ref="A744:B744"/>
    <mergeCell ref="D687:E687"/>
    <mergeCell ref="A691:B691"/>
    <mergeCell ref="A705:B705"/>
    <mergeCell ref="D819:E819"/>
    <mergeCell ref="A823:B823"/>
    <mergeCell ref="A840:B840"/>
    <mergeCell ref="D846:E846"/>
    <mergeCell ref="A848:B848"/>
    <mergeCell ref="A850:B850"/>
    <mergeCell ref="A861:B861"/>
    <mergeCell ref="D867:E867"/>
    <mergeCell ref="A871:B871"/>
    <mergeCell ref="A885:B885"/>
    <mergeCell ref="D891:E891"/>
    <mergeCell ref="A895:B895"/>
    <mergeCell ref="A908:B908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72A3-24DD-4BF4-B984-4DE97D8165C0}">
  <dimension ref="A3:L395"/>
  <sheetViews>
    <sheetView topLeftCell="A367" workbookViewId="0">
      <selection activeCell="A390" sqref="A390:B390"/>
    </sheetView>
  </sheetViews>
  <sheetFormatPr defaultRowHeight="15" x14ac:dyDescent="0.25"/>
  <cols>
    <col min="1" max="1" width="18.28515625" customWidth="1"/>
    <col min="2" max="2" width="18.140625" customWidth="1"/>
    <col min="3" max="3" width="18.42578125" customWidth="1"/>
    <col min="4" max="4" width="27.5703125" style="36" customWidth="1"/>
    <col min="5" max="8" width="27.28515625" style="36" customWidth="1"/>
    <col min="9" max="9" width="27.42578125" style="36" customWidth="1"/>
    <col min="12" max="12" width="24.5703125" customWidth="1"/>
  </cols>
  <sheetData>
    <row r="3" spans="1:12" x14ac:dyDescent="0.25">
      <c r="C3" s="24"/>
      <c r="D3" s="70" t="s">
        <v>7</v>
      </c>
      <c r="E3" s="70"/>
      <c r="I3" s="36" t="s">
        <v>11</v>
      </c>
      <c r="L3" s="24"/>
    </row>
    <row r="4" spans="1:12" x14ac:dyDescent="0.25">
      <c r="C4" s="24"/>
      <c r="L4" s="24"/>
    </row>
    <row r="5" spans="1:12" x14ac:dyDescent="0.25">
      <c r="C5" s="24"/>
      <c r="L5" s="24"/>
    </row>
    <row r="6" spans="1:12" x14ac:dyDescent="0.25">
      <c r="C6" s="24"/>
      <c r="D6" s="1" t="s">
        <v>0</v>
      </c>
      <c r="E6" s="1" t="s">
        <v>1</v>
      </c>
      <c r="F6" s="1" t="s">
        <v>2</v>
      </c>
      <c r="G6" s="1" t="s">
        <v>3</v>
      </c>
      <c r="H6" s="28" t="s">
        <v>55</v>
      </c>
      <c r="I6" s="29" t="s">
        <v>56</v>
      </c>
      <c r="L6" s="24"/>
    </row>
    <row r="7" spans="1:12" x14ac:dyDescent="0.25">
      <c r="C7" s="24"/>
      <c r="D7" s="37"/>
      <c r="E7" s="37"/>
      <c r="F7" s="37"/>
      <c r="G7" s="37"/>
      <c r="H7" s="37"/>
      <c r="L7" s="24"/>
    </row>
    <row r="8" spans="1:12" x14ac:dyDescent="0.25">
      <c r="A8" s="70" t="s">
        <v>36</v>
      </c>
      <c r="B8" s="70"/>
      <c r="C8" s="24"/>
      <c r="D8" s="25">
        <v>26355</v>
      </c>
      <c r="E8" s="25">
        <v>43081</v>
      </c>
      <c r="F8" s="25">
        <v>18546</v>
      </c>
      <c r="G8" s="25">
        <v>16629</v>
      </c>
      <c r="H8" s="25">
        <v>6447</v>
      </c>
      <c r="I8" s="25">
        <v>4930</v>
      </c>
      <c r="L8" s="24"/>
    </row>
    <row r="9" spans="1:12" x14ac:dyDescent="0.25">
      <c r="C9" s="24" t="s">
        <v>37</v>
      </c>
      <c r="D9" s="37"/>
      <c r="E9" s="37"/>
      <c r="F9" s="37"/>
      <c r="G9" s="37"/>
      <c r="H9" s="37"/>
      <c r="I9" s="37"/>
      <c r="L9" s="24"/>
    </row>
    <row r="10" spans="1:12" x14ac:dyDescent="0.25">
      <c r="C10" s="24">
        <v>2</v>
      </c>
      <c r="D10" s="10">
        <f>D$8/$C10</f>
        <v>13177.5</v>
      </c>
      <c r="E10" s="10">
        <f t="shared" ref="E10:I10" si="0">E$8/$C10</f>
        <v>21540.5</v>
      </c>
      <c r="F10" s="10">
        <f t="shared" si="0"/>
        <v>9273</v>
      </c>
      <c r="G10" s="12">
        <f t="shared" si="0"/>
        <v>8314.5</v>
      </c>
      <c r="H10" s="12">
        <f t="shared" si="0"/>
        <v>3223.5</v>
      </c>
      <c r="I10" s="12">
        <f t="shared" si="0"/>
        <v>2465</v>
      </c>
      <c r="L10" s="24"/>
    </row>
    <row r="11" spans="1:12" x14ac:dyDescent="0.25">
      <c r="C11" s="24">
        <v>3</v>
      </c>
      <c r="D11" s="12">
        <f t="shared" ref="D11:I14" si="1">D$8/$C11</f>
        <v>8785</v>
      </c>
      <c r="E11" s="10">
        <f t="shared" si="1"/>
        <v>14360.333333333334</v>
      </c>
      <c r="F11" s="12">
        <f t="shared" si="1"/>
        <v>6182</v>
      </c>
      <c r="G11" s="12">
        <f>G$8/$C11</f>
        <v>5543</v>
      </c>
      <c r="H11" s="12">
        <f t="shared" si="1"/>
        <v>2149</v>
      </c>
      <c r="I11" s="12">
        <f t="shared" si="1"/>
        <v>1643.3333333333333</v>
      </c>
      <c r="L11" s="24"/>
    </row>
    <row r="12" spans="1:12" x14ac:dyDescent="0.25">
      <c r="C12" s="24">
        <v>4</v>
      </c>
      <c r="D12" s="12">
        <f t="shared" si="1"/>
        <v>6588.75</v>
      </c>
      <c r="E12" s="10">
        <f t="shared" si="1"/>
        <v>10770.25</v>
      </c>
      <c r="F12" s="12">
        <f t="shared" si="1"/>
        <v>4636.5</v>
      </c>
      <c r="G12" s="12">
        <f t="shared" si="1"/>
        <v>4157.25</v>
      </c>
      <c r="H12" s="12">
        <f t="shared" si="1"/>
        <v>1611.75</v>
      </c>
      <c r="I12" s="12">
        <f>I$8/$C12</f>
        <v>1232.5</v>
      </c>
      <c r="L12" s="24"/>
    </row>
    <row r="13" spans="1:12" x14ac:dyDescent="0.25">
      <c r="C13" s="24">
        <v>5</v>
      </c>
      <c r="D13" s="12">
        <f t="shared" si="1"/>
        <v>5271</v>
      </c>
      <c r="E13" s="12">
        <f>E$8/$C13</f>
        <v>8616.2000000000007</v>
      </c>
      <c r="F13" s="12">
        <f t="shared" si="1"/>
        <v>3709.2</v>
      </c>
      <c r="G13" s="12">
        <f t="shared" si="1"/>
        <v>3325.8</v>
      </c>
      <c r="H13" s="12">
        <f>H$8/$C13</f>
        <v>1289.4000000000001</v>
      </c>
      <c r="I13" s="12">
        <f t="shared" si="1"/>
        <v>986</v>
      </c>
      <c r="L13" s="24"/>
    </row>
    <row r="14" spans="1:12" x14ac:dyDescent="0.25">
      <c r="C14" s="24">
        <v>6</v>
      </c>
      <c r="D14" s="12">
        <f t="shared" si="1"/>
        <v>4392.5</v>
      </c>
      <c r="E14" s="12">
        <f t="shared" si="1"/>
        <v>7180.166666666667</v>
      </c>
      <c r="F14" s="12">
        <f t="shared" si="1"/>
        <v>3091</v>
      </c>
      <c r="G14" s="12">
        <f t="shared" si="1"/>
        <v>2771.5</v>
      </c>
      <c r="H14" s="12">
        <f t="shared" si="1"/>
        <v>1074.5</v>
      </c>
      <c r="I14" s="12">
        <f t="shared" si="1"/>
        <v>821.66666666666663</v>
      </c>
      <c r="L14" s="24"/>
    </row>
    <row r="15" spans="1:12" x14ac:dyDescent="0.25">
      <c r="C15" s="24"/>
      <c r="D15" s="37"/>
      <c r="E15" s="37"/>
      <c r="F15" s="37"/>
      <c r="G15" s="37"/>
      <c r="H15" s="37"/>
      <c r="I15" s="37"/>
      <c r="L15" s="24"/>
    </row>
    <row r="16" spans="1:12" x14ac:dyDescent="0.25">
      <c r="A16" s="16"/>
      <c r="B16" s="16"/>
      <c r="C16" s="24"/>
      <c r="D16" s="37"/>
      <c r="E16" s="37"/>
      <c r="F16" s="37"/>
      <c r="G16" s="37"/>
      <c r="H16" s="37"/>
      <c r="I16" s="37"/>
    </row>
    <row r="17" spans="1:11" x14ac:dyDescent="0.25">
      <c r="A17" s="70" t="s">
        <v>82</v>
      </c>
      <c r="B17" s="70"/>
      <c r="C17" s="24"/>
      <c r="D17" s="37">
        <v>1</v>
      </c>
      <c r="E17" s="37">
        <v>3</v>
      </c>
      <c r="F17" s="37">
        <v>1</v>
      </c>
      <c r="G17" s="37">
        <v>0</v>
      </c>
      <c r="H17" s="37">
        <v>0</v>
      </c>
      <c r="I17" s="37">
        <v>0</v>
      </c>
      <c r="K17" s="6"/>
    </row>
    <row r="18" spans="1:11" x14ac:dyDescent="0.25">
      <c r="A18" s="16"/>
      <c r="B18" s="16"/>
      <c r="C18" s="24"/>
      <c r="D18" s="37"/>
      <c r="E18" s="37"/>
      <c r="F18" s="37"/>
      <c r="G18" s="37"/>
      <c r="H18" s="37"/>
      <c r="I18" s="37"/>
      <c r="K18" s="6"/>
    </row>
    <row r="19" spans="1:11" x14ac:dyDescent="0.25">
      <c r="D19" s="37"/>
      <c r="E19" s="37"/>
      <c r="F19" s="37"/>
      <c r="G19" s="37"/>
      <c r="H19" s="37"/>
      <c r="K19" s="26"/>
    </row>
    <row r="20" spans="1:11" x14ac:dyDescent="0.25">
      <c r="D20" s="37"/>
      <c r="E20" s="37"/>
      <c r="F20" s="37"/>
      <c r="G20" s="37"/>
      <c r="H20" s="37"/>
      <c r="K20" s="6"/>
    </row>
    <row r="21" spans="1:11" x14ac:dyDescent="0.25">
      <c r="D21" s="37"/>
      <c r="E21" s="37"/>
      <c r="F21" s="37"/>
      <c r="G21" s="37"/>
      <c r="H21" s="37"/>
      <c r="K21" s="6"/>
    </row>
    <row r="22" spans="1:11" x14ac:dyDescent="0.25">
      <c r="C22" s="24"/>
      <c r="D22" s="71" t="s">
        <v>10</v>
      </c>
      <c r="E22" s="71"/>
      <c r="F22" s="37"/>
      <c r="G22" s="37"/>
      <c r="H22" s="37"/>
      <c r="I22" s="37" t="s">
        <v>12</v>
      </c>
      <c r="K22" s="26"/>
    </row>
    <row r="23" spans="1:11" x14ac:dyDescent="0.25">
      <c r="C23" s="24"/>
      <c r="D23" s="37"/>
      <c r="E23" s="37"/>
      <c r="F23" s="37"/>
      <c r="G23" s="37"/>
      <c r="H23" s="37"/>
      <c r="K23" s="6"/>
    </row>
    <row r="24" spans="1:11" x14ac:dyDescent="0.25">
      <c r="C24" s="24"/>
      <c r="D24" s="3" t="s">
        <v>0</v>
      </c>
      <c r="E24" s="3" t="s">
        <v>1</v>
      </c>
      <c r="F24" s="3" t="s">
        <v>2</v>
      </c>
      <c r="G24" s="3" t="s">
        <v>3</v>
      </c>
      <c r="H24" s="44" t="s">
        <v>55</v>
      </c>
      <c r="I24" s="29" t="s">
        <v>56</v>
      </c>
      <c r="K24" s="6"/>
    </row>
    <row r="25" spans="1:11" x14ac:dyDescent="0.25">
      <c r="C25" s="24"/>
      <c r="D25" s="37"/>
      <c r="E25" s="37"/>
      <c r="F25" s="37"/>
      <c r="G25" s="37"/>
      <c r="H25" s="37"/>
      <c r="K25" s="26"/>
    </row>
    <row r="26" spans="1:11" x14ac:dyDescent="0.25">
      <c r="A26" s="70" t="s">
        <v>36</v>
      </c>
      <c r="B26" s="70"/>
      <c r="C26" s="24"/>
      <c r="D26" s="25">
        <v>74565</v>
      </c>
      <c r="E26" s="25">
        <v>134322</v>
      </c>
      <c r="F26" s="25">
        <v>52797</v>
      </c>
      <c r="G26" s="25">
        <v>44774</v>
      </c>
      <c r="H26" s="25">
        <v>16452</v>
      </c>
      <c r="I26" s="6">
        <v>12062</v>
      </c>
      <c r="K26" s="6"/>
    </row>
    <row r="27" spans="1:11" x14ac:dyDescent="0.25">
      <c r="C27" s="24" t="s">
        <v>37</v>
      </c>
      <c r="D27" s="37"/>
      <c r="E27" s="37"/>
      <c r="F27" s="37"/>
      <c r="G27" s="37"/>
      <c r="H27" s="37"/>
      <c r="K27" s="6"/>
    </row>
    <row r="28" spans="1:11" x14ac:dyDescent="0.25">
      <c r="C28" s="24">
        <v>2</v>
      </c>
      <c r="D28" s="10">
        <f>D$26/$C28</f>
        <v>37282.5</v>
      </c>
      <c r="E28" s="10">
        <f t="shared" ref="E28:I28" si="2">E$26/$C28</f>
        <v>67161</v>
      </c>
      <c r="F28" s="10">
        <f t="shared" si="2"/>
        <v>26398.5</v>
      </c>
      <c r="G28" s="10">
        <f t="shared" si="2"/>
        <v>22387</v>
      </c>
      <c r="H28" s="12">
        <f t="shared" si="2"/>
        <v>8226</v>
      </c>
      <c r="I28" s="12">
        <f t="shared" si="2"/>
        <v>6031</v>
      </c>
      <c r="K28" s="26"/>
    </row>
    <row r="29" spans="1:11" x14ac:dyDescent="0.25">
      <c r="C29" s="24">
        <v>3</v>
      </c>
      <c r="D29" s="10">
        <f t="shared" ref="D29:I41" si="3">D$26/$C29</f>
        <v>24855</v>
      </c>
      <c r="E29" s="10">
        <f t="shared" si="3"/>
        <v>44774</v>
      </c>
      <c r="F29" s="10">
        <f t="shared" si="3"/>
        <v>17599</v>
      </c>
      <c r="G29" s="12">
        <f t="shared" si="3"/>
        <v>14924.666666666666</v>
      </c>
      <c r="H29" s="12">
        <f t="shared" si="3"/>
        <v>5484</v>
      </c>
      <c r="I29" s="12">
        <f t="shared" si="3"/>
        <v>4020.6666666666665</v>
      </c>
      <c r="K29" s="6"/>
    </row>
    <row r="30" spans="1:11" x14ac:dyDescent="0.25">
      <c r="C30" s="24">
        <v>4</v>
      </c>
      <c r="D30" s="10">
        <f t="shared" si="3"/>
        <v>18641.25</v>
      </c>
      <c r="E30" s="10">
        <f t="shared" si="3"/>
        <v>33580.5</v>
      </c>
      <c r="F30" s="12">
        <f t="shared" si="3"/>
        <v>13199.25</v>
      </c>
      <c r="G30" s="12">
        <f t="shared" si="3"/>
        <v>11193.5</v>
      </c>
      <c r="H30" s="12">
        <f t="shared" si="3"/>
        <v>4113</v>
      </c>
      <c r="I30" s="12">
        <f t="shared" si="3"/>
        <v>3015.5</v>
      </c>
      <c r="K30" s="6"/>
    </row>
    <row r="31" spans="1:11" x14ac:dyDescent="0.25">
      <c r="C31" s="24">
        <v>5</v>
      </c>
      <c r="D31" s="12">
        <f t="shared" si="3"/>
        <v>14913</v>
      </c>
      <c r="E31" s="10">
        <f t="shared" si="3"/>
        <v>26864.400000000001</v>
      </c>
      <c r="F31" s="12">
        <f t="shared" si="3"/>
        <v>10559.4</v>
      </c>
      <c r="G31" s="12">
        <f t="shared" si="3"/>
        <v>8954.7999999999993</v>
      </c>
      <c r="H31" s="12">
        <f t="shared" si="3"/>
        <v>3290.4</v>
      </c>
      <c r="I31" s="12">
        <f t="shared" si="3"/>
        <v>2412.4</v>
      </c>
      <c r="K31" s="26"/>
    </row>
    <row r="32" spans="1:11" x14ac:dyDescent="0.25">
      <c r="C32" s="24">
        <v>6</v>
      </c>
      <c r="D32" s="12">
        <f t="shared" si="3"/>
        <v>12427.5</v>
      </c>
      <c r="E32" s="10">
        <f t="shared" si="3"/>
        <v>22387</v>
      </c>
      <c r="F32" s="12">
        <f t="shared" si="3"/>
        <v>8799.5</v>
      </c>
      <c r="G32" s="12">
        <f t="shared" si="3"/>
        <v>7462.333333333333</v>
      </c>
      <c r="H32" s="12">
        <f t="shared" si="3"/>
        <v>2742</v>
      </c>
      <c r="I32" s="12">
        <f t="shared" si="3"/>
        <v>2010.3333333333333</v>
      </c>
      <c r="K32" s="6"/>
    </row>
    <row r="33" spans="1:11" x14ac:dyDescent="0.25">
      <c r="C33" s="24">
        <v>7</v>
      </c>
      <c r="D33" s="12">
        <f t="shared" si="3"/>
        <v>10652.142857142857</v>
      </c>
      <c r="E33" s="10">
        <f t="shared" si="3"/>
        <v>19188.857142857141</v>
      </c>
      <c r="F33" s="12">
        <f t="shared" si="3"/>
        <v>7542.4285714285716</v>
      </c>
      <c r="G33" s="12">
        <f t="shared" si="3"/>
        <v>6396.2857142857147</v>
      </c>
      <c r="H33" s="12">
        <f t="shared" si="3"/>
        <v>2350.2857142857142</v>
      </c>
      <c r="I33" s="12">
        <f t="shared" si="3"/>
        <v>1723.1428571428571</v>
      </c>
      <c r="K33" s="6"/>
    </row>
    <row r="34" spans="1:11" x14ac:dyDescent="0.25">
      <c r="C34" s="24">
        <v>8</v>
      </c>
      <c r="D34" s="12">
        <f t="shared" si="3"/>
        <v>9320.625</v>
      </c>
      <c r="E34" s="10">
        <f t="shared" si="3"/>
        <v>16790.25</v>
      </c>
      <c r="F34" s="12">
        <f t="shared" si="3"/>
        <v>6599.625</v>
      </c>
      <c r="G34" s="12">
        <f t="shared" si="3"/>
        <v>5596.75</v>
      </c>
      <c r="H34" s="12">
        <f t="shared" si="3"/>
        <v>2056.5</v>
      </c>
      <c r="I34" s="12">
        <f t="shared" si="3"/>
        <v>1507.75</v>
      </c>
      <c r="K34" s="26"/>
    </row>
    <row r="35" spans="1:11" x14ac:dyDescent="0.25">
      <c r="C35" s="24">
        <v>9</v>
      </c>
      <c r="D35" s="12">
        <f t="shared" si="3"/>
        <v>8285</v>
      </c>
      <c r="E35" s="10">
        <f t="shared" si="3"/>
        <v>14924.666666666666</v>
      </c>
      <c r="F35" s="12">
        <f t="shared" si="3"/>
        <v>5866.333333333333</v>
      </c>
      <c r="G35" s="12">
        <f t="shared" si="3"/>
        <v>4974.8888888888887</v>
      </c>
      <c r="H35" s="12">
        <f t="shared" si="3"/>
        <v>1828</v>
      </c>
      <c r="I35" s="12">
        <f t="shared" si="3"/>
        <v>1340.2222222222222</v>
      </c>
      <c r="K35" s="6"/>
    </row>
    <row r="36" spans="1:11" x14ac:dyDescent="0.25">
      <c r="C36" s="24">
        <v>10</v>
      </c>
      <c r="D36" s="12">
        <f t="shared" si="3"/>
        <v>7456.5</v>
      </c>
      <c r="E36" s="12">
        <f t="shared" si="3"/>
        <v>13432.2</v>
      </c>
      <c r="F36" s="12">
        <f t="shared" si="3"/>
        <v>5279.7</v>
      </c>
      <c r="G36" s="12">
        <f t="shared" si="3"/>
        <v>4477.3999999999996</v>
      </c>
      <c r="H36" s="12">
        <f t="shared" si="3"/>
        <v>1645.2</v>
      </c>
      <c r="I36" s="12">
        <f t="shared" si="3"/>
        <v>1206.2</v>
      </c>
      <c r="K36" s="6"/>
    </row>
    <row r="37" spans="1:11" x14ac:dyDescent="0.25">
      <c r="C37" s="24">
        <v>11</v>
      </c>
      <c r="D37" s="12">
        <f t="shared" si="3"/>
        <v>6778.636363636364</v>
      </c>
      <c r="E37" s="12">
        <f t="shared" si="3"/>
        <v>12211.09090909091</v>
      </c>
      <c r="F37" s="12">
        <f t="shared" si="3"/>
        <v>4799.727272727273</v>
      </c>
      <c r="G37" s="12">
        <f t="shared" si="3"/>
        <v>4070.3636363636365</v>
      </c>
      <c r="H37" s="12">
        <f t="shared" si="3"/>
        <v>1495.6363636363637</v>
      </c>
      <c r="I37" s="12">
        <f t="shared" si="3"/>
        <v>1096.5454545454545</v>
      </c>
      <c r="K37" s="26"/>
    </row>
    <row r="38" spans="1:11" x14ac:dyDescent="0.25">
      <c r="C38" s="24">
        <v>12</v>
      </c>
      <c r="D38" s="12">
        <f t="shared" si="3"/>
        <v>6213.75</v>
      </c>
      <c r="E38" s="12">
        <f t="shared" si="3"/>
        <v>11193.5</v>
      </c>
      <c r="F38" s="12">
        <f t="shared" si="3"/>
        <v>4399.75</v>
      </c>
      <c r="G38" s="12">
        <f t="shared" si="3"/>
        <v>3731.1666666666665</v>
      </c>
      <c r="H38" s="12">
        <f t="shared" si="3"/>
        <v>1371</v>
      </c>
      <c r="I38" s="12">
        <f t="shared" si="3"/>
        <v>1005.1666666666666</v>
      </c>
      <c r="K38" s="6"/>
    </row>
    <row r="39" spans="1:11" x14ac:dyDescent="0.25">
      <c r="C39" s="24">
        <v>13</v>
      </c>
      <c r="D39" s="12">
        <f t="shared" si="3"/>
        <v>5735.7692307692305</v>
      </c>
      <c r="E39" s="12">
        <f t="shared" si="3"/>
        <v>10332.461538461539</v>
      </c>
      <c r="F39" s="12">
        <f t="shared" si="3"/>
        <v>4061.3076923076924</v>
      </c>
      <c r="G39" s="12">
        <f t="shared" si="3"/>
        <v>3444.1538461538462</v>
      </c>
      <c r="H39" s="12">
        <f t="shared" si="3"/>
        <v>1265.5384615384614</v>
      </c>
      <c r="I39" s="12">
        <f t="shared" si="3"/>
        <v>927.84615384615381</v>
      </c>
      <c r="K39" s="6"/>
    </row>
    <row r="40" spans="1:11" x14ac:dyDescent="0.25">
      <c r="C40" s="24">
        <v>14</v>
      </c>
      <c r="D40" s="12">
        <f t="shared" si="3"/>
        <v>5326.0714285714284</v>
      </c>
      <c r="E40" s="12">
        <f t="shared" si="3"/>
        <v>9594.4285714285706</v>
      </c>
      <c r="F40" s="12">
        <f t="shared" si="3"/>
        <v>3771.2142857142858</v>
      </c>
      <c r="G40" s="12">
        <f t="shared" si="3"/>
        <v>3198.1428571428573</v>
      </c>
      <c r="H40" s="12">
        <f t="shared" si="3"/>
        <v>1175.1428571428571</v>
      </c>
      <c r="I40" s="12">
        <f t="shared" si="3"/>
        <v>861.57142857142856</v>
      </c>
      <c r="K40" s="26"/>
    </row>
    <row r="41" spans="1:11" x14ac:dyDescent="0.25">
      <c r="C41" s="24">
        <v>15</v>
      </c>
      <c r="D41" s="12">
        <f t="shared" si="3"/>
        <v>4971</v>
      </c>
      <c r="E41" s="12">
        <f t="shared" si="3"/>
        <v>8954.7999999999993</v>
      </c>
      <c r="F41" s="12">
        <f t="shared" si="3"/>
        <v>3519.8</v>
      </c>
      <c r="G41" s="12">
        <f t="shared" si="3"/>
        <v>2984.9333333333334</v>
      </c>
      <c r="H41" s="12">
        <f t="shared" si="3"/>
        <v>1096.8</v>
      </c>
      <c r="I41" s="12">
        <f t="shared" si="3"/>
        <v>804.13333333333333</v>
      </c>
      <c r="K41" s="6"/>
    </row>
    <row r="42" spans="1:11" x14ac:dyDescent="0.25">
      <c r="C42" s="24"/>
      <c r="D42" s="37"/>
      <c r="E42" s="37"/>
      <c r="F42" s="37"/>
      <c r="G42" s="37"/>
      <c r="H42" s="37"/>
      <c r="K42" s="6"/>
    </row>
    <row r="43" spans="1:11" x14ac:dyDescent="0.25">
      <c r="A43" s="16"/>
      <c r="B43" s="16"/>
      <c r="C43" s="24"/>
      <c r="D43" s="37"/>
      <c r="E43" s="37"/>
      <c r="F43" s="37"/>
      <c r="G43" s="37"/>
      <c r="H43" s="37"/>
      <c r="K43" s="26"/>
    </row>
    <row r="44" spans="1:11" x14ac:dyDescent="0.25">
      <c r="A44" s="70" t="s">
        <v>82</v>
      </c>
      <c r="B44" s="70"/>
      <c r="C44" s="24"/>
      <c r="D44" s="37">
        <v>3</v>
      </c>
      <c r="E44" s="37">
        <v>8</v>
      </c>
      <c r="F44" s="37">
        <v>2</v>
      </c>
      <c r="G44" s="37">
        <v>1</v>
      </c>
      <c r="H44" s="37">
        <v>0</v>
      </c>
      <c r="I44" s="37">
        <v>0</v>
      </c>
      <c r="K44" s="6"/>
    </row>
    <row r="45" spans="1:11" x14ac:dyDescent="0.25">
      <c r="A45" s="16"/>
      <c r="B45" s="16"/>
      <c r="C45" s="24"/>
      <c r="D45" s="37"/>
      <c r="E45" s="37"/>
      <c r="F45" s="37"/>
      <c r="G45" s="37"/>
      <c r="H45" s="37"/>
      <c r="K45" s="6"/>
    </row>
    <row r="46" spans="1:11" x14ac:dyDescent="0.25">
      <c r="C46" s="24"/>
      <c r="D46" s="37"/>
      <c r="E46" s="37"/>
      <c r="F46" s="37"/>
      <c r="G46" s="37"/>
      <c r="H46" s="37"/>
      <c r="K46" s="26"/>
    </row>
    <row r="47" spans="1:11" x14ac:dyDescent="0.25">
      <c r="C47" s="24"/>
      <c r="D47" s="37"/>
      <c r="E47" s="37"/>
      <c r="F47" s="37"/>
      <c r="G47" s="37"/>
      <c r="H47" s="37"/>
      <c r="K47" s="26"/>
    </row>
    <row r="48" spans="1:11" x14ac:dyDescent="0.25">
      <c r="C48" s="24"/>
      <c r="D48" s="37"/>
      <c r="E48" s="37"/>
      <c r="F48" s="37"/>
      <c r="G48" s="37"/>
      <c r="H48" s="37"/>
      <c r="K48" s="6"/>
    </row>
    <row r="49" spans="1:11" x14ac:dyDescent="0.25">
      <c r="C49" s="24"/>
      <c r="D49" s="71" t="s">
        <v>13</v>
      </c>
      <c r="E49" s="71"/>
      <c r="F49" s="37"/>
      <c r="G49" s="37"/>
      <c r="H49" s="37"/>
      <c r="I49" s="37" t="s">
        <v>14</v>
      </c>
      <c r="K49" s="6"/>
    </row>
    <row r="50" spans="1:11" x14ac:dyDescent="0.25">
      <c r="C50" s="24"/>
      <c r="D50" s="37"/>
      <c r="E50" s="37"/>
      <c r="F50" s="37"/>
      <c r="G50" s="37"/>
      <c r="H50" s="37"/>
      <c r="K50" s="26"/>
    </row>
    <row r="51" spans="1:11" x14ac:dyDescent="0.25">
      <c r="A51" s="70"/>
      <c r="B51" s="70"/>
      <c r="C51" s="24"/>
      <c r="D51" s="3" t="s">
        <v>0</v>
      </c>
      <c r="E51" s="3" t="s">
        <v>1</v>
      </c>
      <c r="F51" s="3" t="s">
        <v>2</v>
      </c>
      <c r="G51" s="3" t="s">
        <v>3</v>
      </c>
      <c r="H51" s="44" t="s">
        <v>55</v>
      </c>
      <c r="I51" s="29" t="s">
        <v>56</v>
      </c>
      <c r="K51" s="6"/>
    </row>
    <row r="52" spans="1:11" x14ac:dyDescent="0.25">
      <c r="C52" s="24"/>
      <c r="D52" s="37"/>
      <c r="E52" s="37"/>
      <c r="F52" s="37"/>
      <c r="G52" s="37"/>
      <c r="H52" s="37"/>
      <c r="K52" s="6"/>
    </row>
    <row r="53" spans="1:11" x14ac:dyDescent="0.25">
      <c r="A53" s="70" t="s">
        <v>36</v>
      </c>
      <c r="B53" s="70"/>
      <c r="C53" s="24"/>
      <c r="D53" s="25">
        <v>50464</v>
      </c>
      <c r="E53" s="25">
        <v>59515</v>
      </c>
      <c r="F53" s="25">
        <v>47350</v>
      </c>
      <c r="G53" s="25">
        <v>24384</v>
      </c>
      <c r="H53" s="25">
        <v>9524</v>
      </c>
      <c r="I53" s="6">
        <v>7725</v>
      </c>
      <c r="K53" s="26"/>
    </row>
    <row r="54" spans="1:11" x14ac:dyDescent="0.25">
      <c r="C54" s="24" t="s">
        <v>37</v>
      </c>
      <c r="D54" s="37"/>
      <c r="E54" s="37"/>
      <c r="F54" s="37"/>
      <c r="G54" s="37"/>
      <c r="H54" s="37"/>
      <c r="K54" s="6"/>
    </row>
    <row r="55" spans="1:11" x14ac:dyDescent="0.25">
      <c r="C55" s="24">
        <v>2</v>
      </c>
      <c r="D55" s="10">
        <f>D$53/$C55</f>
        <v>25232</v>
      </c>
      <c r="E55" s="10">
        <f t="shared" ref="E55:I55" si="4">E$53/$C55</f>
        <v>29757.5</v>
      </c>
      <c r="F55" s="10">
        <f t="shared" si="4"/>
        <v>23675</v>
      </c>
      <c r="G55" s="12">
        <f t="shared" si="4"/>
        <v>12192</v>
      </c>
      <c r="H55" s="12">
        <f t="shared" si="4"/>
        <v>4762</v>
      </c>
      <c r="I55" s="12">
        <f t="shared" si="4"/>
        <v>3862.5</v>
      </c>
      <c r="K55" s="6"/>
    </row>
    <row r="56" spans="1:11" x14ac:dyDescent="0.25">
      <c r="C56" s="24">
        <v>3</v>
      </c>
      <c r="D56" s="10">
        <f t="shared" ref="D56:I62" si="5">D$53/$C56</f>
        <v>16821.333333333332</v>
      </c>
      <c r="E56" s="10">
        <f t="shared" si="5"/>
        <v>19838.333333333332</v>
      </c>
      <c r="F56" s="10">
        <f t="shared" si="5"/>
        <v>15783.333333333334</v>
      </c>
      <c r="G56" s="12">
        <f t="shared" si="5"/>
        <v>8128</v>
      </c>
      <c r="H56" s="12">
        <f t="shared" si="5"/>
        <v>3174.6666666666665</v>
      </c>
      <c r="I56" s="12">
        <f t="shared" si="5"/>
        <v>2575</v>
      </c>
      <c r="K56" s="26"/>
    </row>
    <row r="57" spans="1:11" x14ac:dyDescent="0.25">
      <c r="C57" s="24">
        <v>4</v>
      </c>
      <c r="D57" s="10">
        <f t="shared" si="5"/>
        <v>12616</v>
      </c>
      <c r="E57" s="10">
        <f t="shared" si="5"/>
        <v>14878.75</v>
      </c>
      <c r="F57" s="12">
        <f t="shared" si="5"/>
        <v>11837.5</v>
      </c>
      <c r="G57" s="12">
        <f t="shared" si="5"/>
        <v>6096</v>
      </c>
      <c r="H57" s="12">
        <f t="shared" si="5"/>
        <v>2381</v>
      </c>
      <c r="I57" s="12">
        <f>I$53/$C57</f>
        <v>1931.25</v>
      </c>
      <c r="J57" s="6"/>
      <c r="K57" s="6"/>
    </row>
    <row r="58" spans="1:11" x14ac:dyDescent="0.25">
      <c r="C58" s="24">
        <v>5</v>
      </c>
      <c r="D58" s="12">
        <f t="shared" si="5"/>
        <v>10092.799999999999</v>
      </c>
      <c r="E58" s="12">
        <f t="shared" si="5"/>
        <v>11903</v>
      </c>
      <c r="F58" s="12">
        <f t="shared" si="5"/>
        <v>9470</v>
      </c>
      <c r="G58" s="12">
        <f>G$53/$C58</f>
        <v>4876.8</v>
      </c>
      <c r="H58" s="12">
        <f t="shared" si="5"/>
        <v>1904.8</v>
      </c>
      <c r="I58" s="12">
        <f t="shared" si="5"/>
        <v>1545</v>
      </c>
      <c r="J58" s="6"/>
      <c r="K58" s="6"/>
    </row>
    <row r="59" spans="1:11" x14ac:dyDescent="0.25">
      <c r="C59" s="24">
        <v>6</v>
      </c>
      <c r="D59" s="12">
        <f t="shared" si="5"/>
        <v>8410.6666666666661</v>
      </c>
      <c r="E59" s="12">
        <f t="shared" si="5"/>
        <v>9919.1666666666661</v>
      </c>
      <c r="F59" s="12">
        <f t="shared" si="5"/>
        <v>7891.666666666667</v>
      </c>
      <c r="G59" s="12">
        <f t="shared" si="5"/>
        <v>4064</v>
      </c>
      <c r="H59" s="12">
        <f t="shared" si="5"/>
        <v>1587.3333333333333</v>
      </c>
      <c r="I59" s="12">
        <f t="shared" si="5"/>
        <v>1287.5</v>
      </c>
      <c r="K59" s="26"/>
    </row>
    <row r="60" spans="1:11" x14ac:dyDescent="0.25">
      <c r="C60" s="24">
        <v>7</v>
      </c>
      <c r="D60" s="12">
        <f t="shared" si="5"/>
        <v>7209.1428571428569</v>
      </c>
      <c r="E60" s="12">
        <f t="shared" si="5"/>
        <v>8502.1428571428569</v>
      </c>
      <c r="F60" s="12">
        <f t="shared" si="5"/>
        <v>6764.2857142857147</v>
      </c>
      <c r="G60" s="12">
        <f t="shared" si="5"/>
        <v>3483.4285714285716</v>
      </c>
      <c r="H60" s="12">
        <f>H$53/$C60</f>
        <v>1360.5714285714287</v>
      </c>
      <c r="I60" s="12">
        <f t="shared" si="5"/>
        <v>1103.5714285714287</v>
      </c>
      <c r="K60" s="6"/>
    </row>
    <row r="61" spans="1:11" x14ac:dyDescent="0.25">
      <c r="C61" s="24">
        <v>8</v>
      </c>
      <c r="D61" s="12">
        <f t="shared" si="5"/>
        <v>6308</v>
      </c>
      <c r="E61" s="12">
        <f t="shared" si="5"/>
        <v>7439.375</v>
      </c>
      <c r="F61" s="12">
        <f t="shared" si="5"/>
        <v>5918.75</v>
      </c>
      <c r="G61" s="12">
        <f t="shared" si="5"/>
        <v>3048</v>
      </c>
      <c r="H61" s="12">
        <f t="shared" si="5"/>
        <v>1190.5</v>
      </c>
      <c r="I61" s="12">
        <f t="shared" si="5"/>
        <v>965.625</v>
      </c>
      <c r="K61" s="6"/>
    </row>
    <row r="62" spans="1:11" x14ac:dyDescent="0.25">
      <c r="C62" s="24">
        <v>9</v>
      </c>
      <c r="D62" s="12">
        <f t="shared" si="5"/>
        <v>5607.1111111111113</v>
      </c>
      <c r="E62" s="12">
        <f t="shared" si="5"/>
        <v>6612.7777777777774</v>
      </c>
      <c r="F62" s="12">
        <f t="shared" si="5"/>
        <v>5261.1111111111113</v>
      </c>
      <c r="G62" s="12">
        <f t="shared" si="5"/>
        <v>2709.3333333333335</v>
      </c>
      <c r="H62" s="12">
        <f t="shared" si="5"/>
        <v>1058.2222222222222</v>
      </c>
      <c r="I62" s="12">
        <f t="shared" si="5"/>
        <v>858.33333333333337</v>
      </c>
      <c r="K62" s="26"/>
    </row>
    <row r="63" spans="1:11" x14ac:dyDescent="0.25">
      <c r="C63" s="24"/>
      <c r="D63" s="37"/>
      <c r="E63" s="37"/>
      <c r="F63" s="37"/>
      <c r="G63" s="37"/>
      <c r="H63" s="37"/>
      <c r="K63" s="6"/>
    </row>
    <row r="64" spans="1:11" x14ac:dyDescent="0.25">
      <c r="A64" s="16"/>
      <c r="B64" s="16"/>
      <c r="C64" s="24"/>
      <c r="D64" s="37"/>
      <c r="E64" s="37"/>
      <c r="F64" s="37"/>
      <c r="G64" s="37"/>
      <c r="H64" s="37"/>
      <c r="K64" s="6"/>
    </row>
    <row r="65" spans="1:11" x14ac:dyDescent="0.25">
      <c r="A65" s="70" t="s">
        <v>82</v>
      </c>
      <c r="B65" s="70"/>
      <c r="C65" s="24"/>
      <c r="D65" s="37">
        <v>3</v>
      </c>
      <c r="E65" s="37">
        <v>3</v>
      </c>
      <c r="F65" s="37">
        <v>2</v>
      </c>
      <c r="G65" s="37">
        <v>0</v>
      </c>
      <c r="H65" s="37">
        <v>0</v>
      </c>
      <c r="I65" s="37">
        <v>0</v>
      </c>
      <c r="K65" s="26"/>
    </row>
    <row r="66" spans="1:11" x14ac:dyDescent="0.25">
      <c r="A66" s="16"/>
      <c r="B66" s="16"/>
      <c r="C66" s="24"/>
      <c r="D66" s="37"/>
      <c r="E66" s="37"/>
      <c r="F66" s="37"/>
      <c r="G66" s="37"/>
      <c r="H66" s="37"/>
      <c r="K66" s="6"/>
    </row>
    <row r="67" spans="1:11" x14ac:dyDescent="0.25">
      <c r="C67" s="24"/>
      <c r="D67" s="37"/>
      <c r="E67" s="37"/>
      <c r="F67" s="37"/>
      <c r="G67" s="37"/>
      <c r="H67" s="37"/>
      <c r="K67" s="6"/>
    </row>
    <row r="68" spans="1:11" x14ac:dyDescent="0.25">
      <c r="C68" s="24"/>
      <c r="D68" s="37"/>
      <c r="E68" s="37"/>
      <c r="F68" s="37"/>
      <c r="G68" s="37"/>
      <c r="H68" s="37"/>
      <c r="K68" s="26"/>
    </row>
    <row r="69" spans="1:11" x14ac:dyDescent="0.25">
      <c r="C69" s="24"/>
      <c r="D69" s="37"/>
      <c r="E69" s="37"/>
      <c r="F69" s="37"/>
      <c r="G69" s="37"/>
      <c r="H69" s="37"/>
      <c r="K69" s="6"/>
    </row>
    <row r="70" spans="1:11" x14ac:dyDescent="0.25">
      <c r="C70" s="24"/>
      <c r="D70" s="71" t="s">
        <v>15</v>
      </c>
      <c r="E70" s="71"/>
      <c r="F70" s="37"/>
      <c r="G70" s="37"/>
      <c r="H70" s="37"/>
      <c r="I70" s="37" t="s">
        <v>26</v>
      </c>
      <c r="K70" s="6"/>
    </row>
    <row r="71" spans="1:11" x14ac:dyDescent="0.25">
      <c r="C71" s="24"/>
      <c r="D71" s="37"/>
      <c r="E71" s="37"/>
      <c r="F71" s="37"/>
      <c r="G71" s="37"/>
      <c r="H71" s="37"/>
      <c r="K71" s="26"/>
    </row>
    <row r="72" spans="1:11" x14ac:dyDescent="0.25">
      <c r="C72" s="24"/>
      <c r="D72" s="3" t="s">
        <v>0</v>
      </c>
      <c r="E72" s="3" t="s">
        <v>1</v>
      </c>
      <c r="F72" s="3" t="s">
        <v>2</v>
      </c>
      <c r="G72" s="3" t="s">
        <v>3</v>
      </c>
      <c r="H72" s="44" t="s">
        <v>55</v>
      </c>
      <c r="I72" s="29" t="s">
        <v>56</v>
      </c>
      <c r="K72" s="6"/>
    </row>
    <row r="73" spans="1:11" x14ac:dyDescent="0.25">
      <c r="C73" s="24"/>
      <c r="D73" s="37"/>
      <c r="E73" s="37"/>
      <c r="F73" s="37"/>
      <c r="G73" s="37"/>
      <c r="H73" s="37"/>
      <c r="K73" s="6"/>
    </row>
    <row r="74" spans="1:11" x14ac:dyDescent="0.25">
      <c r="A74" s="70" t="s">
        <v>36</v>
      </c>
      <c r="B74" s="70"/>
      <c r="C74" s="24"/>
      <c r="D74" s="25">
        <v>84166</v>
      </c>
      <c r="E74" s="25">
        <v>79463</v>
      </c>
      <c r="F74" s="25">
        <v>44551</v>
      </c>
      <c r="G74" s="25">
        <v>26661</v>
      </c>
      <c r="H74" s="25">
        <v>13930</v>
      </c>
      <c r="I74" s="6">
        <v>14534</v>
      </c>
      <c r="K74" s="26"/>
    </row>
    <row r="75" spans="1:11" x14ac:dyDescent="0.25">
      <c r="C75" s="24" t="s">
        <v>37</v>
      </c>
      <c r="D75" s="37"/>
      <c r="E75" s="37"/>
      <c r="F75" s="37"/>
      <c r="G75" s="37"/>
      <c r="H75" s="37"/>
      <c r="K75" s="26"/>
    </row>
    <row r="76" spans="1:11" x14ac:dyDescent="0.25">
      <c r="C76" s="24">
        <v>2</v>
      </c>
      <c r="D76" s="10">
        <f>D$74/$C76</f>
        <v>42083</v>
      </c>
      <c r="E76" s="10">
        <f t="shared" ref="E76:I76" si="6">E$74/$C76</f>
        <v>39731.5</v>
      </c>
      <c r="F76" s="10">
        <f t="shared" si="6"/>
        <v>22275.5</v>
      </c>
      <c r="G76" s="12">
        <f t="shared" si="6"/>
        <v>13330.5</v>
      </c>
      <c r="H76" s="12">
        <f t="shared" si="6"/>
        <v>6965</v>
      </c>
      <c r="I76" s="12">
        <f t="shared" si="6"/>
        <v>7267</v>
      </c>
      <c r="K76" s="6"/>
    </row>
    <row r="77" spans="1:11" x14ac:dyDescent="0.25">
      <c r="C77" s="24">
        <v>3</v>
      </c>
      <c r="D77" s="10">
        <f t="shared" ref="D77:I86" si="7">D$74/$C77</f>
        <v>28055.333333333332</v>
      </c>
      <c r="E77" s="10">
        <f t="shared" si="7"/>
        <v>26487.666666666668</v>
      </c>
      <c r="F77" s="10">
        <f t="shared" si="7"/>
        <v>14850.333333333334</v>
      </c>
      <c r="G77" s="12">
        <f t="shared" si="7"/>
        <v>8887</v>
      </c>
      <c r="H77" s="12">
        <f t="shared" si="7"/>
        <v>4643.333333333333</v>
      </c>
      <c r="I77" s="12">
        <f t="shared" si="7"/>
        <v>4844.666666666667</v>
      </c>
      <c r="K77" s="6"/>
    </row>
    <row r="78" spans="1:11" x14ac:dyDescent="0.25">
      <c r="C78" s="24">
        <v>4</v>
      </c>
      <c r="D78" s="10">
        <f t="shared" si="7"/>
        <v>21041.5</v>
      </c>
      <c r="E78" s="10">
        <f t="shared" si="7"/>
        <v>19865.75</v>
      </c>
      <c r="F78" s="12">
        <f t="shared" si="7"/>
        <v>11137.75</v>
      </c>
      <c r="G78" s="12">
        <f t="shared" si="7"/>
        <v>6665.25</v>
      </c>
      <c r="H78" s="12">
        <f t="shared" si="7"/>
        <v>3482.5</v>
      </c>
      <c r="I78" s="12">
        <f t="shared" si="7"/>
        <v>3633.5</v>
      </c>
      <c r="K78" s="26"/>
    </row>
    <row r="79" spans="1:11" x14ac:dyDescent="0.25">
      <c r="C79" s="24">
        <v>5</v>
      </c>
      <c r="D79" s="10">
        <f t="shared" si="7"/>
        <v>16833.2</v>
      </c>
      <c r="E79" s="10">
        <f t="shared" si="7"/>
        <v>15892.6</v>
      </c>
      <c r="F79" s="12">
        <f t="shared" si="7"/>
        <v>8910.2000000000007</v>
      </c>
      <c r="G79" s="12">
        <f t="shared" si="7"/>
        <v>5332.2</v>
      </c>
      <c r="H79" s="12">
        <f t="shared" si="7"/>
        <v>2786</v>
      </c>
      <c r="I79" s="12">
        <f t="shared" si="7"/>
        <v>2906.8</v>
      </c>
      <c r="K79" s="6"/>
    </row>
    <row r="80" spans="1:11" x14ac:dyDescent="0.25">
      <c r="C80" s="24">
        <v>6</v>
      </c>
      <c r="D80" s="10">
        <f t="shared" si="7"/>
        <v>14027.666666666666</v>
      </c>
      <c r="E80" s="12">
        <f t="shared" si="7"/>
        <v>13243.833333333334</v>
      </c>
      <c r="F80" s="12">
        <f t="shared" si="7"/>
        <v>7425.166666666667</v>
      </c>
      <c r="G80" s="12">
        <f t="shared" si="7"/>
        <v>4443.5</v>
      </c>
      <c r="H80" s="12">
        <f t="shared" si="7"/>
        <v>2321.6666666666665</v>
      </c>
      <c r="I80" s="12">
        <f t="shared" si="7"/>
        <v>2422.3333333333335</v>
      </c>
      <c r="K80" s="6"/>
    </row>
    <row r="81" spans="1:11" x14ac:dyDescent="0.25">
      <c r="C81" s="24">
        <v>7</v>
      </c>
      <c r="D81" s="12">
        <f t="shared" si="7"/>
        <v>12023.714285714286</v>
      </c>
      <c r="E81" s="12">
        <f t="shared" si="7"/>
        <v>11351.857142857143</v>
      </c>
      <c r="F81" s="12">
        <f t="shared" si="7"/>
        <v>6364.4285714285716</v>
      </c>
      <c r="G81" s="12">
        <f t="shared" si="7"/>
        <v>3808.7142857142858</v>
      </c>
      <c r="H81" s="12">
        <f t="shared" si="7"/>
        <v>1990</v>
      </c>
      <c r="I81" s="12">
        <f t="shared" si="7"/>
        <v>2076.2857142857142</v>
      </c>
      <c r="K81" s="26"/>
    </row>
    <row r="82" spans="1:11" x14ac:dyDescent="0.25">
      <c r="C82" s="24">
        <v>8</v>
      </c>
      <c r="D82" s="12">
        <f t="shared" si="7"/>
        <v>10520.75</v>
      </c>
      <c r="E82" s="12">
        <f t="shared" si="7"/>
        <v>9932.875</v>
      </c>
      <c r="F82" s="12">
        <f t="shared" si="7"/>
        <v>5568.875</v>
      </c>
      <c r="G82" s="12">
        <f t="shared" si="7"/>
        <v>3332.625</v>
      </c>
      <c r="H82" s="12">
        <f t="shared" si="7"/>
        <v>1741.25</v>
      </c>
      <c r="I82" s="12">
        <f t="shared" si="7"/>
        <v>1816.75</v>
      </c>
      <c r="K82" s="6"/>
    </row>
    <row r="83" spans="1:11" x14ac:dyDescent="0.25">
      <c r="C83" s="24">
        <v>9</v>
      </c>
      <c r="D83" s="12">
        <f t="shared" si="7"/>
        <v>9351.7777777777774</v>
      </c>
      <c r="E83" s="12">
        <f t="shared" si="7"/>
        <v>8829.2222222222226</v>
      </c>
      <c r="F83" s="12">
        <f t="shared" si="7"/>
        <v>4950.1111111111113</v>
      </c>
      <c r="G83" s="12">
        <f t="shared" si="7"/>
        <v>2962.3333333333335</v>
      </c>
      <c r="H83" s="12">
        <f t="shared" si="7"/>
        <v>1547.7777777777778</v>
      </c>
      <c r="I83" s="12">
        <f t="shared" si="7"/>
        <v>1614.8888888888889</v>
      </c>
      <c r="K83" s="6"/>
    </row>
    <row r="84" spans="1:11" x14ac:dyDescent="0.25">
      <c r="C84" s="24">
        <v>10</v>
      </c>
      <c r="D84" s="12">
        <f t="shared" si="7"/>
        <v>8416.6</v>
      </c>
      <c r="E84" s="12">
        <f t="shared" si="7"/>
        <v>7946.3</v>
      </c>
      <c r="F84" s="12">
        <f t="shared" si="7"/>
        <v>4455.1000000000004</v>
      </c>
      <c r="G84" s="12">
        <f t="shared" si="7"/>
        <v>2666.1</v>
      </c>
      <c r="H84" s="12">
        <f t="shared" si="7"/>
        <v>1393</v>
      </c>
      <c r="I84" s="12">
        <f t="shared" si="7"/>
        <v>1453.4</v>
      </c>
      <c r="K84" s="26"/>
    </row>
    <row r="85" spans="1:11" x14ac:dyDescent="0.25">
      <c r="C85" s="24">
        <v>11</v>
      </c>
      <c r="D85" s="12">
        <f t="shared" si="7"/>
        <v>7651.454545454545</v>
      </c>
      <c r="E85" s="12">
        <f t="shared" si="7"/>
        <v>7223.909090909091</v>
      </c>
      <c r="F85" s="12">
        <f t="shared" si="7"/>
        <v>4050.090909090909</v>
      </c>
      <c r="G85" s="12">
        <f t="shared" si="7"/>
        <v>2423.7272727272725</v>
      </c>
      <c r="H85" s="12">
        <f t="shared" si="7"/>
        <v>1266.3636363636363</v>
      </c>
      <c r="I85" s="12">
        <f t="shared" si="7"/>
        <v>1321.2727272727273</v>
      </c>
      <c r="K85" s="6"/>
    </row>
    <row r="86" spans="1:11" x14ac:dyDescent="0.25">
      <c r="C86" s="24">
        <v>12</v>
      </c>
      <c r="D86" s="12">
        <f t="shared" si="7"/>
        <v>7013.833333333333</v>
      </c>
      <c r="E86" s="12">
        <f t="shared" si="7"/>
        <v>6621.916666666667</v>
      </c>
      <c r="F86" s="12">
        <f t="shared" si="7"/>
        <v>3712.5833333333335</v>
      </c>
      <c r="G86" s="12">
        <f t="shared" si="7"/>
        <v>2221.75</v>
      </c>
      <c r="H86" s="12">
        <f t="shared" si="7"/>
        <v>1160.8333333333333</v>
      </c>
      <c r="I86" s="12">
        <f t="shared" si="7"/>
        <v>1211.1666666666667</v>
      </c>
      <c r="K86" s="6"/>
    </row>
    <row r="87" spans="1:11" x14ac:dyDescent="0.25">
      <c r="C87" s="24"/>
      <c r="D87" s="37"/>
      <c r="E87" s="37"/>
      <c r="F87" s="37"/>
      <c r="G87" s="37"/>
      <c r="H87" s="37"/>
    </row>
    <row r="88" spans="1:11" x14ac:dyDescent="0.25">
      <c r="A88" s="16"/>
      <c r="B88" s="16"/>
      <c r="C88" s="24"/>
      <c r="D88" s="37"/>
      <c r="E88" s="37"/>
      <c r="F88" s="37"/>
      <c r="G88" s="37"/>
      <c r="H88" s="37"/>
    </row>
    <row r="89" spans="1:11" x14ac:dyDescent="0.25">
      <c r="A89" s="70" t="s">
        <v>82</v>
      </c>
      <c r="B89" s="70"/>
      <c r="C89" s="24"/>
      <c r="D89" s="37">
        <v>5</v>
      </c>
      <c r="E89" s="37">
        <v>4</v>
      </c>
      <c r="F89" s="37">
        <v>2</v>
      </c>
      <c r="G89" s="37">
        <v>0</v>
      </c>
      <c r="H89" s="37">
        <v>0</v>
      </c>
      <c r="I89" s="37">
        <v>0</v>
      </c>
    </row>
    <row r="90" spans="1:11" x14ac:dyDescent="0.25">
      <c r="A90" s="16"/>
      <c r="B90" s="16"/>
      <c r="C90" s="24"/>
      <c r="D90" s="37"/>
      <c r="E90" s="37"/>
      <c r="F90" s="37"/>
      <c r="G90" s="37"/>
      <c r="H90" s="37"/>
    </row>
    <row r="91" spans="1:11" x14ac:dyDescent="0.25">
      <c r="C91" s="24"/>
      <c r="D91" s="37"/>
      <c r="E91" s="37"/>
      <c r="F91" s="37"/>
      <c r="G91" s="37"/>
      <c r="H91" s="37"/>
    </row>
    <row r="92" spans="1:11" x14ac:dyDescent="0.25">
      <c r="C92" s="24"/>
      <c r="D92" s="37"/>
      <c r="E92" s="37"/>
      <c r="F92" s="37"/>
      <c r="G92" s="37"/>
      <c r="H92" s="37"/>
    </row>
    <row r="93" spans="1:11" x14ac:dyDescent="0.25">
      <c r="C93" s="24"/>
      <c r="D93" s="37"/>
      <c r="E93" s="37"/>
      <c r="F93" s="37"/>
      <c r="G93" s="37"/>
      <c r="H93" s="37"/>
    </row>
    <row r="94" spans="1:11" x14ac:dyDescent="0.25">
      <c r="C94" s="24"/>
      <c r="D94" s="71" t="s">
        <v>16</v>
      </c>
      <c r="E94" s="71"/>
      <c r="F94" s="37"/>
      <c r="G94" s="37"/>
      <c r="H94" s="37"/>
      <c r="I94" s="37" t="s">
        <v>28</v>
      </c>
    </row>
    <row r="95" spans="1:11" x14ac:dyDescent="0.25">
      <c r="C95" s="24"/>
      <c r="D95" s="37"/>
      <c r="E95" s="37"/>
      <c r="F95" s="37"/>
      <c r="G95" s="37"/>
      <c r="H95" s="37"/>
    </row>
    <row r="96" spans="1:11" x14ac:dyDescent="0.25">
      <c r="C96" s="24"/>
      <c r="D96" s="3" t="s">
        <v>0</v>
      </c>
      <c r="E96" s="3" t="s">
        <v>1</v>
      </c>
      <c r="F96" s="3" t="s">
        <v>2</v>
      </c>
      <c r="G96" s="3" t="s">
        <v>3</v>
      </c>
      <c r="H96" s="44" t="s">
        <v>55</v>
      </c>
      <c r="I96" s="29" t="s">
        <v>56</v>
      </c>
    </row>
    <row r="97" spans="1:11" x14ac:dyDescent="0.25">
      <c r="C97" s="24"/>
      <c r="D97" s="37"/>
      <c r="E97" s="37"/>
      <c r="F97" s="37"/>
      <c r="G97" s="37"/>
      <c r="H97" s="37"/>
    </row>
    <row r="98" spans="1:11" x14ac:dyDescent="0.25">
      <c r="A98" s="70" t="s">
        <v>36</v>
      </c>
      <c r="B98" s="70"/>
      <c r="C98" s="24"/>
      <c r="D98" s="25">
        <v>78163</v>
      </c>
      <c r="E98" s="25">
        <v>73556</v>
      </c>
      <c r="F98" s="25">
        <v>38628</v>
      </c>
      <c r="G98" s="25">
        <v>25673</v>
      </c>
      <c r="H98" s="25">
        <v>13569</v>
      </c>
      <c r="I98" s="6">
        <v>13843</v>
      </c>
    </row>
    <row r="99" spans="1:11" x14ac:dyDescent="0.25">
      <c r="C99" s="24" t="s">
        <v>37</v>
      </c>
      <c r="D99" s="37"/>
      <c r="E99" s="37"/>
      <c r="F99" s="37"/>
      <c r="G99" s="37"/>
      <c r="H99" s="37"/>
    </row>
    <row r="100" spans="1:11" x14ac:dyDescent="0.25">
      <c r="C100" s="24">
        <v>2</v>
      </c>
      <c r="D100" s="10">
        <f>D$98/$C100</f>
        <v>39081.5</v>
      </c>
      <c r="E100" s="10">
        <f t="shared" ref="E100:I109" si="8">E$98/$C100</f>
        <v>36778</v>
      </c>
      <c r="F100" s="10">
        <f t="shared" si="8"/>
        <v>19314</v>
      </c>
      <c r="G100" s="12">
        <f t="shared" si="8"/>
        <v>12836.5</v>
      </c>
      <c r="H100" s="12">
        <f t="shared" si="8"/>
        <v>6784.5</v>
      </c>
      <c r="I100" s="12">
        <f t="shared" si="8"/>
        <v>6921.5</v>
      </c>
    </row>
    <row r="101" spans="1:11" x14ac:dyDescent="0.25">
      <c r="C101" s="24">
        <v>3</v>
      </c>
      <c r="D101" s="10">
        <f t="shared" ref="D101:D109" si="9">D$98/$C101</f>
        <v>26054.333333333332</v>
      </c>
      <c r="E101" s="10">
        <f t="shared" si="8"/>
        <v>24518.666666666668</v>
      </c>
      <c r="F101" s="12">
        <f t="shared" si="8"/>
        <v>12876</v>
      </c>
      <c r="G101" s="12">
        <f t="shared" si="8"/>
        <v>8557.6666666666661</v>
      </c>
      <c r="H101" s="12">
        <f t="shared" si="8"/>
        <v>4523</v>
      </c>
      <c r="I101" s="12">
        <f t="shared" si="8"/>
        <v>4614.333333333333</v>
      </c>
      <c r="K101" s="6"/>
    </row>
    <row r="102" spans="1:11" x14ac:dyDescent="0.25">
      <c r="C102" s="24">
        <v>4</v>
      </c>
      <c r="D102" s="10">
        <f t="shared" si="9"/>
        <v>19540.75</v>
      </c>
      <c r="E102" s="10">
        <f t="shared" si="8"/>
        <v>18389</v>
      </c>
      <c r="F102" s="12">
        <f t="shared" si="8"/>
        <v>9657</v>
      </c>
      <c r="G102" s="12">
        <f t="shared" si="8"/>
        <v>6418.25</v>
      </c>
      <c r="H102" s="12">
        <f t="shared" si="8"/>
        <v>3392.25</v>
      </c>
      <c r="I102" s="12">
        <f t="shared" si="8"/>
        <v>3460.75</v>
      </c>
      <c r="K102" s="6"/>
    </row>
    <row r="103" spans="1:11" x14ac:dyDescent="0.25">
      <c r="C103" s="24">
        <v>5</v>
      </c>
      <c r="D103" s="10">
        <f t="shared" si="9"/>
        <v>15632.6</v>
      </c>
      <c r="E103" s="10">
        <f t="shared" si="8"/>
        <v>14711.2</v>
      </c>
      <c r="F103" s="12">
        <f t="shared" si="8"/>
        <v>7725.6</v>
      </c>
      <c r="G103" s="12">
        <f t="shared" si="8"/>
        <v>5134.6000000000004</v>
      </c>
      <c r="H103" s="12">
        <f t="shared" si="8"/>
        <v>2713.8</v>
      </c>
      <c r="I103" s="12">
        <f t="shared" si="8"/>
        <v>2768.6</v>
      </c>
      <c r="K103" s="36"/>
    </row>
    <row r="104" spans="1:11" x14ac:dyDescent="0.25">
      <c r="C104" s="24">
        <v>6</v>
      </c>
      <c r="D104" s="10">
        <f t="shared" si="9"/>
        <v>13027.166666666666</v>
      </c>
      <c r="E104" s="12">
        <f t="shared" si="8"/>
        <v>12259.333333333334</v>
      </c>
      <c r="F104" s="12">
        <f t="shared" si="8"/>
        <v>6438</v>
      </c>
      <c r="G104" s="12">
        <f t="shared" si="8"/>
        <v>4278.833333333333</v>
      </c>
      <c r="H104" s="12">
        <f t="shared" si="8"/>
        <v>2261.5</v>
      </c>
      <c r="I104" s="12">
        <f t="shared" si="8"/>
        <v>2307.1666666666665</v>
      </c>
      <c r="K104" s="6"/>
    </row>
    <row r="105" spans="1:11" x14ac:dyDescent="0.25">
      <c r="C105" s="24">
        <v>7</v>
      </c>
      <c r="D105" s="12">
        <f t="shared" si="9"/>
        <v>11166.142857142857</v>
      </c>
      <c r="E105" s="12">
        <f t="shared" si="8"/>
        <v>10508</v>
      </c>
      <c r="F105" s="12">
        <f t="shared" si="8"/>
        <v>5518.2857142857147</v>
      </c>
      <c r="G105" s="12">
        <f t="shared" si="8"/>
        <v>3667.5714285714284</v>
      </c>
      <c r="H105" s="12">
        <f t="shared" si="8"/>
        <v>1938.4285714285713</v>
      </c>
      <c r="I105" s="12">
        <f t="shared" si="8"/>
        <v>1977.5714285714287</v>
      </c>
      <c r="K105" s="6"/>
    </row>
    <row r="106" spans="1:11" x14ac:dyDescent="0.25">
      <c r="C106" s="24">
        <v>8</v>
      </c>
      <c r="D106" s="12">
        <f t="shared" si="9"/>
        <v>9770.375</v>
      </c>
      <c r="E106" s="12">
        <f t="shared" si="8"/>
        <v>9194.5</v>
      </c>
      <c r="F106" s="12">
        <f t="shared" si="8"/>
        <v>4828.5</v>
      </c>
      <c r="G106" s="12">
        <f t="shared" si="8"/>
        <v>3209.125</v>
      </c>
      <c r="H106" s="12">
        <f t="shared" si="8"/>
        <v>1696.125</v>
      </c>
      <c r="I106" s="12">
        <f t="shared" si="8"/>
        <v>1730.375</v>
      </c>
      <c r="K106" s="36"/>
    </row>
    <row r="107" spans="1:11" x14ac:dyDescent="0.25">
      <c r="C107" s="24">
        <v>9</v>
      </c>
      <c r="D107" s="12">
        <f t="shared" si="9"/>
        <v>8684.7777777777774</v>
      </c>
      <c r="E107" s="12">
        <f t="shared" si="8"/>
        <v>8172.8888888888887</v>
      </c>
      <c r="F107" s="12">
        <f t="shared" si="8"/>
        <v>4292</v>
      </c>
      <c r="G107" s="12">
        <f t="shared" si="8"/>
        <v>2852.5555555555557</v>
      </c>
      <c r="H107" s="12">
        <f t="shared" si="8"/>
        <v>1507.6666666666667</v>
      </c>
      <c r="I107" s="12">
        <f t="shared" si="8"/>
        <v>1538.1111111111111</v>
      </c>
      <c r="K107" s="6"/>
    </row>
    <row r="108" spans="1:11" x14ac:dyDescent="0.25">
      <c r="C108" s="24">
        <v>10</v>
      </c>
      <c r="D108" s="12">
        <f t="shared" si="9"/>
        <v>7816.3</v>
      </c>
      <c r="E108" s="12">
        <f t="shared" si="8"/>
        <v>7355.6</v>
      </c>
      <c r="F108" s="12">
        <f t="shared" si="8"/>
        <v>3862.8</v>
      </c>
      <c r="G108" s="12">
        <f t="shared" si="8"/>
        <v>2567.3000000000002</v>
      </c>
      <c r="H108" s="12">
        <f t="shared" si="8"/>
        <v>1356.9</v>
      </c>
      <c r="I108" s="12">
        <f t="shared" si="8"/>
        <v>1384.3</v>
      </c>
      <c r="K108" s="6"/>
    </row>
    <row r="109" spans="1:11" x14ac:dyDescent="0.25">
      <c r="C109" s="24">
        <v>11</v>
      </c>
      <c r="D109" s="12">
        <f t="shared" si="9"/>
        <v>7105.727272727273</v>
      </c>
      <c r="E109" s="12">
        <f t="shared" si="8"/>
        <v>6686.909090909091</v>
      </c>
      <c r="F109" s="12">
        <f t="shared" si="8"/>
        <v>3511.6363636363635</v>
      </c>
      <c r="G109" s="12">
        <f t="shared" si="8"/>
        <v>2333.909090909091</v>
      </c>
      <c r="H109" s="12">
        <f t="shared" si="8"/>
        <v>1233.5454545454545</v>
      </c>
      <c r="I109" s="12">
        <f t="shared" si="8"/>
        <v>1258.4545454545455</v>
      </c>
      <c r="K109" s="36"/>
    </row>
    <row r="110" spans="1:11" x14ac:dyDescent="0.25">
      <c r="C110" s="24"/>
      <c r="D110" s="37"/>
      <c r="E110" s="37"/>
      <c r="F110" s="37"/>
      <c r="G110" s="37"/>
      <c r="H110" s="37"/>
      <c r="K110" s="6"/>
    </row>
    <row r="111" spans="1:11" x14ac:dyDescent="0.25">
      <c r="A111" s="16"/>
      <c r="B111" s="16"/>
      <c r="C111" s="24"/>
      <c r="D111" s="37"/>
      <c r="E111" s="37"/>
      <c r="F111" s="37"/>
      <c r="G111" s="37"/>
      <c r="H111" s="37"/>
      <c r="K111" s="6"/>
    </row>
    <row r="112" spans="1:11" x14ac:dyDescent="0.25">
      <c r="A112" s="70" t="s">
        <v>82</v>
      </c>
      <c r="B112" s="70"/>
      <c r="C112" s="24"/>
      <c r="D112" s="37">
        <v>5</v>
      </c>
      <c r="E112" s="37">
        <v>4</v>
      </c>
      <c r="F112" s="37">
        <v>1</v>
      </c>
      <c r="G112" s="37">
        <v>0</v>
      </c>
      <c r="H112" s="37">
        <v>0</v>
      </c>
      <c r="I112" s="37">
        <v>0</v>
      </c>
      <c r="K112" s="36"/>
    </row>
    <row r="113" spans="1:11" x14ac:dyDescent="0.25">
      <c r="A113" s="16"/>
      <c r="B113" s="16"/>
      <c r="C113" s="24"/>
      <c r="D113" s="37"/>
      <c r="E113" s="37"/>
      <c r="F113" s="37"/>
      <c r="G113" s="37"/>
      <c r="H113" s="37"/>
      <c r="K113" s="6"/>
    </row>
    <row r="114" spans="1:11" x14ac:dyDescent="0.25">
      <c r="C114" s="24"/>
      <c r="D114" s="37"/>
      <c r="E114" s="37"/>
      <c r="F114" s="37"/>
      <c r="G114" s="37"/>
      <c r="H114" s="37"/>
      <c r="K114" s="6"/>
    </row>
    <row r="115" spans="1:11" x14ac:dyDescent="0.25">
      <c r="C115" s="24"/>
      <c r="D115" s="37"/>
      <c r="E115" s="37"/>
      <c r="F115" s="37"/>
      <c r="G115" s="37"/>
      <c r="H115" s="37"/>
      <c r="K115" s="36"/>
    </row>
    <row r="116" spans="1:11" x14ac:dyDescent="0.25">
      <c r="C116" s="24"/>
      <c r="D116" s="37"/>
      <c r="E116" s="37"/>
      <c r="F116" s="37"/>
      <c r="G116" s="37"/>
      <c r="H116" s="37"/>
      <c r="K116" s="6"/>
    </row>
    <row r="117" spans="1:11" x14ac:dyDescent="0.25">
      <c r="C117" s="24"/>
      <c r="D117" s="71" t="s">
        <v>17</v>
      </c>
      <c r="E117" s="71"/>
      <c r="F117" s="37"/>
      <c r="G117" s="37"/>
      <c r="H117" s="37"/>
      <c r="I117" s="37" t="s">
        <v>29</v>
      </c>
      <c r="K117" s="6"/>
    </row>
    <row r="118" spans="1:11" x14ac:dyDescent="0.25">
      <c r="C118" s="24"/>
      <c r="D118" s="37"/>
      <c r="E118" s="37"/>
      <c r="F118" s="37"/>
      <c r="G118" s="37"/>
      <c r="H118" s="37"/>
      <c r="K118" s="36"/>
    </row>
    <row r="119" spans="1:11" x14ac:dyDescent="0.25">
      <c r="C119" s="24"/>
      <c r="D119" s="3" t="s">
        <v>0</v>
      </c>
      <c r="E119" s="3" t="s">
        <v>1</v>
      </c>
      <c r="F119" s="3" t="s">
        <v>2</v>
      </c>
      <c r="G119" s="3" t="s">
        <v>3</v>
      </c>
      <c r="H119" s="44" t="s">
        <v>55</v>
      </c>
      <c r="I119" s="29" t="s">
        <v>56</v>
      </c>
      <c r="K119" s="36"/>
    </row>
    <row r="120" spans="1:11" x14ac:dyDescent="0.25">
      <c r="C120" s="24"/>
      <c r="D120" s="37"/>
      <c r="E120" s="37"/>
      <c r="F120" s="37"/>
      <c r="G120" s="37"/>
      <c r="H120" s="37"/>
      <c r="K120" s="6"/>
    </row>
    <row r="121" spans="1:11" x14ac:dyDescent="0.25">
      <c r="A121" s="70" t="s">
        <v>36</v>
      </c>
      <c r="B121" s="70"/>
      <c r="C121" s="24"/>
      <c r="D121" s="25">
        <v>79715</v>
      </c>
      <c r="E121" s="25">
        <v>96714</v>
      </c>
      <c r="F121" s="25">
        <v>40124</v>
      </c>
      <c r="G121" s="25">
        <v>39759</v>
      </c>
      <c r="H121" s="25">
        <v>15257</v>
      </c>
      <c r="I121" s="6">
        <v>14742</v>
      </c>
      <c r="K121" s="6"/>
    </row>
    <row r="122" spans="1:11" x14ac:dyDescent="0.25">
      <c r="C122" s="24" t="s">
        <v>37</v>
      </c>
      <c r="D122" s="37"/>
      <c r="E122" s="37"/>
      <c r="F122" s="37"/>
      <c r="G122" s="37"/>
      <c r="H122" s="37"/>
      <c r="K122" s="36"/>
    </row>
    <row r="123" spans="1:11" x14ac:dyDescent="0.25">
      <c r="C123" s="24">
        <v>2</v>
      </c>
      <c r="D123" s="10">
        <f>D$121/$C123</f>
        <v>39857.5</v>
      </c>
      <c r="E123" s="10">
        <f t="shared" ref="E123:I134" si="10">E$121/$C123</f>
        <v>48357</v>
      </c>
      <c r="F123" s="10">
        <f t="shared" si="10"/>
        <v>20062</v>
      </c>
      <c r="G123" s="10">
        <f t="shared" si="10"/>
        <v>19879.5</v>
      </c>
      <c r="H123" s="12">
        <f t="shared" si="10"/>
        <v>7628.5</v>
      </c>
      <c r="I123" s="12">
        <f t="shared" si="10"/>
        <v>7371</v>
      </c>
      <c r="K123" s="6"/>
    </row>
    <row r="124" spans="1:11" x14ac:dyDescent="0.25">
      <c r="C124" s="24">
        <v>3</v>
      </c>
      <c r="D124" s="10">
        <f t="shared" ref="D124:D134" si="11">D$121/$C124</f>
        <v>26571.666666666668</v>
      </c>
      <c r="E124" s="10">
        <f t="shared" si="10"/>
        <v>32238</v>
      </c>
      <c r="F124" s="12">
        <f t="shared" si="10"/>
        <v>13374.666666666666</v>
      </c>
      <c r="G124" s="12">
        <f t="shared" si="10"/>
        <v>13253</v>
      </c>
      <c r="H124" s="12">
        <f t="shared" si="10"/>
        <v>5085.666666666667</v>
      </c>
      <c r="I124" s="12">
        <f t="shared" si="10"/>
        <v>4914</v>
      </c>
      <c r="K124" s="6"/>
    </row>
    <row r="125" spans="1:11" x14ac:dyDescent="0.25">
      <c r="C125" s="24">
        <v>4</v>
      </c>
      <c r="D125" s="10">
        <f t="shared" si="11"/>
        <v>19928.75</v>
      </c>
      <c r="E125" s="10">
        <f t="shared" si="10"/>
        <v>24178.5</v>
      </c>
      <c r="F125" s="12">
        <f t="shared" si="10"/>
        <v>10031</v>
      </c>
      <c r="G125" s="12">
        <f t="shared" si="10"/>
        <v>9939.75</v>
      </c>
      <c r="H125" s="12">
        <f t="shared" si="10"/>
        <v>3814.25</v>
      </c>
      <c r="I125" s="12">
        <f t="shared" si="10"/>
        <v>3685.5</v>
      </c>
      <c r="K125" s="36"/>
    </row>
    <row r="126" spans="1:11" x14ac:dyDescent="0.25">
      <c r="C126" s="24">
        <v>5</v>
      </c>
      <c r="D126" s="10">
        <f t="shared" si="11"/>
        <v>15943</v>
      </c>
      <c r="E126" s="10">
        <f t="shared" si="10"/>
        <v>19342.8</v>
      </c>
      <c r="F126" s="12">
        <f t="shared" si="10"/>
        <v>8024.8</v>
      </c>
      <c r="G126" s="12">
        <f t="shared" si="10"/>
        <v>7951.8</v>
      </c>
      <c r="H126" s="12">
        <f t="shared" si="10"/>
        <v>3051.4</v>
      </c>
      <c r="I126" s="12">
        <f t="shared" si="10"/>
        <v>2948.4</v>
      </c>
      <c r="K126" s="6"/>
    </row>
    <row r="127" spans="1:11" x14ac:dyDescent="0.25">
      <c r="C127" s="24">
        <v>6</v>
      </c>
      <c r="D127" s="12">
        <f t="shared" si="11"/>
        <v>13285.833333333334</v>
      </c>
      <c r="E127" s="10">
        <f t="shared" si="10"/>
        <v>16119</v>
      </c>
      <c r="F127" s="12">
        <f t="shared" si="10"/>
        <v>6687.333333333333</v>
      </c>
      <c r="G127" s="12">
        <f t="shared" si="10"/>
        <v>6626.5</v>
      </c>
      <c r="H127" s="12">
        <f t="shared" si="10"/>
        <v>2542.8333333333335</v>
      </c>
      <c r="I127" s="12">
        <f t="shared" si="10"/>
        <v>2457</v>
      </c>
      <c r="K127" s="6"/>
    </row>
    <row r="128" spans="1:11" x14ac:dyDescent="0.25">
      <c r="C128" s="24">
        <v>7</v>
      </c>
      <c r="D128" s="12">
        <f t="shared" si="11"/>
        <v>11387.857142857143</v>
      </c>
      <c r="E128" s="10">
        <f t="shared" si="10"/>
        <v>13816.285714285714</v>
      </c>
      <c r="F128" s="12">
        <f t="shared" si="10"/>
        <v>5732</v>
      </c>
      <c r="G128" s="12">
        <f t="shared" si="10"/>
        <v>5679.8571428571431</v>
      </c>
      <c r="H128" s="12">
        <f t="shared" si="10"/>
        <v>2179.5714285714284</v>
      </c>
      <c r="I128" s="12">
        <f t="shared" si="10"/>
        <v>2106</v>
      </c>
      <c r="K128" s="36"/>
    </row>
    <row r="129" spans="1:11" x14ac:dyDescent="0.25">
      <c r="C129" s="24">
        <v>8</v>
      </c>
      <c r="D129" s="12">
        <f t="shared" si="11"/>
        <v>9964.375</v>
      </c>
      <c r="E129" s="12">
        <f t="shared" si="10"/>
        <v>12089.25</v>
      </c>
      <c r="F129" s="12">
        <f t="shared" si="10"/>
        <v>5015.5</v>
      </c>
      <c r="G129" s="12">
        <f t="shared" si="10"/>
        <v>4969.875</v>
      </c>
      <c r="H129" s="12">
        <f t="shared" si="10"/>
        <v>1907.125</v>
      </c>
      <c r="I129" s="12">
        <f t="shared" si="10"/>
        <v>1842.75</v>
      </c>
      <c r="K129" s="6"/>
    </row>
    <row r="130" spans="1:11" x14ac:dyDescent="0.25">
      <c r="C130" s="24">
        <v>9</v>
      </c>
      <c r="D130" s="12">
        <f t="shared" si="11"/>
        <v>8857.2222222222226</v>
      </c>
      <c r="E130" s="12">
        <f t="shared" si="10"/>
        <v>10746</v>
      </c>
      <c r="F130" s="12">
        <f t="shared" si="10"/>
        <v>4458.2222222222226</v>
      </c>
      <c r="G130" s="12">
        <f t="shared" si="10"/>
        <v>4417.666666666667</v>
      </c>
      <c r="H130" s="12">
        <f t="shared" si="10"/>
        <v>1695.2222222222222</v>
      </c>
      <c r="I130" s="12">
        <f t="shared" si="10"/>
        <v>1638</v>
      </c>
      <c r="K130" s="6"/>
    </row>
    <row r="131" spans="1:11" x14ac:dyDescent="0.25">
      <c r="C131" s="24">
        <v>10</v>
      </c>
      <c r="D131" s="12">
        <f t="shared" si="11"/>
        <v>7971.5</v>
      </c>
      <c r="E131" s="12">
        <f t="shared" si="10"/>
        <v>9671.4</v>
      </c>
      <c r="F131" s="12">
        <f t="shared" si="10"/>
        <v>4012.4</v>
      </c>
      <c r="G131" s="12">
        <f t="shared" si="10"/>
        <v>3975.9</v>
      </c>
      <c r="H131" s="12">
        <f t="shared" si="10"/>
        <v>1525.7</v>
      </c>
      <c r="I131" s="12">
        <f t="shared" si="10"/>
        <v>1474.2</v>
      </c>
    </row>
    <row r="132" spans="1:11" x14ac:dyDescent="0.25">
      <c r="C132" s="24">
        <v>11</v>
      </c>
      <c r="D132" s="12">
        <f t="shared" si="11"/>
        <v>7246.818181818182</v>
      </c>
      <c r="E132" s="12">
        <f t="shared" si="10"/>
        <v>8792.181818181818</v>
      </c>
      <c r="F132" s="12">
        <f t="shared" si="10"/>
        <v>3647.6363636363635</v>
      </c>
      <c r="G132" s="12">
        <f t="shared" si="10"/>
        <v>3614.4545454545455</v>
      </c>
      <c r="H132" s="12">
        <f t="shared" si="10"/>
        <v>1387</v>
      </c>
      <c r="I132" s="12">
        <f t="shared" si="10"/>
        <v>1340.1818181818182</v>
      </c>
    </row>
    <row r="133" spans="1:11" x14ac:dyDescent="0.25">
      <c r="C133" s="24">
        <v>12</v>
      </c>
      <c r="D133" s="12">
        <f t="shared" si="11"/>
        <v>6642.916666666667</v>
      </c>
      <c r="E133" s="12">
        <f t="shared" si="10"/>
        <v>8059.5</v>
      </c>
      <c r="F133" s="12">
        <f t="shared" si="10"/>
        <v>3343.6666666666665</v>
      </c>
      <c r="G133" s="12">
        <f t="shared" si="10"/>
        <v>3313.25</v>
      </c>
      <c r="H133" s="12">
        <f t="shared" si="10"/>
        <v>1271.4166666666667</v>
      </c>
      <c r="I133" s="12">
        <f t="shared" si="10"/>
        <v>1228.5</v>
      </c>
    </row>
    <row r="134" spans="1:11" x14ac:dyDescent="0.25">
      <c r="C134" s="24">
        <v>13</v>
      </c>
      <c r="D134" s="12">
        <f t="shared" si="11"/>
        <v>6131.9230769230771</v>
      </c>
      <c r="E134" s="12">
        <f t="shared" si="10"/>
        <v>7439.5384615384619</v>
      </c>
      <c r="F134" s="12">
        <f t="shared" si="10"/>
        <v>3086.4615384615386</v>
      </c>
      <c r="G134" s="12">
        <f t="shared" si="10"/>
        <v>3058.3846153846152</v>
      </c>
      <c r="H134" s="12">
        <f t="shared" si="10"/>
        <v>1173.6153846153845</v>
      </c>
      <c r="I134" s="12">
        <f t="shared" si="10"/>
        <v>1134</v>
      </c>
    </row>
    <row r="135" spans="1:11" x14ac:dyDescent="0.25">
      <c r="C135" s="24"/>
      <c r="D135" s="37"/>
      <c r="E135" s="37"/>
      <c r="F135" s="37"/>
      <c r="G135" s="37"/>
      <c r="H135" s="37"/>
    </row>
    <row r="136" spans="1:11" x14ac:dyDescent="0.25">
      <c r="A136" s="16"/>
      <c r="B136" s="16"/>
      <c r="C136" s="24"/>
      <c r="D136" s="37"/>
      <c r="E136" s="37"/>
      <c r="F136" s="37"/>
      <c r="G136" s="37"/>
      <c r="H136" s="37"/>
    </row>
    <row r="137" spans="1:11" x14ac:dyDescent="0.25">
      <c r="A137" s="70" t="s">
        <v>82</v>
      </c>
      <c r="B137" s="70"/>
      <c r="C137" s="24"/>
      <c r="D137" s="37">
        <v>4</v>
      </c>
      <c r="E137" s="37">
        <v>6</v>
      </c>
      <c r="F137" s="37">
        <v>1</v>
      </c>
      <c r="G137" s="37">
        <v>1</v>
      </c>
      <c r="H137" s="37">
        <v>0</v>
      </c>
      <c r="I137" s="37">
        <v>0</v>
      </c>
    </row>
    <row r="138" spans="1:11" x14ac:dyDescent="0.25">
      <c r="A138" s="16"/>
      <c r="B138" s="16"/>
      <c r="C138" s="24"/>
      <c r="D138" s="37"/>
      <c r="E138" s="37"/>
      <c r="F138" s="37"/>
      <c r="G138" s="37"/>
      <c r="H138" s="37"/>
    </row>
    <row r="139" spans="1:11" x14ac:dyDescent="0.25">
      <c r="C139" s="24"/>
      <c r="D139" s="37"/>
      <c r="E139" s="37"/>
      <c r="F139" s="37"/>
      <c r="G139" s="37"/>
      <c r="H139" s="37"/>
    </row>
    <row r="140" spans="1:11" x14ac:dyDescent="0.25">
      <c r="C140" s="24"/>
      <c r="D140" s="37"/>
      <c r="E140" s="37"/>
      <c r="F140" s="37"/>
      <c r="G140" s="37"/>
      <c r="H140" s="37"/>
    </row>
    <row r="141" spans="1:11" x14ac:dyDescent="0.25">
      <c r="C141" s="24"/>
      <c r="D141" s="37"/>
      <c r="E141" s="37"/>
      <c r="F141" s="37"/>
      <c r="G141" s="37"/>
      <c r="H141" s="37"/>
    </row>
    <row r="142" spans="1:11" x14ac:dyDescent="0.25">
      <c r="C142" s="24"/>
      <c r="D142" s="71" t="s">
        <v>18</v>
      </c>
      <c r="E142" s="71"/>
      <c r="F142" s="37"/>
      <c r="G142" s="37"/>
      <c r="H142" s="37"/>
      <c r="I142" s="37" t="s">
        <v>30</v>
      </c>
    </row>
    <row r="143" spans="1:11" x14ac:dyDescent="0.25">
      <c r="C143" s="24"/>
      <c r="D143" s="37"/>
      <c r="E143" s="37"/>
      <c r="F143" s="37"/>
      <c r="G143" s="37"/>
      <c r="H143" s="37"/>
    </row>
    <row r="144" spans="1:11" x14ac:dyDescent="0.25">
      <c r="C144" s="24"/>
      <c r="D144" s="3" t="s">
        <v>0</v>
      </c>
      <c r="E144" s="3" t="s">
        <v>1</v>
      </c>
      <c r="F144" s="3" t="s">
        <v>2</v>
      </c>
      <c r="G144" s="3" t="s">
        <v>3</v>
      </c>
      <c r="H144" s="44" t="s">
        <v>55</v>
      </c>
      <c r="I144" s="29" t="s">
        <v>56</v>
      </c>
    </row>
    <row r="145" spans="1:10" x14ac:dyDescent="0.25">
      <c r="C145" s="24"/>
      <c r="D145" s="37"/>
      <c r="E145" s="37"/>
      <c r="F145" s="37"/>
      <c r="G145" s="37"/>
      <c r="H145" s="37"/>
    </row>
    <row r="146" spans="1:10" x14ac:dyDescent="0.25">
      <c r="A146" s="70" t="s">
        <v>36</v>
      </c>
      <c r="B146" s="70"/>
      <c r="C146" s="24"/>
      <c r="D146" s="25">
        <v>119457</v>
      </c>
      <c r="E146" s="25">
        <v>195176</v>
      </c>
      <c r="F146" s="25">
        <v>64412</v>
      </c>
      <c r="G146" s="25">
        <v>74191</v>
      </c>
      <c r="H146" s="25">
        <v>28164</v>
      </c>
      <c r="I146" s="6">
        <v>31369</v>
      </c>
    </row>
    <row r="147" spans="1:10" x14ac:dyDescent="0.25">
      <c r="C147" s="24" t="s">
        <v>37</v>
      </c>
      <c r="D147" s="37"/>
      <c r="E147" s="37"/>
      <c r="F147" s="37"/>
      <c r="G147" s="37"/>
      <c r="H147" s="37"/>
    </row>
    <row r="148" spans="1:10" x14ac:dyDescent="0.25">
      <c r="C148" s="24">
        <v>2</v>
      </c>
      <c r="D148" s="10">
        <f>D$146/$C148</f>
        <v>59728.5</v>
      </c>
      <c r="E148" s="10">
        <f t="shared" ref="E148:I163" si="12">E$146/$C148</f>
        <v>97588</v>
      </c>
      <c r="F148" s="10">
        <f t="shared" si="12"/>
        <v>32206</v>
      </c>
      <c r="G148" s="10">
        <f t="shared" si="12"/>
        <v>37095.5</v>
      </c>
      <c r="H148" s="12">
        <f t="shared" si="12"/>
        <v>14082</v>
      </c>
      <c r="I148" s="12">
        <f t="shared" si="12"/>
        <v>15684.5</v>
      </c>
    </row>
    <row r="149" spans="1:10" x14ac:dyDescent="0.25">
      <c r="C149" s="24">
        <v>3</v>
      </c>
      <c r="D149" s="10">
        <f t="shared" ref="D149:I169" si="13">D$146/$C149</f>
        <v>39819</v>
      </c>
      <c r="E149" s="10">
        <f t="shared" si="12"/>
        <v>65058.666666666664</v>
      </c>
      <c r="F149" s="10">
        <f t="shared" si="12"/>
        <v>21470.666666666668</v>
      </c>
      <c r="G149" s="10">
        <f t="shared" si="12"/>
        <v>24730.333333333332</v>
      </c>
      <c r="H149" s="12">
        <f t="shared" si="12"/>
        <v>9388</v>
      </c>
      <c r="I149" s="12">
        <f t="shared" si="12"/>
        <v>10456.333333333334</v>
      </c>
    </row>
    <row r="150" spans="1:10" x14ac:dyDescent="0.25">
      <c r="C150" s="24">
        <v>4</v>
      </c>
      <c r="D150" s="10">
        <f t="shared" si="13"/>
        <v>29864.25</v>
      </c>
      <c r="E150" s="10">
        <f t="shared" si="12"/>
        <v>48794</v>
      </c>
      <c r="F150" s="12">
        <f t="shared" si="12"/>
        <v>16103</v>
      </c>
      <c r="G150" s="10">
        <f t="shared" si="12"/>
        <v>18547.75</v>
      </c>
      <c r="H150" s="12">
        <f t="shared" si="12"/>
        <v>7041</v>
      </c>
      <c r="I150" s="12">
        <f t="shared" si="12"/>
        <v>7842.25</v>
      </c>
    </row>
    <row r="151" spans="1:10" x14ac:dyDescent="0.25">
      <c r="C151" s="24">
        <v>5</v>
      </c>
      <c r="D151" s="10">
        <f t="shared" si="13"/>
        <v>23891.4</v>
      </c>
      <c r="E151" s="10">
        <f t="shared" si="12"/>
        <v>39035.199999999997</v>
      </c>
      <c r="F151" s="12">
        <f t="shared" si="12"/>
        <v>12882.4</v>
      </c>
      <c r="G151" s="12">
        <f t="shared" si="12"/>
        <v>14838.2</v>
      </c>
      <c r="H151" s="12">
        <f t="shared" si="12"/>
        <v>5632.8</v>
      </c>
      <c r="I151" s="12">
        <f t="shared" si="12"/>
        <v>6273.8</v>
      </c>
    </row>
    <row r="152" spans="1:10" x14ac:dyDescent="0.25">
      <c r="C152" s="24">
        <v>6</v>
      </c>
      <c r="D152" s="10">
        <f t="shared" si="13"/>
        <v>19909.5</v>
      </c>
      <c r="E152" s="10">
        <f t="shared" si="12"/>
        <v>32529.333333333332</v>
      </c>
      <c r="F152" s="12">
        <f t="shared" si="12"/>
        <v>10735.333333333334</v>
      </c>
      <c r="G152" s="12">
        <f t="shared" si="12"/>
        <v>12365.166666666666</v>
      </c>
      <c r="H152" s="12">
        <f t="shared" si="12"/>
        <v>4694</v>
      </c>
      <c r="I152" s="12">
        <f t="shared" si="12"/>
        <v>5228.166666666667</v>
      </c>
    </row>
    <row r="153" spans="1:10" x14ac:dyDescent="0.25">
      <c r="C153" s="24">
        <v>7</v>
      </c>
      <c r="D153" s="10">
        <f t="shared" si="13"/>
        <v>17065.285714285714</v>
      </c>
      <c r="E153" s="10">
        <f t="shared" si="12"/>
        <v>27882.285714285714</v>
      </c>
      <c r="F153" s="12">
        <f t="shared" si="12"/>
        <v>9201.7142857142862</v>
      </c>
      <c r="G153" s="12">
        <f t="shared" si="12"/>
        <v>10598.714285714286</v>
      </c>
      <c r="H153" s="12">
        <f t="shared" si="12"/>
        <v>4023.4285714285716</v>
      </c>
      <c r="I153" s="12">
        <f t="shared" si="12"/>
        <v>4481.2857142857147</v>
      </c>
    </row>
    <row r="154" spans="1:10" x14ac:dyDescent="0.25">
      <c r="C154" s="24">
        <v>8</v>
      </c>
      <c r="D154" s="12">
        <f t="shared" si="13"/>
        <v>14932.125</v>
      </c>
      <c r="E154" s="10">
        <f t="shared" si="12"/>
        <v>24397</v>
      </c>
      <c r="F154" s="12">
        <f t="shared" si="12"/>
        <v>8051.5</v>
      </c>
      <c r="G154" s="12">
        <f t="shared" si="12"/>
        <v>9273.875</v>
      </c>
      <c r="H154" s="12">
        <f t="shared" si="12"/>
        <v>3520.5</v>
      </c>
      <c r="I154" s="12">
        <f t="shared" si="12"/>
        <v>3921.125</v>
      </c>
    </row>
    <row r="155" spans="1:10" x14ac:dyDescent="0.25">
      <c r="C155" s="24">
        <v>9</v>
      </c>
      <c r="D155" s="12">
        <f t="shared" si="13"/>
        <v>13273</v>
      </c>
      <c r="E155" s="10">
        <f t="shared" si="12"/>
        <v>21686.222222222223</v>
      </c>
      <c r="F155" s="12">
        <f t="shared" si="12"/>
        <v>7156.8888888888887</v>
      </c>
      <c r="G155" s="12">
        <f t="shared" si="12"/>
        <v>8243.4444444444453</v>
      </c>
      <c r="H155" s="12">
        <f t="shared" si="12"/>
        <v>3129.3333333333335</v>
      </c>
      <c r="I155" s="12">
        <f t="shared" si="12"/>
        <v>3485.4444444444443</v>
      </c>
    </row>
    <row r="156" spans="1:10" x14ac:dyDescent="0.25">
      <c r="C156" s="24">
        <v>10</v>
      </c>
      <c r="D156" s="12">
        <f t="shared" si="13"/>
        <v>11945.7</v>
      </c>
      <c r="E156" s="10">
        <f t="shared" si="12"/>
        <v>19517.599999999999</v>
      </c>
      <c r="F156" s="12">
        <f t="shared" si="12"/>
        <v>6441.2</v>
      </c>
      <c r="G156" s="12">
        <f t="shared" si="12"/>
        <v>7419.1</v>
      </c>
      <c r="H156" s="12">
        <f t="shared" si="12"/>
        <v>2816.4</v>
      </c>
      <c r="I156" s="12">
        <f t="shared" si="12"/>
        <v>3136.9</v>
      </c>
    </row>
    <row r="157" spans="1:10" x14ac:dyDescent="0.25">
      <c r="C157" s="24">
        <v>11</v>
      </c>
      <c r="D157" s="12">
        <f t="shared" si="13"/>
        <v>10859.727272727272</v>
      </c>
      <c r="E157" s="10">
        <f t="shared" si="12"/>
        <v>17743.272727272728</v>
      </c>
      <c r="F157" s="12">
        <f t="shared" si="12"/>
        <v>5855.636363636364</v>
      </c>
      <c r="G157" s="12">
        <f t="shared" si="12"/>
        <v>6744.636363636364</v>
      </c>
      <c r="H157" s="12">
        <f t="shared" si="12"/>
        <v>2560.3636363636365</v>
      </c>
      <c r="I157" s="12">
        <f t="shared" si="12"/>
        <v>2851.7272727272725</v>
      </c>
      <c r="J157" s="6"/>
    </row>
    <row r="158" spans="1:10" x14ac:dyDescent="0.25">
      <c r="C158" s="24">
        <v>12</v>
      </c>
      <c r="D158" s="12">
        <f t="shared" si="13"/>
        <v>9954.75</v>
      </c>
      <c r="E158" s="10">
        <f t="shared" si="12"/>
        <v>16264.666666666666</v>
      </c>
      <c r="F158" s="12">
        <f t="shared" si="12"/>
        <v>5367.666666666667</v>
      </c>
      <c r="G158" s="12">
        <f t="shared" si="12"/>
        <v>6182.583333333333</v>
      </c>
      <c r="H158" s="12">
        <f t="shared" si="12"/>
        <v>2347</v>
      </c>
      <c r="I158" s="12">
        <f t="shared" si="12"/>
        <v>2614.0833333333335</v>
      </c>
      <c r="J158" s="6"/>
    </row>
    <row r="159" spans="1:10" x14ac:dyDescent="0.25">
      <c r="C159" s="24">
        <v>13</v>
      </c>
      <c r="D159" s="12">
        <f t="shared" si="13"/>
        <v>9189</v>
      </c>
      <c r="E159" s="12">
        <f t="shared" si="12"/>
        <v>15013.538461538461</v>
      </c>
      <c r="F159" s="12">
        <f t="shared" si="12"/>
        <v>4954.7692307692305</v>
      </c>
      <c r="G159" s="12">
        <f t="shared" si="12"/>
        <v>5707</v>
      </c>
      <c r="H159" s="12">
        <f t="shared" si="12"/>
        <v>2166.4615384615386</v>
      </c>
      <c r="I159" s="12">
        <f t="shared" si="12"/>
        <v>2413</v>
      </c>
      <c r="J159" s="36"/>
    </row>
    <row r="160" spans="1:10" x14ac:dyDescent="0.25">
      <c r="C160" s="24">
        <v>14</v>
      </c>
      <c r="D160" s="12">
        <f t="shared" si="13"/>
        <v>8532.6428571428569</v>
      </c>
      <c r="E160" s="12">
        <f t="shared" si="12"/>
        <v>13941.142857142857</v>
      </c>
      <c r="F160" s="12">
        <f t="shared" si="12"/>
        <v>4600.8571428571431</v>
      </c>
      <c r="G160" s="12">
        <f t="shared" si="12"/>
        <v>5299.3571428571431</v>
      </c>
      <c r="H160" s="12">
        <f t="shared" si="12"/>
        <v>2011.7142857142858</v>
      </c>
      <c r="I160" s="12">
        <f t="shared" si="12"/>
        <v>2240.6428571428573</v>
      </c>
      <c r="J160" s="6"/>
    </row>
    <row r="161" spans="1:10" x14ac:dyDescent="0.25">
      <c r="C161" s="24">
        <v>15</v>
      </c>
      <c r="D161" s="12">
        <f t="shared" si="13"/>
        <v>7963.8</v>
      </c>
      <c r="E161" s="12">
        <f t="shared" si="12"/>
        <v>13011.733333333334</v>
      </c>
      <c r="F161" s="12">
        <f t="shared" si="12"/>
        <v>4294.1333333333332</v>
      </c>
      <c r="G161" s="12">
        <f t="shared" si="12"/>
        <v>4946.0666666666666</v>
      </c>
      <c r="H161" s="12">
        <f t="shared" si="12"/>
        <v>1877.6</v>
      </c>
      <c r="I161" s="12">
        <f t="shared" si="12"/>
        <v>2091.2666666666669</v>
      </c>
      <c r="J161" s="6"/>
    </row>
    <row r="162" spans="1:10" x14ac:dyDescent="0.25">
      <c r="C162" s="24">
        <v>16</v>
      </c>
      <c r="D162" s="12">
        <f t="shared" si="13"/>
        <v>7466.0625</v>
      </c>
      <c r="E162" s="12">
        <f t="shared" si="12"/>
        <v>12198.5</v>
      </c>
      <c r="F162" s="12">
        <f t="shared" si="12"/>
        <v>4025.75</v>
      </c>
      <c r="G162" s="12">
        <f t="shared" si="12"/>
        <v>4636.9375</v>
      </c>
      <c r="H162" s="12">
        <f t="shared" si="12"/>
        <v>1760.25</v>
      </c>
      <c r="I162" s="12">
        <f t="shared" si="12"/>
        <v>1960.5625</v>
      </c>
      <c r="J162" s="36"/>
    </row>
    <row r="163" spans="1:10" x14ac:dyDescent="0.25">
      <c r="C163" s="24">
        <v>17</v>
      </c>
      <c r="D163" s="12">
        <f t="shared" si="13"/>
        <v>7026.8823529411766</v>
      </c>
      <c r="E163" s="12">
        <f t="shared" si="12"/>
        <v>11480.941176470587</v>
      </c>
      <c r="F163" s="12">
        <f t="shared" si="12"/>
        <v>3788.9411764705883</v>
      </c>
      <c r="G163" s="12">
        <f t="shared" si="12"/>
        <v>4364.1764705882351</v>
      </c>
      <c r="H163" s="12">
        <f t="shared" si="12"/>
        <v>1656.7058823529412</v>
      </c>
      <c r="I163" s="12">
        <f t="shared" si="12"/>
        <v>1845.2352941176471</v>
      </c>
      <c r="J163" s="6"/>
    </row>
    <row r="164" spans="1:10" x14ac:dyDescent="0.25">
      <c r="C164" s="24">
        <v>18</v>
      </c>
      <c r="D164" s="12">
        <f t="shared" si="13"/>
        <v>6636.5</v>
      </c>
      <c r="E164" s="12">
        <f t="shared" si="13"/>
        <v>10843.111111111111</v>
      </c>
      <c r="F164" s="12">
        <f t="shared" si="13"/>
        <v>3578.4444444444443</v>
      </c>
      <c r="G164" s="12">
        <f t="shared" si="13"/>
        <v>4121.7222222222226</v>
      </c>
      <c r="H164" s="12">
        <f t="shared" si="13"/>
        <v>1564.6666666666667</v>
      </c>
      <c r="I164" s="12">
        <f t="shared" si="13"/>
        <v>1742.7222222222222</v>
      </c>
      <c r="J164" s="6"/>
    </row>
    <row r="165" spans="1:10" x14ac:dyDescent="0.25">
      <c r="C165" s="24">
        <v>19</v>
      </c>
      <c r="D165" s="12">
        <f t="shared" si="13"/>
        <v>6287.2105263157891</v>
      </c>
      <c r="E165" s="12">
        <f t="shared" si="13"/>
        <v>10272.421052631578</v>
      </c>
      <c r="F165" s="12">
        <f t="shared" si="13"/>
        <v>3390.1052631578946</v>
      </c>
      <c r="G165" s="12">
        <f t="shared" si="13"/>
        <v>3904.7894736842104</v>
      </c>
      <c r="H165" s="12">
        <f t="shared" si="13"/>
        <v>1482.3157894736842</v>
      </c>
      <c r="I165" s="12">
        <f t="shared" si="13"/>
        <v>1651</v>
      </c>
      <c r="J165" s="36"/>
    </row>
    <row r="166" spans="1:10" x14ac:dyDescent="0.25">
      <c r="C166" s="24">
        <v>20</v>
      </c>
      <c r="D166" s="12">
        <f t="shared" si="13"/>
        <v>5972.85</v>
      </c>
      <c r="E166" s="12">
        <f t="shared" si="13"/>
        <v>9758.7999999999993</v>
      </c>
      <c r="F166" s="12">
        <f t="shared" si="13"/>
        <v>3220.6</v>
      </c>
      <c r="G166" s="12">
        <f t="shared" si="13"/>
        <v>3709.55</v>
      </c>
      <c r="H166" s="12">
        <f t="shared" si="13"/>
        <v>1408.2</v>
      </c>
      <c r="I166" s="12">
        <f t="shared" si="13"/>
        <v>1568.45</v>
      </c>
      <c r="J166" s="6"/>
    </row>
    <row r="167" spans="1:10" x14ac:dyDescent="0.25">
      <c r="C167" s="24">
        <v>21</v>
      </c>
      <c r="D167" s="12">
        <f t="shared" si="13"/>
        <v>5688.4285714285716</v>
      </c>
      <c r="E167" s="12">
        <f t="shared" si="13"/>
        <v>9294.0952380952385</v>
      </c>
      <c r="F167" s="12">
        <f t="shared" si="13"/>
        <v>3067.2380952380954</v>
      </c>
      <c r="G167" s="12">
        <f t="shared" si="13"/>
        <v>3532.9047619047619</v>
      </c>
      <c r="H167" s="12">
        <f t="shared" si="13"/>
        <v>1341.1428571428571</v>
      </c>
      <c r="I167" s="12">
        <f t="shared" si="13"/>
        <v>1493.7619047619048</v>
      </c>
      <c r="J167" s="6"/>
    </row>
    <row r="168" spans="1:10" x14ac:dyDescent="0.25">
      <c r="C168" s="24">
        <v>22</v>
      </c>
      <c r="D168" s="12">
        <f t="shared" si="13"/>
        <v>5429.863636363636</v>
      </c>
      <c r="E168" s="12">
        <f t="shared" si="13"/>
        <v>8871.636363636364</v>
      </c>
      <c r="F168" s="12">
        <f t="shared" si="13"/>
        <v>2927.818181818182</v>
      </c>
      <c r="G168" s="12">
        <f t="shared" si="13"/>
        <v>3372.318181818182</v>
      </c>
      <c r="H168" s="12">
        <f t="shared" si="13"/>
        <v>1280.1818181818182</v>
      </c>
      <c r="I168" s="12">
        <f t="shared" si="13"/>
        <v>1425.8636363636363</v>
      </c>
      <c r="J168" s="36"/>
    </row>
    <row r="169" spans="1:10" x14ac:dyDescent="0.25">
      <c r="C169" s="24">
        <v>23</v>
      </c>
      <c r="D169" s="12">
        <f t="shared" si="13"/>
        <v>5193.782608695652</v>
      </c>
      <c r="E169" s="12">
        <f t="shared" si="13"/>
        <v>8485.9130434782601</v>
      </c>
      <c r="F169" s="12">
        <f t="shared" si="13"/>
        <v>2800.521739130435</v>
      </c>
      <c r="G169" s="12">
        <f t="shared" si="13"/>
        <v>3225.695652173913</v>
      </c>
      <c r="H169" s="12">
        <f t="shared" si="13"/>
        <v>1224.5217391304348</v>
      </c>
      <c r="I169" s="12">
        <f t="shared" si="13"/>
        <v>1363.8695652173913</v>
      </c>
      <c r="J169" s="36"/>
    </row>
    <row r="170" spans="1:10" x14ac:dyDescent="0.25">
      <c r="C170" s="24"/>
      <c r="D170" s="37"/>
      <c r="E170" s="37"/>
      <c r="F170" s="37"/>
      <c r="G170" s="37"/>
      <c r="H170" s="37"/>
      <c r="J170" s="6"/>
    </row>
    <row r="171" spans="1:10" x14ac:dyDescent="0.25">
      <c r="A171" s="16"/>
      <c r="B171" s="16"/>
      <c r="C171" s="24"/>
      <c r="D171" s="37"/>
      <c r="E171" s="37"/>
      <c r="F171" s="37"/>
      <c r="G171" s="37"/>
      <c r="H171" s="37"/>
      <c r="J171" s="6"/>
    </row>
    <row r="172" spans="1:10" x14ac:dyDescent="0.25">
      <c r="A172" s="70" t="s">
        <v>82</v>
      </c>
      <c r="B172" s="70"/>
      <c r="C172" s="24"/>
      <c r="D172" s="37">
        <v>6</v>
      </c>
      <c r="E172" s="37">
        <v>11</v>
      </c>
      <c r="F172" s="37">
        <v>2</v>
      </c>
      <c r="G172" s="37">
        <v>3</v>
      </c>
      <c r="H172" s="37">
        <v>0</v>
      </c>
      <c r="I172" s="37">
        <v>0</v>
      </c>
      <c r="J172" s="36"/>
    </row>
    <row r="173" spans="1:10" x14ac:dyDescent="0.25">
      <c r="A173" s="16"/>
      <c r="B173" s="16"/>
      <c r="C173" s="24"/>
      <c r="D173" s="37"/>
      <c r="E173" s="37"/>
      <c r="F173" s="37"/>
      <c r="G173" s="37"/>
      <c r="H173" s="37"/>
      <c r="J173" s="6"/>
    </row>
    <row r="174" spans="1:10" x14ac:dyDescent="0.25">
      <c r="C174" s="24"/>
      <c r="D174" s="37"/>
      <c r="E174" s="37"/>
      <c r="F174" s="37"/>
      <c r="G174" s="37"/>
      <c r="H174" s="37"/>
      <c r="J174" s="6"/>
    </row>
    <row r="175" spans="1:10" x14ac:dyDescent="0.25">
      <c r="C175" s="24"/>
      <c r="D175" s="37"/>
      <c r="E175" s="37"/>
      <c r="F175" s="37"/>
      <c r="G175" s="37"/>
      <c r="H175" s="37"/>
      <c r="J175" s="36"/>
    </row>
    <row r="176" spans="1:10" x14ac:dyDescent="0.25">
      <c r="C176" s="24"/>
      <c r="D176" s="37"/>
      <c r="E176" s="37"/>
      <c r="F176" s="37"/>
      <c r="G176" s="37"/>
      <c r="H176" s="37"/>
      <c r="J176" s="6"/>
    </row>
    <row r="177" spans="1:10" x14ac:dyDescent="0.25">
      <c r="C177" s="24"/>
      <c r="D177" s="71" t="s">
        <v>19</v>
      </c>
      <c r="E177" s="71"/>
      <c r="F177" s="37"/>
      <c r="G177" s="37"/>
      <c r="H177" s="37"/>
      <c r="I177" s="37" t="s">
        <v>29</v>
      </c>
      <c r="J177" s="6"/>
    </row>
    <row r="178" spans="1:10" x14ac:dyDescent="0.25">
      <c r="C178" s="24"/>
      <c r="D178" s="37"/>
      <c r="E178" s="13"/>
      <c r="F178" s="37"/>
      <c r="G178" s="37"/>
      <c r="H178" s="37"/>
      <c r="J178" s="36"/>
    </row>
    <row r="179" spans="1:10" x14ac:dyDescent="0.25">
      <c r="C179" s="24"/>
      <c r="D179" s="3" t="s">
        <v>0</v>
      </c>
      <c r="E179" s="3" t="s">
        <v>1</v>
      </c>
      <c r="F179" s="3" t="s">
        <v>2</v>
      </c>
      <c r="G179" s="3" t="s">
        <v>3</v>
      </c>
      <c r="H179" s="44" t="s">
        <v>55</v>
      </c>
      <c r="I179" s="29" t="s">
        <v>56</v>
      </c>
      <c r="J179" s="6"/>
    </row>
    <row r="180" spans="1:10" x14ac:dyDescent="0.25">
      <c r="C180" s="24"/>
      <c r="D180" s="37"/>
      <c r="E180" s="13"/>
      <c r="F180" s="37"/>
      <c r="G180" s="37"/>
      <c r="H180" s="37"/>
      <c r="J180" s="6"/>
    </row>
    <row r="181" spans="1:10" x14ac:dyDescent="0.25">
      <c r="A181" s="70" t="s">
        <v>36</v>
      </c>
      <c r="B181" s="70"/>
      <c r="C181" s="24"/>
      <c r="D181" s="25">
        <v>87019</v>
      </c>
      <c r="E181" s="25">
        <v>84534</v>
      </c>
      <c r="F181" s="25">
        <v>42117</v>
      </c>
      <c r="G181" s="25">
        <v>35662</v>
      </c>
      <c r="H181" s="25">
        <v>13270</v>
      </c>
      <c r="I181" s="6">
        <v>15338</v>
      </c>
    </row>
    <row r="182" spans="1:10" x14ac:dyDescent="0.25">
      <c r="C182" s="24" t="s">
        <v>37</v>
      </c>
      <c r="D182" s="37"/>
      <c r="E182" s="37"/>
      <c r="F182" s="37"/>
      <c r="G182" s="37"/>
      <c r="H182" s="37"/>
    </row>
    <row r="183" spans="1:10" x14ac:dyDescent="0.25">
      <c r="C183" s="24">
        <v>2</v>
      </c>
      <c r="D183" s="10">
        <f>D$181/$C183</f>
        <v>43509.5</v>
      </c>
      <c r="E183" s="10">
        <f t="shared" ref="E183:I194" si="14">E$181/$C183</f>
        <v>42267</v>
      </c>
      <c r="F183" s="10">
        <f t="shared" si="14"/>
        <v>21058.5</v>
      </c>
      <c r="G183" s="10">
        <f t="shared" si="14"/>
        <v>17831</v>
      </c>
      <c r="H183" s="12">
        <f t="shared" si="14"/>
        <v>6635</v>
      </c>
      <c r="I183" s="12">
        <f t="shared" si="14"/>
        <v>7669</v>
      </c>
    </row>
    <row r="184" spans="1:10" x14ac:dyDescent="0.25">
      <c r="C184" s="24">
        <v>3</v>
      </c>
      <c r="D184" s="10">
        <f t="shared" ref="D184:D194" si="15">D$181/$C184</f>
        <v>29006.333333333332</v>
      </c>
      <c r="E184" s="10">
        <f t="shared" si="14"/>
        <v>28178</v>
      </c>
      <c r="F184" s="12">
        <f t="shared" si="14"/>
        <v>14039</v>
      </c>
      <c r="G184" s="12">
        <f t="shared" si="14"/>
        <v>11887.333333333334</v>
      </c>
      <c r="H184" s="12">
        <f t="shared" si="14"/>
        <v>4423.333333333333</v>
      </c>
      <c r="I184" s="12">
        <f t="shared" si="14"/>
        <v>5112.666666666667</v>
      </c>
    </row>
    <row r="185" spans="1:10" x14ac:dyDescent="0.25">
      <c r="C185" s="24">
        <v>4</v>
      </c>
      <c r="D185" s="10">
        <f t="shared" si="15"/>
        <v>21754.75</v>
      </c>
      <c r="E185" s="10">
        <f t="shared" si="14"/>
        <v>21133.5</v>
      </c>
      <c r="F185" s="12">
        <f t="shared" si="14"/>
        <v>10529.25</v>
      </c>
      <c r="G185" s="12">
        <f t="shared" si="14"/>
        <v>8915.5</v>
      </c>
      <c r="H185" s="12">
        <f t="shared" si="14"/>
        <v>3317.5</v>
      </c>
      <c r="I185" s="12">
        <f t="shared" si="14"/>
        <v>3834.5</v>
      </c>
    </row>
    <row r="186" spans="1:10" x14ac:dyDescent="0.25">
      <c r="C186" s="24">
        <v>5</v>
      </c>
      <c r="D186" s="10">
        <f t="shared" si="15"/>
        <v>17403.8</v>
      </c>
      <c r="E186" s="10">
        <f t="shared" si="14"/>
        <v>16906.8</v>
      </c>
      <c r="F186" s="12">
        <f t="shared" si="14"/>
        <v>8423.4</v>
      </c>
      <c r="G186" s="12">
        <f t="shared" si="14"/>
        <v>7132.4</v>
      </c>
      <c r="H186" s="12">
        <f t="shared" si="14"/>
        <v>2654</v>
      </c>
      <c r="I186" s="12">
        <f t="shared" si="14"/>
        <v>3067.6</v>
      </c>
    </row>
    <row r="187" spans="1:10" x14ac:dyDescent="0.25">
      <c r="C187" s="24">
        <v>6</v>
      </c>
      <c r="D187" s="10">
        <f t="shared" si="15"/>
        <v>14503.166666666666</v>
      </c>
      <c r="E187" s="10">
        <f t="shared" si="14"/>
        <v>14089</v>
      </c>
      <c r="F187" s="12">
        <f t="shared" si="14"/>
        <v>7019.5</v>
      </c>
      <c r="G187" s="12">
        <f t="shared" si="14"/>
        <v>5943.666666666667</v>
      </c>
      <c r="H187" s="12">
        <f t="shared" si="14"/>
        <v>2211.6666666666665</v>
      </c>
      <c r="I187" s="12">
        <f t="shared" si="14"/>
        <v>2556.3333333333335</v>
      </c>
    </row>
    <row r="188" spans="1:10" x14ac:dyDescent="0.25">
      <c r="C188" s="24">
        <v>7</v>
      </c>
      <c r="D188" s="12">
        <f t="shared" si="15"/>
        <v>12431.285714285714</v>
      </c>
      <c r="E188" s="12">
        <f t="shared" si="14"/>
        <v>12076.285714285714</v>
      </c>
      <c r="F188" s="12">
        <f t="shared" si="14"/>
        <v>6016.7142857142853</v>
      </c>
      <c r="G188" s="12">
        <f t="shared" si="14"/>
        <v>5094.5714285714284</v>
      </c>
      <c r="H188" s="12">
        <f t="shared" si="14"/>
        <v>1895.7142857142858</v>
      </c>
      <c r="I188" s="12">
        <f t="shared" si="14"/>
        <v>2191.1428571428573</v>
      </c>
    </row>
    <row r="189" spans="1:10" x14ac:dyDescent="0.25">
      <c r="C189" s="24">
        <v>8</v>
      </c>
      <c r="D189" s="12">
        <f t="shared" si="15"/>
        <v>10877.375</v>
      </c>
      <c r="E189" s="12">
        <f t="shared" si="14"/>
        <v>10566.75</v>
      </c>
      <c r="F189" s="12">
        <f t="shared" si="14"/>
        <v>5264.625</v>
      </c>
      <c r="G189" s="12">
        <f t="shared" si="14"/>
        <v>4457.75</v>
      </c>
      <c r="H189" s="12">
        <f t="shared" si="14"/>
        <v>1658.75</v>
      </c>
      <c r="I189" s="12">
        <f t="shared" si="14"/>
        <v>1917.25</v>
      </c>
    </row>
    <row r="190" spans="1:10" x14ac:dyDescent="0.25">
      <c r="C190" s="24">
        <v>9</v>
      </c>
      <c r="D190" s="12">
        <f t="shared" si="15"/>
        <v>9668.7777777777774</v>
      </c>
      <c r="E190" s="12">
        <f t="shared" si="14"/>
        <v>9392.6666666666661</v>
      </c>
      <c r="F190" s="12">
        <f t="shared" si="14"/>
        <v>4679.666666666667</v>
      </c>
      <c r="G190" s="12">
        <f t="shared" si="14"/>
        <v>3962.4444444444443</v>
      </c>
      <c r="H190" s="12">
        <f t="shared" si="14"/>
        <v>1474.4444444444443</v>
      </c>
      <c r="I190" s="12">
        <f t="shared" si="14"/>
        <v>1704.2222222222222</v>
      </c>
    </row>
    <row r="191" spans="1:10" x14ac:dyDescent="0.25">
      <c r="C191" s="24">
        <v>10</v>
      </c>
      <c r="D191" s="12">
        <f t="shared" si="15"/>
        <v>8701.9</v>
      </c>
      <c r="E191" s="12">
        <f t="shared" si="14"/>
        <v>8453.4</v>
      </c>
      <c r="F191" s="12">
        <f t="shared" si="14"/>
        <v>4211.7</v>
      </c>
      <c r="G191" s="12">
        <f t="shared" si="14"/>
        <v>3566.2</v>
      </c>
      <c r="H191" s="12">
        <f t="shared" si="14"/>
        <v>1327</v>
      </c>
      <c r="I191" s="12">
        <f t="shared" si="14"/>
        <v>1533.8</v>
      </c>
    </row>
    <row r="192" spans="1:10" x14ac:dyDescent="0.25">
      <c r="C192" s="24">
        <v>11</v>
      </c>
      <c r="D192" s="12">
        <f t="shared" si="15"/>
        <v>7910.818181818182</v>
      </c>
      <c r="E192" s="12">
        <f t="shared" si="14"/>
        <v>7684.909090909091</v>
      </c>
      <c r="F192" s="12">
        <f t="shared" si="14"/>
        <v>3828.818181818182</v>
      </c>
      <c r="G192" s="12">
        <f t="shared" si="14"/>
        <v>3242</v>
      </c>
      <c r="H192" s="12">
        <f t="shared" si="14"/>
        <v>1206.3636363636363</v>
      </c>
      <c r="I192" s="12">
        <f t="shared" si="14"/>
        <v>1394.3636363636363</v>
      </c>
    </row>
    <row r="193" spans="1:9" x14ac:dyDescent="0.25">
      <c r="C193" s="24">
        <v>12</v>
      </c>
      <c r="D193" s="12">
        <f t="shared" si="15"/>
        <v>7251.583333333333</v>
      </c>
      <c r="E193" s="12">
        <f t="shared" si="14"/>
        <v>7044.5</v>
      </c>
      <c r="F193" s="12">
        <f t="shared" si="14"/>
        <v>3509.75</v>
      </c>
      <c r="G193" s="12">
        <f t="shared" si="14"/>
        <v>2971.8333333333335</v>
      </c>
      <c r="H193" s="12">
        <f t="shared" si="14"/>
        <v>1105.8333333333333</v>
      </c>
      <c r="I193" s="12">
        <f t="shared" si="14"/>
        <v>1278.1666666666667</v>
      </c>
    </row>
    <row r="194" spans="1:9" x14ac:dyDescent="0.25">
      <c r="C194" s="24">
        <v>13</v>
      </c>
      <c r="D194" s="12">
        <f t="shared" si="15"/>
        <v>6693.7692307692305</v>
      </c>
      <c r="E194" s="12">
        <f t="shared" si="14"/>
        <v>6502.6153846153848</v>
      </c>
      <c r="F194" s="12">
        <f t="shared" si="14"/>
        <v>3239.7692307692309</v>
      </c>
      <c r="G194" s="12">
        <f t="shared" si="14"/>
        <v>2743.2307692307691</v>
      </c>
      <c r="H194" s="12">
        <f t="shared" si="14"/>
        <v>1020.7692307692307</v>
      </c>
      <c r="I194" s="12">
        <f t="shared" si="14"/>
        <v>1179.8461538461538</v>
      </c>
    </row>
    <row r="195" spans="1:9" x14ac:dyDescent="0.25">
      <c r="C195" s="24"/>
      <c r="D195" s="37"/>
      <c r="E195" s="37"/>
      <c r="F195" s="37"/>
      <c r="G195" s="37"/>
      <c r="H195" s="37"/>
    </row>
    <row r="196" spans="1:9" x14ac:dyDescent="0.25">
      <c r="A196" s="16"/>
      <c r="B196" s="16"/>
      <c r="C196" s="24"/>
      <c r="D196" s="37"/>
      <c r="E196" s="37"/>
      <c r="F196" s="37"/>
      <c r="G196" s="37"/>
      <c r="H196" s="37"/>
    </row>
    <row r="197" spans="1:9" x14ac:dyDescent="0.25">
      <c r="A197" s="70" t="s">
        <v>82</v>
      </c>
      <c r="B197" s="70"/>
      <c r="C197" s="24"/>
      <c r="D197" s="37">
        <v>5</v>
      </c>
      <c r="E197" s="37">
        <v>5</v>
      </c>
      <c r="F197" s="37">
        <v>1</v>
      </c>
      <c r="G197" s="37">
        <v>1</v>
      </c>
      <c r="H197" s="37">
        <v>0</v>
      </c>
      <c r="I197" s="37">
        <v>0</v>
      </c>
    </row>
    <row r="198" spans="1:9" x14ac:dyDescent="0.25">
      <c r="A198" s="16"/>
      <c r="B198" s="16"/>
      <c r="C198" s="24"/>
      <c r="D198" s="37"/>
      <c r="E198" s="37"/>
      <c r="F198" s="37"/>
      <c r="G198" s="37"/>
      <c r="H198" s="37"/>
    </row>
    <row r="199" spans="1:9" x14ac:dyDescent="0.25">
      <c r="C199" s="24"/>
      <c r="D199" s="37"/>
      <c r="E199" s="37"/>
      <c r="F199" s="37"/>
      <c r="G199" s="37"/>
      <c r="H199" s="37"/>
    </row>
    <row r="200" spans="1:9" x14ac:dyDescent="0.25">
      <c r="C200" s="24"/>
      <c r="D200" s="37"/>
      <c r="E200" s="37"/>
      <c r="F200" s="37"/>
      <c r="G200" s="37"/>
      <c r="H200" s="37"/>
    </row>
    <row r="201" spans="1:9" x14ac:dyDescent="0.25">
      <c r="C201" s="24"/>
      <c r="D201" s="37"/>
      <c r="E201" s="37"/>
      <c r="F201" s="37"/>
      <c r="G201" s="37"/>
      <c r="H201" s="37"/>
    </row>
    <row r="202" spans="1:9" x14ac:dyDescent="0.25">
      <c r="C202" s="24"/>
      <c r="D202" s="71" t="s">
        <v>20</v>
      </c>
      <c r="E202" s="71"/>
      <c r="F202" s="37"/>
      <c r="G202" s="37"/>
      <c r="H202" s="37"/>
      <c r="I202" s="37" t="s">
        <v>31</v>
      </c>
    </row>
    <row r="203" spans="1:9" x14ac:dyDescent="0.25">
      <c r="C203" s="24"/>
      <c r="D203" s="37"/>
      <c r="E203" s="37"/>
      <c r="F203" s="37"/>
      <c r="G203" s="37"/>
      <c r="H203" s="37"/>
    </row>
    <row r="204" spans="1:9" x14ac:dyDescent="0.25">
      <c r="C204" s="24"/>
      <c r="D204" s="3" t="s">
        <v>0</v>
      </c>
      <c r="E204" s="3" t="s">
        <v>1</v>
      </c>
      <c r="F204" s="3" t="s">
        <v>2</v>
      </c>
      <c r="G204" s="3" t="s">
        <v>3</v>
      </c>
      <c r="H204" s="44" t="s">
        <v>55</v>
      </c>
      <c r="I204" s="29" t="s">
        <v>56</v>
      </c>
    </row>
    <row r="205" spans="1:9" x14ac:dyDescent="0.25">
      <c r="C205" s="24"/>
      <c r="D205" s="37"/>
      <c r="E205" s="37"/>
      <c r="F205" s="37"/>
      <c r="G205" s="37"/>
      <c r="H205" s="37"/>
    </row>
    <row r="206" spans="1:9" x14ac:dyDescent="0.25">
      <c r="A206" s="70" t="s">
        <v>36</v>
      </c>
      <c r="B206" s="70"/>
      <c r="C206" s="24"/>
      <c r="D206" s="25">
        <v>187497</v>
      </c>
      <c r="E206" s="25">
        <v>158362</v>
      </c>
      <c r="F206" s="25">
        <v>88601</v>
      </c>
      <c r="G206" s="25">
        <v>58427</v>
      </c>
      <c r="H206" s="25">
        <v>37740</v>
      </c>
      <c r="I206" s="6">
        <v>27555</v>
      </c>
    </row>
    <row r="207" spans="1:9" x14ac:dyDescent="0.25">
      <c r="C207" s="24" t="s">
        <v>37</v>
      </c>
      <c r="D207" s="37"/>
      <c r="E207" s="37"/>
      <c r="F207" s="37"/>
      <c r="G207" s="37"/>
      <c r="H207" s="37"/>
    </row>
    <row r="208" spans="1:9" x14ac:dyDescent="0.25">
      <c r="C208" s="24">
        <v>2</v>
      </c>
      <c r="D208" s="10">
        <f>D$206/$C208</f>
        <v>93748.5</v>
      </c>
      <c r="E208" s="10">
        <f t="shared" ref="E208:I223" si="16">E$206/$C208</f>
        <v>79181</v>
      </c>
      <c r="F208" s="10">
        <f t="shared" si="16"/>
        <v>44300.5</v>
      </c>
      <c r="G208" s="10">
        <f t="shared" si="16"/>
        <v>29213.5</v>
      </c>
      <c r="H208" s="10">
        <f t="shared" si="16"/>
        <v>18870</v>
      </c>
      <c r="I208" s="12">
        <f t="shared" si="16"/>
        <v>13777.5</v>
      </c>
    </row>
    <row r="209" spans="3:10" x14ac:dyDescent="0.25">
      <c r="C209" s="24">
        <v>3</v>
      </c>
      <c r="D209" s="10">
        <f t="shared" ref="D209:I230" si="17">D$206/$C209</f>
        <v>62499</v>
      </c>
      <c r="E209" s="10">
        <f t="shared" si="16"/>
        <v>52787.333333333336</v>
      </c>
      <c r="F209" s="10">
        <f t="shared" si="16"/>
        <v>29533.666666666668</v>
      </c>
      <c r="G209" s="10">
        <f t="shared" si="16"/>
        <v>19475.666666666668</v>
      </c>
      <c r="H209" s="12">
        <f t="shared" si="16"/>
        <v>12580</v>
      </c>
      <c r="I209" s="12">
        <f t="shared" si="16"/>
        <v>9185</v>
      </c>
    </row>
    <row r="210" spans="3:10" x14ac:dyDescent="0.25">
      <c r="C210" s="24">
        <v>4</v>
      </c>
      <c r="D210" s="10">
        <f t="shared" si="17"/>
        <v>46874.25</v>
      </c>
      <c r="E210" s="10">
        <f t="shared" si="16"/>
        <v>39590.5</v>
      </c>
      <c r="F210" s="10">
        <f t="shared" si="16"/>
        <v>22150.25</v>
      </c>
      <c r="G210" s="12">
        <f t="shared" si="16"/>
        <v>14606.75</v>
      </c>
      <c r="H210" s="12">
        <f t="shared" si="16"/>
        <v>9435</v>
      </c>
      <c r="I210" s="12">
        <f t="shared" si="16"/>
        <v>6888.75</v>
      </c>
    </row>
    <row r="211" spans="3:10" x14ac:dyDescent="0.25">
      <c r="C211" s="24">
        <v>5</v>
      </c>
      <c r="D211" s="10">
        <f t="shared" si="17"/>
        <v>37499.4</v>
      </c>
      <c r="E211" s="10">
        <f t="shared" si="16"/>
        <v>31672.400000000001</v>
      </c>
      <c r="F211" s="10">
        <f t="shared" si="16"/>
        <v>17720.2</v>
      </c>
      <c r="G211" s="12">
        <f t="shared" si="16"/>
        <v>11685.4</v>
      </c>
      <c r="H211" s="12">
        <f t="shared" si="16"/>
        <v>7548</v>
      </c>
      <c r="I211" s="12">
        <f t="shared" si="16"/>
        <v>5511</v>
      </c>
    </row>
    <row r="212" spans="3:10" x14ac:dyDescent="0.25">
      <c r="C212" s="24">
        <v>6</v>
      </c>
      <c r="D212" s="10">
        <f t="shared" si="17"/>
        <v>31249.5</v>
      </c>
      <c r="E212" s="10">
        <f t="shared" si="16"/>
        <v>26393.666666666668</v>
      </c>
      <c r="F212" s="12">
        <f t="shared" si="16"/>
        <v>14766.833333333334</v>
      </c>
      <c r="G212" s="12">
        <f t="shared" si="16"/>
        <v>9737.8333333333339</v>
      </c>
      <c r="H212" s="12">
        <f t="shared" si="16"/>
        <v>6290</v>
      </c>
      <c r="I212" s="12">
        <f t="shared" si="16"/>
        <v>4592.5</v>
      </c>
    </row>
    <row r="213" spans="3:10" x14ac:dyDescent="0.25">
      <c r="C213" s="24">
        <v>7</v>
      </c>
      <c r="D213" s="10">
        <f t="shared" si="17"/>
        <v>26785.285714285714</v>
      </c>
      <c r="E213" s="10">
        <f t="shared" si="16"/>
        <v>22623.142857142859</v>
      </c>
      <c r="F213" s="12">
        <f t="shared" si="16"/>
        <v>12657.285714285714</v>
      </c>
      <c r="G213" s="12">
        <f t="shared" si="16"/>
        <v>8346.7142857142862</v>
      </c>
      <c r="H213" s="12">
        <f t="shared" si="16"/>
        <v>5391.4285714285716</v>
      </c>
      <c r="I213" s="12">
        <f t="shared" si="16"/>
        <v>3936.4285714285716</v>
      </c>
    </row>
    <row r="214" spans="3:10" x14ac:dyDescent="0.25">
      <c r="C214" s="24">
        <v>8</v>
      </c>
      <c r="D214" s="10">
        <f t="shared" si="17"/>
        <v>23437.125</v>
      </c>
      <c r="E214" s="10">
        <f t="shared" si="16"/>
        <v>19795.25</v>
      </c>
      <c r="F214" s="12">
        <f t="shared" si="16"/>
        <v>11075.125</v>
      </c>
      <c r="G214" s="12">
        <f t="shared" si="16"/>
        <v>7303.375</v>
      </c>
      <c r="H214" s="12">
        <f t="shared" si="16"/>
        <v>4717.5</v>
      </c>
      <c r="I214" s="12">
        <f t="shared" si="16"/>
        <v>3444.375</v>
      </c>
    </row>
    <row r="215" spans="3:10" x14ac:dyDescent="0.25">
      <c r="C215" s="24">
        <v>9</v>
      </c>
      <c r="D215" s="10">
        <f t="shared" si="17"/>
        <v>20833</v>
      </c>
      <c r="E215" s="12">
        <f t="shared" si="16"/>
        <v>17595.777777777777</v>
      </c>
      <c r="F215" s="12">
        <f t="shared" si="16"/>
        <v>9844.5555555555547</v>
      </c>
      <c r="G215" s="12">
        <f t="shared" si="16"/>
        <v>6491.8888888888887</v>
      </c>
      <c r="H215" s="12">
        <f t="shared" si="16"/>
        <v>4193.333333333333</v>
      </c>
      <c r="I215" s="12">
        <f t="shared" si="16"/>
        <v>3061.6666666666665</v>
      </c>
    </row>
    <row r="216" spans="3:10" x14ac:dyDescent="0.25">
      <c r="C216" s="24">
        <v>10</v>
      </c>
      <c r="D216" s="10">
        <f t="shared" si="17"/>
        <v>18749.7</v>
      </c>
      <c r="E216" s="12">
        <f t="shared" si="16"/>
        <v>15836.2</v>
      </c>
      <c r="F216" s="12">
        <f t="shared" si="16"/>
        <v>8860.1</v>
      </c>
      <c r="G216" s="12">
        <f t="shared" si="16"/>
        <v>5842.7</v>
      </c>
      <c r="H216" s="12">
        <f t="shared" si="16"/>
        <v>3774</v>
      </c>
      <c r="I216" s="12">
        <f t="shared" si="16"/>
        <v>2755.5</v>
      </c>
    </row>
    <row r="217" spans="3:10" x14ac:dyDescent="0.25">
      <c r="C217" s="24">
        <v>11</v>
      </c>
      <c r="D217" s="12">
        <f t="shared" si="17"/>
        <v>17045.18181818182</v>
      </c>
      <c r="E217" s="12">
        <f t="shared" si="16"/>
        <v>14396.545454545454</v>
      </c>
      <c r="F217" s="12">
        <f t="shared" si="16"/>
        <v>8054.636363636364</v>
      </c>
      <c r="G217" s="12">
        <f t="shared" si="16"/>
        <v>5311.545454545455</v>
      </c>
      <c r="H217" s="12">
        <f t="shared" si="16"/>
        <v>3430.909090909091</v>
      </c>
      <c r="I217" s="12">
        <f t="shared" si="16"/>
        <v>2505</v>
      </c>
    </row>
    <row r="218" spans="3:10" x14ac:dyDescent="0.25">
      <c r="C218" s="24">
        <v>12</v>
      </c>
      <c r="D218" s="12">
        <f t="shared" si="17"/>
        <v>15624.75</v>
      </c>
      <c r="E218" s="12">
        <f t="shared" si="16"/>
        <v>13196.833333333334</v>
      </c>
      <c r="F218" s="12">
        <f t="shared" si="16"/>
        <v>7383.416666666667</v>
      </c>
      <c r="G218" s="12">
        <f t="shared" si="16"/>
        <v>4868.916666666667</v>
      </c>
      <c r="H218" s="12">
        <f t="shared" si="16"/>
        <v>3145</v>
      </c>
      <c r="I218" s="12">
        <f t="shared" si="16"/>
        <v>2296.25</v>
      </c>
      <c r="J218" s="6"/>
    </row>
    <row r="219" spans="3:10" x14ac:dyDescent="0.25">
      <c r="C219" s="24">
        <v>13</v>
      </c>
      <c r="D219" s="12">
        <f t="shared" si="17"/>
        <v>14422.846153846154</v>
      </c>
      <c r="E219" s="12">
        <f t="shared" si="16"/>
        <v>12181.692307692309</v>
      </c>
      <c r="F219" s="12">
        <f t="shared" si="16"/>
        <v>6815.4615384615381</v>
      </c>
      <c r="G219" s="12">
        <f t="shared" si="16"/>
        <v>4494.3846153846152</v>
      </c>
      <c r="H219" s="12">
        <f t="shared" si="16"/>
        <v>2903.0769230769229</v>
      </c>
      <c r="I219" s="12">
        <f t="shared" si="16"/>
        <v>2119.6153846153848</v>
      </c>
      <c r="J219" s="6"/>
    </row>
    <row r="220" spans="3:10" x14ac:dyDescent="0.25">
      <c r="C220" s="24">
        <v>14</v>
      </c>
      <c r="D220" s="12">
        <f t="shared" si="17"/>
        <v>13392.642857142857</v>
      </c>
      <c r="E220" s="12">
        <f t="shared" si="16"/>
        <v>11311.571428571429</v>
      </c>
      <c r="F220" s="12">
        <f t="shared" si="16"/>
        <v>6328.6428571428569</v>
      </c>
      <c r="G220" s="12">
        <f t="shared" si="16"/>
        <v>4173.3571428571431</v>
      </c>
      <c r="H220" s="12">
        <f t="shared" si="16"/>
        <v>2695.7142857142858</v>
      </c>
      <c r="I220" s="12">
        <f t="shared" si="16"/>
        <v>1968.2142857142858</v>
      </c>
      <c r="J220" s="36"/>
    </row>
    <row r="221" spans="3:10" x14ac:dyDescent="0.25">
      <c r="C221" s="24">
        <v>15</v>
      </c>
      <c r="D221" s="12">
        <f t="shared" si="17"/>
        <v>12499.8</v>
      </c>
      <c r="E221" s="12">
        <f t="shared" si="16"/>
        <v>10557.466666666667</v>
      </c>
      <c r="F221" s="12">
        <f t="shared" si="16"/>
        <v>5906.7333333333336</v>
      </c>
      <c r="G221" s="12">
        <f t="shared" si="16"/>
        <v>3895.1333333333332</v>
      </c>
      <c r="H221" s="12">
        <f t="shared" si="16"/>
        <v>2516</v>
      </c>
      <c r="I221" s="12">
        <f t="shared" si="16"/>
        <v>1837</v>
      </c>
      <c r="J221" s="6"/>
    </row>
    <row r="222" spans="3:10" x14ac:dyDescent="0.25">
      <c r="C222" s="24">
        <v>16</v>
      </c>
      <c r="D222" s="12">
        <f t="shared" si="17"/>
        <v>11718.5625</v>
      </c>
      <c r="E222" s="12">
        <f t="shared" si="16"/>
        <v>9897.625</v>
      </c>
      <c r="F222" s="12">
        <f t="shared" si="16"/>
        <v>5537.5625</v>
      </c>
      <c r="G222" s="12">
        <f t="shared" si="16"/>
        <v>3651.6875</v>
      </c>
      <c r="H222" s="12">
        <f t="shared" si="16"/>
        <v>2358.75</v>
      </c>
      <c r="I222" s="12">
        <f t="shared" si="16"/>
        <v>1722.1875</v>
      </c>
      <c r="J222" s="6"/>
    </row>
    <row r="223" spans="3:10" x14ac:dyDescent="0.25">
      <c r="C223" s="24">
        <v>17</v>
      </c>
      <c r="D223" s="12">
        <f t="shared" si="17"/>
        <v>11029.235294117647</v>
      </c>
      <c r="E223" s="12">
        <f t="shared" si="16"/>
        <v>9315.4117647058829</v>
      </c>
      <c r="F223" s="12">
        <f t="shared" si="16"/>
        <v>5211.8235294117649</v>
      </c>
      <c r="G223" s="12">
        <f t="shared" si="16"/>
        <v>3436.8823529411766</v>
      </c>
      <c r="H223" s="12">
        <f t="shared" si="16"/>
        <v>2220</v>
      </c>
      <c r="I223" s="12">
        <f t="shared" si="16"/>
        <v>1620.8823529411766</v>
      </c>
      <c r="J223" s="36"/>
    </row>
    <row r="224" spans="3:10" x14ac:dyDescent="0.25">
      <c r="C224" s="24">
        <v>18</v>
      </c>
      <c r="D224" s="12">
        <f t="shared" si="17"/>
        <v>10416.5</v>
      </c>
      <c r="E224" s="12">
        <f t="shared" si="17"/>
        <v>8797.8888888888887</v>
      </c>
      <c r="F224" s="12">
        <f t="shared" si="17"/>
        <v>4922.2777777777774</v>
      </c>
      <c r="G224" s="12">
        <f t="shared" si="17"/>
        <v>3245.9444444444443</v>
      </c>
      <c r="H224" s="12">
        <f t="shared" si="17"/>
        <v>2096.6666666666665</v>
      </c>
      <c r="I224" s="12">
        <f t="shared" si="17"/>
        <v>1530.8333333333333</v>
      </c>
      <c r="J224" s="36"/>
    </row>
    <row r="225" spans="1:10" x14ac:dyDescent="0.25">
      <c r="C225" s="24">
        <v>19</v>
      </c>
      <c r="D225" s="12">
        <f t="shared" si="17"/>
        <v>9868.2631578947367</v>
      </c>
      <c r="E225" s="12">
        <f t="shared" si="17"/>
        <v>8334.8421052631584</v>
      </c>
      <c r="F225" s="12">
        <f t="shared" si="17"/>
        <v>4663.2105263157891</v>
      </c>
      <c r="G225" s="12">
        <f t="shared" si="17"/>
        <v>3075.1052631578946</v>
      </c>
      <c r="H225" s="12">
        <f t="shared" si="17"/>
        <v>1986.3157894736842</v>
      </c>
      <c r="I225" s="12">
        <f t="shared" si="17"/>
        <v>1450.2631578947369</v>
      </c>
      <c r="J225" s="6"/>
    </row>
    <row r="226" spans="1:10" x14ac:dyDescent="0.25">
      <c r="C226" s="24">
        <v>20</v>
      </c>
      <c r="D226" s="12">
        <f t="shared" si="17"/>
        <v>9374.85</v>
      </c>
      <c r="E226" s="12">
        <f t="shared" si="17"/>
        <v>7918.1</v>
      </c>
      <c r="F226" s="12">
        <f t="shared" si="17"/>
        <v>4430.05</v>
      </c>
      <c r="G226" s="12">
        <f t="shared" si="17"/>
        <v>2921.35</v>
      </c>
      <c r="H226" s="12">
        <f t="shared" si="17"/>
        <v>1887</v>
      </c>
      <c r="I226" s="12">
        <f t="shared" si="17"/>
        <v>1377.75</v>
      </c>
      <c r="J226" s="6"/>
    </row>
    <row r="227" spans="1:10" x14ac:dyDescent="0.25">
      <c r="C227" s="24">
        <v>21</v>
      </c>
      <c r="D227" s="12">
        <f t="shared" si="17"/>
        <v>8928.4285714285706</v>
      </c>
      <c r="E227" s="12">
        <f t="shared" si="17"/>
        <v>7541.0476190476193</v>
      </c>
      <c r="F227" s="12">
        <f t="shared" si="17"/>
        <v>4219.0952380952385</v>
      </c>
      <c r="G227" s="12">
        <f t="shared" si="17"/>
        <v>2782.2380952380954</v>
      </c>
      <c r="H227" s="12">
        <f t="shared" si="17"/>
        <v>1797.1428571428571</v>
      </c>
      <c r="I227" s="12">
        <f t="shared" si="17"/>
        <v>1312.1428571428571</v>
      </c>
      <c r="J227" s="36"/>
    </row>
    <row r="228" spans="1:10" x14ac:dyDescent="0.25">
      <c r="C228" s="24">
        <v>22</v>
      </c>
      <c r="D228" s="12">
        <f t="shared" si="17"/>
        <v>8522.5909090909099</v>
      </c>
      <c r="E228" s="12">
        <f t="shared" si="17"/>
        <v>7198.272727272727</v>
      </c>
      <c r="F228" s="12">
        <f t="shared" si="17"/>
        <v>4027.318181818182</v>
      </c>
      <c r="G228" s="12">
        <f t="shared" si="17"/>
        <v>2655.7727272727275</v>
      </c>
      <c r="H228" s="12">
        <f t="shared" si="17"/>
        <v>1715.4545454545455</v>
      </c>
      <c r="I228" s="12">
        <f t="shared" si="17"/>
        <v>1252.5</v>
      </c>
      <c r="J228" s="6"/>
    </row>
    <row r="229" spans="1:10" x14ac:dyDescent="0.25">
      <c r="C229" s="24">
        <v>23</v>
      </c>
      <c r="D229" s="12">
        <f t="shared" si="17"/>
        <v>8152.04347826087</v>
      </c>
      <c r="E229" s="12">
        <f t="shared" si="17"/>
        <v>6885.304347826087</v>
      </c>
      <c r="F229" s="12">
        <f t="shared" si="17"/>
        <v>3852.217391304348</v>
      </c>
      <c r="G229" s="12">
        <f t="shared" si="17"/>
        <v>2540.304347826087</v>
      </c>
      <c r="H229" s="12">
        <f t="shared" si="17"/>
        <v>1640.8695652173913</v>
      </c>
      <c r="I229" s="12">
        <f t="shared" si="17"/>
        <v>1198.0434782608695</v>
      </c>
      <c r="J229" s="6"/>
    </row>
    <row r="230" spans="1:10" x14ac:dyDescent="0.25">
      <c r="C230" s="24">
        <v>24</v>
      </c>
      <c r="D230" s="12">
        <f t="shared" si="17"/>
        <v>7812.375</v>
      </c>
      <c r="E230" s="12">
        <f t="shared" si="17"/>
        <v>6598.416666666667</v>
      </c>
      <c r="F230" s="12">
        <f t="shared" si="17"/>
        <v>3691.7083333333335</v>
      </c>
      <c r="G230" s="12">
        <f t="shared" si="17"/>
        <v>2434.4583333333335</v>
      </c>
      <c r="H230" s="12">
        <f t="shared" si="17"/>
        <v>1572.5</v>
      </c>
      <c r="I230" s="12">
        <f t="shared" si="17"/>
        <v>1148.125</v>
      </c>
      <c r="J230" s="36"/>
    </row>
    <row r="231" spans="1:10" x14ac:dyDescent="0.25">
      <c r="C231" s="24"/>
      <c r="D231" s="37"/>
      <c r="E231" s="37"/>
      <c r="F231" s="37"/>
      <c r="G231" s="37"/>
      <c r="H231" s="37"/>
      <c r="J231" s="6"/>
    </row>
    <row r="232" spans="1:10" x14ac:dyDescent="0.25">
      <c r="A232" s="16"/>
      <c r="B232" s="16"/>
      <c r="C232" s="24"/>
      <c r="D232" s="37"/>
      <c r="E232" s="37"/>
      <c r="F232" s="37"/>
      <c r="G232" s="37"/>
      <c r="H232" s="37"/>
      <c r="J232" s="6"/>
    </row>
    <row r="233" spans="1:10" x14ac:dyDescent="0.25">
      <c r="A233" s="70" t="s">
        <v>82</v>
      </c>
      <c r="B233" s="70"/>
      <c r="C233" s="24"/>
      <c r="D233" s="37">
        <v>9</v>
      </c>
      <c r="E233" s="37">
        <v>7</v>
      </c>
      <c r="F233" s="37">
        <v>4</v>
      </c>
      <c r="G233" s="37">
        <v>2</v>
      </c>
      <c r="H233" s="37">
        <v>1</v>
      </c>
      <c r="I233" s="37">
        <v>0</v>
      </c>
      <c r="J233" s="36"/>
    </row>
    <row r="234" spans="1:10" x14ac:dyDescent="0.25">
      <c r="A234" s="16"/>
      <c r="B234" s="16"/>
      <c r="C234" s="24"/>
      <c r="D234" s="37"/>
      <c r="E234" s="37"/>
      <c r="F234" s="37"/>
      <c r="G234" s="37"/>
      <c r="H234" s="37"/>
      <c r="J234" s="6"/>
    </row>
    <row r="235" spans="1:10" x14ac:dyDescent="0.25">
      <c r="C235" s="24"/>
      <c r="D235" s="37"/>
      <c r="E235" s="37"/>
      <c r="F235" s="37"/>
      <c r="G235" s="37"/>
      <c r="H235" s="37"/>
      <c r="J235" s="6"/>
    </row>
    <row r="236" spans="1:10" x14ac:dyDescent="0.25">
      <c r="C236" s="24"/>
      <c r="D236" s="37"/>
      <c r="E236" s="37"/>
      <c r="F236" s="37"/>
      <c r="G236" s="37"/>
      <c r="H236" s="37"/>
    </row>
    <row r="237" spans="1:10" x14ac:dyDescent="0.25">
      <c r="C237" s="24"/>
      <c r="D237" s="37"/>
      <c r="E237" s="37"/>
      <c r="F237" s="37"/>
      <c r="G237" s="37"/>
      <c r="H237" s="37"/>
    </row>
    <row r="238" spans="1:10" x14ac:dyDescent="0.25">
      <c r="C238" s="24"/>
      <c r="D238" s="71" t="s">
        <v>21</v>
      </c>
      <c r="E238" s="71"/>
      <c r="F238" s="37"/>
      <c r="G238" s="37"/>
      <c r="H238" s="37"/>
      <c r="I238" s="37" t="s">
        <v>28</v>
      </c>
    </row>
    <row r="239" spans="1:10" x14ac:dyDescent="0.25">
      <c r="C239" s="24"/>
      <c r="D239" s="37"/>
      <c r="E239" s="37"/>
      <c r="F239" s="37"/>
      <c r="G239" s="37"/>
      <c r="H239" s="37"/>
    </row>
    <row r="240" spans="1:10" x14ac:dyDescent="0.25">
      <c r="A240" s="70"/>
      <c r="B240" s="70"/>
      <c r="C240" s="24"/>
      <c r="D240" s="3" t="s">
        <v>0</v>
      </c>
      <c r="E240" s="3" t="s">
        <v>1</v>
      </c>
      <c r="F240" s="3" t="s">
        <v>2</v>
      </c>
      <c r="G240" s="3" t="s">
        <v>3</v>
      </c>
      <c r="H240" s="44" t="s">
        <v>55</v>
      </c>
      <c r="I240" s="29" t="s">
        <v>56</v>
      </c>
    </row>
    <row r="241" spans="1:9" x14ac:dyDescent="0.25">
      <c r="C241" s="24"/>
      <c r="D241" s="37"/>
      <c r="E241" s="37"/>
      <c r="F241" s="37"/>
      <c r="G241" s="37"/>
      <c r="H241" s="37"/>
    </row>
    <row r="242" spans="1:9" x14ac:dyDescent="0.25">
      <c r="A242" s="70" t="s">
        <v>36</v>
      </c>
      <c r="B242" s="70"/>
      <c r="C242" s="24"/>
      <c r="D242" s="25">
        <v>77631</v>
      </c>
      <c r="E242" s="25">
        <v>74113</v>
      </c>
      <c r="F242" s="25">
        <v>37451</v>
      </c>
      <c r="G242" s="25">
        <v>24729</v>
      </c>
      <c r="H242" s="25">
        <v>14504</v>
      </c>
      <c r="I242" s="6">
        <v>18168</v>
      </c>
    </row>
    <row r="243" spans="1:9" x14ac:dyDescent="0.25">
      <c r="C243" s="24" t="s">
        <v>37</v>
      </c>
      <c r="D243" s="37"/>
      <c r="E243" s="37"/>
      <c r="F243" s="37"/>
      <c r="G243" s="37"/>
      <c r="H243" s="37"/>
    </row>
    <row r="244" spans="1:9" x14ac:dyDescent="0.25">
      <c r="C244" s="24">
        <v>2</v>
      </c>
      <c r="D244" s="10">
        <f>D$242/$C244</f>
        <v>38815.5</v>
      </c>
      <c r="E244" s="10">
        <f t="shared" ref="E244:I253" si="18">E$242/$C244</f>
        <v>37056.5</v>
      </c>
      <c r="F244" s="10">
        <f t="shared" si="18"/>
        <v>18725.5</v>
      </c>
      <c r="G244" s="12">
        <f t="shared" si="18"/>
        <v>12364.5</v>
      </c>
      <c r="H244" s="12">
        <f t="shared" si="18"/>
        <v>7252</v>
      </c>
      <c r="I244" s="12">
        <f t="shared" si="18"/>
        <v>9084</v>
      </c>
    </row>
    <row r="245" spans="1:9" x14ac:dyDescent="0.25">
      <c r="C245" s="24">
        <v>3</v>
      </c>
      <c r="D245" s="10">
        <f t="shared" ref="D245:D253" si="19">D$242/$C245</f>
        <v>25877</v>
      </c>
      <c r="E245" s="10">
        <f t="shared" si="18"/>
        <v>24704.333333333332</v>
      </c>
      <c r="F245" s="12">
        <f t="shared" si="18"/>
        <v>12483.666666666666</v>
      </c>
      <c r="G245" s="12">
        <f t="shared" si="18"/>
        <v>8243</v>
      </c>
      <c r="H245" s="12">
        <f t="shared" si="18"/>
        <v>4834.666666666667</v>
      </c>
      <c r="I245" s="12">
        <f t="shared" si="18"/>
        <v>6056</v>
      </c>
    </row>
    <row r="246" spans="1:9" x14ac:dyDescent="0.25">
      <c r="C246" s="24">
        <v>4</v>
      </c>
      <c r="D246" s="10">
        <f t="shared" si="19"/>
        <v>19407.75</v>
      </c>
      <c r="E246" s="10">
        <f t="shared" si="18"/>
        <v>18528.25</v>
      </c>
      <c r="F246" s="12">
        <f t="shared" si="18"/>
        <v>9362.75</v>
      </c>
      <c r="G246" s="12">
        <f t="shared" si="18"/>
        <v>6182.25</v>
      </c>
      <c r="H246" s="12">
        <f t="shared" si="18"/>
        <v>3626</v>
      </c>
      <c r="I246" s="12">
        <f t="shared" si="18"/>
        <v>4542</v>
      </c>
    </row>
    <row r="247" spans="1:9" x14ac:dyDescent="0.25">
      <c r="C247" s="24">
        <v>5</v>
      </c>
      <c r="D247" s="10">
        <f t="shared" si="19"/>
        <v>15526.2</v>
      </c>
      <c r="E247" s="10">
        <f t="shared" si="18"/>
        <v>14822.6</v>
      </c>
      <c r="F247" s="12">
        <f t="shared" si="18"/>
        <v>7490.2</v>
      </c>
      <c r="G247" s="12">
        <f t="shared" si="18"/>
        <v>4945.8</v>
      </c>
      <c r="H247" s="12">
        <f t="shared" si="18"/>
        <v>2900.8</v>
      </c>
      <c r="I247" s="12">
        <f t="shared" si="18"/>
        <v>3633.6</v>
      </c>
    </row>
    <row r="248" spans="1:9" x14ac:dyDescent="0.25">
      <c r="C248" s="24">
        <v>6</v>
      </c>
      <c r="D248" s="10">
        <f t="shared" si="19"/>
        <v>12938.5</v>
      </c>
      <c r="E248" s="12">
        <f t="shared" si="18"/>
        <v>12352.166666666666</v>
      </c>
      <c r="F248" s="12">
        <f t="shared" si="18"/>
        <v>6241.833333333333</v>
      </c>
      <c r="G248" s="12">
        <f t="shared" si="18"/>
        <v>4121.5</v>
      </c>
      <c r="H248" s="12">
        <f t="shared" si="18"/>
        <v>2417.3333333333335</v>
      </c>
      <c r="I248" s="12">
        <f t="shared" si="18"/>
        <v>3028</v>
      </c>
    </row>
    <row r="249" spans="1:9" x14ac:dyDescent="0.25">
      <c r="C249" s="24">
        <v>7</v>
      </c>
      <c r="D249" s="12">
        <f t="shared" si="19"/>
        <v>11090.142857142857</v>
      </c>
      <c r="E249" s="12">
        <f t="shared" si="18"/>
        <v>10587.571428571429</v>
      </c>
      <c r="F249" s="12">
        <f t="shared" si="18"/>
        <v>5350.1428571428569</v>
      </c>
      <c r="G249" s="12">
        <f t="shared" si="18"/>
        <v>3532.7142857142858</v>
      </c>
      <c r="H249" s="12">
        <f t="shared" si="18"/>
        <v>2072</v>
      </c>
      <c r="I249" s="12">
        <f t="shared" si="18"/>
        <v>2595.4285714285716</v>
      </c>
    </row>
    <row r="250" spans="1:9" x14ac:dyDescent="0.25">
      <c r="C250" s="24">
        <v>8</v>
      </c>
      <c r="D250" s="12">
        <f t="shared" si="19"/>
        <v>9703.875</v>
      </c>
      <c r="E250" s="12">
        <f t="shared" si="18"/>
        <v>9264.125</v>
      </c>
      <c r="F250" s="12">
        <f t="shared" si="18"/>
        <v>4681.375</v>
      </c>
      <c r="G250" s="12">
        <f t="shared" si="18"/>
        <v>3091.125</v>
      </c>
      <c r="H250" s="12">
        <f t="shared" si="18"/>
        <v>1813</v>
      </c>
      <c r="I250" s="12">
        <f t="shared" si="18"/>
        <v>2271</v>
      </c>
    </row>
    <row r="251" spans="1:9" x14ac:dyDescent="0.25">
      <c r="C251" s="24">
        <v>9</v>
      </c>
      <c r="D251" s="12">
        <f t="shared" si="19"/>
        <v>8625.6666666666661</v>
      </c>
      <c r="E251" s="12">
        <f t="shared" si="18"/>
        <v>8234.7777777777774</v>
      </c>
      <c r="F251" s="12">
        <f t="shared" si="18"/>
        <v>4161.2222222222226</v>
      </c>
      <c r="G251" s="12">
        <f t="shared" si="18"/>
        <v>2747.6666666666665</v>
      </c>
      <c r="H251" s="12">
        <f t="shared" si="18"/>
        <v>1611.5555555555557</v>
      </c>
      <c r="I251" s="12">
        <f t="shared" si="18"/>
        <v>2018.6666666666667</v>
      </c>
    </row>
    <row r="252" spans="1:9" x14ac:dyDescent="0.25">
      <c r="C252" s="24">
        <v>10</v>
      </c>
      <c r="D252" s="12">
        <f t="shared" si="19"/>
        <v>7763.1</v>
      </c>
      <c r="E252" s="12">
        <f t="shared" si="18"/>
        <v>7411.3</v>
      </c>
      <c r="F252" s="12">
        <f t="shared" si="18"/>
        <v>3745.1</v>
      </c>
      <c r="G252" s="12">
        <f t="shared" si="18"/>
        <v>2472.9</v>
      </c>
      <c r="H252" s="12">
        <f t="shared" si="18"/>
        <v>1450.4</v>
      </c>
      <c r="I252" s="12">
        <f t="shared" si="18"/>
        <v>1816.8</v>
      </c>
    </row>
    <row r="253" spans="1:9" x14ac:dyDescent="0.25">
      <c r="C253" s="24">
        <v>11</v>
      </c>
      <c r="D253" s="12">
        <f t="shared" si="19"/>
        <v>7057.363636363636</v>
      </c>
      <c r="E253" s="12">
        <f t="shared" si="18"/>
        <v>6737.545454545455</v>
      </c>
      <c r="F253" s="12">
        <f t="shared" si="18"/>
        <v>3404.6363636363635</v>
      </c>
      <c r="G253" s="12">
        <f t="shared" si="18"/>
        <v>2248.090909090909</v>
      </c>
      <c r="H253" s="12">
        <f t="shared" si="18"/>
        <v>1318.5454545454545</v>
      </c>
      <c r="I253" s="12">
        <f t="shared" si="18"/>
        <v>1651.6363636363637</v>
      </c>
    </row>
    <row r="254" spans="1:9" x14ac:dyDescent="0.25">
      <c r="C254" s="24"/>
      <c r="D254" s="37"/>
      <c r="E254" s="37"/>
      <c r="F254" s="37"/>
      <c r="G254" s="37"/>
      <c r="H254" s="37"/>
    </row>
    <row r="255" spans="1:9" x14ac:dyDescent="0.25">
      <c r="A255" s="16"/>
      <c r="B255" s="16"/>
      <c r="C255" s="24"/>
      <c r="D255" s="37"/>
      <c r="E255" s="37"/>
      <c r="F255" s="37"/>
      <c r="G255" s="37"/>
      <c r="H255" s="37"/>
    </row>
    <row r="256" spans="1:9" x14ac:dyDescent="0.25">
      <c r="A256" s="70" t="s">
        <v>82</v>
      </c>
      <c r="B256" s="70"/>
      <c r="C256" s="24"/>
      <c r="D256" s="37">
        <v>5</v>
      </c>
      <c r="E256" s="37">
        <v>4</v>
      </c>
      <c r="F256" s="37">
        <v>1</v>
      </c>
      <c r="G256" s="37">
        <v>0</v>
      </c>
      <c r="H256" s="37">
        <v>0</v>
      </c>
      <c r="I256" s="37">
        <v>0</v>
      </c>
    </row>
    <row r="257" spans="1:9" x14ac:dyDescent="0.25">
      <c r="A257" s="16"/>
      <c r="B257" s="16"/>
      <c r="C257" s="24"/>
      <c r="D257" s="37"/>
      <c r="E257" s="37"/>
      <c r="F257" s="37"/>
      <c r="G257" s="37"/>
      <c r="H257" s="37"/>
    </row>
    <row r="258" spans="1:9" x14ac:dyDescent="0.25">
      <c r="A258" s="24"/>
      <c r="B258" s="24"/>
      <c r="C258" s="24"/>
      <c r="D258" s="37"/>
      <c r="E258" s="37"/>
      <c r="F258" s="37"/>
      <c r="G258" s="37"/>
      <c r="H258" s="37"/>
    </row>
    <row r="259" spans="1:9" x14ac:dyDescent="0.25">
      <c r="C259" s="24"/>
      <c r="D259" s="37"/>
      <c r="E259" s="37"/>
      <c r="F259" s="37"/>
      <c r="G259" s="37"/>
      <c r="H259" s="37"/>
    </row>
    <row r="260" spans="1:9" x14ac:dyDescent="0.25">
      <c r="C260" s="24"/>
      <c r="D260" s="37"/>
      <c r="E260" s="37"/>
      <c r="F260" s="37"/>
      <c r="G260" s="37"/>
      <c r="H260" s="37"/>
    </row>
    <row r="261" spans="1:9" x14ac:dyDescent="0.25">
      <c r="C261" s="24"/>
      <c r="D261" s="71" t="s">
        <v>22</v>
      </c>
      <c r="E261" s="71"/>
      <c r="F261" s="37"/>
      <c r="G261" s="37"/>
      <c r="H261" s="37"/>
      <c r="I261" s="37" t="s">
        <v>32</v>
      </c>
    </row>
    <row r="262" spans="1:9" x14ac:dyDescent="0.25">
      <c r="C262" s="24"/>
      <c r="D262" s="37"/>
      <c r="E262" s="37"/>
      <c r="F262" s="37"/>
      <c r="G262" s="37"/>
      <c r="H262" s="37"/>
    </row>
    <row r="263" spans="1:9" x14ac:dyDescent="0.25">
      <c r="C263" s="24"/>
      <c r="D263" s="3" t="s">
        <v>0</v>
      </c>
      <c r="E263" s="3" t="s">
        <v>1</v>
      </c>
      <c r="F263" s="3" t="s">
        <v>2</v>
      </c>
      <c r="G263" s="3" t="s">
        <v>3</v>
      </c>
      <c r="H263" s="44" t="s">
        <v>55</v>
      </c>
      <c r="I263" s="29" t="s">
        <v>56</v>
      </c>
    </row>
    <row r="264" spans="1:9" x14ac:dyDescent="0.25">
      <c r="C264" s="24"/>
      <c r="D264" s="37"/>
      <c r="E264" s="37"/>
      <c r="F264" s="37"/>
      <c r="G264" s="37"/>
      <c r="H264" s="37"/>
    </row>
    <row r="265" spans="1:9" x14ac:dyDescent="0.25">
      <c r="A265" s="70" t="s">
        <v>36</v>
      </c>
      <c r="B265" s="70"/>
      <c r="C265" s="24"/>
      <c r="D265" s="25">
        <v>97698</v>
      </c>
      <c r="E265" s="25">
        <v>89509</v>
      </c>
      <c r="F265" s="25">
        <v>45357</v>
      </c>
      <c r="G265" s="25">
        <v>30183</v>
      </c>
      <c r="H265" s="25">
        <v>15165</v>
      </c>
      <c r="I265" s="6">
        <v>18304</v>
      </c>
    </row>
    <row r="266" spans="1:9" x14ac:dyDescent="0.25">
      <c r="C266" s="36" t="s">
        <v>37</v>
      </c>
      <c r="D266" s="37"/>
      <c r="E266" s="37"/>
      <c r="F266" s="37"/>
      <c r="G266" s="37"/>
      <c r="H266" s="37"/>
    </row>
    <row r="267" spans="1:9" x14ac:dyDescent="0.25">
      <c r="C267" s="24">
        <v>2</v>
      </c>
      <c r="D267" s="10">
        <f>D$265/$C267</f>
        <v>48849</v>
      </c>
      <c r="E267" s="10">
        <f t="shared" ref="E267:I279" si="20">E$265/$C267</f>
        <v>44754.5</v>
      </c>
      <c r="F267" s="10">
        <f t="shared" si="20"/>
        <v>22678.5</v>
      </c>
      <c r="G267" s="10">
        <f t="shared" si="20"/>
        <v>15091.5</v>
      </c>
      <c r="H267" s="12">
        <f t="shared" si="20"/>
        <v>7582.5</v>
      </c>
      <c r="I267" s="12">
        <f t="shared" si="20"/>
        <v>9152</v>
      </c>
    </row>
    <row r="268" spans="1:9" x14ac:dyDescent="0.25">
      <c r="C268" s="24">
        <v>3</v>
      </c>
      <c r="D268" s="10">
        <f t="shared" ref="D268:D279" si="21">D$265/$C268</f>
        <v>32566</v>
      </c>
      <c r="E268" s="10">
        <f t="shared" si="20"/>
        <v>29836.333333333332</v>
      </c>
      <c r="F268" s="10">
        <f t="shared" si="20"/>
        <v>15119</v>
      </c>
      <c r="G268" s="12">
        <f t="shared" si="20"/>
        <v>10061</v>
      </c>
      <c r="H268" s="12">
        <f t="shared" si="20"/>
        <v>5055</v>
      </c>
      <c r="I268" s="12">
        <f t="shared" si="20"/>
        <v>6101.333333333333</v>
      </c>
    </row>
    <row r="269" spans="1:9" x14ac:dyDescent="0.25">
      <c r="C269" s="24">
        <v>4</v>
      </c>
      <c r="D269" s="10">
        <f t="shared" si="21"/>
        <v>24424.5</v>
      </c>
      <c r="E269" s="10">
        <f t="shared" si="20"/>
        <v>22377.25</v>
      </c>
      <c r="F269" s="12">
        <f t="shared" si="20"/>
        <v>11339.25</v>
      </c>
      <c r="G269" s="12">
        <f t="shared" si="20"/>
        <v>7545.75</v>
      </c>
      <c r="H269" s="12">
        <f t="shared" si="20"/>
        <v>3791.25</v>
      </c>
      <c r="I269" s="12">
        <f t="shared" si="20"/>
        <v>4576</v>
      </c>
    </row>
    <row r="270" spans="1:9" x14ac:dyDescent="0.25">
      <c r="C270" s="24">
        <v>5</v>
      </c>
      <c r="D270" s="10">
        <f t="shared" si="21"/>
        <v>19539.599999999999</v>
      </c>
      <c r="E270" s="10">
        <f t="shared" si="20"/>
        <v>17901.8</v>
      </c>
      <c r="F270" s="12">
        <f t="shared" si="20"/>
        <v>9071.4</v>
      </c>
      <c r="G270" s="12">
        <f t="shared" si="20"/>
        <v>6036.6</v>
      </c>
      <c r="H270" s="12">
        <f t="shared" si="20"/>
        <v>3033</v>
      </c>
      <c r="I270" s="12">
        <f t="shared" si="20"/>
        <v>3660.8</v>
      </c>
    </row>
    <row r="271" spans="1:9" x14ac:dyDescent="0.25">
      <c r="C271" s="24">
        <v>6</v>
      </c>
      <c r="D271" s="10">
        <f t="shared" si="21"/>
        <v>16283</v>
      </c>
      <c r="E271" s="10">
        <f t="shared" si="20"/>
        <v>14918.166666666666</v>
      </c>
      <c r="F271" s="12">
        <f t="shared" si="20"/>
        <v>7559.5</v>
      </c>
      <c r="G271" s="12">
        <f t="shared" si="20"/>
        <v>5030.5</v>
      </c>
      <c r="H271" s="12">
        <f t="shared" si="20"/>
        <v>2527.5</v>
      </c>
      <c r="I271" s="12">
        <f t="shared" si="20"/>
        <v>3050.6666666666665</v>
      </c>
    </row>
    <row r="272" spans="1:9" x14ac:dyDescent="0.25">
      <c r="C272" s="24">
        <v>7</v>
      </c>
      <c r="D272" s="12">
        <f t="shared" si="21"/>
        <v>13956.857142857143</v>
      </c>
      <c r="E272" s="12">
        <f t="shared" si="20"/>
        <v>12787</v>
      </c>
      <c r="F272" s="12">
        <f t="shared" si="20"/>
        <v>6479.5714285714284</v>
      </c>
      <c r="G272" s="12">
        <f t="shared" si="20"/>
        <v>4311.8571428571431</v>
      </c>
      <c r="H272" s="12">
        <f t="shared" si="20"/>
        <v>2166.4285714285716</v>
      </c>
      <c r="I272" s="12">
        <f t="shared" si="20"/>
        <v>2614.8571428571427</v>
      </c>
    </row>
    <row r="273" spans="1:10" x14ac:dyDescent="0.25">
      <c r="C273" s="24">
        <v>8</v>
      </c>
      <c r="D273" s="12">
        <f t="shared" si="21"/>
        <v>12212.25</v>
      </c>
      <c r="E273" s="12">
        <f t="shared" si="20"/>
        <v>11188.625</v>
      </c>
      <c r="F273" s="12">
        <f t="shared" si="20"/>
        <v>5669.625</v>
      </c>
      <c r="G273" s="12">
        <f t="shared" si="20"/>
        <v>3772.875</v>
      </c>
      <c r="H273" s="12">
        <f t="shared" si="20"/>
        <v>1895.625</v>
      </c>
      <c r="I273" s="12">
        <f t="shared" si="20"/>
        <v>2288</v>
      </c>
    </row>
    <row r="274" spans="1:10" x14ac:dyDescent="0.25">
      <c r="C274" s="24">
        <v>9</v>
      </c>
      <c r="D274" s="12">
        <f t="shared" si="21"/>
        <v>10855.333333333334</v>
      </c>
      <c r="E274" s="12">
        <f t="shared" si="20"/>
        <v>9945.4444444444453</v>
      </c>
      <c r="F274" s="12">
        <f t="shared" si="20"/>
        <v>5039.666666666667</v>
      </c>
      <c r="G274" s="12">
        <f t="shared" si="20"/>
        <v>3353.6666666666665</v>
      </c>
      <c r="H274" s="12">
        <f t="shared" si="20"/>
        <v>1685</v>
      </c>
      <c r="I274" s="12">
        <f t="shared" si="20"/>
        <v>2033.7777777777778</v>
      </c>
    </row>
    <row r="275" spans="1:10" x14ac:dyDescent="0.25">
      <c r="C275" s="24">
        <v>10</v>
      </c>
      <c r="D275" s="12">
        <f t="shared" si="21"/>
        <v>9769.7999999999993</v>
      </c>
      <c r="E275" s="12">
        <f t="shared" si="20"/>
        <v>8950.9</v>
      </c>
      <c r="F275" s="12">
        <f t="shared" si="20"/>
        <v>4535.7</v>
      </c>
      <c r="G275" s="12">
        <f t="shared" si="20"/>
        <v>3018.3</v>
      </c>
      <c r="H275" s="12">
        <f t="shared" si="20"/>
        <v>1516.5</v>
      </c>
      <c r="I275" s="12">
        <f t="shared" si="20"/>
        <v>1830.4</v>
      </c>
    </row>
    <row r="276" spans="1:10" x14ac:dyDescent="0.25">
      <c r="C276" s="24">
        <v>11</v>
      </c>
      <c r="D276" s="12">
        <f t="shared" si="21"/>
        <v>8881.636363636364</v>
      </c>
      <c r="E276" s="12">
        <f t="shared" si="20"/>
        <v>8137.181818181818</v>
      </c>
      <c r="F276" s="12">
        <f t="shared" si="20"/>
        <v>4123.363636363636</v>
      </c>
      <c r="G276" s="12">
        <f t="shared" si="20"/>
        <v>2743.909090909091</v>
      </c>
      <c r="H276" s="12">
        <f t="shared" si="20"/>
        <v>1378.6363636363637</v>
      </c>
      <c r="I276" s="12">
        <f t="shared" si="20"/>
        <v>1664</v>
      </c>
    </row>
    <row r="277" spans="1:10" x14ac:dyDescent="0.25">
      <c r="C277" s="24">
        <v>12</v>
      </c>
      <c r="D277" s="12">
        <f t="shared" si="21"/>
        <v>8141.5</v>
      </c>
      <c r="E277" s="12">
        <f t="shared" si="20"/>
        <v>7459.083333333333</v>
      </c>
      <c r="F277" s="12">
        <f t="shared" si="20"/>
        <v>3779.75</v>
      </c>
      <c r="G277" s="12">
        <f t="shared" si="20"/>
        <v>2515.25</v>
      </c>
      <c r="H277" s="12">
        <f t="shared" si="20"/>
        <v>1263.75</v>
      </c>
      <c r="I277" s="12">
        <f t="shared" si="20"/>
        <v>1525.3333333333333</v>
      </c>
    </row>
    <row r="278" spans="1:10" x14ac:dyDescent="0.25">
      <c r="C278" s="24">
        <v>13</v>
      </c>
      <c r="D278" s="12">
        <f t="shared" si="21"/>
        <v>7515.2307692307695</v>
      </c>
      <c r="E278" s="12">
        <f t="shared" si="20"/>
        <v>6885.3076923076924</v>
      </c>
      <c r="F278" s="12">
        <f t="shared" si="20"/>
        <v>3489</v>
      </c>
      <c r="G278" s="12">
        <f t="shared" si="20"/>
        <v>2321.7692307692309</v>
      </c>
      <c r="H278" s="12">
        <f t="shared" si="20"/>
        <v>1166.5384615384614</v>
      </c>
      <c r="I278" s="12">
        <f t="shared" si="20"/>
        <v>1408</v>
      </c>
    </row>
    <row r="279" spans="1:10" x14ac:dyDescent="0.25">
      <c r="C279" s="24">
        <v>14</v>
      </c>
      <c r="D279" s="12">
        <f t="shared" si="21"/>
        <v>6978.4285714285716</v>
      </c>
      <c r="E279" s="12">
        <f t="shared" si="20"/>
        <v>6393.5</v>
      </c>
      <c r="F279" s="12">
        <f t="shared" si="20"/>
        <v>3239.7857142857142</v>
      </c>
      <c r="G279" s="12">
        <f t="shared" si="20"/>
        <v>2155.9285714285716</v>
      </c>
      <c r="H279" s="12">
        <f t="shared" si="20"/>
        <v>1083.2142857142858</v>
      </c>
      <c r="I279" s="12">
        <f t="shared" si="20"/>
        <v>1307.4285714285713</v>
      </c>
    </row>
    <row r="280" spans="1:10" x14ac:dyDescent="0.25">
      <c r="C280" s="24"/>
      <c r="D280" s="37"/>
      <c r="E280" s="37"/>
      <c r="F280" s="37"/>
      <c r="G280" s="37"/>
      <c r="H280" s="37"/>
    </row>
    <row r="281" spans="1:10" x14ac:dyDescent="0.25">
      <c r="A281" s="16"/>
      <c r="B281" s="16"/>
      <c r="C281" s="24"/>
      <c r="D281" s="37"/>
      <c r="E281" s="37"/>
      <c r="F281" s="37"/>
      <c r="G281" s="37"/>
      <c r="H281" s="37"/>
      <c r="J281" s="6"/>
    </row>
    <row r="282" spans="1:10" x14ac:dyDescent="0.25">
      <c r="A282" s="70" t="s">
        <v>82</v>
      </c>
      <c r="B282" s="70"/>
      <c r="C282" s="24"/>
      <c r="D282" s="37">
        <v>5</v>
      </c>
      <c r="E282" s="37">
        <v>5</v>
      </c>
      <c r="F282" s="37">
        <v>2</v>
      </c>
      <c r="G282" s="37">
        <v>1</v>
      </c>
      <c r="H282" s="37">
        <v>0</v>
      </c>
      <c r="I282" s="37">
        <v>0</v>
      </c>
      <c r="J282" s="6"/>
    </row>
    <row r="283" spans="1:10" x14ac:dyDescent="0.25">
      <c r="A283" s="16"/>
      <c r="B283" s="16"/>
      <c r="C283" s="24"/>
      <c r="D283" s="37"/>
      <c r="E283" s="37"/>
      <c r="F283" s="37"/>
      <c r="G283" s="37"/>
      <c r="H283" s="37"/>
      <c r="J283" s="36"/>
    </row>
    <row r="284" spans="1:10" x14ac:dyDescent="0.25">
      <c r="C284" s="24"/>
      <c r="D284" s="37"/>
      <c r="E284" s="37"/>
      <c r="F284" s="37"/>
      <c r="G284" s="37"/>
      <c r="H284" s="37"/>
      <c r="J284" s="36"/>
    </row>
    <row r="285" spans="1:10" x14ac:dyDescent="0.25">
      <c r="C285" s="24"/>
      <c r="D285" s="37"/>
      <c r="E285" s="37"/>
      <c r="F285" s="37"/>
      <c r="G285" s="37"/>
      <c r="H285" s="37"/>
      <c r="J285" s="6"/>
    </row>
    <row r="286" spans="1:10" x14ac:dyDescent="0.25">
      <c r="C286" s="24"/>
      <c r="D286" s="37"/>
      <c r="E286" s="37"/>
      <c r="F286" s="37"/>
      <c r="G286" s="37"/>
      <c r="H286" s="37"/>
      <c r="J286" s="6"/>
    </row>
    <row r="287" spans="1:10" x14ac:dyDescent="0.25">
      <c r="C287" s="24"/>
      <c r="D287" s="71" t="s">
        <v>23</v>
      </c>
      <c r="E287" s="71"/>
      <c r="F287" s="37"/>
      <c r="G287" s="37"/>
      <c r="H287" s="37"/>
      <c r="I287" s="37" t="s">
        <v>26</v>
      </c>
      <c r="J287" s="36"/>
    </row>
    <row r="288" spans="1:10" x14ac:dyDescent="0.25">
      <c r="C288" s="24"/>
      <c r="D288" s="37"/>
      <c r="E288" s="37"/>
      <c r="F288" s="37"/>
      <c r="G288" s="37"/>
      <c r="H288" s="37"/>
      <c r="J288" s="6"/>
    </row>
    <row r="289" spans="1:10" x14ac:dyDescent="0.25">
      <c r="C289" s="24"/>
      <c r="D289" s="3" t="s">
        <v>0</v>
      </c>
      <c r="E289" s="3" t="s">
        <v>1</v>
      </c>
      <c r="F289" s="3" t="s">
        <v>2</v>
      </c>
      <c r="G289" s="3" t="s">
        <v>3</v>
      </c>
      <c r="H289" s="44" t="s">
        <v>55</v>
      </c>
      <c r="I289" s="29" t="s">
        <v>56</v>
      </c>
      <c r="J289" s="6"/>
    </row>
    <row r="290" spans="1:10" x14ac:dyDescent="0.25">
      <c r="C290" s="24"/>
      <c r="D290" s="37"/>
      <c r="E290" s="37"/>
      <c r="F290" s="37"/>
      <c r="G290" s="37"/>
      <c r="H290" s="37"/>
      <c r="J290" s="36"/>
    </row>
    <row r="291" spans="1:10" x14ac:dyDescent="0.25">
      <c r="A291" s="70" t="s">
        <v>36</v>
      </c>
      <c r="B291" s="70"/>
      <c r="C291" s="24"/>
      <c r="D291" s="25">
        <v>76994</v>
      </c>
      <c r="E291" s="25">
        <v>84107</v>
      </c>
      <c r="F291" s="25">
        <v>40210</v>
      </c>
      <c r="G291" s="25">
        <v>28874</v>
      </c>
      <c r="H291" s="25">
        <v>13695</v>
      </c>
      <c r="I291" s="6">
        <v>14466</v>
      </c>
      <c r="J291" s="6"/>
    </row>
    <row r="292" spans="1:10" x14ac:dyDescent="0.25">
      <c r="C292" s="24" t="s">
        <v>37</v>
      </c>
      <c r="D292" s="37"/>
      <c r="E292" s="37"/>
      <c r="F292" s="37"/>
      <c r="G292" s="37"/>
      <c r="H292" s="37"/>
      <c r="J292" s="6"/>
    </row>
    <row r="293" spans="1:10" x14ac:dyDescent="0.25">
      <c r="C293" s="24">
        <v>2</v>
      </c>
      <c r="D293" s="10">
        <f>D$291/$C293</f>
        <v>38497</v>
      </c>
      <c r="E293" s="10">
        <f t="shared" ref="E293:I293" si="22">E$291/$C293</f>
        <v>42053.5</v>
      </c>
      <c r="F293" s="10">
        <f t="shared" si="22"/>
        <v>20105</v>
      </c>
      <c r="G293" s="10">
        <f t="shared" si="22"/>
        <v>14437</v>
      </c>
      <c r="H293" s="12">
        <f t="shared" si="22"/>
        <v>6847.5</v>
      </c>
      <c r="I293" s="12">
        <f t="shared" si="22"/>
        <v>7233</v>
      </c>
      <c r="J293" s="36"/>
    </row>
    <row r="294" spans="1:10" x14ac:dyDescent="0.25">
      <c r="C294" s="24">
        <v>3</v>
      </c>
      <c r="D294" s="10">
        <f t="shared" ref="D294:I303" si="23">D$291/$C294</f>
        <v>25664.666666666668</v>
      </c>
      <c r="E294" s="10">
        <f t="shared" si="23"/>
        <v>28035.666666666668</v>
      </c>
      <c r="F294" s="12">
        <f t="shared" si="23"/>
        <v>13403.333333333334</v>
      </c>
      <c r="G294" s="12">
        <f t="shared" si="23"/>
        <v>9624.6666666666661</v>
      </c>
      <c r="H294" s="12">
        <f t="shared" si="23"/>
        <v>4565</v>
      </c>
      <c r="I294" s="12">
        <f t="shared" si="23"/>
        <v>4822</v>
      </c>
      <c r="J294" s="6"/>
    </row>
    <row r="295" spans="1:10" x14ac:dyDescent="0.25">
      <c r="C295" s="24">
        <v>4</v>
      </c>
      <c r="D295" s="10">
        <f t="shared" si="23"/>
        <v>19248.5</v>
      </c>
      <c r="E295" s="10">
        <f t="shared" si="23"/>
        <v>21026.75</v>
      </c>
      <c r="F295" s="12">
        <f t="shared" si="23"/>
        <v>10052.5</v>
      </c>
      <c r="G295" s="12">
        <f t="shared" si="23"/>
        <v>7218.5</v>
      </c>
      <c r="H295" s="12">
        <f t="shared" si="23"/>
        <v>3423.75</v>
      </c>
      <c r="I295" s="12">
        <f t="shared" si="23"/>
        <v>3616.5</v>
      </c>
      <c r="J295" s="6"/>
    </row>
    <row r="296" spans="1:10" x14ac:dyDescent="0.25">
      <c r="C296" s="24">
        <v>5</v>
      </c>
      <c r="D296" s="10">
        <f t="shared" si="23"/>
        <v>15398.8</v>
      </c>
      <c r="E296" s="10">
        <f t="shared" si="23"/>
        <v>16821.400000000001</v>
      </c>
      <c r="F296" s="12">
        <f t="shared" si="23"/>
        <v>8042</v>
      </c>
      <c r="G296" s="12">
        <f t="shared" si="23"/>
        <v>5774.8</v>
      </c>
      <c r="H296" s="12">
        <f t="shared" si="23"/>
        <v>2739</v>
      </c>
      <c r="I296" s="12">
        <f t="shared" si="23"/>
        <v>2893.2</v>
      </c>
    </row>
    <row r="297" spans="1:10" x14ac:dyDescent="0.25">
      <c r="C297" s="24">
        <v>6</v>
      </c>
      <c r="D297" s="12">
        <f t="shared" si="23"/>
        <v>12832.333333333334</v>
      </c>
      <c r="E297" s="10">
        <f t="shared" si="23"/>
        <v>14017.833333333334</v>
      </c>
      <c r="F297" s="12">
        <f t="shared" si="23"/>
        <v>6701.666666666667</v>
      </c>
      <c r="G297" s="12">
        <f t="shared" si="23"/>
        <v>4812.333333333333</v>
      </c>
      <c r="H297" s="12">
        <f t="shared" si="23"/>
        <v>2282.5</v>
      </c>
      <c r="I297" s="12">
        <f t="shared" si="23"/>
        <v>2411</v>
      </c>
    </row>
    <row r="298" spans="1:10" x14ac:dyDescent="0.25">
      <c r="C298" s="24">
        <v>7</v>
      </c>
      <c r="D298" s="12">
        <f t="shared" si="23"/>
        <v>10999.142857142857</v>
      </c>
      <c r="E298" s="12">
        <f t="shared" si="23"/>
        <v>12015.285714285714</v>
      </c>
      <c r="F298" s="12">
        <f t="shared" si="23"/>
        <v>5744.2857142857147</v>
      </c>
      <c r="G298" s="12">
        <f t="shared" si="23"/>
        <v>4124.8571428571431</v>
      </c>
      <c r="H298" s="12">
        <f t="shared" si="23"/>
        <v>1956.4285714285713</v>
      </c>
      <c r="I298" s="12">
        <f t="shared" si="23"/>
        <v>2066.5714285714284</v>
      </c>
    </row>
    <row r="299" spans="1:10" x14ac:dyDescent="0.25">
      <c r="C299" s="24">
        <v>8</v>
      </c>
      <c r="D299" s="12">
        <f t="shared" si="23"/>
        <v>9624.25</v>
      </c>
      <c r="E299" s="12">
        <f t="shared" si="23"/>
        <v>10513.375</v>
      </c>
      <c r="F299" s="12">
        <f t="shared" si="23"/>
        <v>5026.25</v>
      </c>
      <c r="G299" s="12">
        <f t="shared" si="23"/>
        <v>3609.25</v>
      </c>
      <c r="H299" s="12">
        <f t="shared" si="23"/>
        <v>1711.875</v>
      </c>
      <c r="I299" s="12">
        <f t="shared" si="23"/>
        <v>1808.25</v>
      </c>
    </row>
    <row r="300" spans="1:10" x14ac:dyDescent="0.25">
      <c r="C300" s="24">
        <v>9</v>
      </c>
      <c r="D300" s="12">
        <f t="shared" si="23"/>
        <v>8554.8888888888887</v>
      </c>
      <c r="E300" s="12">
        <f t="shared" si="23"/>
        <v>9345.2222222222226</v>
      </c>
      <c r="F300" s="12">
        <f t="shared" si="23"/>
        <v>4467.7777777777774</v>
      </c>
      <c r="G300" s="12">
        <f t="shared" si="23"/>
        <v>3208.2222222222222</v>
      </c>
      <c r="H300" s="12">
        <f t="shared" si="23"/>
        <v>1521.6666666666667</v>
      </c>
      <c r="I300" s="12">
        <f t="shared" si="23"/>
        <v>1607.3333333333333</v>
      </c>
    </row>
    <row r="301" spans="1:10" x14ac:dyDescent="0.25">
      <c r="C301" s="24">
        <v>10</v>
      </c>
      <c r="D301" s="12">
        <f t="shared" si="23"/>
        <v>7699.4</v>
      </c>
      <c r="E301" s="12">
        <f t="shared" si="23"/>
        <v>8410.7000000000007</v>
      </c>
      <c r="F301" s="12">
        <f t="shared" si="23"/>
        <v>4021</v>
      </c>
      <c r="G301" s="12">
        <f t="shared" si="23"/>
        <v>2887.4</v>
      </c>
      <c r="H301" s="12">
        <f t="shared" si="23"/>
        <v>1369.5</v>
      </c>
      <c r="I301" s="12">
        <f t="shared" si="23"/>
        <v>1446.6</v>
      </c>
    </row>
    <row r="302" spans="1:10" x14ac:dyDescent="0.25">
      <c r="C302" s="24">
        <v>11</v>
      </c>
      <c r="D302" s="12">
        <f t="shared" si="23"/>
        <v>6999.454545454545</v>
      </c>
      <c r="E302" s="12">
        <f t="shared" si="23"/>
        <v>7646.090909090909</v>
      </c>
      <c r="F302" s="12">
        <f t="shared" si="23"/>
        <v>3655.4545454545455</v>
      </c>
      <c r="G302" s="12">
        <f t="shared" si="23"/>
        <v>2624.909090909091</v>
      </c>
      <c r="H302" s="12">
        <f t="shared" si="23"/>
        <v>1245</v>
      </c>
      <c r="I302" s="12">
        <f t="shared" si="23"/>
        <v>1315.090909090909</v>
      </c>
    </row>
    <row r="303" spans="1:10" x14ac:dyDescent="0.25">
      <c r="C303" s="24">
        <v>12</v>
      </c>
      <c r="D303" s="12">
        <f t="shared" si="23"/>
        <v>6416.166666666667</v>
      </c>
      <c r="E303" s="12">
        <f t="shared" si="23"/>
        <v>7008.916666666667</v>
      </c>
      <c r="F303" s="12">
        <f t="shared" si="23"/>
        <v>3350.8333333333335</v>
      </c>
      <c r="G303" s="12">
        <f t="shared" si="23"/>
        <v>2406.1666666666665</v>
      </c>
      <c r="H303" s="12">
        <f t="shared" si="23"/>
        <v>1141.25</v>
      </c>
      <c r="I303" s="12">
        <f t="shared" si="23"/>
        <v>1205.5</v>
      </c>
    </row>
    <row r="304" spans="1:10" x14ac:dyDescent="0.25">
      <c r="C304" s="24"/>
      <c r="D304" s="37"/>
      <c r="E304" s="37"/>
      <c r="F304" s="37"/>
      <c r="G304" s="37"/>
      <c r="H304" s="37"/>
    </row>
    <row r="305" spans="1:9" x14ac:dyDescent="0.25">
      <c r="A305" s="16"/>
      <c r="B305" s="16"/>
      <c r="C305" s="24"/>
      <c r="D305" s="37"/>
      <c r="E305" s="37"/>
      <c r="F305" s="37"/>
      <c r="G305" s="37"/>
      <c r="H305" s="37"/>
    </row>
    <row r="306" spans="1:9" x14ac:dyDescent="0.25">
      <c r="A306" s="70" t="s">
        <v>82</v>
      </c>
      <c r="B306" s="70"/>
      <c r="C306" s="24"/>
      <c r="D306" s="37">
        <v>4</v>
      </c>
      <c r="E306" s="37">
        <v>5</v>
      </c>
      <c r="F306" s="37">
        <v>1</v>
      </c>
      <c r="G306" s="37">
        <v>1</v>
      </c>
      <c r="H306" s="37">
        <v>0</v>
      </c>
      <c r="I306" s="37">
        <v>0</v>
      </c>
    </row>
    <row r="307" spans="1:9" x14ac:dyDescent="0.25">
      <c r="A307" s="16"/>
      <c r="B307" s="16"/>
      <c r="C307" s="24"/>
      <c r="D307" s="37"/>
      <c r="E307" s="37"/>
      <c r="F307" s="37"/>
      <c r="G307" s="37"/>
      <c r="H307" s="37"/>
    </row>
    <row r="308" spans="1:9" x14ac:dyDescent="0.25">
      <c r="C308" s="24"/>
      <c r="D308" s="37"/>
      <c r="E308" s="37"/>
      <c r="F308" s="37"/>
      <c r="G308" s="37"/>
      <c r="H308" s="37"/>
    </row>
    <row r="309" spans="1:9" x14ac:dyDescent="0.25">
      <c r="C309" s="24"/>
      <c r="D309" s="37"/>
      <c r="E309" s="37"/>
      <c r="F309" s="37"/>
      <c r="G309" s="37"/>
      <c r="H309" s="37"/>
    </row>
    <row r="310" spans="1:9" x14ac:dyDescent="0.25">
      <c r="C310" s="24"/>
      <c r="D310" s="37"/>
      <c r="E310" s="37"/>
      <c r="F310" s="37"/>
      <c r="G310" s="37"/>
      <c r="H310" s="37"/>
    </row>
    <row r="311" spans="1:9" x14ac:dyDescent="0.25">
      <c r="C311" s="24"/>
      <c r="D311" s="71" t="s">
        <v>24</v>
      </c>
      <c r="E311" s="71"/>
      <c r="F311" s="37"/>
      <c r="G311" s="37"/>
      <c r="H311" s="37"/>
      <c r="I311" s="37" t="s">
        <v>27</v>
      </c>
    </row>
    <row r="312" spans="1:9" x14ac:dyDescent="0.25">
      <c r="C312" s="24"/>
      <c r="D312" s="37"/>
      <c r="E312" s="37"/>
      <c r="F312" s="37"/>
      <c r="G312" s="37"/>
      <c r="H312" s="37"/>
    </row>
    <row r="313" spans="1:9" x14ac:dyDescent="0.25">
      <c r="C313" s="24"/>
      <c r="D313" s="3" t="s">
        <v>0</v>
      </c>
      <c r="E313" s="3" t="s">
        <v>1</v>
      </c>
      <c r="F313" s="3" t="s">
        <v>2</v>
      </c>
      <c r="G313" s="3" t="s">
        <v>3</v>
      </c>
      <c r="H313" s="44" t="s">
        <v>55</v>
      </c>
      <c r="I313" s="29" t="s">
        <v>56</v>
      </c>
    </row>
    <row r="314" spans="1:9" x14ac:dyDescent="0.25">
      <c r="C314" s="24"/>
      <c r="D314" s="37"/>
      <c r="E314" s="37"/>
      <c r="F314" s="37"/>
      <c r="G314" s="37"/>
      <c r="H314" s="37"/>
    </row>
    <row r="315" spans="1:9" x14ac:dyDescent="0.25">
      <c r="A315" s="70" t="s">
        <v>36</v>
      </c>
      <c r="B315" s="70"/>
      <c r="C315" s="24"/>
      <c r="D315" s="25">
        <v>203091</v>
      </c>
      <c r="E315" s="25">
        <v>176100</v>
      </c>
      <c r="F315" s="25">
        <v>137532</v>
      </c>
      <c r="G315" s="25">
        <v>55105</v>
      </c>
      <c r="H315" s="25">
        <v>32427</v>
      </c>
      <c r="I315" s="6">
        <v>32245</v>
      </c>
    </row>
    <row r="316" spans="1:9" x14ac:dyDescent="0.25">
      <c r="C316" s="24" t="s">
        <v>37</v>
      </c>
      <c r="D316" s="37"/>
      <c r="E316" s="37"/>
      <c r="F316" s="37"/>
      <c r="G316" s="37"/>
      <c r="H316" s="37"/>
    </row>
    <row r="317" spans="1:9" x14ac:dyDescent="0.25">
      <c r="C317" s="24">
        <v>2</v>
      </c>
      <c r="D317" s="10">
        <f>D$315/$C317</f>
        <v>101545.5</v>
      </c>
      <c r="E317" s="10">
        <f t="shared" ref="E317:I332" si="24">E$315/$C317</f>
        <v>88050</v>
      </c>
      <c r="F317" s="10">
        <f t="shared" si="24"/>
        <v>68766</v>
      </c>
      <c r="G317" s="10">
        <f t="shared" si="24"/>
        <v>27552.5</v>
      </c>
      <c r="H317" s="12">
        <f t="shared" si="24"/>
        <v>16213.5</v>
      </c>
      <c r="I317" s="12">
        <f t="shared" si="24"/>
        <v>16122.5</v>
      </c>
    </row>
    <row r="318" spans="1:9" x14ac:dyDescent="0.25">
      <c r="C318" s="24">
        <v>3</v>
      </c>
      <c r="D318" s="10">
        <f t="shared" ref="D318:I342" si="25">D$315/$C318</f>
        <v>67697</v>
      </c>
      <c r="E318" s="10">
        <f t="shared" si="24"/>
        <v>58700</v>
      </c>
      <c r="F318" s="10">
        <f t="shared" si="24"/>
        <v>45844</v>
      </c>
      <c r="G318" s="10">
        <f t="shared" si="24"/>
        <v>18368.333333333332</v>
      </c>
      <c r="H318" s="12">
        <f t="shared" si="24"/>
        <v>10809</v>
      </c>
      <c r="I318" s="12">
        <f t="shared" si="24"/>
        <v>10748.333333333334</v>
      </c>
    </row>
    <row r="319" spans="1:9" x14ac:dyDescent="0.25">
      <c r="C319" s="24">
        <v>4</v>
      </c>
      <c r="D319" s="10">
        <f t="shared" si="25"/>
        <v>50772.75</v>
      </c>
      <c r="E319" s="10">
        <f t="shared" si="24"/>
        <v>44025</v>
      </c>
      <c r="F319" s="10">
        <f t="shared" si="24"/>
        <v>34383</v>
      </c>
      <c r="G319" s="12">
        <f t="shared" si="24"/>
        <v>13776.25</v>
      </c>
      <c r="H319" s="12">
        <f t="shared" si="24"/>
        <v>8106.75</v>
      </c>
      <c r="I319" s="12">
        <f t="shared" si="24"/>
        <v>8061.25</v>
      </c>
    </row>
    <row r="320" spans="1:9" x14ac:dyDescent="0.25">
      <c r="C320" s="24">
        <v>5</v>
      </c>
      <c r="D320" s="10">
        <f t="shared" si="25"/>
        <v>40618.199999999997</v>
      </c>
      <c r="E320" s="10">
        <f t="shared" si="24"/>
        <v>35220</v>
      </c>
      <c r="F320" s="10">
        <f t="shared" si="24"/>
        <v>27506.400000000001</v>
      </c>
      <c r="G320" s="12">
        <f t="shared" si="24"/>
        <v>11021</v>
      </c>
      <c r="H320" s="12">
        <f t="shared" si="24"/>
        <v>6485.4</v>
      </c>
      <c r="I320" s="12">
        <f t="shared" si="24"/>
        <v>6449</v>
      </c>
    </row>
    <row r="321" spans="3:10" x14ac:dyDescent="0.25">
      <c r="C321" s="24">
        <v>6</v>
      </c>
      <c r="D321" s="10">
        <f t="shared" si="25"/>
        <v>33848.5</v>
      </c>
      <c r="E321" s="10">
        <f t="shared" si="24"/>
        <v>29350</v>
      </c>
      <c r="F321" s="10">
        <f t="shared" si="24"/>
        <v>22922</v>
      </c>
      <c r="G321" s="12">
        <f t="shared" si="24"/>
        <v>9184.1666666666661</v>
      </c>
      <c r="H321" s="12">
        <f t="shared" si="24"/>
        <v>5404.5</v>
      </c>
      <c r="I321" s="12">
        <f t="shared" si="24"/>
        <v>5374.166666666667</v>
      </c>
    </row>
    <row r="322" spans="3:10" x14ac:dyDescent="0.25">
      <c r="C322" s="24">
        <v>7</v>
      </c>
      <c r="D322" s="10">
        <f t="shared" si="25"/>
        <v>29013</v>
      </c>
      <c r="E322" s="10">
        <f t="shared" si="24"/>
        <v>25157.142857142859</v>
      </c>
      <c r="F322" s="10">
        <f t="shared" si="24"/>
        <v>19647.428571428572</v>
      </c>
      <c r="G322" s="12">
        <f t="shared" si="24"/>
        <v>7872.1428571428569</v>
      </c>
      <c r="H322" s="12">
        <f t="shared" si="24"/>
        <v>4632.4285714285716</v>
      </c>
      <c r="I322" s="12">
        <f t="shared" si="24"/>
        <v>4606.4285714285716</v>
      </c>
    </row>
    <row r="323" spans="3:10" x14ac:dyDescent="0.25">
      <c r="C323" s="24">
        <v>8</v>
      </c>
      <c r="D323" s="10">
        <f t="shared" si="25"/>
        <v>25386.375</v>
      </c>
      <c r="E323" s="10">
        <f t="shared" si="24"/>
        <v>22012.5</v>
      </c>
      <c r="F323" s="12">
        <f t="shared" si="24"/>
        <v>17191.5</v>
      </c>
      <c r="G323" s="12">
        <f t="shared" si="24"/>
        <v>6888.125</v>
      </c>
      <c r="H323" s="12">
        <f t="shared" si="24"/>
        <v>4053.375</v>
      </c>
      <c r="I323" s="12">
        <f t="shared" si="24"/>
        <v>4030.625</v>
      </c>
    </row>
    <row r="324" spans="3:10" x14ac:dyDescent="0.25">
      <c r="C324" s="24">
        <v>9</v>
      </c>
      <c r="D324" s="10">
        <f t="shared" si="25"/>
        <v>22565.666666666668</v>
      </c>
      <c r="E324" s="10">
        <f t="shared" si="24"/>
        <v>19566.666666666668</v>
      </c>
      <c r="F324" s="12">
        <f t="shared" si="24"/>
        <v>15281.333333333334</v>
      </c>
      <c r="G324" s="12">
        <f t="shared" si="24"/>
        <v>6122.7777777777774</v>
      </c>
      <c r="H324" s="12">
        <f t="shared" si="24"/>
        <v>3603</v>
      </c>
      <c r="I324" s="12">
        <f t="shared" si="24"/>
        <v>3582.7777777777778</v>
      </c>
    </row>
    <row r="325" spans="3:10" x14ac:dyDescent="0.25">
      <c r="C325" s="24">
        <v>10</v>
      </c>
      <c r="D325" s="10">
        <f t="shared" si="25"/>
        <v>20309.099999999999</v>
      </c>
      <c r="E325" s="12">
        <f t="shared" si="24"/>
        <v>17610</v>
      </c>
      <c r="F325" s="12">
        <f t="shared" si="24"/>
        <v>13753.2</v>
      </c>
      <c r="G325" s="12">
        <f t="shared" si="24"/>
        <v>5510.5</v>
      </c>
      <c r="H325" s="12">
        <f t="shared" si="24"/>
        <v>3242.7</v>
      </c>
      <c r="I325" s="12">
        <f t="shared" si="24"/>
        <v>3224.5</v>
      </c>
      <c r="J325" s="6"/>
    </row>
    <row r="326" spans="3:10" x14ac:dyDescent="0.25">
      <c r="C326" s="24">
        <v>11</v>
      </c>
      <c r="D326" s="10">
        <f t="shared" si="25"/>
        <v>18462.81818181818</v>
      </c>
      <c r="E326" s="12">
        <f t="shared" si="24"/>
        <v>16009.09090909091</v>
      </c>
      <c r="F326" s="12">
        <f t="shared" si="24"/>
        <v>12502.90909090909</v>
      </c>
      <c r="G326" s="12">
        <f t="shared" si="24"/>
        <v>5009.545454545455</v>
      </c>
      <c r="H326" s="12">
        <f t="shared" si="24"/>
        <v>2947.909090909091</v>
      </c>
      <c r="I326" s="12">
        <f t="shared" si="24"/>
        <v>2931.3636363636365</v>
      </c>
      <c r="J326" s="6"/>
    </row>
    <row r="327" spans="3:10" x14ac:dyDescent="0.25">
      <c r="C327" s="24">
        <v>12</v>
      </c>
      <c r="D327" s="12">
        <f t="shared" si="25"/>
        <v>16924.25</v>
      </c>
      <c r="E327" s="12">
        <f t="shared" si="24"/>
        <v>14675</v>
      </c>
      <c r="F327" s="12">
        <f t="shared" si="24"/>
        <v>11461</v>
      </c>
      <c r="G327" s="12">
        <f t="shared" si="24"/>
        <v>4592.083333333333</v>
      </c>
      <c r="H327" s="12">
        <f t="shared" si="24"/>
        <v>2702.25</v>
      </c>
      <c r="I327" s="12">
        <f t="shared" si="24"/>
        <v>2687.0833333333335</v>
      </c>
      <c r="J327" s="36"/>
    </row>
    <row r="328" spans="3:10" x14ac:dyDescent="0.25">
      <c r="C328" s="24">
        <v>13</v>
      </c>
      <c r="D328" s="12">
        <f t="shared" si="25"/>
        <v>15622.384615384615</v>
      </c>
      <c r="E328" s="12">
        <f t="shared" si="24"/>
        <v>13546.153846153846</v>
      </c>
      <c r="F328" s="12">
        <f t="shared" si="24"/>
        <v>10579.384615384615</v>
      </c>
      <c r="G328" s="12">
        <f t="shared" si="24"/>
        <v>4238.8461538461543</v>
      </c>
      <c r="H328" s="12">
        <f t="shared" si="24"/>
        <v>2494.3846153846152</v>
      </c>
      <c r="I328" s="12">
        <f t="shared" si="24"/>
        <v>2480.3846153846152</v>
      </c>
      <c r="J328" s="6"/>
    </row>
    <row r="329" spans="3:10" x14ac:dyDescent="0.25">
      <c r="C329" s="24">
        <v>14</v>
      </c>
      <c r="D329" s="12">
        <f t="shared" si="25"/>
        <v>14506.5</v>
      </c>
      <c r="E329" s="12">
        <f t="shared" si="24"/>
        <v>12578.571428571429</v>
      </c>
      <c r="F329" s="12">
        <f t="shared" si="24"/>
        <v>9823.7142857142862</v>
      </c>
      <c r="G329" s="12">
        <f t="shared" si="24"/>
        <v>3936.0714285714284</v>
      </c>
      <c r="H329" s="12">
        <f t="shared" si="24"/>
        <v>2316.2142857142858</v>
      </c>
      <c r="I329" s="12">
        <f t="shared" si="24"/>
        <v>2303.2142857142858</v>
      </c>
      <c r="J329" s="6"/>
    </row>
    <row r="330" spans="3:10" x14ac:dyDescent="0.25">
      <c r="C330" s="24">
        <v>15</v>
      </c>
      <c r="D330" s="12">
        <f t="shared" si="25"/>
        <v>13539.4</v>
      </c>
      <c r="E330" s="12">
        <f t="shared" si="24"/>
        <v>11740</v>
      </c>
      <c r="F330" s="12">
        <f t="shared" si="24"/>
        <v>9168.7999999999993</v>
      </c>
      <c r="G330" s="12">
        <f t="shared" si="24"/>
        <v>3673.6666666666665</v>
      </c>
      <c r="H330" s="12">
        <f t="shared" si="24"/>
        <v>2161.8000000000002</v>
      </c>
      <c r="I330" s="12">
        <f t="shared" si="24"/>
        <v>2149.6666666666665</v>
      </c>
    </row>
    <row r="331" spans="3:10" x14ac:dyDescent="0.25">
      <c r="C331" s="24">
        <v>16</v>
      </c>
      <c r="D331" s="12">
        <f t="shared" si="25"/>
        <v>12693.1875</v>
      </c>
      <c r="E331" s="12">
        <f t="shared" si="24"/>
        <v>11006.25</v>
      </c>
      <c r="F331" s="12">
        <f t="shared" si="24"/>
        <v>8595.75</v>
      </c>
      <c r="G331" s="12">
        <f t="shared" si="24"/>
        <v>3444.0625</v>
      </c>
      <c r="H331" s="12">
        <f t="shared" si="24"/>
        <v>2026.6875</v>
      </c>
      <c r="I331" s="12">
        <f t="shared" si="24"/>
        <v>2015.3125</v>
      </c>
    </row>
    <row r="332" spans="3:10" x14ac:dyDescent="0.25">
      <c r="C332" s="24">
        <v>17</v>
      </c>
      <c r="D332" s="12">
        <f t="shared" si="25"/>
        <v>11946.529411764706</v>
      </c>
      <c r="E332" s="12">
        <f t="shared" si="24"/>
        <v>10358.823529411764</v>
      </c>
      <c r="F332" s="12">
        <f t="shared" si="24"/>
        <v>8090.1176470588234</v>
      </c>
      <c r="G332" s="12">
        <f t="shared" si="24"/>
        <v>3241.4705882352941</v>
      </c>
      <c r="H332" s="12">
        <f t="shared" si="24"/>
        <v>1907.4705882352941</v>
      </c>
      <c r="I332" s="12">
        <f t="shared" si="24"/>
        <v>1896.7647058823529</v>
      </c>
    </row>
    <row r="333" spans="3:10" x14ac:dyDescent="0.25">
      <c r="C333" s="24">
        <v>18</v>
      </c>
      <c r="D333" s="12">
        <f t="shared" si="25"/>
        <v>11282.833333333334</v>
      </c>
      <c r="E333" s="12">
        <f t="shared" si="25"/>
        <v>9783.3333333333339</v>
      </c>
      <c r="F333" s="12">
        <f t="shared" si="25"/>
        <v>7640.666666666667</v>
      </c>
      <c r="G333" s="12">
        <f t="shared" si="25"/>
        <v>3061.3888888888887</v>
      </c>
      <c r="H333" s="12">
        <f t="shared" si="25"/>
        <v>1801.5</v>
      </c>
      <c r="I333" s="12">
        <f t="shared" si="25"/>
        <v>1791.3888888888889</v>
      </c>
    </row>
    <row r="334" spans="3:10" x14ac:dyDescent="0.25">
      <c r="C334" s="24">
        <v>19</v>
      </c>
      <c r="D334" s="12">
        <f t="shared" si="25"/>
        <v>10689</v>
      </c>
      <c r="E334" s="12">
        <f t="shared" si="25"/>
        <v>9268.4210526315783</v>
      </c>
      <c r="F334" s="12">
        <f t="shared" si="25"/>
        <v>7238.5263157894733</v>
      </c>
      <c r="G334" s="12">
        <f t="shared" si="25"/>
        <v>2900.2631578947367</v>
      </c>
      <c r="H334" s="12">
        <f t="shared" si="25"/>
        <v>1706.6842105263158</v>
      </c>
      <c r="I334" s="12">
        <f t="shared" si="25"/>
        <v>1697.1052631578948</v>
      </c>
    </row>
    <row r="335" spans="3:10" x14ac:dyDescent="0.25">
      <c r="C335" s="24">
        <v>20</v>
      </c>
      <c r="D335" s="12">
        <f t="shared" si="25"/>
        <v>10154.549999999999</v>
      </c>
      <c r="E335" s="12">
        <f t="shared" si="25"/>
        <v>8805</v>
      </c>
      <c r="F335" s="12">
        <f t="shared" si="25"/>
        <v>6876.6</v>
      </c>
      <c r="G335" s="12">
        <f t="shared" si="25"/>
        <v>2755.25</v>
      </c>
      <c r="H335" s="12">
        <f t="shared" si="25"/>
        <v>1621.35</v>
      </c>
      <c r="I335" s="12">
        <f t="shared" si="25"/>
        <v>1612.25</v>
      </c>
    </row>
    <row r="336" spans="3:10" x14ac:dyDescent="0.25">
      <c r="C336" s="24">
        <v>21</v>
      </c>
      <c r="D336" s="12">
        <f t="shared" si="25"/>
        <v>9671</v>
      </c>
      <c r="E336" s="12">
        <f t="shared" si="25"/>
        <v>8385.7142857142862</v>
      </c>
      <c r="F336" s="12">
        <f t="shared" si="25"/>
        <v>6549.1428571428569</v>
      </c>
      <c r="G336" s="12">
        <f t="shared" si="25"/>
        <v>2624.0476190476193</v>
      </c>
      <c r="H336" s="12">
        <f t="shared" si="25"/>
        <v>1544.1428571428571</v>
      </c>
      <c r="I336" s="12">
        <f t="shared" si="25"/>
        <v>1535.4761904761904</v>
      </c>
    </row>
    <row r="337" spans="1:9" x14ac:dyDescent="0.25">
      <c r="C337" s="24">
        <v>22</v>
      </c>
      <c r="D337" s="12">
        <f t="shared" si="25"/>
        <v>9231.4090909090901</v>
      </c>
      <c r="E337" s="12">
        <f t="shared" si="25"/>
        <v>8004.545454545455</v>
      </c>
      <c r="F337" s="12">
        <f t="shared" si="25"/>
        <v>6251.454545454545</v>
      </c>
      <c r="G337" s="12">
        <f t="shared" si="25"/>
        <v>2504.7727272727275</v>
      </c>
      <c r="H337" s="12">
        <f t="shared" si="25"/>
        <v>1473.9545454545455</v>
      </c>
      <c r="I337" s="12">
        <f t="shared" si="25"/>
        <v>1465.6818181818182</v>
      </c>
    </row>
    <row r="338" spans="1:9" x14ac:dyDescent="0.25">
      <c r="C338" s="24">
        <v>23</v>
      </c>
      <c r="D338" s="12">
        <f t="shared" si="25"/>
        <v>8830.04347826087</v>
      </c>
      <c r="E338" s="12">
        <f t="shared" si="25"/>
        <v>7656.521739130435</v>
      </c>
      <c r="F338" s="12">
        <f t="shared" si="25"/>
        <v>5979.652173913043</v>
      </c>
      <c r="G338" s="12">
        <f t="shared" si="25"/>
        <v>2395.8695652173915</v>
      </c>
      <c r="H338" s="12">
        <f t="shared" si="25"/>
        <v>1409.8695652173913</v>
      </c>
      <c r="I338" s="12">
        <f t="shared" si="25"/>
        <v>1401.9565217391305</v>
      </c>
    </row>
    <row r="339" spans="1:9" x14ac:dyDescent="0.25">
      <c r="C339" s="24">
        <v>24</v>
      </c>
      <c r="D339" s="12">
        <f t="shared" si="25"/>
        <v>8462.125</v>
      </c>
      <c r="E339" s="12">
        <f t="shared" si="25"/>
        <v>7337.5</v>
      </c>
      <c r="F339" s="12">
        <f t="shared" si="25"/>
        <v>5730.5</v>
      </c>
      <c r="G339" s="12">
        <f t="shared" si="25"/>
        <v>2296.0416666666665</v>
      </c>
      <c r="H339" s="12">
        <f t="shared" si="25"/>
        <v>1351.125</v>
      </c>
      <c r="I339" s="12">
        <f t="shared" si="25"/>
        <v>1343.5416666666667</v>
      </c>
    </row>
    <row r="340" spans="1:9" x14ac:dyDescent="0.25">
      <c r="C340" s="24">
        <v>25</v>
      </c>
      <c r="D340" s="12">
        <f t="shared" si="25"/>
        <v>8123.64</v>
      </c>
      <c r="E340" s="12">
        <f t="shared" si="25"/>
        <v>7044</v>
      </c>
      <c r="F340" s="12">
        <f t="shared" si="25"/>
        <v>5501.28</v>
      </c>
      <c r="G340" s="12">
        <f t="shared" si="25"/>
        <v>2204.1999999999998</v>
      </c>
      <c r="H340" s="12">
        <f t="shared" si="25"/>
        <v>1297.08</v>
      </c>
      <c r="I340" s="12">
        <f t="shared" si="25"/>
        <v>1289.8</v>
      </c>
    </row>
    <row r="341" spans="1:9" x14ac:dyDescent="0.25">
      <c r="C341" s="24">
        <v>26</v>
      </c>
      <c r="D341" s="12">
        <f t="shared" si="25"/>
        <v>7811.1923076923076</v>
      </c>
      <c r="E341" s="12">
        <f t="shared" si="25"/>
        <v>6773.0769230769229</v>
      </c>
      <c r="F341" s="12">
        <f t="shared" si="25"/>
        <v>5289.6923076923076</v>
      </c>
      <c r="G341" s="12">
        <f t="shared" si="25"/>
        <v>2119.4230769230771</v>
      </c>
      <c r="H341" s="12">
        <f t="shared" si="25"/>
        <v>1247.1923076923076</v>
      </c>
      <c r="I341" s="12">
        <f t="shared" si="25"/>
        <v>1240.1923076923076</v>
      </c>
    </row>
    <row r="342" spans="1:9" x14ac:dyDescent="0.25">
      <c r="C342" s="24">
        <v>27</v>
      </c>
      <c r="D342" s="12">
        <f t="shared" si="25"/>
        <v>7521.8888888888887</v>
      </c>
      <c r="E342" s="12">
        <f t="shared" si="25"/>
        <v>6522.2222222222226</v>
      </c>
      <c r="F342" s="12">
        <f t="shared" si="25"/>
        <v>5093.7777777777774</v>
      </c>
      <c r="G342" s="12">
        <f t="shared" si="25"/>
        <v>2040.9259259259259</v>
      </c>
      <c r="H342" s="12">
        <f t="shared" si="25"/>
        <v>1201</v>
      </c>
      <c r="I342" s="12">
        <f t="shared" si="25"/>
        <v>1194.2592592592594</v>
      </c>
    </row>
    <row r="343" spans="1:9" x14ac:dyDescent="0.25">
      <c r="C343" s="24"/>
      <c r="D343" s="37"/>
      <c r="E343" s="37"/>
      <c r="F343" s="37"/>
      <c r="G343" s="37"/>
      <c r="H343" s="37"/>
    </row>
    <row r="344" spans="1:9" x14ac:dyDescent="0.25">
      <c r="A344" s="16"/>
      <c r="B344" s="16"/>
      <c r="C344" s="24"/>
      <c r="D344" s="37"/>
      <c r="E344" s="37"/>
      <c r="F344" s="37"/>
      <c r="G344" s="37"/>
      <c r="H344" s="37"/>
    </row>
    <row r="345" spans="1:9" x14ac:dyDescent="0.25">
      <c r="A345" s="70" t="s">
        <v>82</v>
      </c>
      <c r="B345" s="70"/>
      <c r="C345" s="24"/>
      <c r="D345" s="37">
        <v>10</v>
      </c>
      <c r="E345" s="37">
        <v>8</v>
      </c>
      <c r="F345" s="37">
        <v>6</v>
      </c>
      <c r="G345" s="37">
        <v>2</v>
      </c>
      <c r="H345" s="37">
        <v>0</v>
      </c>
      <c r="I345" s="37">
        <v>0</v>
      </c>
    </row>
    <row r="346" spans="1:9" x14ac:dyDescent="0.25">
      <c r="A346" s="16"/>
      <c r="B346" s="16"/>
      <c r="C346" s="24"/>
      <c r="D346" s="37"/>
      <c r="E346" s="37"/>
      <c r="F346" s="37"/>
      <c r="G346" s="37"/>
      <c r="H346" s="37"/>
    </row>
    <row r="347" spans="1:9" x14ac:dyDescent="0.25">
      <c r="A347" s="24"/>
      <c r="B347" s="24"/>
      <c r="C347" s="24"/>
      <c r="D347" s="37"/>
      <c r="E347" s="37"/>
      <c r="F347" s="37"/>
      <c r="G347" s="37"/>
      <c r="H347" s="37"/>
    </row>
    <row r="348" spans="1:9" x14ac:dyDescent="0.25">
      <c r="C348" s="24"/>
      <c r="D348" s="37"/>
      <c r="E348" s="37"/>
      <c r="F348" s="37"/>
      <c r="G348" s="37"/>
      <c r="H348" s="37"/>
    </row>
    <row r="349" spans="1:9" x14ac:dyDescent="0.25">
      <c r="C349" s="24"/>
      <c r="D349" s="37"/>
      <c r="E349" s="37"/>
      <c r="F349" s="37"/>
      <c r="G349" s="37"/>
      <c r="H349" s="37"/>
    </row>
    <row r="350" spans="1:9" x14ac:dyDescent="0.25">
      <c r="C350" s="24"/>
      <c r="D350" s="71" t="s">
        <v>25</v>
      </c>
      <c r="E350" s="71"/>
      <c r="F350" s="37"/>
      <c r="G350" s="37"/>
      <c r="H350" s="37"/>
      <c r="I350" s="37" t="s">
        <v>31</v>
      </c>
    </row>
    <row r="351" spans="1:9" x14ac:dyDescent="0.25">
      <c r="C351" s="24"/>
      <c r="D351" s="37"/>
      <c r="E351" s="37"/>
      <c r="F351" s="37"/>
      <c r="G351" s="37"/>
      <c r="H351" s="37"/>
    </row>
    <row r="352" spans="1:9" x14ac:dyDescent="0.25">
      <c r="C352" s="24"/>
      <c r="D352" s="3" t="s">
        <v>0</v>
      </c>
      <c r="E352" s="3" t="s">
        <v>1</v>
      </c>
      <c r="F352" s="3" t="s">
        <v>2</v>
      </c>
      <c r="G352" s="3" t="s">
        <v>3</v>
      </c>
      <c r="H352" s="44" t="s">
        <v>55</v>
      </c>
      <c r="I352" s="29" t="s">
        <v>56</v>
      </c>
    </row>
    <row r="353" spans="1:9" x14ac:dyDescent="0.25">
      <c r="C353" s="24"/>
      <c r="D353" s="37"/>
      <c r="E353" s="37"/>
      <c r="F353" s="37"/>
      <c r="G353" s="37"/>
      <c r="H353" s="37"/>
    </row>
    <row r="354" spans="1:9" x14ac:dyDescent="0.25">
      <c r="A354" s="70" t="s">
        <v>36</v>
      </c>
      <c r="B354" s="70"/>
      <c r="C354" s="24"/>
      <c r="D354" s="25">
        <v>251090</v>
      </c>
      <c r="E354" s="25">
        <v>109588</v>
      </c>
      <c r="F354" s="25">
        <v>142100</v>
      </c>
      <c r="G354" s="25">
        <v>28859</v>
      </c>
      <c r="H354" s="25">
        <v>21418</v>
      </c>
      <c r="I354" s="6">
        <v>25116</v>
      </c>
    </row>
    <row r="355" spans="1:9" x14ac:dyDescent="0.25">
      <c r="C355" s="24" t="s">
        <v>37</v>
      </c>
      <c r="D355" s="37"/>
      <c r="E355" s="37"/>
      <c r="F355" s="37"/>
      <c r="G355" s="37"/>
      <c r="H355" s="37"/>
    </row>
    <row r="356" spans="1:9" x14ac:dyDescent="0.25">
      <c r="C356" s="24">
        <v>2</v>
      </c>
      <c r="D356" s="10">
        <f>D$354/$C356</f>
        <v>125545</v>
      </c>
      <c r="E356" s="10">
        <f t="shared" ref="E356:I371" si="26">E$354/$C356</f>
        <v>54794</v>
      </c>
      <c r="F356" s="10">
        <f t="shared" si="26"/>
        <v>71050</v>
      </c>
      <c r="G356" s="12">
        <f t="shared" si="26"/>
        <v>14429.5</v>
      </c>
      <c r="H356" s="12">
        <f t="shared" si="26"/>
        <v>10709</v>
      </c>
      <c r="I356" s="12">
        <f t="shared" si="26"/>
        <v>12558</v>
      </c>
    </row>
    <row r="357" spans="1:9" x14ac:dyDescent="0.25">
      <c r="C357" s="24">
        <v>3</v>
      </c>
      <c r="D357" s="10">
        <f t="shared" ref="D357:I378" si="27">D$354/$C357</f>
        <v>83696.666666666672</v>
      </c>
      <c r="E357" s="10">
        <f t="shared" si="26"/>
        <v>36529.333333333336</v>
      </c>
      <c r="F357" s="10">
        <f t="shared" si="26"/>
        <v>47366.666666666664</v>
      </c>
      <c r="G357" s="12">
        <f t="shared" si="26"/>
        <v>9619.6666666666661</v>
      </c>
      <c r="H357" s="12">
        <f t="shared" si="26"/>
        <v>7139.333333333333</v>
      </c>
      <c r="I357" s="12">
        <f t="shared" si="26"/>
        <v>8372</v>
      </c>
    </row>
    <row r="358" spans="1:9" x14ac:dyDescent="0.25">
      <c r="C358" s="24">
        <v>4</v>
      </c>
      <c r="D358" s="10">
        <f t="shared" si="27"/>
        <v>62772.5</v>
      </c>
      <c r="E358" s="10">
        <f t="shared" si="26"/>
        <v>27397</v>
      </c>
      <c r="F358" s="10">
        <f t="shared" si="26"/>
        <v>35525</v>
      </c>
      <c r="G358" s="12">
        <f t="shared" si="26"/>
        <v>7214.75</v>
      </c>
      <c r="H358" s="12">
        <f t="shared" si="26"/>
        <v>5354.5</v>
      </c>
      <c r="I358" s="12">
        <f t="shared" si="26"/>
        <v>6279</v>
      </c>
    </row>
    <row r="359" spans="1:9" x14ac:dyDescent="0.25">
      <c r="C359" s="24">
        <v>5</v>
      </c>
      <c r="D359" s="10">
        <f t="shared" si="27"/>
        <v>50218</v>
      </c>
      <c r="E359" s="10">
        <f t="shared" si="26"/>
        <v>21917.599999999999</v>
      </c>
      <c r="F359" s="10">
        <f t="shared" si="26"/>
        <v>28420</v>
      </c>
      <c r="G359" s="12">
        <f t="shared" si="26"/>
        <v>5771.8</v>
      </c>
      <c r="H359" s="12">
        <f t="shared" si="26"/>
        <v>4283.6000000000004</v>
      </c>
      <c r="I359" s="12">
        <f t="shared" si="26"/>
        <v>5023.2</v>
      </c>
    </row>
    <row r="360" spans="1:9" x14ac:dyDescent="0.25">
      <c r="C360" s="24">
        <v>6</v>
      </c>
      <c r="D360" s="10">
        <f t="shared" si="27"/>
        <v>41848.333333333336</v>
      </c>
      <c r="E360" s="10">
        <f t="shared" si="26"/>
        <v>18264.666666666668</v>
      </c>
      <c r="F360" s="10">
        <f t="shared" si="26"/>
        <v>23683.333333333332</v>
      </c>
      <c r="G360" s="12">
        <f t="shared" si="26"/>
        <v>4809.833333333333</v>
      </c>
      <c r="H360" s="12">
        <f t="shared" si="26"/>
        <v>3569.6666666666665</v>
      </c>
      <c r="I360" s="12">
        <f t="shared" si="26"/>
        <v>4186</v>
      </c>
    </row>
    <row r="361" spans="1:9" x14ac:dyDescent="0.25">
      <c r="C361" s="24">
        <v>7</v>
      </c>
      <c r="D361" s="10">
        <f t="shared" si="27"/>
        <v>35870</v>
      </c>
      <c r="E361" s="12">
        <f t="shared" si="26"/>
        <v>15655.428571428571</v>
      </c>
      <c r="F361" s="10">
        <f t="shared" si="26"/>
        <v>20300</v>
      </c>
      <c r="G361" s="12">
        <f t="shared" si="26"/>
        <v>4122.7142857142853</v>
      </c>
      <c r="H361" s="12">
        <f t="shared" si="26"/>
        <v>3059.7142857142858</v>
      </c>
      <c r="I361" s="12">
        <f t="shared" si="26"/>
        <v>3588</v>
      </c>
    </row>
    <row r="362" spans="1:9" x14ac:dyDescent="0.25">
      <c r="C362" s="24">
        <v>8</v>
      </c>
      <c r="D362" s="10">
        <f t="shared" si="27"/>
        <v>31386.25</v>
      </c>
      <c r="E362" s="12">
        <f t="shared" si="26"/>
        <v>13698.5</v>
      </c>
      <c r="F362" s="12">
        <f t="shared" si="26"/>
        <v>17762.5</v>
      </c>
      <c r="G362" s="12">
        <f t="shared" si="26"/>
        <v>3607.375</v>
      </c>
      <c r="H362" s="12">
        <f t="shared" si="26"/>
        <v>2677.25</v>
      </c>
      <c r="I362" s="12">
        <f t="shared" si="26"/>
        <v>3139.5</v>
      </c>
    </row>
    <row r="363" spans="1:9" x14ac:dyDescent="0.25">
      <c r="C363" s="24">
        <v>9</v>
      </c>
      <c r="D363" s="10">
        <f t="shared" si="27"/>
        <v>27898.888888888891</v>
      </c>
      <c r="E363" s="12">
        <f t="shared" si="26"/>
        <v>12176.444444444445</v>
      </c>
      <c r="F363" s="12">
        <f t="shared" si="26"/>
        <v>15788.888888888889</v>
      </c>
      <c r="G363" s="12">
        <f t="shared" si="26"/>
        <v>3206.5555555555557</v>
      </c>
      <c r="H363" s="12">
        <f t="shared" si="26"/>
        <v>2379.7777777777778</v>
      </c>
      <c r="I363" s="12">
        <f t="shared" si="26"/>
        <v>2790.6666666666665</v>
      </c>
    </row>
    <row r="364" spans="1:9" x14ac:dyDescent="0.25">
      <c r="C364" s="24">
        <v>10</v>
      </c>
      <c r="D364" s="10">
        <f t="shared" si="27"/>
        <v>25109</v>
      </c>
      <c r="E364" s="12">
        <f t="shared" si="26"/>
        <v>10958.8</v>
      </c>
      <c r="F364" s="12">
        <f t="shared" si="26"/>
        <v>14210</v>
      </c>
      <c r="G364" s="12">
        <f t="shared" si="26"/>
        <v>2885.9</v>
      </c>
      <c r="H364" s="12">
        <f t="shared" si="26"/>
        <v>2141.8000000000002</v>
      </c>
      <c r="I364" s="12">
        <f t="shared" si="26"/>
        <v>2511.6</v>
      </c>
    </row>
    <row r="365" spans="1:9" x14ac:dyDescent="0.25">
      <c r="C365" s="24">
        <v>11</v>
      </c>
      <c r="D365" s="10">
        <f t="shared" si="27"/>
        <v>22826.363636363636</v>
      </c>
      <c r="E365" s="12">
        <f t="shared" si="26"/>
        <v>9962.545454545454</v>
      </c>
      <c r="F365" s="12">
        <f t="shared" si="26"/>
        <v>12918.181818181818</v>
      </c>
      <c r="G365" s="12">
        <f t="shared" si="26"/>
        <v>2623.5454545454545</v>
      </c>
      <c r="H365" s="12">
        <f t="shared" si="26"/>
        <v>1947.090909090909</v>
      </c>
      <c r="I365" s="12">
        <f t="shared" si="26"/>
        <v>2283.2727272727275</v>
      </c>
    </row>
    <row r="366" spans="1:9" x14ac:dyDescent="0.25">
      <c r="C366" s="24">
        <v>12</v>
      </c>
      <c r="D366" s="10">
        <f t="shared" si="27"/>
        <v>20924.166666666668</v>
      </c>
      <c r="E366" s="12">
        <f t="shared" si="26"/>
        <v>9132.3333333333339</v>
      </c>
      <c r="F366" s="12">
        <f t="shared" si="26"/>
        <v>11841.666666666666</v>
      </c>
      <c r="G366" s="12">
        <f t="shared" si="26"/>
        <v>2404.9166666666665</v>
      </c>
      <c r="H366" s="12">
        <f t="shared" si="26"/>
        <v>1784.8333333333333</v>
      </c>
      <c r="I366" s="12">
        <f t="shared" si="26"/>
        <v>2093</v>
      </c>
    </row>
    <row r="367" spans="1:9" x14ac:dyDescent="0.25">
      <c r="C367" s="24">
        <v>13</v>
      </c>
      <c r="D367" s="10">
        <f t="shared" si="27"/>
        <v>19314.615384615383</v>
      </c>
      <c r="E367" s="12">
        <f t="shared" si="26"/>
        <v>8429.8461538461543</v>
      </c>
      <c r="F367" s="12">
        <f t="shared" si="26"/>
        <v>10930.76923076923</v>
      </c>
      <c r="G367" s="12">
        <f t="shared" si="26"/>
        <v>2219.9230769230771</v>
      </c>
      <c r="H367" s="12">
        <f t="shared" si="26"/>
        <v>1647.5384615384614</v>
      </c>
      <c r="I367" s="12">
        <f t="shared" si="26"/>
        <v>1932</v>
      </c>
    </row>
    <row r="368" spans="1:9" x14ac:dyDescent="0.25">
      <c r="C368" s="24">
        <v>14</v>
      </c>
      <c r="D368" s="12">
        <f t="shared" si="27"/>
        <v>17935</v>
      </c>
      <c r="E368" s="12">
        <f t="shared" si="26"/>
        <v>7827.7142857142853</v>
      </c>
      <c r="F368" s="12">
        <f t="shared" si="26"/>
        <v>10150</v>
      </c>
      <c r="G368" s="12">
        <f t="shared" si="26"/>
        <v>2061.3571428571427</v>
      </c>
      <c r="H368" s="12">
        <f t="shared" si="26"/>
        <v>1529.8571428571429</v>
      </c>
      <c r="I368" s="12">
        <f t="shared" si="26"/>
        <v>1794</v>
      </c>
    </row>
    <row r="369" spans="1:9" x14ac:dyDescent="0.25">
      <c r="C369" s="24">
        <v>15</v>
      </c>
      <c r="D369" s="12">
        <f t="shared" si="27"/>
        <v>16739.333333333332</v>
      </c>
      <c r="E369" s="12">
        <f t="shared" si="26"/>
        <v>7305.8666666666668</v>
      </c>
      <c r="F369" s="12">
        <f t="shared" si="26"/>
        <v>9473.3333333333339</v>
      </c>
      <c r="G369" s="12">
        <f t="shared" si="26"/>
        <v>1923.9333333333334</v>
      </c>
      <c r="H369" s="12">
        <f t="shared" si="26"/>
        <v>1427.8666666666666</v>
      </c>
      <c r="I369" s="12">
        <f t="shared" si="26"/>
        <v>1674.4</v>
      </c>
    </row>
    <row r="370" spans="1:9" x14ac:dyDescent="0.25">
      <c r="C370" s="24">
        <v>16</v>
      </c>
      <c r="D370" s="12">
        <f t="shared" si="27"/>
        <v>15693.125</v>
      </c>
      <c r="E370" s="12">
        <f t="shared" si="26"/>
        <v>6849.25</v>
      </c>
      <c r="F370" s="12">
        <f t="shared" si="26"/>
        <v>8881.25</v>
      </c>
      <c r="G370" s="12">
        <f t="shared" si="26"/>
        <v>1803.6875</v>
      </c>
      <c r="H370" s="12">
        <f t="shared" si="26"/>
        <v>1338.625</v>
      </c>
      <c r="I370" s="12">
        <f t="shared" si="26"/>
        <v>1569.75</v>
      </c>
    </row>
    <row r="371" spans="1:9" x14ac:dyDescent="0.25">
      <c r="C371" s="24">
        <v>17</v>
      </c>
      <c r="D371" s="12">
        <f t="shared" si="27"/>
        <v>14770</v>
      </c>
      <c r="E371" s="12">
        <f t="shared" si="26"/>
        <v>6446.3529411764703</v>
      </c>
      <c r="F371" s="12">
        <f t="shared" si="26"/>
        <v>8358.823529411764</v>
      </c>
      <c r="G371" s="12">
        <f t="shared" si="26"/>
        <v>1697.5882352941176</v>
      </c>
      <c r="H371" s="12">
        <f t="shared" si="26"/>
        <v>1259.8823529411766</v>
      </c>
      <c r="I371" s="12">
        <f t="shared" si="26"/>
        <v>1477.4117647058824</v>
      </c>
    </row>
    <row r="372" spans="1:9" x14ac:dyDescent="0.25">
      <c r="C372" s="24">
        <v>18</v>
      </c>
      <c r="D372" s="12">
        <f t="shared" si="27"/>
        <v>13949.444444444445</v>
      </c>
      <c r="E372" s="12">
        <f t="shared" si="27"/>
        <v>6088.2222222222226</v>
      </c>
      <c r="F372" s="12">
        <f t="shared" si="27"/>
        <v>7894.4444444444443</v>
      </c>
      <c r="G372" s="12">
        <f t="shared" si="27"/>
        <v>1603.2777777777778</v>
      </c>
      <c r="H372" s="12">
        <f t="shared" si="27"/>
        <v>1189.8888888888889</v>
      </c>
      <c r="I372" s="12">
        <f t="shared" si="27"/>
        <v>1395.3333333333333</v>
      </c>
    </row>
    <row r="373" spans="1:9" x14ac:dyDescent="0.25">
      <c r="C373" s="24">
        <v>19</v>
      </c>
      <c r="D373" s="12">
        <f t="shared" si="27"/>
        <v>13215.263157894737</v>
      </c>
      <c r="E373" s="12">
        <f t="shared" si="27"/>
        <v>5767.7894736842109</v>
      </c>
      <c r="F373" s="12">
        <f t="shared" si="27"/>
        <v>7478.9473684210525</v>
      </c>
      <c r="G373" s="12">
        <f t="shared" si="27"/>
        <v>1518.8947368421052</v>
      </c>
      <c r="H373" s="12">
        <f t="shared" si="27"/>
        <v>1127.2631578947369</v>
      </c>
      <c r="I373" s="12">
        <f t="shared" si="27"/>
        <v>1321.8947368421052</v>
      </c>
    </row>
    <row r="374" spans="1:9" x14ac:dyDescent="0.25">
      <c r="C374" s="24">
        <v>20</v>
      </c>
      <c r="D374" s="12">
        <f t="shared" si="27"/>
        <v>12554.5</v>
      </c>
      <c r="E374" s="12">
        <f t="shared" si="27"/>
        <v>5479.4</v>
      </c>
      <c r="F374" s="12">
        <f t="shared" si="27"/>
        <v>7105</v>
      </c>
      <c r="G374" s="12">
        <f t="shared" si="27"/>
        <v>1442.95</v>
      </c>
      <c r="H374" s="12">
        <f t="shared" si="27"/>
        <v>1070.9000000000001</v>
      </c>
      <c r="I374" s="12">
        <f t="shared" si="27"/>
        <v>1255.8</v>
      </c>
    </row>
    <row r="375" spans="1:9" x14ac:dyDescent="0.25">
      <c r="C375" s="24">
        <v>21</v>
      </c>
      <c r="D375" s="12">
        <f t="shared" si="27"/>
        <v>11956.666666666666</v>
      </c>
      <c r="E375" s="12">
        <f t="shared" si="27"/>
        <v>5218.4761904761908</v>
      </c>
      <c r="F375" s="12">
        <f t="shared" si="27"/>
        <v>6766.666666666667</v>
      </c>
      <c r="G375" s="12">
        <f t="shared" si="27"/>
        <v>1374.2380952380952</v>
      </c>
      <c r="H375" s="12">
        <f t="shared" si="27"/>
        <v>1019.9047619047619</v>
      </c>
      <c r="I375" s="12">
        <f t="shared" si="27"/>
        <v>1196</v>
      </c>
    </row>
    <row r="376" spans="1:9" x14ac:dyDescent="0.25">
      <c r="C376" s="24">
        <v>22</v>
      </c>
      <c r="D376" s="12">
        <f t="shared" si="27"/>
        <v>11413.181818181818</v>
      </c>
      <c r="E376" s="12">
        <f t="shared" si="27"/>
        <v>4981.272727272727</v>
      </c>
      <c r="F376" s="12">
        <f t="shared" si="27"/>
        <v>6459.090909090909</v>
      </c>
      <c r="G376" s="12">
        <f t="shared" si="27"/>
        <v>1311.7727272727273</v>
      </c>
      <c r="H376" s="12">
        <f t="shared" si="27"/>
        <v>973.5454545454545</v>
      </c>
      <c r="I376" s="12">
        <f t="shared" si="27"/>
        <v>1141.6363636363637</v>
      </c>
    </row>
    <row r="377" spans="1:9" x14ac:dyDescent="0.25">
      <c r="C377" s="24">
        <v>23</v>
      </c>
      <c r="D377" s="12">
        <f t="shared" si="27"/>
        <v>10916.95652173913</v>
      </c>
      <c r="E377" s="12">
        <f t="shared" si="27"/>
        <v>4764.695652173913</v>
      </c>
      <c r="F377" s="12">
        <f t="shared" si="27"/>
        <v>6178.260869565217</v>
      </c>
      <c r="G377" s="12">
        <f t="shared" si="27"/>
        <v>1254.7391304347825</v>
      </c>
      <c r="H377" s="12">
        <f t="shared" si="27"/>
        <v>931.21739130434787</v>
      </c>
      <c r="I377" s="12">
        <f t="shared" si="27"/>
        <v>1092</v>
      </c>
    </row>
    <row r="378" spans="1:9" x14ac:dyDescent="0.25">
      <c r="C378" s="24">
        <v>24</v>
      </c>
      <c r="D378" s="12">
        <f t="shared" si="27"/>
        <v>10462.083333333334</v>
      </c>
      <c r="E378" s="12">
        <f t="shared" si="27"/>
        <v>4566.166666666667</v>
      </c>
      <c r="F378" s="12">
        <f t="shared" si="27"/>
        <v>5920.833333333333</v>
      </c>
      <c r="G378" s="12">
        <f t="shared" si="27"/>
        <v>1202.4583333333333</v>
      </c>
      <c r="H378" s="12">
        <f t="shared" si="27"/>
        <v>892.41666666666663</v>
      </c>
      <c r="I378" s="12">
        <f t="shared" si="27"/>
        <v>1046.5</v>
      </c>
    </row>
    <row r="379" spans="1:9" x14ac:dyDescent="0.25">
      <c r="C379" s="24"/>
      <c r="D379" s="37"/>
      <c r="E379" s="37"/>
      <c r="F379" s="37"/>
      <c r="G379" s="37"/>
      <c r="H379" s="37"/>
    </row>
    <row r="380" spans="1:9" x14ac:dyDescent="0.25">
      <c r="A380" s="16"/>
      <c r="B380" s="16"/>
      <c r="C380" s="24"/>
      <c r="D380" s="37"/>
      <c r="E380" s="37"/>
      <c r="F380" s="37"/>
      <c r="G380" s="37"/>
      <c r="H380" s="37"/>
    </row>
    <row r="381" spans="1:9" x14ac:dyDescent="0.25">
      <c r="A381" s="70" t="s">
        <v>82</v>
      </c>
      <c r="B381" s="70"/>
      <c r="C381" s="24"/>
      <c r="D381" s="37">
        <v>12</v>
      </c>
      <c r="E381" s="37">
        <v>5</v>
      </c>
      <c r="F381" s="37">
        <v>6</v>
      </c>
      <c r="G381" s="37">
        <v>0</v>
      </c>
      <c r="H381" s="37">
        <v>0</v>
      </c>
      <c r="I381" s="36">
        <v>0</v>
      </c>
    </row>
    <row r="382" spans="1:9" x14ac:dyDescent="0.25">
      <c r="A382" s="16"/>
      <c r="B382" s="16"/>
      <c r="C382" s="24"/>
      <c r="D382" s="37"/>
      <c r="E382" s="37"/>
      <c r="F382" s="37"/>
      <c r="G382" s="37"/>
      <c r="H382" s="37"/>
    </row>
    <row r="383" spans="1:9" x14ac:dyDescent="0.25">
      <c r="D383" s="37"/>
      <c r="E383" s="37"/>
      <c r="F383" s="37"/>
      <c r="G383" s="37"/>
      <c r="H383" s="37"/>
    </row>
    <row r="384" spans="1:9" x14ac:dyDescent="0.25">
      <c r="D384" s="37"/>
      <c r="E384" s="37"/>
      <c r="F384" s="37"/>
      <c r="G384" s="37"/>
      <c r="H384" s="37"/>
    </row>
    <row r="385" spans="1:10" x14ac:dyDescent="0.25">
      <c r="A385" s="7"/>
      <c r="B385" s="7"/>
      <c r="C385" s="7"/>
      <c r="D385" s="37"/>
      <c r="E385" s="37"/>
      <c r="F385" s="37"/>
      <c r="G385" s="37"/>
      <c r="H385" s="37"/>
    </row>
    <row r="386" spans="1:10" x14ac:dyDescent="0.25">
      <c r="A386" s="7"/>
      <c r="B386" s="7"/>
      <c r="C386" s="7"/>
      <c r="D386" s="37"/>
      <c r="E386" s="37"/>
      <c r="F386" s="37"/>
      <c r="G386" s="37"/>
      <c r="H386" s="37"/>
    </row>
    <row r="387" spans="1:10" x14ac:dyDescent="0.25">
      <c r="A387" s="7"/>
      <c r="B387" s="7"/>
      <c r="C387" s="7"/>
      <c r="D387" s="37"/>
      <c r="E387" s="37"/>
      <c r="F387" s="37"/>
      <c r="G387" s="37"/>
      <c r="H387" s="37"/>
    </row>
    <row r="388" spans="1:10" x14ac:dyDescent="0.25">
      <c r="A388" s="53"/>
      <c r="B388" s="53"/>
      <c r="C388" s="53"/>
      <c r="D388" s="33" t="s">
        <v>0</v>
      </c>
      <c r="E388" s="33" t="s">
        <v>1</v>
      </c>
      <c r="F388" s="33" t="s">
        <v>2</v>
      </c>
      <c r="G388" s="33" t="s">
        <v>3</v>
      </c>
      <c r="H388" s="42" t="s">
        <v>55</v>
      </c>
      <c r="I388" s="43" t="s">
        <v>56</v>
      </c>
      <c r="J388" s="52" t="s">
        <v>79</v>
      </c>
    </row>
    <row r="389" spans="1:10" x14ac:dyDescent="0.25">
      <c r="A389" s="71" t="s">
        <v>62</v>
      </c>
      <c r="B389" s="71"/>
      <c r="C389" s="53"/>
      <c r="D389" s="52">
        <f>D381+D345+D306+D282+D256+D233+D197+D172+D137+D112+D89+D65+D44+D17</f>
        <v>77</v>
      </c>
      <c r="E389" s="52">
        <f t="shared" ref="E389:I389" si="28">E381+E345+E306+E282+E256+E233+E197+E172+E137+E112+E89+E65+E44+E17</f>
        <v>78</v>
      </c>
      <c r="F389" s="52">
        <f t="shared" si="28"/>
        <v>32</v>
      </c>
      <c r="G389" s="52">
        <f t="shared" si="28"/>
        <v>12</v>
      </c>
      <c r="H389" s="52">
        <f t="shared" si="28"/>
        <v>1</v>
      </c>
      <c r="I389" s="52">
        <f t="shared" si="28"/>
        <v>0</v>
      </c>
      <c r="J389" s="52">
        <f>SUM(D389:I389)</f>
        <v>200</v>
      </c>
    </row>
    <row r="390" spans="1:10" x14ac:dyDescent="0.25">
      <c r="A390" s="45"/>
      <c r="B390" s="45"/>
      <c r="C390" s="53"/>
      <c r="D390" s="37"/>
      <c r="E390" s="37"/>
      <c r="F390" s="37"/>
      <c r="G390" s="37"/>
      <c r="H390" s="37"/>
    </row>
    <row r="391" spans="1:10" x14ac:dyDescent="0.25">
      <c r="A391" s="7"/>
      <c r="B391" s="7"/>
      <c r="C391" s="7"/>
      <c r="D391" s="37"/>
      <c r="E391" s="37"/>
      <c r="F391" s="37"/>
      <c r="G391" s="37"/>
      <c r="H391" s="37"/>
    </row>
    <row r="392" spans="1:10" x14ac:dyDescent="0.25">
      <c r="A392" s="7"/>
      <c r="B392" s="7"/>
      <c r="C392" s="7"/>
      <c r="D392" s="37"/>
      <c r="E392" s="37"/>
      <c r="F392" s="37"/>
      <c r="G392" s="37"/>
      <c r="H392" s="37"/>
    </row>
    <row r="393" spans="1:10" x14ac:dyDescent="0.25">
      <c r="A393" s="7"/>
      <c r="B393" s="7"/>
      <c r="C393" s="7"/>
      <c r="D393" s="37"/>
      <c r="E393" s="37"/>
      <c r="F393" s="37"/>
      <c r="G393" s="37"/>
      <c r="H393" s="37"/>
    </row>
    <row r="394" spans="1:10" x14ac:dyDescent="0.25">
      <c r="D394" s="37"/>
      <c r="E394" s="37"/>
      <c r="F394" s="37"/>
      <c r="G394" s="37"/>
      <c r="H394" s="37"/>
      <c r="I394" s="37"/>
    </row>
    <row r="395" spans="1:10" x14ac:dyDescent="0.25">
      <c r="D395" s="37"/>
      <c r="E395" s="37"/>
      <c r="F395" s="37"/>
      <c r="G395" s="37"/>
      <c r="H395" s="37"/>
    </row>
  </sheetData>
  <mergeCells count="45">
    <mergeCell ref="D311:E311"/>
    <mergeCell ref="A315:B315"/>
    <mergeCell ref="A345:B345"/>
    <mergeCell ref="A389:B389"/>
    <mergeCell ref="D350:E350"/>
    <mergeCell ref="A354:B354"/>
    <mergeCell ref="A381:B381"/>
    <mergeCell ref="A265:B265"/>
    <mergeCell ref="A282:B282"/>
    <mergeCell ref="D287:E287"/>
    <mergeCell ref="A291:B291"/>
    <mergeCell ref="A306:B306"/>
    <mergeCell ref="D238:E238"/>
    <mergeCell ref="A240:B240"/>
    <mergeCell ref="A242:B242"/>
    <mergeCell ref="A256:B256"/>
    <mergeCell ref="D261:E261"/>
    <mergeCell ref="A181:B181"/>
    <mergeCell ref="A197:B197"/>
    <mergeCell ref="D202:E202"/>
    <mergeCell ref="A206:B206"/>
    <mergeCell ref="A233:B233"/>
    <mergeCell ref="D177:E177"/>
    <mergeCell ref="A98:B98"/>
    <mergeCell ref="A112:B112"/>
    <mergeCell ref="D117:E117"/>
    <mergeCell ref="A121:B121"/>
    <mergeCell ref="A137:B137"/>
    <mergeCell ref="D142:E142"/>
    <mergeCell ref="A146:B146"/>
    <mergeCell ref="A172:B172"/>
    <mergeCell ref="D94:E94"/>
    <mergeCell ref="A44:B44"/>
    <mergeCell ref="D49:E49"/>
    <mergeCell ref="A51:B51"/>
    <mergeCell ref="A53:B53"/>
    <mergeCell ref="A65:B65"/>
    <mergeCell ref="D70:E70"/>
    <mergeCell ref="A74:B74"/>
    <mergeCell ref="A89:B89"/>
    <mergeCell ref="A26:B26"/>
    <mergeCell ref="D3:E3"/>
    <mergeCell ref="A8:B8"/>
    <mergeCell ref="A17:B17"/>
    <mergeCell ref="D22:E2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3A8F-1613-49B6-8F60-5161C13E49F5}">
  <dimension ref="A1:L1191"/>
  <sheetViews>
    <sheetView topLeftCell="A1165" workbookViewId="0">
      <selection activeCell="A1178" sqref="A1178:B1178"/>
    </sheetView>
  </sheetViews>
  <sheetFormatPr defaultRowHeight="15" x14ac:dyDescent="0.25"/>
  <cols>
    <col min="1" max="3" width="18.42578125" customWidth="1"/>
    <col min="4" max="4" width="27.5703125" customWidth="1"/>
    <col min="5" max="5" width="27.42578125" customWidth="1"/>
    <col min="6" max="6" width="27.5703125" customWidth="1"/>
    <col min="7" max="7" width="27.140625" customWidth="1"/>
    <col min="12" max="12" width="27.5703125" customWidth="1"/>
  </cols>
  <sheetData>
    <row r="1" spans="1:12" x14ac:dyDescent="0.25">
      <c r="C1" s="22"/>
      <c r="D1" s="22"/>
      <c r="E1" s="22"/>
      <c r="F1" s="22"/>
      <c r="G1" s="22"/>
    </row>
    <row r="2" spans="1:12" x14ac:dyDescent="0.25">
      <c r="C2" s="22"/>
      <c r="D2" s="22"/>
      <c r="E2" s="22"/>
      <c r="F2" s="22"/>
      <c r="G2" s="22"/>
    </row>
    <row r="3" spans="1:12" x14ac:dyDescent="0.25">
      <c r="C3" s="22"/>
      <c r="D3" s="70" t="s">
        <v>7</v>
      </c>
      <c r="E3" s="70"/>
      <c r="F3" s="22"/>
      <c r="G3" s="22" t="s">
        <v>11</v>
      </c>
    </row>
    <row r="4" spans="1:12" x14ac:dyDescent="0.25">
      <c r="C4" s="22"/>
      <c r="D4" s="22"/>
      <c r="E4" s="22"/>
      <c r="F4" s="22"/>
      <c r="G4" s="22"/>
    </row>
    <row r="5" spans="1:12" x14ac:dyDescent="0.25">
      <c r="C5" s="22"/>
      <c r="D5" s="22"/>
      <c r="E5" s="22"/>
      <c r="F5" s="22"/>
      <c r="G5" s="22"/>
    </row>
    <row r="6" spans="1:12" x14ac:dyDescent="0.25">
      <c r="C6" s="22"/>
      <c r="D6" s="1" t="s">
        <v>0</v>
      </c>
      <c r="E6" s="1" t="s">
        <v>1</v>
      </c>
      <c r="F6" s="1" t="s">
        <v>2</v>
      </c>
      <c r="G6" s="1" t="s">
        <v>3</v>
      </c>
      <c r="I6" s="6"/>
      <c r="L6" s="22"/>
    </row>
    <row r="7" spans="1:12" x14ac:dyDescent="0.25">
      <c r="C7" s="22"/>
      <c r="D7" s="22"/>
      <c r="E7" s="22"/>
      <c r="F7" s="22"/>
      <c r="G7" s="22"/>
      <c r="I7" s="6"/>
      <c r="L7" s="22"/>
    </row>
    <row r="8" spans="1:12" x14ac:dyDescent="0.25">
      <c r="A8" s="70" t="s">
        <v>36</v>
      </c>
      <c r="B8" s="70"/>
      <c r="C8" s="22"/>
      <c r="D8" s="6">
        <v>26355</v>
      </c>
      <c r="E8" s="6">
        <v>43081</v>
      </c>
      <c r="F8" s="6">
        <v>18546</v>
      </c>
      <c r="G8" s="6">
        <v>16629</v>
      </c>
      <c r="I8" s="6"/>
      <c r="L8" s="22"/>
    </row>
    <row r="9" spans="1:12" x14ac:dyDescent="0.25">
      <c r="C9" s="22" t="s">
        <v>37</v>
      </c>
      <c r="D9" s="22"/>
      <c r="E9" s="22"/>
      <c r="F9" s="15"/>
      <c r="G9" s="22"/>
      <c r="I9" s="6"/>
      <c r="L9" s="22"/>
    </row>
    <row r="10" spans="1:12" x14ac:dyDescent="0.25">
      <c r="C10" s="22">
        <v>1</v>
      </c>
      <c r="D10" s="10">
        <f>$D$8/C10</f>
        <v>26355</v>
      </c>
      <c r="E10" s="10">
        <f>$E$8/C10</f>
        <v>43081</v>
      </c>
      <c r="F10" s="10">
        <f>$F$8/C10</f>
        <v>18546</v>
      </c>
      <c r="G10" s="10">
        <f>$G$8/C10</f>
        <v>16629</v>
      </c>
      <c r="L10" s="22"/>
    </row>
    <row r="11" spans="1:12" x14ac:dyDescent="0.25">
      <c r="C11" s="22">
        <v>4</v>
      </c>
      <c r="D11" s="12">
        <f t="shared" ref="D11:D14" si="0">$D$8/C11</f>
        <v>6588.75</v>
      </c>
      <c r="E11" s="10">
        <f t="shared" ref="E11:E14" si="1">$E$8/C11</f>
        <v>10770.25</v>
      </c>
      <c r="F11" s="12">
        <f t="shared" ref="F11:F14" si="2">$F$8/C11</f>
        <v>4636.5</v>
      </c>
      <c r="G11" s="9">
        <f t="shared" ref="G11:G14" si="3">$G$8/C11</f>
        <v>4157.25</v>
      </c>
      <c r="L11" s="22"/>
    </row>
    <row r="12" spans="1:12" x14ac:dyDescent="0.25">
      <c r="C12" s="22">
        <v>7</v>
      </c>
      <c r="D12" s="9">
        <f t="shared" si="0"/>
        <v>3765</v>
      </c>
      <c r="E12" s="12">
        <f t="shared" si="1"/>
        <v>6154.4285714285716</v>
      </c>
      <c r="F12" s="9">
        <f t="shared" si="2"/>
        <v>2649.4285714285716</v>
      </c>
      <c r="G12" s="9">
        <f t="shared" si="3"/>
        <v>2375.5714285714284</v>
      </c>
      <c r="L12" s="22"/>
    </row>
    <row r="13" spans="1:12" x14ac:dyDescent="0.25">
      <c r="C13" s="22">
        <v>10</v>
      </c>
      <c r="D13" s="9">
        <f t="shared" si="0"/>
        <v>2635.5</v>
      </c>
      <c r="E13" s="9">
        <f t="shared" si="1"/>
        <v>4308.1000000000004</v>
      </c>
      <c r="F13" s="9">
        <f t="shared" si="2"/>
        <v>1854.6</v>
      </c>
      <c r="G13" s="9">
        <f t="shared" si="3"/>
        <v>1662.9</v>
      </c>
      <c r="L13" s="22"/>
    </row>
    <row r="14" spans="1:12" x14ac:dyDescent="0.25">
      <c r="C14" s="22">
        <v>13</v>
      </c>
      <c r="D14" s="9">
        <f t="shared" si="0"/>
        <v>2027.3076923076924</v>
      </c>
      <c r="E14" s="9">
        <f t="shared" si="1"/>
        <v>3313.9230769230771</v>
      </c>
      <c r="F14" s="9">
        <f t="shared" si="2"/>
        <v>1426.6153846153845</v>
      </c>
      <c r="G14" s="9">
        <f t="shared" si="3"/>
        <v>1279.1538461538462</v>
      </c>
      <c r="L14" s="22"/>
    </row>
    <row r="15" spans="1:12" x14ac:dyDescent="0.25">
      <c r="C15" s="22"/>
      <c r="D15" s="22"/>
      <c r="E15" s="22"/>
      <c r="F15" s="22"/>
      <c r="G15" s="22"/>
      <c r="L15" s="22"/>
    </row>
    <row r="16" spans="1:12" x14ac:dyDescent="0.25">
      <c r="A16" s="70" t="s">
        <v>63</v>
      </c>
      <c r="B16" s="70"/>
      <c r="C16" s="22"/>
      <c r="D16" s="22">
        <v>1</v>
      </c>
      <c r="E16" s="22">
        <v>2</v>
      </c>
      <c r="F16" s="22">
        <v>1</v>
      </c>
      <c r="G16" s="22">
        <v>1</v>
      </c>
      <c r="L16" s="22"/>
    </row>
    <row r="17" spans="1:12" x14ac:dyDescent="0.25">
      <c r="A17" s="16"/>
      <c r="B17" s="16"/>
      <c r="C17" s="22"/>
      <c r="D17" s="53"/>
      <c r="E17" s="53"/>
      <c r="F17" s="53"/>
      <c r="G17" s="53"/>
      <c r="L17" s="22"/>
    </row>
    <row r="18" spans="1:12" x14ac:dyDescent="0.25">
      <c r="A18" s="16"/>
      <c r="B18" s="16"/>
      <c r="C18" s="22"/>
      <c r="D18" s="53"/>
      <c r="E18" s="53"/>
      <c r="F18" s="53"/>
      <c r="G18" s="53"/>
      <c r="L18" s="22"/>
    </row>
    <row r="19" spans="1:12" x14ac:dyDescent="0.25">
      <c r="C19" s="22"/>
      <c r="D19" s="22"/>
      <c r="E19" s="22"/>
      <c r="F19" s="22"/>
      <c r="G19" s="22"/>
    </row>
    <row r="20" spans="1:12" x14ac:dyDescent="0.25">
      <c r="C20" s="22"/>
      <c r="D20" s="22"/>
      <c r="E20" s="22"/>
      <c r="F20" s="22"/>
      <c r="G20" s="22"/>
    </row>
    <row r="21" spans="1:12" x14ac:dyDescent="0.25">
      <c r="C21" s="22"/>
      <c r="D21" s="22"/>
      <c r="E21" s="22"/>
      <c r="F21" s="22"/>
      <c r="G21" s="22"/>
    </row>
    <row r="22" spans="1:12" x14ac:dyDescent="0.25">
      <c r="C22" s="22"/>
      <c r="D22" s="71" t="s">
        <v>10</v>
      </c>
      <c r="E22" s="71"/>
      <c r="F22" s="22"/>
      <c r="G22" s="22" t="s">
        <v>12</v>
      </c>
    </row>
    <row r="23" spans="1:12" x14ac:dyDescent="0.25">
      <c r="C23" s="22"/>
      <c r="D23" s="22"/>
      <c r="E23" s="22"/>
      <c r="F23" s="22"/>
      <c r="G23" s="22"/>
    </row>
    <row r="24" spans="1:12" x14ac:dyDescent="0.25">
      <c r="C24" s="22"/>
      <c r="D24" s="1" t="s">
        <v>0</v>
      </c>
      <c r="E24" s="1" t="s">
        <v>1</v>
      </c>
      <c r="F24" s="1" t="s">
        <v>2</v>
      </c>
      <c r="G24" s="1" t="s">
        <v>3</v>
      </c>
    </row>
    <row r="25" spans="1:12" x14ac:dyDescent="0.25">
      <c r="C25" s="22"/>
      <c r="D25" s="22"/>
      <c r="E25" s="22"/>
      <c r="F25" s="22"/>
      <c r="G25" s="22"/>
    </row>
    <row r="26" spans="1:12" x14ac:dyDescent="0.25">
      <c r="A26" s="70" t="s">
        <v>36</v>
      </c>
      <c r="B26" s="70"/>
      <c r="C26" s="22"/>
      <c r="D26" s="6">
        <v>74565</v>
      </c>
      <c r="E26" s="6">
        <v>134322</v>
      </c>
      <c r="F26" s="6">
        <v>52797</v>
      </c>
      <c r="G26" s="6">
        <v>44774</v>
      </c>
      <c r="I26" s="6"/>
    </row>
    <row r="27" spans="1:12" x14ac:dyDescent="0.25">
      <c r="C27" s="22" t="s">
        <v>37</v>
      </c>
      <c r="D27" s="22"/>
      <c r="E27" s="22"/>
      <c r="F27" s="22"/>
      <c r="G27" s="22"/>
      <c r="I27" s="6"/>
    </row>
    <row r="28" spans="1:12" x14ac:dyDescent="0.25">
      <c r="C28" s="22">
        <v>1</v>
      </c>
      <c r="D28" s="10">
        <f>$D$26/C28</f>
        <v>74565</v>
      </c>
      <c r="E28" s="10">
        <f>$E$26/C28</f>
        <v>134322</v>
      </c>
      <c r="F28" s="10">
        <f>$F$26/C28</f>
        <v>52797</v>
      </c>
      <c r="G28" s="10">
        <f>$G$26/C28</f>
        <v>44774</v>
      </c>
      <c r="I28" s="6"/>
    </row>
    <row r="29" spans="1:12" x14ac:dyDescent="0.25">
      <c r="C29" s="22">
        <v>4</v>
      </c>
      <c r="D29" s="10">
        <f t="shared" ref="D29:D41" si="4">$D$26/C29</f>
        <v>18641.25</v>
      </c>
      <c r="E29" s="10">
        <f t="shared" ref="E29:E41" si="5">$E$26/C29</f>
        <v>33580.5</v>
      </c>
      <c r="F29" s="10">
        <f t="shared" ref="F29:F41" si="6">$F$26/C29</f>
        <v>13199.25</v>
      </c>
      <c r="G29" s="10">
        <f t="shared" ref="G29:G41" si="7">$G$26/C29</f>
        <v>11193.5</v>
      </c>
      <c r="I29" s="6"/>
    </row>
    <row r="30" spans="1:12" x14ac:dyDescent="0.25">
      <c r="C30" s="22">
        <v>7</v>
      </c>
      <c r="D30" s="10">
        <f t="shared" si="4"/>
        <v>10652.142857142857</v>
      </c>
      <c r="E30" s="10">
        <f t="shared" si="5"/>
        <v>19188.857142857141</v>
      </c>
      <c r="F30" s="10">
        <f t="shared" si="6"/>
        <v>7542.4285714285716</v>
      </c>
      <c r="G30" s="12">
        <f t="shared" si="7"/>
        <v>6396.2857142857147</v>
      </c>
    </row>
    <row r="31" spans="1:12" x14ac:dyDescent="0.25">
      <c r="C31" s="22">
        <v>10</v>
      </c>
      <c r="D31" s="12">
        <f t="shared" si="4"/>
        <v>7456.5</v>
      </c>
      <c r="E31" s="10">
        <f t="shared" si="5"/>
        <v>13432.2</v>
      </c>
      <c r="F31" s="12">
        <f t="shared" si="6"/>
        <v>5279.7</v>
      </c>
      <c r="G31" s="12">
        <f t="shared" si="7"/>
        <v>4477.3999999999996</v>
      </c>
    </row>
    <row r="32" spans="1:12" x14ac:dyDescent="0.25">
      <c r="C32" s="22">
        <v>13</v>
      </c>
      <c r="D32" s="12">
        <f t="shared" si="4"/>
        <v>5735.7692307692305</v>
      </c>
      <c r="E32" s="10">
        <f t="shared" si="5"/>
        <v>10332.461538461539</v>
      </c>
      <c r="F32" s="12">
        <f t="shared" si="6"/>
        <v>4061.3076923076924</v>
      </c>
      <c r="G32" s="12">
        <f t="shared" si="7"/>
        <v>3444.1538461538462</v>
      </c>
    </row>
    <row r="33" spans="1:7" x14ac:dyDescent="0.25">
      <c r="C33" s="22">
        <v>16</v>
      </c>
      <c r="D33" s="12">
        <f t="shared" si="4"/>
        <v>4660.3125</v>
      </c>
      <c r="E33" s="10">
        <f t="shared" si="5"/>
        <v>8395.125</v>
      </c>
      <c r="F33" s="12">
        <f t="shared" si="6"/>
        <v>3299.8125</v>
      </c>
      <c r="G33" s="12">
        <f t="shared" si="7"/>
        <v>2798.375</v>
      </c>
    </row>
    <row r="34" spans="1:7" x14ac:dyDescent="0.25">
      <c r="C34" s="22">
        <v>19</v>
      </c>
      <c r="D34" s="12">
        <f t="shared" si="4"/>
        <v>3924.4736842105262</v>
      </c>
      <c r="E34" s="12">
        <f t="shared" si="5"/>
        <v>7069.5789473684208</v>
      </c>
      <c r="F34" s="12">
        <f t="shared" si="6"/>
        <v>2778.7894736842104</v>
      </c>
      <c r="G34" s="12">
        <f t="shared" si="7"/>
        <v>2356.5263157894738</v>
      </c>
    </row>
    <row r="35" spans="1:7" x14ac:dyDescent="0.25">
      <c r="C35" s="22">
        <v>22</v>
      </c>
      <c r="D35" s="12">
        <f t="shared" si="4"/>
        <v>3389.318181818182</v>
      </c>
      <c r="E35" s="12">
        <f t="shared" si="5"/>
        <v>6105.545454545455</v>
      </c>
      <c r="F35" s="12">
        <f t="shared" si="6"/>
        <v>2399.8636363636365</v>
      </c>
      <c r="G35" s="12">
        <f t="shared" si="7"/>
        <v>2035.1818181818182</v>
      </c>
    </row>
    <row r="36" spans="1:7" x14ac:dyDescent="0.25">
      <c r="C36" s="22">
        <v>25</v>
      </c>
      <c r="D36" s="9">
        <f t="shared" si="4"/>
        <v>2982.6</v>
      </c>
      <c r="E36" s="9">
        <f t="shared" si="5"/>
        <v>5372.88</v>
      </c>
      <c r="F36" s="9">
        <f t="shared" si="6"/>
        <v>2111.88</v>
      </c>
      <c r="G36" s="9">
        <f t="shared" si="7"/>
        <v>1790.96</v>
      </c>
    </row>
    <row r="37" spans="1:7" x14ac:dyDescent="0.25">
      <c r="C37" s="22">
        <v>28</v>
      </c>
      <c r="D37" s="9">
        <f t="shared" si="4"/>
        <v>2663.0357142857142</v>
      </c>
      <c r="E37" s="9">
        <f t="shared" si="5"/>
        <v>4797.2142857142853</v>
      </c>
      <c r="F37" s="9">
        <f t="shared" si="6"/>
        <v>1885.6071428571429</v>
      </c>
      <c r="G37" s="9">
        <f t="shared" si="7"/>
        <v>1599.0714285714287</v>
      </c>
    </row>
    <row r="38" spans="1:7" x14ac:dyDescent="0.25">
      <c r="C38" s="22">
        <v>31</v>
      </c>
      <c r="D38" s="9">
        <f t="shared" si="4"/>
        <v>2405.3225806451615</v>
      </c>
      <c r="E38" s="9">
        <f t="shared" si="5"/>
        <v>4332.9677419354839</v>
      </c>
      <c r="F38" s="9">
        <f t="shared" si="6"/>
        <v>1703.1290322580646</v>
      </c>
      <c r="G38" s="9">
        <f t="shared" si="7"/>
        <v>1444.3225806451612</v>
      </c>
    </row>
    <row r="39" spans="1:7" x14ac:dyDescent="0.25">
      <c r="C39" s="22">
        <v>34</v>
      </c>
      <c r="D39" s="9">
        <f t="shared" si="4"/>
        <v>2193.0882352941176</v>
      </c>
      <c r="E39" s="9">
        <f t="shared" si="5"/>
        <v>3950.6470588235293</v>
      </c>
      <c r="F39" s="9">
        <f t="shared" si="6"/>
        <v>1552.8529411764705</v>
      </c>
      <c r="G39" s="9">
        <f t="shared" si="7"/>
        <v>1316.8823529411766</v>
      </c>
    </row>
    <row r="40" spans="1:7" x14ac:dyDescent="0.25">
      <c r="C40" s="22">
        <v>37</v>
      </c>
      <c r="D40" s="9">
        <f t="shared" si="4"/>
        <v>2015.2702702702702</v>
      </c>
      <c r="E40" s="9">
        <f t="shared" si="5"/>
        <v>3630.3243243243242</v>
      </c>
      <c r="F40" s="9">
        <f t="shared" si="6"/>
        <v>1426.9459459459461</v>
      </c>
      <c r="G40" s="9">
        <f t="shared" si="7"/>
        <v>1210.1081081081081</v>
      </c>
    </row>
    <row r="41" spans="1:7" x14ac:dyDescent="0.25">
      <c r="C41" s="22">
        <v>40</v>
      </c>
      <c r="D41" s="9">
        <f t="shared" si="4"/>
        <v>1864.125</v>
      </c>
      <c r="E41" s="9">
        <f t="shared" si="5"/>
        <v>3358.05</v>
      </c>
      <c r="F41" s="9">
        <f t="shared" si="6"/>
        <v>1319.925</v>
      </c>
      <c r="G41" s="9">
        <f t="shared" si="7"/>
        <v>1119.3499999999999</v>
      </c>
    </row>
    <row r="42" spans="1:7" x14ac:dyDescent="0.25">
      <c r="C42" s="22"/>
      <c r="D42" s="22"/>
      <c r="E42" s="22"/>
      <c r="F42" s="22"/>
      <c r="G42" s="22"/>
    </row>
    <row r="43" spans="1:7" x14ac:dyDescent="0.25">
      <c r="A43" s="70" t="s">
        <v>63</v>
      </c>
      <c r="B43" s="70"/>
      <c r="C43" s="22"/>
      <c r="D43" s="22">
        <v>3</v>
      </c>
      <c r="E43" s="22">
        <v>6</v>
      </c>
      <c r="F43" s="22">
        <v>3</v>
      </c>
      <c r="G43" s="22">
        <v>2</v>
      </c>
    </row>
    <row r="44" spans="1:7" x14ac:dyDescent="0.25">
      <c r="A44" s="16"/>
      <c r="B44" s="16"/>
      <c r="C44" s="22"/>
      <c r="D44" s="53"/>
      <c r="E44" s="53"/>
      <c r="F44" s="53"/>
      <c r="G44" s="53"/>
    </row>
    <row r="45" spans="1:7" x14ac:dyDescent="0.25">
      <c r="A45" s="16"/>
      <c r="B45" s="16"/>
      <c r="C45" s="22"/>
      <c r="D45" s="53"/>
      <c r="E45" s="53"/>
      <c r="F45" s="53"/>
      <c r="G45" s="53"/>
    </row>
    <row r="46" spans="1:7" x14ac:dyDescent="0.25">
      <c r="C46" s="22"/>
      <c r="D46" s="22"/>
      <c r="E46" s="22"/>
      <c r="F46" s="22"/>
      <c r="G46" s="22"/>
    </row>
    <row r="47" spans="1:7" x14ac:dyDescent="0.25">
      <c r="C47" s="22"/>
      <c r="D47" s="22"/>
      <c r="E47" s="22"/>
      <c r="F47" s="22"/>
      <c r="G47" s="22"/>
    </row>
    <row r="48" spans="1:7" x14ac:dyDescent="0.25">
      <c r="C48" s="22"/>
      <c r="D48" s="22"/>
      <c r="E48" s="22"/>
      <c r="F48" s="22"/>
      <c r="G48" s="22"/>
    </row>
    <row r="49" spans="1:9" x14ac:dyDescent="0.25">
      <c r="C49" s="22"/>
      <c r="D49" s="70" t="s">
        <v>13</v>
      </c>
      <c r="E49" s="70"/>
      <c r="F49" s="22"/>
      <c r="G49" s="22" t="s">
        <v>14</v>
      </c>
    </row>
    <row r="50" spans="1:9" x14ac:dyDescent="0.25">
      <c r="C50" s="22"/>
      <c r="D50" s="22"/>
      <c r="E50" s="22"/>
      <c r="F50" s="22"/>
      <c r="G50" s="22"/>
    </row>
    <row r="51" spans="1:9" x14ac:dyDescent="0.25">
      <c r="A51" s="70"/>
      <c r="B51" s="70"/>
      <c r="C51" s="22"/>
      <c r="D51" s="1" t="s">
        <v>0</v>
      </c>
      <c r="E51" s="1" t="s">
        <v>1</v>
      </c>
      <c r="F51" s="1" t="s">
        <v>2</v>
      </c>
      <c r="G51" s="1" t="s">
        <v>3</v>
      </c>
    </row>
    <row r="52" spans="1:9" x14ac:dyDescent="0.25">
      <c r="C52" s="22"/>
      <c r="D52" s="22"/>
      <c r="E52" s="22"/>
      <c r="F52" s="22"/>
      <c r="G52" s="22"/>
    </row>
    <row r="53" spans="1:9" x14ac:dyDescent="0.25">
      <c r="A53" s="70" t="s">
        <v>36</v>
      </c>
      <c r="B53" s="70"/>
      <c r="C53" s="22"/>
      <c r="D53" s="6">
        <v>50464</v>
      </c>
      <c r="E53" s="6">
        <v>59515</v>
      </c>
      <c r="F53" s="6">
        <v>47350</v>
      </c>
      <c r="G53" s="6">
        <v>24384</v>
      </c>
      <c r="I53" s="6"/>
    </row>
    <row r="54" spans="1:9" x14ac:dyDescent="0.25">
      <c r="C54" s="22" t="s">
        <v>37</v>
      </c>
      <c r="D54" s="22"/>
      <c r="E54" s="22"/>
      <c r="F54" s="22"/>
      <c r="G54" s="22"/>
      <c r="I54" s="6"/>
    </row>
    <row r="55" spans="1:9" x14ac:dyDescent="0.25">
      <c r="C55" s="22">
        <v>1</v>
      </c>
      <c r="D55" s="10">
        <f>$D$53/C55</f>
        <v>50464</v>
      </c>
      <c r="E55" s="10">
        <f>$E$53/C55</f>
        <v>59515</v>
      </c>
      <c r="F55" s="10">
        <f>$F$53/C55</f>
        <v>47350</v>
      </c>
      <c r="G55" s="10">
        <f>$G$53/C55</f>
        <v>24384</v>
      </c>
      <c r="I55" s="6"/>
    </row>
    <row r="56" spans="1:9" x14ac:dyDescent="0.25">
      <c r="C56" s="22">
        <v>4</v>
      </c>
      <c r="D56" s="10">
        <f t="shared" ref="D56:D62" si="8">$D$53/C56</f>
        <v>12616</v>
      </c>
      <c r="E56" s="10">
        <f t="shared" ref="E56:E62" si="9">$E$53/C56</f>
        <v>14878.75</v>
      </c>
      <c r="F56" s="10">
        <f t="shared" ref="F56:F62" si="10">$F$53/C56</f>
        <v>11837.5</v>
      </c>
      <c r="G56" s="12">
        <f t="shared" ref="G56:G62" si="11">$G$53/C56</f>
        <v>6096</v>
      </c>
      <c r="I56" s="6"/>
    </row>
    <row r="57" spans="1:9" x14ac:dyDescent="0.25">
      <c r="C57" s="22">
        <v>7</v>
      </c>
      <c r="D57" s="12">
        <f t="shared" si="8"/>
        <v>7209.1428571428569</v>
      </c>
      <c r="E57" s="10">
        <f t="shared" si="9"/>
        <v>8502.1428571428569</v>
      </c>
      <c r="F57" s="12">
        <f t="shared" si="10"/>
        <v>6764.2857142857147</v>
      </c>
      <c r="G57" s="12">
        <f t="shared" si="11"/>
        <v>3483.4285714285716</v>
      </c>
    </row>
    <row r="58" spans="1:9" x14ac:dyDescent="0.25">
      <c r="C58" s="22">
        <v>10</v>
      </c>
      <c r="D58" s="12">
        <f t="shared" si="8"/>
        <v>5046.3999999999996</v>
      </c>
      <c r="E58" s="12">
        <f t="shared" si="9"/>
        <v>5951.5</v>
      </c>
      <c r="F58" s="12">
        <f t="shared" si="10"/>
        <v>4735</v>
      </c>
      <c r="G58" s="12">
        <f t="shared" si="11"/>
        <v>2438.4</v>
      </c>
    </row>
    <row r="59" spans="1:9" x14ac:dyDescent="0.25">
      <c r="C59" s="22">
        <v>13</v>
      </c>
      <c r="D59" s="9">
        <f t="shared" si="8"/>
        <v>3881.8461538461538</v>
      </c>
      <c r="E59" s="9">
        <f t="shared" si="9"/>
        <v>4578.0769230769229</v>
      </c>
      <c r="F59" s="9">
        <f t="shared" si="10"/>
        <v>3642.3076923076924</v>
      </c>
      <c r="G59" s="9">
        <f t="shared" si="11"/>
        <v>1875.6923076923076</v>
      </c>
    </row>
    <row r="60" spans="1:9" x14ac:dyDescent="0.25">
      <c r="C60" s="22">
        <v>16</v>
      </c>
      <c r="D60" s="9">
        <f t="shared" si="8"/>
        <v>3154</v>
      </c>
      <c r="E60" s="9">
        <f t="shared" si="9"/>
        <v>3719.6875</v>
      </c>
      <c r="F60" s="9">
        <f t="shared" si="10"/>
        <v>2959.375</v>
      </c>
      <c r="G60" s="9">
        <f t="shared" si="11"/>
        <v>1524</v>
      </c>
    </row>
    <row r="61" spans="1:9" x14ac:dyDescent="0.25">
      <c r="C61" s="22">
        <v>19</v>
      </c>
      <c r="D61" s="9">
        <f t="shared" si="8"/>
        <v>2656</v>
      </c>
      <c r="E61" s="9">
        <f t="shared" si="9"/>
        <v>3132.3684210526317</v>
      </c>
      <c r="F61" s="9">
        <f t="shared" si="10"/>
        <v>2492.1052631578946</v>
      </c>
      <c r="G61" s="9">
        <f t="shared" si="11"/>
        <v>1283.3684210526317</v>
      </c>
    </row>
    <row r="62" spans="1:9" x14ac:dyDescent="0.25">
      <c r="C62" s="22">
        <v>22</v>
      </c>
      <c r="D62" s="9">
        <f t="shared" si="8"/>
        <v>2293.818181818182</v>
      </c>
      <c r="E62" s="9">
        <f t="shared" si="9"/>
        <v>2705.2272727272725</v>
      </c>
      <c r="F62" s="9">
        <f t="shared" si="10"/>
        <v>2152.2727272727275</v>
      </c>
      <c r="G62" s="9">
        <f t="shared" si="11"/>
        <v>1108.3636363636363</v>
      </c>
    </row>
    <row r="63" spans="1:9" x14ac:dyDescent="0.25">
      <c r="C63" s="22"/>
      <c r="D63" s="22"/>
      <c r="E63" s="22"/>
      <c r="F63" s="22"/>
      <c r="G63" s="22"/>
    </row>
    <row r="64" spans="1:9" x14ac:dyDescent="0.25">
      <c r="A64" s="70" t="s">
        <v>63</v>
      </c>
      <c r="B64" s="70"/>
      <c r="C64" s="22"/>
      <c r="D64" s="22">
        <v>2</v>
      </c>
      <c r="E64" s="22">
        <v>3</v>
      </c>
      <c r="F64" s="22">
        <v>2</v>
      </c>
      <c r="G64" s="22">
        <v>1</v>
      </c>
    </row>
    <row r="65" spans="1:9" x14ac:dyDescent="0.25">
      <c r="A65" s="16"/>
      <c r="B65" s="16"/>
      <c r="C65" s="22"/>
      <c r="D65" s="53"/>
      <c r="E65" s="53"/>
      <c r="F65" s="53"/>
      <c r="G65" s="53"/>
    </row>
    <row r="66" spans="1:9" x14ac:dyDescent="0.25">
      <c r="A66" s="16"/>
      <c r="B66" s="16"/>
      <c r="C66" s="22"/>
      <c r="D66" s="53"/>
      <c r="E66" s="53"/>
      <c r="F66" s="53"/>
      <c r="G66" s="53"/>
    </row>
    <row r="67" spans="1:9" x14ac:dyDescent="0.25">
      <c r="C67" s="22"/>
      <c r="D67" s="22"/>
      <c r="E67" s="22"/>
      <c r="F67" s="22"/>
      <c r="G67" s="22"/>
    </row>
    <row r="68" spans="1:9" x14ac:dyDescent="0.25">
      <c r="C68" s="22"/>
      <c r="D68" s="22"/>
      <c r="E68" s="22"/>
      <c r="F68" s="22"/>
      <c r="G68" s="22"/>
    </row>
    <row r="69" spans="1:9" x14ac:dyDescent="0.25">
      <c r="C69" s="22"/>
      <c r="D69" s="22"/>
      <c r="E69" s="22"/>
      <c r="F69" s="22"/>
      <c r="G69" s="22"/>
    </row>
    <row r="70" spans="1:9" x14ac:dyDescent="0.25">
      <c r="C70" s="22"/>
      <c r="D70" s="70" t="s">
        <v>15</v>
      </c>
      <c r="E70" s="70"/>
      <c r="F70" s="22"/>
      <c r="G70" s="22" t="s">
        <v>26</v>
      </c>
    </row>
    <row r="71" spans="1:9" x14ac:dyDescent="0.25">
      <c r="C71" s="22"/>
      <c r="D71" s="22"/>
      <c r="E71" s="22"/>
      <c r="F71" s="22"/>
      <c r="G71" s="22"/>
    </row>
    <row r="72" spans="1:9" x14ac:dyDescent="0.25">
      <c r="C72" s="22"/>
      <c r="D72" s="1" t="s">
        <v>0</v>
      </c>
      <c r="E72" s="1" t="s">
        <v>1</v>
      </c>
      <c r="F72" s="1" t="s">
        <v>2</v>
      </c>
      <c r="G72" s="1" t="s">
        <v>3</v>
      </c>
    </row>
    <row r="73" spans="1:9" x14ac:dyDescent="0.25">
      <c r="C73" s="22"/>
      <c r="D73" s="22"/>
      <c r="E73" s="22"/>
      <c r="F73" s="22"/>
      <c r="G73" s="22"/>
    </row>
    <row r="74" spans="1:9" x14ac:dyDescent="0.25">
      <c r="A74" s="70" t="s">
        <v>36</v>
      </c>
      <c r="B74" s="70"/>
      <c r="C74" s="22"/>
      <c r="D74" s="6">
        <v>84166</v>
      </c>
      <c r="E74" s="6">
        <v>79463</v>
      </c>
      <c r="F74" s="6">
        <v>44551</v>
      </c>
      <c r="G74" s="6">
        <v>26661</v>
      </c>
    </row>
    <row r="75" spans="1:9" x14ac:dyDescent="0.25">
      <c r="C75" s="22" t="s">
        <v>37</v>
      </c>
      <c r="D75" s="22"/>
      <c r="E75" s="22"/>
      <c r="F75" s="22"/>
      <c r="G75" s="22"/>
    </row>
    <row r="76" spans="1:9" x14ac:dyDescent="0.25">
      <c r="C76" s="22">
        <v>1</v>
      </c>
      <c r="D76" s="10">
        <f>$D$74/C76</f>
        <v>84166</v>
      </c>
      <c r="E76" s="10">
        <f>$E$74/C76</f>
        <v>79463</v>
      </c>
      <c r="F76" s="10">
        <f>$F$74/C76</f>
        <v>44551</v>
      </c>
      <c r="G76" s="10">
        <f>$G$74/C76</f>
        <v>26661</v>
      </c>
    </row>
    <row r="77" spans="1:9" x14ac:dyDescent="0.25">
      <c r="C77" s="22">
        <v>4</v>
      </c>
      <c r="D77" s="10">
        <f t="shared" ref="D77:D86" si="12">$D$74/C77</f>
        <v>21041.5</v>
      </c>
      <c r="E77" s="10">
        <f t="shared" ref="E77:E86" si="13">$E$74/C77</f>
        <v>19865.75</v>
      </c>
      <c r="F77" s="10">
        <f t="shared" ref="F77:F86" si="14">$F$74/C77</f>
        <v>11137.75</v>
      </c>
      <c r="G77" s="12">
        <f t="shared" ref="G77:G86" si="15">$G$74/C77</f>
        <v>6665.25</v>
      </c>
      <c r="I77" s="6"/>
    </row>
    <row r="78" spans="1:9" x14ac:dyDescent="0.25">
      <c r="C78" s="22">
        <v>7</v>
      </c>
      <c r="D78" s="10">
        <f t="shared" si="12"/>
        <v>12023.714285714286</v>
      </c>
      <c r="E78" s="10">
        <f t="shared" si="13"/>
        <v>11351.857142857143</v>
      </c>
      <c r="F78" s="12">
        <f t="shared" si="14"/>
        <v>6364.4285714285716</v>
      </c>
      <c r="G78" s="12">
        <f t="shared" si="15"/>
        <v>3808.7142857142858</v>
      </c>
      <c r="I78" s="6"/>
    </row>
    <row r="79" spans="1:9" x14ac:dyDescent="0.25">
      <c r="C79" s="22">
        <v>10</v>
      </c>
      <c r="D79" s="10">
        <f t="shared" si="12"/>
        <v>8416.6</v>
      </c>
      <c r="E79" s="10">
        <f t="shared" si="13"/>
        <v>7946.3</v>
      </c>
      <c r="F79" s="12">
        <f t="shared" si="14"/>
        <v>4455.1000000000004</v>
      </c>
      <c r="G79" s="12">
        <f t="shared" si="15"/>
        <v>2666.1</v>
      </c>
      <c r="I79" s="6"/>
    </row>
    <row r="80" spans="1:9" x14ac:dyDescent="0.25">
      <c r="C80" s="22">
        <v>13</v>
      </c>
      <c r="D80" s="12">
        <f t="shared" si="12"/>
        <v>6474.3076923076924</v>
      </c>
      <c r="E80" s="12">
        <f t="shared" si="13"/>
        <v>6112.5384615384619</v>
      </c>
      <c r="F80" s="12">
        <f t="shared" si="14"/>
        <v>3427</v>
      </c>
      <c r="G80" s="12">
        <f t="shared" si="15"/>
        <v>2050.8461538461538</v>
      </c>
      <c r="I80" s="6"/>
    </row>
    <row r="81" spans="1:7" x14ac:dyDescent="0.25">
      <c r="C81" s="22">
        <v>16</v>
      </c>
      <c r="D81" s="12">
        <f t="shared" si="12"/>
        <v>5260.375</v>
      </c>
      <c r="E81" s="12">
        <f t="shared" si="13"/>
        <v>4966.4375</v>
      </c>
      <c r="F81" s="12">
        <f t="shared" si="14"/>
        <v>2784.4375</v>
      </c>
      <c r="G81" s="12">
        <f t="shared" si="15"/>
        <v>1666.3125</v>
      </c>
    </row>
    <row r="82" spans="1:7" x14ac:dyDescent="0.25">
      <c r="C82" s="22">
        <v>19</v>
      </c>
      <c r="D82" s="12">
        <f t="shared" si="12"/>
        <v>4429.7894736842109</v>
      </c>
      <c r="E82" s="12">
        <f t="shared" si="13"/>
        <v>4182.2631578947367</v>
      </c>
      <c r="F82" s="12">
        <f t="shared" si="14"/>
        <v>2344.7894736842104</v>
      </c>
      <c r="G82" s="12">
        <f t="shared" si="15"/>
        <v>1403.2105263157894</v>
      </c>
    </row>
    <row r="83" spans="1:7" x14ac:dyDescent="0.25">
      <c r="C83" s="22">
        <v>22</v>
      </c>
      <c r="D83" s="12">
        <f t="shared" si="12"/>
        <v>3825.7272727272725</v>
      </c>
      <c r="E83" s="12">
        <f t="shared" si="13"/>
        <v>3611.9545454545455</v>
      </c>
      <c r="F83" s="12">
        <f t="shared" si="14"/>
        <v>2025.0454545454545</v>
      </c>
      <c r="G83" s="12">
        <f t="shared" si="15"/>
        <v>1211.8636363636363</v>
      </c>
    </row>
    <row r="84" spans="1:7" x14ac:dyDescent="0.25">
      <c r="C84" s="22">
        <v>25</v>
      </c>
      <c r="D84" s="9">
        <f t="shared" si="12"/>
        <v>3366.64</v>
      </c>
      <c r="E84" s="9">
        <f t="shared" si="13"/>
        <v>3178.52</v>
      </c>
      <c r="F84" s="9">
        <f t="shared" si="14"/>
        <v>1782.04</v>
      </c>
      <c r="G84" s="9">
        <f t="shared" si="15"/>
        <v>1066.44</v>
      </c>
    </row>
    <row r="85" spans="1:7" x14ac:dyDescent="0.25">
      <c r="C85" s="22">
        <v>28</v>
      </c>
      <c r="D85" s="9">
        <f t="shared" si="12"/>
        <v>3005.9285714285716</v>
      </c>
      <c r="E85" s="9">
        <f t="shared" si="13"/>
        <v>2837.9642857142858</v>
      </c>
      <c r="F85" s="9">
        <f t="shared" si="14"/>
        <v>1591.1071428571429</v>
      </c>
      <c r="G85" s="9">
        <f t="shared" si="15"/>
        <v>952.17857142857144</v>
      </c>
    </row>
    <row r="86" spans="1:7" x14ac:dyDescent="0.25">
      <c r="C86" s="22">
        <v>31</v>
      </c>
      <c r="D86" s="9">
        <f t="shared" si="12"/>
        <v>2715.0322580645161</v>
      </c>
      <c r="E86" s="9">
        <f t="shared" si="13"/>
        <v>2563.3225806451615</v>
      </c>
      <c r="F86" s="9">
        <f t="shared" si="14"/>
        <v>1437.1290322580646</v>
      </c>
      <c r="G86" s="9">
        <f t="shared" si="15"/>
        <v>860.0322580645161</v>
      </c>
    </row>
    <row r="87" spans="1:7" x14ac:dyDescent="0.25">
      <c r="C87" s="22"/>
      <c r="D87" s="22"/>
      <c r="E87" s="22"/>
      <c r="F87" s="22"/>
      <c r="G87" s="22"/>
    </row>
    <row r="88" spans="1:7" x14ac:dyDescent="0.25">
      <c r="A88" s="70" t="s">
        <v>63</v>
      </c>
      <c r="B88" s="70"/>
      <c r="C88" s="22"/>
      <c r="D88" s="22">
        <v>4</v>
      </c>
      <c r="E88" s="22">
        <v>4</v>
      </c>
      <c r="F88" s="22">
        <v>2</v>
      </c>
      <c r="G88" s="22">
        <v>1</v>
      </c>
    </row>
    <row r="89" spans="1:7" x14ac:dyDescent="0.25">
      <c r="A89" s="16"/>
      <c r="B89" s="16"/>
      <c r="C89" s="22"/>
      <c r="D89" s="53"/>
      <c r="E89" s="53"/>
      <c r="F89" s="53"/>
      <c r="G89" s="53"/>
    </row>
    <row r="90" spans="1:7" x14ac:dyDescent="0.25">
      <c r="A90" s="16"/>
      <c r="B90" s="16"/>
      <c r="C90" s="22"/>
      <c r="D90" s="53"/>
      <c r="E90" s="53"/>
      <c r="F90" s="53"/>
      <c r="G90" s="53"/>
    </row>
    <row r="91" spans="1:7" x14ac:dyDescent="0.25">
      <c r="C91" s="22"/>
      <c r="D91" s="22"/>
      <c r="E91" s="22"/>
      <c r="F91" s="22"/>
      <c r="G91" s="22"/>
    </row>
    <row r="92" spans="1:7" x14ac:dyDescent="0.25">
      <c r="C92" s="22"/>
      <c r="D92" s="22"/>
      <c r="E92" s="22"/>
      <c r="F92" s="22"/>
      <c r="G92" s="22"/>
    </row>
    <row r="93" spans="1:7" x14ac:dyDescent="0.25">
      <c r="C93" s="22"/>
      <c r="D93" s="22"/>
      <c r="E93" s="22"/>
      <c r="F93" s="22"/>
      <c r="G93" s="22"/>
    </row>
    <row r="94" spans="1:7" x14ac:dyDescent="0.25">
      <c r="C94" s="22"/>
      <c r="D94" s="70" t="s">
        <v>16</v>
      </c>
      <c r="E94" s="70"/>
      <c r="F94" s="22"/>
      <c r="G94" s="22" t="s">
        <v>28</v>
      </c>
    </row>
    <row r="95" spans="1:7" x14ac:dyDescent="0.25">
      <c r="C95" s="22"/>
      <c r="D95" s="22"/>
      <c r="E95" s="22"/>
      <c r="F95" s="22"/>
      <c r="G95" s="22"/>
    </row>
    <row r="96" spans="1:7" x14ac:dyDescent="0.25">
      <c r="C96" s="22"/>
      <c r="D96" s="1" t="s">
        <v>0</v>
      </c>
      <c r="E96" s="1" t="s">
        <v>1</v>
      </c>
      <c r="F96" s="1" t="s">
        <v>2</v>
      </c>
      <c r="G96" s="1" t="s">
        <v>3</v>
      </c>
    </row>
    <row r="97" spans="1:9" x14ac:dyDescent="0.25">
      <c r="C97" s="22"/>
      <c r="D97" s="22"/>
      <c r="E97" s="22"/>
      <c r="F97" s="22"/>
      <c r="G97" s="22"/>
    </row>
    <row r="98" spans="1:9" x14ac:dyDescent="0.25">
      <c r="A98" s="70" t="s">
        <v>36</v>
      </c>
      <c r="B98" s="70"/>
      <c r="C98" s="22"/>
      <c r="D98" s="6">
        <v>78163</v>
      </c>
      <c r="E98" s="6">
        <v>73556</v>
      </c>
      <c r="F98" s="6">
        <v>38628</v>
      </c>
      <c r="G98" s="6">
        <v>25673</v>
      </c>
      <c r="I98" s="6"/>
    </row>
    <row r="99" spans="1:9" x14ac:dyDescent="0.25">
      <c r="C99" s="22" t="s">
        <v>37</v>
      </c>
      <c r="D99" s="22"/>
      <c r="E99" s="22"/>
      <c r="F99" s="22"/>
      <c r="G99" s="22"/>
      <c r="I99" s="6"/>
    </row>
    <row r="100" spans="1:9" x14ac:dyDescent="0.25">
      <c r="C100" s="22">
        <v>1</v>
      </c>
      <c r="D100" s="10">
        <f>$D$98/C100</f>
        <v>78163</v>
      </c>
      <c r="E100" s="10">
        <f>$E$98/C100</f>
        <v>73556</v>
      </c>
      <c r="F100" s="10">
        <f>$F$98/C100</f>
        <v>38628</v>
      </c>
      <c r="G100" s="10">
        <f>$G$98/C100</f>
        <v>25673</v>
      </c>
      <c r="I100" s="6"/>
    </row>
    <row r="101" spans="1:9" x14ac:dyDescent="0.25">
      <c r="C101" s="22">
        <v>4</v>
      </c>
      <c r="D101" s="10">
        <f t="shared" ref="D101:D109" si="16">$D$98/C101</f>
        <v>19540.75</v>
      </c>
      <c r="E101" s="10">
        <f t="shared" ref="E101:E108" si="17">$E$98/C101</f>
        <v>18389</v>
      </c>
      <c r="F101" s="10">
        <f t="shared" ref="F101:F109" si="18">$F$98/C101</f>
        <v>9657</v>
      </c>
      <c r="G101" s="12">
        <f t="shared" ref="G101:G109" si="19">$G$98/C101</f>
        <v>6418.25</v>
      </c>
      <c r="I101" s="6"/>
    </row>
    <row r="102" spans="1:9" x14ac:dyDescent="0.25">
      <c r="C102" s="22">
        <v>7</v>
      </c>
      <c r="D102" s="10">
        <f t="shared" si="16"/>
        <v>11166.142857142857</v>
      </c>
      <c r="E102" s="10">
        <f t="shared" si="17"/>
        <v>10508</v>
      </c>
      <c r="F102" s="12">
        <f t="shared" si="18"/>
        <v>5518.2857142857147</v>
      </c>
      <c r="G102" s="12">
        <f t="shared" si="19"/>
        <v>3667.5714285714284</v>
      </c>
    </row>
    <row r="103" spans="1:9" x14ac:dyDescent="0.25">
      <c r="C103" s="22">
        <v>10</v>
      </c>
      <c r="D103" s="10">
        <f t="shared" si="16"/>
        <v>7816.3</v>
      </c>
      <c r="E103" s="12">
        <f t="shared" si="17"/>
        <v>7355.6</v>
      </c>
      <c r="F103" s="12">
        <f t="shared" si="18"/>
        <v>3862.8</v>
      </c>
      <c r="G103" s="12">
        <f t="shared" si="19"/>
        <v>2567.3000000000002</v>
      </c>
    </row>
    <row r="104" spans="1:9" x14ac:dyDescent="0.25">
      <c r="C104" s="22">
        <v>13</v>
      </c>
      <c r="D104" s="12">
        <f t="shared" si="16"/>
        <v>6012.5384615384619</v>
      </c>
      <c r="E104" s="12">
        <f t="shared" si="17"/>
        <v>5658.1538461538457</v>
      </c>
      <c r="F104" s="12">
        <f t="shared" si="18"/>
        <v>2971.3846153846152</v>
      </c>
      <c r="G104" s="12">
        <f t="shared" si="19"/>
        <v>1974.8461538461538</v>
      </c>
    </row>
    <row r="105" spans="1:9" x14ac:dyDescent="0.25">
      <c r="C105" s="22">
        <v>16</v>
      </c>
      <c r="D105" s="12">
        <f t="shared" si="16"/>
        <v>4885.1875</v>
      </c>
      <c r="E105" s="12">
        <f t="shared" si="17"/>
        <v>4597.25</v>
      </c>
      <c r="F105" s="12">
        <f t="shared" si="18"/>
        <v>2414.25</v>
      </c>
      <c r="G105" s="12">
        <f t="shared" si="19"/>
        <v>1604.5625</v>
      </c>
    </row>
    <row r="106" spans="1:9" x14ac:dyDescent="0.25">
      <c r="C106" s="22">
        <v>19</v>
      </c>
      <c r="D106" s="12">
        <f t="shared" si="16"/>
        <v>4113.8421052631575</v>
      </c>
      <c r="E106" s="12">
        <f t="shared" si="17"/>
        <v>3871.3684210526317</v>
      </c>
      <c r="F106" s="12">
        <f t="shared" si="18"/>
        <v>2033.0526315789473</v>
      </c>
      <c r="G106" s="12">
        <f t="shared" si="19"/>
        <v>1351.2105263157894</v>
      </c>
    </row>
    <row r="107" spans="1:9" x14ac:dyDescent="0.25">
      <c r="C107" s="22">
        <v>22</v>
      </c>
      <c r="D107" s="12">
        <f t="shared" si="16"/>
        <v>3552.8636363636365</v>
      </c>
      <c r="E107" s="12">
        <f t="shared" si="17"/>
        <v>3343.4545454545455</v>
      </c>
      <c r="F107" s="12">
        <f t="shared" si="18"/>
        <v>1755.8181818181818</v>
      </c>
      <c r="G107" s="12">
        <f t="shared" si="19"/>
        <v>1166.9545454545455</v>
      </c>
    </row>
    <row r="108" spans="1:9" x14ac:dyDescent="0.25">
      <c r="C108" s="22">
        <v>25</v>
      </c>
      <c r="D108" s="9">
        <f t="shared" si="16"/>
        <v>3126.52</v>
      </c>
      <c r="E108" s="9">
        <f t="shared" si="17"/>
        <v>2942.24</v>
      </c>
      <c r="F108" s="9">
        <f t="shared" si="18"/>
        <v>1545.12</v>
      </c>
      <c r="G108" s="9">
        <f t="shared" si="19"/>
        <v>1026.92</v>
      </c>
    </row>
    <row r="109" spans="1:9" x14ac:dyDescent="0.25">
      <c r="C109" s="22">
        <v>28</v>
      </c>
      <c r="D109" s="9">
        <f t="shared" si="16"/>
        <v>2791.5357142857142</v>
      </c>
      <c r="E109" s="9">
        <f>$E$98/C109</f>
        <v>2627</v>
      </c>
      <c r="F109" s="9">
        <f t="shared" si="18"/>
        <v>1379.5714285714287</v>
      </c>
      <c r="G109" s="9">
        <f t="shared" si="19"/>
        <v>916.89285714285711</v>
      </c>
    </row>
    <row r="110" spans="1:9" x14ac:dyDescent="0.25">
      <c r="C110" s="22"/>
      <c r="D110" s="22"/>
      <c r="E110" s="22"/>
      <c r="F110" s="22"/>
      <c r="G110" s="22"/>
    </row>
    <row r="111" spans="1:9" x14ac:dyDescent="0.25">
      <c r="A111" s="70" t="s">
        <v>63</v>
      </c>
      <c r="B111" s="70"/>
      <c r="C111" s="22"/>
      <c r="D111" s="22">
        <v>4</v>
      </c>
      <c r="E111" s="22">
        <v>3</v>
      </c>
      <c r="F111" s="22">
        <v>2</v>
      </c>
      <c r="G111" s="22">
        <v>1</v>
      </c>
    </row>
    <row r="112" spans="1:9" x14ac:dyDescent="0.25">
      <c r="A112" s="16"/>
      <c r="B112" s="16"/>
      <c r="C112" s="22"/>
      <c r="D112" s="53"/>
      <c r="E112" s="53"/>
      <c r="F112" s="53"/>
      <c r="G112" s="53"/>
    </row>
    <row r="113" spans="1:10" x14ac:dyDescent="0.25">
      <c r="A113" s="16"/>
      <c r="B113" s="16"/>
      <c r="C113" s="22"/>
      <c r="D113" s="53"/>
      <c r="E113" s="53"/>
      <c r="F113" s="53"/>
      <c r="G113" s="53"/>
    </row>
    <row r="114" spans="1:10" x14ac:dyDescent="0.25">
      <c r="C114" s="22"/>
      <c r="D114" s="22"/>
      <c r="E114" s="22"/>
      <c r="F114" s="22"/>
      <c r="G114" s="22"/>
    </row>
    <row r="115" spans="1:10" x14ac:dyDescent="0.25">
      <c r="C115" s="22"/>
      <c r="D115" s="22"/>
      <c r="E115" s="22"/>
      <c r="F115" s="22"/>
      <c r="G115" s="22"/>
    </row>
    <row r="116" spans="1:10" x14ac:dyDescent="0.25">
      <c r="C116" s="22"/>
      <c r="D116" s="22"/>
      <c r="E116" s="22"/>
      <c r="F116" s="22"/>
      <c r="G116" s="22"/>
    </row>
    <row r="117" spans="1:10" x14ac:dyDescent="0.25">
      <c r="C117" s="22"/>
      <c r="D117" s="70" t="s">
        <v>17</v>
      </c>
      <c r="E117" s="70"/>
      <c r="F117" s="22"/>
      <c r="G117" s="22" t="s">
        <v>29</v>
      </c>
    </row>
    <row r="118" spans="1:10" x14ac:dyDescent="0.25">
      <c r="C118" s="22"/>
      <c r="D118" s="22"/>
      <c r="E118" s="22"/>
      <c r="F118" s="22"/>
      <c r="G118" s="22"/>
    </row>
    <row r="119" spans="1:10" x14ac:dyDescent="0.25">
      <c r="C119" s="22"/>
      <c r="D119" s="1" t="s">
        <v>0</v>
      </c>
      <c r="E119" s="1" t="s">
        <v>1</v>
      </c>
      <c r="F119" s="1" t="s">
        <v>2</v>
      </c>
      <c r="G119" s="1" t="s">
        <v>3</v>
      </c>
    </row>
    <row r="120" spans="1:10" x14ac:dyDescent="0.25">
      <c r="C120" s="22"/>
      <c r="D120" s="22"/>
      <c r="E120" s="22"/>
      <c r="F120" s="22"/>
      <c r="G120" s="22"/>
    </row>
    <row r="121" spans="1:10" x14ac:dyDescent="0.25">
      <c r="A121" s="70" t="s">
        <v>36</v>
      </c>
      <c r="B121" s="70"/>
      <c r="C121" s="22"/>
      <c r="D121" s="6">
        <v>79715</v>
      </c>
      <c r="E121" s="6">
        <v>96714</v>
      </c>
      <c r="F121" s="6">
        <v>40124</v>
      </c>
      <c r="G121" s="6">
        <v>39759</v>
      </c>
    </row>
    <row r="122" spans="1:10" x14ac:dyDescent="0.25">
      <c r="C122" s="22" t="s">
        <v>37</v>
      </c>
      <c r="D122" s="22"/>
      <c r="E122" s="22"/>
      <c r="F122" s="22"/>
      <c r="G122" s="22"/>
    </row>
    <row r="123" spans="1:10" x14ac:dyDescent="0.25">
      <c r="C123" s="22">
        <v>1</v>
      </c>
      <c r="D123" s="10">
        <f>$D$121/C123</f>
        <v>79715</v>
      </c>
      <c r="E123" s="10">
        <f>$E$121/C123</f>
        <v>96714</v>
      </c>
      <c r="F123" s="10">
        <f>$F$121/C123</f>
        <v>40124</v>
      </c>
      <c r="G123" s="10">
        <f>$G$121/C123</f>
        <v>39759</v>
      </c>
      <c r="J123" s="6"/>
    </row>
    <row r="124" spans="1:10" x14ac:dyDescent="0.25">
      <c r="C124" s="22">
        <v>4</v>
      </c>
      <c r="D124" s="10">
        <f t="shared" ref="D124:D134" si="20">$D$121/C124</f>
        <v>19928.75</v>
      </c>
      <c r="E124" s="10">
        <f t="shared" ref="E124:E134" si="21">$E$121/C124</f>
        <v>24178.5</v>
      </c>
      <c r="F124" s="10">
        <f t="shared" ref="F124:F134" si="22">$F$121/C124</f>
        <v>10031</v>
      </c>
      <c r="G124" s="10">
        <f t="shared" ref="G124:G134" si="23">$G$121/C124</f>
        <v>9939.75</v>
      </c>
      <c r="J124" s="6"/>
    </row>
    <row r="125" spans="1:10" x14ac:dyDescent="0.25">
      <c r="C125" s="22">
        <v>7</v>
      </c>
      <c r="D125" s="10">
        <f t="shared" si="20"/>
        <v>11387.857142857143</v>
      </c>
      <c r="E125" s="10">
        <f t="shared" si="21"/>
        <v>13816.285714285714</v>
      </c>
      <c r="F125" s="12">
        <f t="shared" si="22"/>
        <v>5732</v>
      </c>
      <c r="G125" s="12">
        <f t="shared" si="23"/>
        <v>5679.8571428571431</v>
      </c>
      <c r="J125" s="6"/>
    </row>
    <row r="126" spans="1:10" x14ac:dyDescent="0.25">
      <c r="C126" s="22">
        <v>10</v>
      </c>
      <c r="D126" s="10">
        <f t="shared" si="20"/>
        <v>7971.5</v>
      </c>
      <c r="E126" s="10">
        <f t="shared" si="21"/>
        <v>9671.4</v>
      </c>
      <c r="F126" s="12">
        <f t="shared" si="22"/>
        <v>4012.4</v>
      </c>
      <c r="G126" s="12">
        <f t="shared" si="23"/>
        <v>3975.9</v>
      </c>
      <c r="J126" s="6"/>
    </row>
    <row r="127" spans="1:10" x14ac:dyDescent="0.25">
      <c r="C127" s="22">
        <v>13</v>
      </c>
      <c r="D127" s="12">
        <f t="shared" si="20"/>
        <v>6131.9230769230771</v>
      </c>
      <c r="E127" s="12">
        <f t="shared" si="21"/>
        <v>7439.5384615384619</v>
      </c>
      <c r="F127" s="12">
        <f t="shared" si="22"/>
        <v>3086.4615384615386</v>
      </c>
      <c r="G127" s="12">
        <f t="shared" si="23"/>
        <v>3058.3846153846152</v>
      </c>
      <c r="J127" s="6"/>
    </row>
    <row r="128" spans="1:10" x14ac:dyDescent="0.25">
      <c r="C128" s="22">
        <v>16</v>
      </c>
      <c r="D128" s="12">
        <f t="shared" si="20"/>
        <v>4982.1875</v>
      </c>
      <c r="E128" s="12">
        <f t="shared" si="21"/>
        <v>6044.625</v>
      </c>
      <c r="F128" s="12">
        <f t="shared" si="22"/>
        <v>2507.75</v>
      </c>
      <c r="G128" s="12">
        <f t="shared" si="23"/>
        <v>2484.9375</v>
      </c>
      <c r="J128" s="6"/>
    </row>
    <row r="129" spans="1:10" x14ac:dyDescent="0.25">
      <c r="C129" s="22">
        <v>19</v>
      </c>
      <c r="D129" s="12">
        <f t="shared" si="20"/>
        <v>4195.5263157894733</v>
      </c>
      <c r="E129" s="12">
        <f t="shared" si="21"/>
        <v>5090.2105263157891</v>
      </c>
      <c r="F129" s="12">
        <f t="shared" si="22"/>
        <v>2111.7894736842104</v>
      </c>
      <c r="G129" s="12">
        <f t="shared" si="23"/>
        <v>2092.5789473684213</v>
      </c>
      <c r="J129" s="6"/>
    </row>
    <row r="130" spans="1:10" x14ac:dyDescent="0.25">
      <c r="C130" s="22">
        <v>22</v>
      </c>
      <c r="D130" s="12">
        <f t="shared" si="20"/>
        <v>3623.409090909091</v>
      </c>
      <c r="E130" s="12">
        <f t="shared" si="21"/>
        <v>4396.090909090909</v>
      </c>
      <c r="F130" s="12">
        <f t="shared" si="22"/>
        <v>1823.8181818181818</v>
      </c>
      <c r="G130" s="12">
        <f t="shared" si="23"/>
        <v>1807.2272727272727</v>
      </c>
      <c r="J130" s="6"/>
    </row>
    <row r="131" spans="1:10" x14ac:dyDescent="0.25">
      <c r="C131" s="22">
        <v>25</v>
      </c>
      <c r="D131" s="12">
        <f t="shared" si="20"/>
        <v>3188.6</v>
      </c>
      <c r="E131" s="12">
        <f t="shared" si="21"/>
        <v>3868.56</v>
      </c>
      <c r="F131" s="12">
        <f t="shared" si="22"/>
        <v>1604.96</v>
      </c>
      <c r="G131" s="12">
        <f t="shared" si="23"/>
        <v>1590.36</v>
      </c>
      <c r="J131" s="6"/>
    </row>
    <row r="132" spans="1:10" x14ac:dyDescent="0.25">
      <c r="C132" s="22">
        <v>28</v>
      </c>
      <c r="D132" s="12">
        <f t="shared" si="20"/>
        <v>2846.9642857142858</v>
      </c>
      <c r="E132" s="12">
        <f t="shared" si="21"/>
        <v>3454.0714285714284</v>
      </c>
      <c r="F132" s="12">
        <f t="shared" si="22"/>
        <v>1433</v>
      </c>
      <c r="G132" s="12">
        <f t="shared" si="23"/>
        <v>1419.9642857142858</v>
      </c>
      <c r="J132" s="6"/>
    </row>
    <row r="133" spans="1:10" x14ac:dyDescent="0.25">
      <c r="C133" s="22">
        <v>31</v>
      </c>
      <c r="D133" s="12">
        <f t="shared" si="20"/>
        <v>2571.4516129032259</v>
      </c>
      <c r="E133" s="12">
        <f t="shared" si="21"/>
        <v>3119.8064516129034</v>
      </c>
      <c r="F133" s="12">
        <f t="shared" si="22"/>
        <v>1294.3225806451612</v>
      </c>
      <c r="G133" s="12">
        <f t="shared" si="23"/>
        <v>1282.5483870967741</v>
      </c>
      <c r="J133" s="6"/>
    </row>
    <row r="134" spans="1:10" x14ac:dyDescent="0.25">
      <c r="C134" s="22">
        <v>34</v>
      </c>
      <c r="D134" s="9">
        <f t="shared" si="20"/>
        <v>2344.5588235294117</v>
      </c>
      <c r="E134" s="9">
        <f t="shared" si="21"/>
        <v>2844.5294117647059</v>
      </c>
      <c r="F134" s="9">
        <f t="shared" si="22"/>
        <v>1180.1176470588234</v>
      </c>
      <c r="G134" s="9">
        <f t="shared" si="23"/>
        <v>1169.3823529411766</v>
      </c>
      <c r="J134" s="6"/>
    </row>
    <row r="135" spans="1:10" x14ac:dyDescent="0.25">
      <c r="C135" s="22"/>
      <c r="D135" s="22"/>
      <c r="E135" s="22"/>
      <c r="F135" s="22"/>
      <c r="G135" s="22"/>
    </row>
    <row r="136" spans="1:10" x14ac:dyDescent="0.25">
      <c r="A136" s="70" t="s">
        <v>63</v>
      </c>
      <c r="B136" s="70"/>
      <c r="C136" s="22"/>
      <c r="D136" s="22">
        <v>4</v>
      </c>
      <c r="E136" s="22">
        <v>4</v>
      </c>
      <c r="F136" s="22">
        <v>2</v>
      </c>
      <c r="G136" s="22">
        <v>2</v>
      </c>
    </row>
    <row r="137" spans="1:10" x14ac:dyDescent="0.25">
      <c r="A137" s="16"/>
      <c r="B137" s="16"/>
      <c r="C137" s="22"/>
      <c r="D137" s="53"/>
      <c r="E137" s="53"/>
      <c r="F137" s="53"/>
      <c r="G137" s="53"/>
    </row>
    <row r="138" spans="1:10" x14ac:dyDescent="0.25">
      <c r="A138" s="16"/>
      <c r="B138" s="16"/>
      <c r="C138" s="22"/>
      <c r="D138" s="53"/>
      <c r="E138" s="53"/>
      <c r="F138" s="53"/>
      <c r="G138" s="53"/>
    </row>
    <row r="139" spans="1:10" x14ac:dyDescent="0.25">
      <c r="C139" s="22"/>
      <c r="D139" s="22"/>
      <c r="E139" s="22"/>
      <c r="F139" s="22"/>
      <c r="G139" s="22"/>
    </row>
    <row r="140" spans="1:10" x14ac:dyDescent="0.25">
      <c r="C140" s="22"/>
      <c r="D140" s="22"/>
      <c r="E140" s="22"/>
      <c r="F140" s="22"/>
      <c r="G140" s="22"/>
    </row>
    <row r="141" spans="1:10" x14ac:dyDescent="0.25">
      <c r="C141" s="22"/>
      <c r="D141" s="22"/>
      <c r="E141" s="22"/>
      <c r="F141" s="22"/>
      <c r="G141" s="22"/>
    </row>
    <row r="142" spans="1:10" x14ac:dyDescent="0.25">
      <c r="C142" s="22"/>
      <c r="D142" s="70" t="s">
        <v>18</v>
      </c>
      <c r="E142" s="70"/>
      <c r="F142" s="22"/>
      <c r="G142" s="22" t="s">
        <v>30</v>
      </c>
    </row>
    <row r="143" spans="1:10" x14ac:dyDescent="0.25">
      <c r="C143" s="22"/>
      <c r="D143" s="22"/>
      <c r="E143" s="22"/>
      <c r="F143" s="22"/>
      <c r="G143" s="22"/>
    </row>
    <row r="144" spans="1:10" x14ac:dyDescent="0.25">
      <c r="C144" s="22"/>
      <c r="D144" s="1" t="s">
        <v>0</v>
      </c>
      <c r="E144" s="1" t="s">
        <v>1</v>
      </c>
      <c r="F144" s="1" t="s">
        <v>2</v>
      </c>
      <c r="G144" s="1" t="s">
        <v>3</v>
      </c>
    </row>
    <row r="145" spans="1:12" x14ac:dyDescent="0.25">
      <c r="C145" s="22"/>
      <c r="D145" s="22"/>
      <c r="E145" s="22"/>
      <c r="F145" s="22"/>
      <c r="G145" s="22"/>
      <c r="L145" s="22"/>
    </row>
    <row r="146" spans="1:12" x14ac:dyDescent="0.25">
      <c r="A146" s="70" t="s">
        <v>36</v>
      </c>
      <c r="B146" s="70"/>
      <c r="C146" s="22"/>
      <c r="D146" s="6">
        <v>119457</v>
      </c>
      <c r="E146" s="6">
        <v>195176</v>
      </c>
      <c r="F146" s="6">
        <v>64412</v>
      </c>
      <c r="G146" s="6">
        <v>74191</v>
      </c>
      <c r="L146" s="22"/>
    </row>
    <row r="147" spans="1:12" x14ac:dyDescent="0.25">
      <c r="C147" s="22" t="s">
        <v>37</v>
      </c>
      <c r="D147" s="15"/>
      <c r="E147" s="15"/>
      <c r="F147" s="15"/>
      <c r="G147" s="15"/>
      <c r="L147" s="22"/>
    </row>
    <row r="148" spans="1:12" x14ac:dyDescent="0.25">
      <c r="C148" s="22">
        <v>1</v>
      </c>
      <c r="D148" s="10">
        <f>$D$146/C148</f>
        <v>119457</v>
      </c>
      <c r="E148" s="10">
        <f>$E$146/C148</f>
        <v>195176</v>
      </c>
      <c r="F148" s="10">
        <f>$F$146/C148</f>
        <v>64412</v>
      </c>
      <c r="G148" s="10">
        <f>$G$146/C148</f>
        <v>74191</v>
      </c>
      <c r="L148" s="22"/>
    </row>
    <row r="149" spans="1:12" x14ac:dyDescent="0.25">
      <c r="C149" s="22">
        <v>4</v>
      </c>
      <c r="D149" s="10">
        <f t="shared" ref="D149:D169" si="24">$D$146/C149</f>
        <v>29864.25</v>
      </c>
      <c r="E149" s="10">
        <f t="shared" ref="E149:E169" si="25">$E$146/C149</f>
        <v>48794</v>
      </c>
      <c r="F149" s="10">
        <f t="shared" ref="F149:F169" si="26">$F$146/C149</f>
        <v>16103</v>
      </c>
      <c r="G149" s="10">
        <f t="shared" ref="G149:G169" si="27">$G$146/C149</f>
        <v>18547.75</v>
      </c>
      <c r="L149" s="22"/>
    </row>
    <row r="150" spans="1:12" x14ac:dyDescent="0.25">
      <c r="C150" s="22">
        <v>7</v>
      </c>
      <c r="D150" s="10">
        <f t="shared" si="24"/>
        <v>17065.285714285714</v>
      </c>
      <c r="E150" s="10">
        <f t="shared" si="25"/>
        <v>27882.285714285714</v>
      </c>
      <c r="F150" s="10">
        <f t="shared" si="26"/>
        <v>9201.7142857142862</v>
      </c>
      <c r="G150" s="10">
        <f t="shared" si="27"/>
        <v>10598.714285714286</v>
      </c>
      <c r="L150" s="22"/>
    </row>
    <row r="151" spans="1:12" x14ac:dyDescent="0.25">
      <c r="C151" s="22">
        <v>10</v>
      </c>
      <c r="D151" s="10">
        <f t="shared" si="24"/>
        <v>11945.7</v>
      </c>
      <c r="E151" s="10">
        <f t="shared" si="25"/>
        <v>19517.599999999999</v>
      </c>
      <c r="F151" s="12">
        <f t="shared" si="26"/>
        <v>6441.2</v>
      </c>
      <c r="G151" s="10">
        <f t="shared" si="27"/>
        <v>7419.1</v>
      </c>
      <c r="L151" s="22"/>
    </row>
    <row r="152" spans="1:12" x14ac:dyDescent="0.25">
      <c r="C152" s="22">
        <v>13</v>
      </c>
      <c r="D152" s="10">
        <f t="shared" si="24"/>
        <v>9189</v>
      </c>
      <c r="E152" s="10">
        <f t="shared" si="25"/>
        <v>15013.538461538461</v>
      </c>
      <c r="F152" s="12">
        <f t="shared" si="26"/>
        <v>4954.7692307692305</v>
      </c>
      <c r="G152" s="12">
        <f t="shared" si="27"/>
        <v>5707</v>
      </c>
      <c r="L152" s="22"/>
    </row>
    <row r="153" spans="1:12" x14ac:dyDescent="0.25">
      <c r="C153" s="22">
        <v>16</v>
      </c>
      <c r="D153" s="10">
        <f t="shared" si="24"/>
        <v>7466.0625</v>
      </c>
      <c r="E153" s="10">
        <f t="shared" si="25"/>
        <v>12198.5</v>
      </c>
      <c r="F153" s="12">
        <f t="shared" si="26"/>
        <v>4025.75</v>
      </c>
      <c r="G153" s="12">
        <f t="shared" si="27"/>
        <v>4636.9375</v>
      </c>
    </row>
    <row r="154" spans="1:12" x14ac:dyDescent="0.25">
      <c r="C154" s="22">
        <v>19</v>
      </c>
      <c r="D154" s="12">
        <f t="shared" si="24"/>
        <v>6287.2105263157891</v>
      </c>
      <c r="E154" s="10">
        <f t="shared" si="25"/>
        <v>10272.421052631578</v>
      </c>
      <c r="F154" s="12">
        <f t="shared" si="26"/>
        <v>3390.1052631578946</v>
      </c>
      <c r="G154" s="12">
        <f t="shared" si="27"/>
        <v>3904.7894736842104</v>
      </c>
    </row>
    <row r="155" spans="1:12" x14ac:dyDescent="0.25">
      <c r="C155" s="22">
        <v>22</v>
      </c>
      <c r="D155" s="12">
        <f t="shared" si="24"/>
        <v>5429.863636363636</v>
      </c>
      <c r="E155" s="10">
        <f t="shared" si="25"/>
        <v>8871.636363636364</v>
      </c>
      <c r="F155" s="12">
        <f t="shared" si="26"/>
        <v>2927.818181818182</v>
      </c>
      <c r="G155" s="12">
        <f t="shared" si="27"/>
        <v>3372.318181818182</v>
      </c>
    </row>
    <row r="156" spans="1:12" x14ac:dyDescent="0.25">
      <c r="C156" s="22">
        <v>25</v>
      </c>
      <c r="D156" s="12">
        <f t="shared" si="24"/>
        <v>4778.28</v>
      </c>
      <c r="E156" s="10">
        <f t="shared" si="25"/>
        <v>7807.04</v>
      </c>
      <c r="F156" s="12">
        <f t="shared" si="26"/>
        <v>2576.48</v>
      </c>
      <c r="G156" s="12">
        <f t="shared" si="27"/>
        <v>2967.64</v>
      </c>
    </row>
    <row r="157" spans="1:12" x14ac:dyDescent="0.25">
      <c r="C157" s="22">
        <v>28</v>
      </c>
      <c r="D157" s="12">
        <f t="shared" si="24"/>
        <v>4266.3214285714284</v>
      </c>
      <c r="E157" s="12">
        <f t="shared" si="25"/>
        <v>6970.5714285714284</v>
      </c>
      <c r="F157" s="12">
        <f t="shared" si="26"/>
        <v>2300.4285714285716</v>
      </c>
      <c r="G157" s="12">
        <f t="shared" si="27"/>
        <v>2649.6785714285716</v>
      </c>
      <c r="J157" s="6"/>
    </row>
    <row r="158" spans="1:12" x14ac:dyDescent="0.25">
      <c r="C158" s="22">
        <v>31</v>
      </c>
      <c r="D158" s="12">
        <f t="shared" si="24"/>
        <v>3853.4516129032259</v>
      </c>
      <c r="E158" s="12">
        <f t="shared" si="25"/>
        <v>6296</v>
      </c>
      <c r="F158" s="12">
        <f t="shared" si="26"/>
        <v>2077.8064516129034</v>
      </c>
      <c r="G158" s="12">
        <f t="shared" si="27"/>
        <v>2393.2580645161293</v>
      </c>
      <c r="J158" s="6"/>
    </row>
    <row r="159" spans="1:12" x14ac:dyDescent="0.25">
      <c r="C159" s="22">
        <v>34</v>
      </c>
      <c r="D159" s="12">
        <f t="shared" si="24"/>
        <v>3513.4411764705883</v>
      </c>
      <c r="E159" s="12">
        <f t="shared" si="25"/>
        <v>5740.4705882352937</v>
      </c>
      <c r="F159" s="12">
        <f t="shared" si="26"/>
        <v>1894.4705882352941</v>
      </c>
      <c r="G159" s="12">
        <f t="shared" si="27"/>
        <v>2182.0882352941176</v>
      </c>
      <c r="J159" s="6"/>
    </row>
    <row r="160" spans="1:12" x14ac:dyDescent="0.25">
      <c r="C160" s="22">
        <v>37</v>
      </c>
      <c r="D160" s="9">
        <f t="shared" si="24"/>
        <v>3228.5675675675675</v>
      </c>
      <c r="E160" s="9">
        <f t="shared" si="25"/>
        <v>5275.0270270270266</v>
      </c>
      <c r="F160" s="9">
        <f t="shared" si="26"/>
        <v>1740.8648648648648</v>
      </c>
      <c r="G160" s="9">
        <f t="shared" si="27"/>
        <v>2005.1621621621621</v>
      </c>
      <c r="J160" s="6"/>
    </row>
    <row r="161" spans="1:10" x14ac:dyDescent="0.25">
      <c r="C161" s="22">
        <v>40</v>
      </c>
      <c r="D161" s="9">
        <f t="shared" si="24"/>
        <v>2986.4250000000002</v>
      </c>
      <c r="E161" s="9">
        <f t="shared" si="25"/>
        <v>4879.3999999999996</v>
      </c>
      <c r="F161" s="9">
        <f t="shared" si="26"/>
        <v>1610.3</v>
      </c>
      <c r="G161" s="9">
        <f t="shared" si="27"/>
        <v>1854.7750000000001</v>
      </c>
      <c r="J161" s="6"/>
    </row>
    <row r="162" spans="1:10" x14ac:dyDescent="0.25">
      <c r="C162" s="22">
        <v>43</v>
      </c>
      <c r="D162" s="9">
        <f t="shared" si="24"/>
        <v>2778.0697674418607</v>
      </c>
      <c r="E162" s="9">
        <f t="shared" si="25"/>
        <v>4538.9767441860467</v>
      </c>
      <c r="F162" s="9">
        <f t="shared" si="26"/>
        <v>1497.953488372093</v>
      </c>
      <c r="G162" s="9">
        <f t="shared" si="27"/>
        <v>1725.3720930232557</v>
      </c>
      <c r="J162" s="6"/>
    </row>
    <row r="163" spans="1:10" x14ac:dyDescent="0.25">
      <c r="C163" s="22">
        <v>46</v>
      </c>
      <c r="D163" s="9">
        <f t="shared" si="24"/>
        <v>2596.891304347826</v>
      </c>
      <c r="E163" s="9">
        <f t="shared" si="25"/>
        <v>4242.95652173913</v>
      </c>
      <c r="F163" s="9">
        <f t="shared" si="26"/>
        <v>1400.2608695652175</v>
      </c>
      <c r="G163" s="9">
        <f t="shared" si="27"/>
        <v>1612.8478260869565</v>
      </c>
      <c r="J163" s="6"/>
    </row>
    <row r="164" spans="1:10" x14ac:dyDescent="0.25">
      <c r="C164" s="22">
        <v>49</v>
      </c>
      <c r="D164" s="9">
        <f t="shared" si="24"/>
        <v>2437.8979591836733</v>
      </c>
      <c r="E164" s="9">
        <f t="shared" si="25"/>
        <v>3983.1836734693879</v>
      </c>
      <c r="F164" s="9">
        <f t="shared" si="26"/>
        <v>1314.5306122448981</v>
      </c>
      <c r="G164" s="9">
        <f t="shared" si="27"/>
        <v>1514.1020408163265</v>
      </c>
      <c r="J164" s="6"/>
    </row>
    <row r="165" spans="1:10" x14ac:dyDescent="0.25">
      <c r="C165" s="22">
        <v>52</v>
      </c>
      <c r="D165" s="9">
        <f t="shared" si="24"/>
        <v>2297.25</v>
      </c>
      <c r="E165" s="9">
        <f t="shared" si="25"/>
        <v>3753.3846153846152</v>
      </c>
      <c r="F165" s="9">
        <f t="shared" si="26"/>
        <v>1238.6923076923076</v>
      </c>
      <c r="G165" s="9">
        <f t="shared" si="27"/>
        <v>1426.75</v>
      </c>
    </row>
    <row r="166" spans="1:10" x14ac:dyDescent="0.25">
      <c r="C166" s="22">
        <v>55</v>
      </c>
      <c r="D166" s="9">
        <f t="shared" si="24"/>
        <v>2171.9454545454546</v>
      </c>
      <c r="E166" s="9">
        <f t="shared" si="25"/>
        <v>3548.6545454545453</v>
      </c>
      <c r="F166" s="9">
        <f t="shared" si="26"/>
        <v>1171.1272727272728</v>
      </c>
      <c r="G166" s="9">
        <f t="shared" si="27"/>
        <v>1348.9272727272728</v>
      </c>
    </row>
    <row r="167" spans="1:10" x14ac:dyDescent="0.25">
      <c r="C167" s="22">
        <v>58</v>
      </c>
      <c r="D167" s="9">
        <f t="shared" si="24"/>
        <v>2059.6034482758619</v>
      </c>
      <c r="E167" s="9">
        <f t="shared" si="25"/>
        <v>3365.1034482758619</v>
      </c>
      <c r="F167" s="9">
        <f t="shared" si="26"/>
        <v>1110.5517241379309</v>
      </c>
      <c r="G167" s="9">
        <f t="shared" si="27"/>
        <v>1279.155172413793</v>
      </c>
    </row>
    <row r="168" spans="1:10" x14ac:dyDescent="0.25">
      <c r="C168" s="22">
        <v>61</v>
      </c>
      <c r="D168" s="9">
        <f t="shared" si="24"/>
        <v>1958.311475409836</v>
      </c>
      <c r="E168" s="9">
        <f t="shared" si="25"/>
        <v>3199.6065573770493</v>
      </c>
      <c r="F168" s="9">
        <f t="shared" si="26"/>
        <v>1055.9344262295083</v>
      </c>
      <c r="G168" s="9">
        <f t="shared" si="27"/>
        <v>1216.2459016393443</v>
      </c>
    </row>
    <row r="169" spans="1:10" x14ac:dyDescent="0.25">
      <c r="C169" s="22">
        <v>64</v>
      </c>
      <c r="D169" s="9">
        <f t="shared" si="24"/>
        <v>1866.515625</v>
      </c>
      <c r="E169" s="9">
        <f t="shared" si="25"/>
        <v>3049.625</v>
      </c>
      <c r="F169" s="9">
        <f t="shared" si="26"/>
        <v>1006.4375</v>
      </c>
      <c r="G169" s="9">
        <f t="shared" si="27"/>
        <v>1159.234375</v>
      </c>
    </row>
    <row r="170" spans="1:10" x14ac:dyDescent="0.25">
      <c r="C170" s="22"/>
      <c r="D170" s="22"/>
      <c r="E170" s="22"/>
      <c r="F170" s="22"/>
      <c r="G170" s="22"/>
    </row>
    <row r="171" spans="1:10" x14ac:dyDescent="0.25">
      <c r="A171" s="70" t="s">
        <v>63</v>
      </c>
      <c r="B171" s="70"/>
      <c r="C171" s="22"/>
      <c r="D171" s="22">
        <v>6</v>
      </c>
      <c r="E171" s="22">
        <v>9</v>
      </c>
      <c r="F171" s="22">
        <v>3</v>
      </c>
      <c r="G171" s="22">
        <v>4</v>
      </c>
    </row>
    <row r="172" spans="1:10" x14ac:dyDescent="0.25">
      <c r="A172" s="16"/>
      <c r="B172" s="16"/>
      <c r="C172" s="22"/>
      <c r="D172" s="53"/>
      <c r="E172" s="53"/>
      <c r="F172" s="53"/>
      <c r="G172" s="53"/>
    </row>
    <row r="173" spans="1:10" x14ac:dyDescent="0.25">
      <c r="A173" s="16"/>
      <c r="B173" s="16"/>
      <c r="C173" s="22"/>
      <c r="D173" s="53"/>
      <c r="E173" s="53"/>
      <c r="F173" s="53"/>
      <c r="G173" s="53"/>
    </row>
    <row r="174" spans="1:10" x14ac:dyDescent="0.25">
      <c r="C174" s="22"/>
      <c r="D174" s="22"/>
      <c r="E174" s="22"/>
      <c r="F174" s="22"/>
      <c r="G174" s="22"/>
    </row>
    <row r="175" spans="1:10" x14ac:dyDescent="0.25">
      <c r="C175" s="22"/>
      <c r="D175" s="22"/>
      <c r="E175" s="22"/>
      <c r="F175" s="22"/>
      <c r="G175" s="22"/>
    </row>
    <row r="176" spans="1:10" x14ac:dyDescent="0.25">
      <c r="C176" s="22"/>
      <c r="D176" s="22"/>
      <c r="E176" s="22"/>
      <c r="F176" s="22"/>
      <c r="G176" s="22"/>
    </row>
    <row r="177" spans="1:10" x14ac:dyDescent="0.25">
      <c r="C177" s="22"/>
      <c r="D177" s="70" t="s">
        <v>19</v>
      </c>
      <c r="E177" s="70"/>
      <c r="F177" s="22"/>
      <c r="G177" s="22" t="s">
        <v>29</v>
      </c>
    </row>
    <row r="178" spans="1:10" x14ac:dyDescent="0.25">
      <c r="C178" s="22"/>
      <c r="D178" s="22"/>
      <c r="E178" s="13"/>
      <c r="F178" s="22"/>
      <c r="G178" s="22"/>
    </row>
    <row r="179" spans="1:10" x14ac:dyDescent="0.25">
      <c r="C179" s="22"/>
      <c r="D179" s="1" t="s">
        <v>0</v>
      </c>
      <c r="E179" s="3" t="s">
        <v>1</v>
      </c>
      <c r="F179" s="1" t="s">
        <v>2</v>
      </c>
      <c r="G179" s="1" t="s">
        <v>3</v>
      </c>
    </row>
    <row r="180" spans="1:10" x14ac:dyDescent="0.25">
      <c r="C180" s="22"/>
      <c r="D180" s="22"/>
      <c r="E180" s="13"/>
      <c r="F180" s="22"/>
      <c r="G180" s="22"/>
    </row>
    <row r="181" spans="1:10" x14ac:dyDescent="0.25">
      <c r="A181" s="70" t="s">
        <v>36</v>
      </c>
      <c r="B181" s="70"/>
      <c r="C181" s="22"/>
      <c r="D181" s="6">
        <v>87019</v>
      </c>
      <c r="E181" s="6">
        <v>84534</v>
      </c>
      <c r="F181" s="6">
        <v>42117</v>
      </c>
      <c r="G181" s="6">
        <v>35662</v>
      </c>
    </row>
    <row r="182" spans="1:10" x14ac:dyDescent="0.25">
      <c r="C182" s="22" t="s">
        <v>37</v>
      </c>
      <c r="D182" s="22"/>
      <c r="E182" s="22"/>
      <c r="F182" s="22"/>
      <c r="G182" s="22"/>
    </row>
    <row r="183" spans="1:10" x14ac:dyDescent="0.25">
      <c r="C183" s="22">
        <v>1</v>
      </c>
      <c r="D183" s="10">
        <f>$D$181/C183</f>
        <v>87019</v>
      </c>
      <c r="E183" s="10">
        <f>$E$181/C183</f>
        <v>84534</v>
      </c>
      <c r="F183" s="10">
        <f>$F$181/C183</f>
        <v>42117</v>
      </c>
      <c r="G183" s="10">
        <f>$G$181/C183</f>
        <v>35662</v>
      </c>
    </row>
    <row r="184" spans="1:10" x14ac:dyDescent="0.25">
      <c r="C184" s="22">
        <v>4</v>
      </c>
      <c r="D184" s="10">
        <f t="shared" ref="D184:D194" si="28">$D$181/C184</f>
        <v>21754.75</v>
      </c>
      <c r="E184" s="10">
        <f t="shared" ref="E184:E194" si="29">$E$181/C184</f>
        <v>21133.5</v>
      </c>
      <c r="F184" s="10">
        <f t="shared" ref="F184:F194" si="30">$F$181/C184</f>
        <v>10529.25</v>
      </c>
      <c r="G184" s="10">
        <f t="shared" ref="G184:G194" si="31">$G$181/C184</f>
        <v>8915.5</v>
      </c>
    </row>
    <row r="185" spans="1:10" x14ac:dyDescent="0.25">
      <c r="C185" s="22">
        <v>7</v>
      </c>
      <c r="D185" s="10">
        <f t="shared" si="28"/>
        <v>12431.285714285714</v>
      </c>
      <c r="E185" s="10">
        <f t="shared" si="29"/>
        <v>12076.285714285714</v>
      </c>
      <c r="F185" s="12">
        <f t="shared" si="30"/>
        <v>6016.7142857142853</v>
      </c>
      <c r="G185" s="12">
        <f t="shared" si="31"/>
        <v>5094.5714285714284</v>
      </c>
      <c r="J185" s="6"/>
    </row>
    <row r="186" spans="1:10" x14ac:dyDescent="0.25">
      <c r="C186" s="22">
        <v>10</v>
      </c>
      <c r="D186" s="10">
        <f t="shared" si="28"/>
        <v>8701.9</v>
      </c>
      <c r="E186" s="10">
        <f t="shared" si="29"/>
        <v>8453.4</v>
      </c>
      <c r="F186" s="12">
        <f t="shared" si="30"/>
        <v>4211.7</v>
      </c>
      <c r="G186" s="12">
        <f t="shared" si="31"/>
        <v>3566.2</v>
      </c>
      <c r="J186" s="6"/>
    </row>
    <row r="187" spans="1:10" x14ac:dyDescent="0.25">
      <c r="C187" s="22">
        <v>13</v>
      </c>
      <c r="D187" s="12">
        <f t="shared" si="28"/>
        <v>6693.7692307692305</v>
      </c>
      <c r="E187" s="12">
        <f t="shared" si="29"/>
        <v>6502.6153846153848</v>
      </c>
      <c r="F187" s="12">
        <f t="shared" si="30"/>
        <v>3239.7692307692309</v>
      </c>
      <c r="G187" s="12">
        <f t="shared" si="31"/>
        <v>2743.2307692307691</v>
      </c>
      <c r="J187" s="6"/>
    </row>
    <row r="188" spans="1:10" x14ac:dyDescent="0.25">
      <c r="C188" s="22">
        <v>16</v>
      </c>
      <c r="D188" s="12">
        <f t="shared" si="28"/>
        <v>5438.6875</v>
      </c>
      <c r="E188" s="12">
        <f t="shared" si="29"/>
        <v>5283.375</v>
      </c>
      <c r="F188" s="12">
        <f t="shared" si="30"/>
        <v>2632.3125</v>
      </c>
      <c r="G188" s="12">
        <f t="shared" si="31"/>
        <v>2228.875</v>
      </c>
      <c r="J188" s="6"/>
    </row>
    <row r="189" spans="1:10" x14ac:dyDescent="0.25">
      <c r="C189" s="22">
        <v>19</v>
      </c>
      <c r="D189" s="12">
        <f t="shared" si="28"/>
        <v>4579.9473684210525</v>
      </c>
      <c r="E189" s="12">
        <f t="shared" si="29"/>
        <v>4449.1578947368425</v>
      </c>
      <c r="F189" s="12">
        <f t="shared" si="30"/>
        <v>2216.6842105263158</v>
      </c>
      <c r="G189" s="12">
        <f t="shared" si="31"/>
        <v>1876.9473684210527</v>
      </c>
    </row>
    <row r="190" spans="1:10" x14ac:dyDescent="0.25">
      <c r="C190" s="22">
        <v>22</v>
      </c>
      <c r="D190" s="12">
        <f t="shared" si="28"/>
        <v>3955.409090909091</v>
      </c>
      <c r="E190" s="12">
        <f t="shared" si="29"/>
        <v>3842.4545454545455</v>
      </c>
      <c r="F190" s="12">
        <f t="shared" si="30"/>
        <v>1914.409090909091</v>
      </c>
      <c r="G190" s="12">
        <f t="shared" si="31"/>
        <v>1621</v>
      </c>
    </row>
    <row r="191" spans="1:10" x14ac:dyDescent="0.25">
      <c r="C191" s="22">
        <v>25</v>
      </c>
      <c r="D191" s="12">
        <f t="shared" si="28"/>
        <v>3480.76</v>
      </c>
      <c r="E191" s="12">
        <f t="shared" si="29"/>
        <v>3381.36</v>
      </c>
      <c r="F191" s="12">
        <f t="shared" si="30"/>
        <v>1684.68</v>
      </c>
      <c r="G191" s="12">
        <f t="shared" si="31"/>
        <v>1426.48</v>
      </c>
    </row>
    <row r="192" spans="1:10" x14ac:dyDescent="0.25">
      <c r="C192" s="22">
        <v>28</v>
      </c>
      <c r="D192" s="9">
        <f t="shared" si="28"/>
        <v>3107.8214285714284</v>
      </c>
      <c r="E192" s="9">
        <f t="shared" si="29"/>
        <v>3019.0714285714284</v>
      </c>
      <c r="F192" s="9">
        <f t="shared" si="30"/>
        <v>1504.1785714285713</v>
      </c>
      <c r="G192" s="9">
        <f t="shared" si="31"/>
        <v>1273.6428571428571</v>
      </c>
    </row>
    <row r="193" spans="1:10" x14ac:dyDescent="0.25">
      <c r="C193" s="22">
        <v>31</v>
      </c>
      <c r="D193" s="9">
        <f t="shared" si="28"/>
        <v>2807.0645161290322</v>
      </c>
      <c r="E193" s="9">
        <f t="shared" si="29"/>
        <v>2726.9032258064517</v>
      </c>
      <c r="F193" s="9">
        <f t="shared" si="30"/>
        <v>1358.6129032258063</v>
      </c>
      <c r="G193" s="9">
        <f t="shared" si="31"/>
        <v>1150.3870967741937</v>
      </c>
    </row>
    <row r="194" spans="1:10" x14ac:dyDescent="0.25">
      <c r="C194" s="22">
        <v>34</v>
      </c>
      <c r="D194" s="9">
        <f t="shared" si="28"/>
        <v>2559.3823529411766</v>
      </c>
      <c r="E194" s="9">
        <f t="shared" si="29"/>
        <v>2486.294117647059</v>
      </c>
      <c r="F194" s="9">
        <f t="shared" si="30"/>
        <v>1238.7352941176471</v>
      </c>
      <c r="G194" s="9">
        <f t="shared" si="31"/>
        <v>1048.8823529411766</v>
      </c>
    </row>
    <row r="195" spans="1:10" x14ac:dyDescent="0.25">
      <c r="C195" s="22"/>
      <c r="D195" s="22"/>
      <c r="E195" s="22"/>
      <c r="F195" s="22"/>
      <c r="G195" s="22"/>
    </row>
    <row r="196" spans="1:10" x14ac:dyDescent="0.25">
      <c r="A196" s="70" t="s">
        <v>63</v>
      </c>
      <c r="B196" s="70"/>
      <c r="C196" s="22"/>
      <c r="D196" s="22">
        <v>4</v>
      </c>
      <c r="E196" s="22">
        <v>4</v>
      </c>
      <c r="F196" s="22">
        <v>2</v>
      </c>
      <c r="G196" s="22">
        <v>2</v>
      </c>
    </row>
    <row r="197" spans="1:10" x14ac:dyDescent="0.25">
      <c r="A197" s="16"/>
      <c r="B197" s="16"/>
      <c r="C197" s="22"/>
      <c r="D197" s="53"/>
      <c r="E197" s="53"/>
      <c r="F197" s="53"/>
      <c r="G197" s="53"/>
    </row>
    <row r="198" spans="1:10" x14ac:dyDescent="0.25">
      <c r="A198" s="16"/>
      <c r="B198" s="16"/>
      <c r="C198" s="22"/>
      <c r="D198" s="53"/>
      <c r="E198" s="53"/>
      <c r="F198" s="53"/>
      <c r="G198" s="53"/>
    </row>
    <row r="199" spans="1:10" x14ac:dyDescent="0.25">
      <c r="C199" s="22"/>
      <c r="D199" s="22"/>
      <c r="E199" s="22"/>
      <c r="F199" s="22"/>
      <c r="G199" s="22"/>
    </row>
    <row r="200" spans="1:10" x14ac:dyDescent="0.25">
      <c r="C200" s="22"/>
      <c r="D200" s="22"/>
      <c r="E200" s="22"/>
      <c r="F200" s="22"/>
      <c r="G200" s="22"/>
    </row>
    <row r="201" spans="1:10" x14ac:dyDescent="0.25">
      <c r="C201" s="22"/>
      <c r="D201" s="22"/>
      <c r="E201" s="22"/>
      <c r="F201" s="22"/>
      <c r="G201" s="22"/>
    </row>
    <row r="202" spans="1:10" x14ac:dyDescent="0.25">
      <c r="C202" s="22"/>
      <c r="D202" s="70" t="s">
        <v>20</v>
      </c>
      <c r="E202" s="70"/>
      <c r="F202" s="22"/>
      <c r="G202" s="22" t="s">
        <v>31</v>
      </c>
    </row>
    <row r="203" spans="1:10" x14ac:dyDescent="0.25">
      <c r="C203" s="22"/>
      <c r="D203" s="22"/>
      <c r="E203" s="22"/>
      <c r="F203" s="22"/>
      <c r="G203" s="22"/>
    </row>
    <row r="204" spans="1:10" x14ac:dyDescent="0.25">
      <c r="C204" s="22"/>
      <c r="D204" s="1" t="s">
        <v>0</v>
      </c>
      <c r="E204" s="3" t="s">
        <v>1</v>
      </c>
      <c r="F204" s="1" t="s">
        <v>2</v>
      </c>
      <c r="G204" s="1" t="s">
        <v>3</v>
      </c>
      <c r="J204" s="6"/>
    </row>
    <row r="205" spans="1:10" x14ac:dyDescent="0.25">
      <c r="C205" s="22"/>
      <c r="D205" s="22"/>
      <c r="E205" s="22"/>
      <c r="F205" s="22"/>
      <c r="G205" s="22"/>
      <c r="J205" s="6"/>
    </row>
    <row r="206" spans="1:10" x14ac:dyDescent="0.25">
      <c r="A206" s="70" t="s">
        <v>36</v>
      </c>
      <c r="B206" s="70"/>
      <c r="C206" s="22"/>
      <c r="D206" s="6">
        <v>187497</v>
      </c>
      <c r="E206" s="6">
        <v>158362</v>
      </c>
      <c r="F206" s="6">
        <v>88601</v>
      </c>
      <c r="G206" s="6">
        <v>58427</v>
      </c>
      <c r="J206" s="6"/>
    </row>
    <row r="207" spans="1:10" x14ac:dyDescent="0.25">
      <c r="C207" s="22" t="s">
        <v>37</v>
      </c>
      <c r="D207" s="22"/>
      <c r="E207" s="22"/>
      <c r="F207" s="22"/>
      <c r="G207" s="22"/>
      <c r="J207" s="6"/>
    </row>
    <row r="208" spans="1:10" x14ac:dyDescent="0.25">
      <c r="C208" s="22">
        <v>1</v>
      </c>
      <c r="D208" s="10">
        <f>$D$206/C208</f>
        <v>187497</v>
      </c>
      <c r="E208" s="10">
        <f>$E$206/C208</f>
        <v>158362</v>
      </c>
      <c r="F208" s="10">
        <f>$F$206/C208</f>
        <v>88601</v>
      </c>
      <c r="G208" s="10">
        <f>$G$206/C208</f>
        <v>58427</v>
      </c>
    </row>
    <row r="209" spans="3:12" x14ac:dyDescent="0.25">
      <c r="C209" s="22">
        <v>4</v>
      </c>
      <c r="D209" s="10">
        <f t="shared" ref="D209:D230" si="32">$D$206/C209</f>
        <v>46874.25</v>
      </c>
      <c r="E209" s="10">
        <f t="shared" ref="E209:E230" si="33">$E$206/C209</f>
        <v>39590.5</v>
      </c>
      <c r="F209" s="10">
        <f t="shared" ref="F209:F230" si="34">$F$206/C209</f>
        <v>22150.25</v>
      </c>
      <c r="G209" s="10">
        <f t="shared" ref="G209:G230" si="35">$G$206/C209</f>
        <v>14606.75</v>
      </c>
    </row>
    <row r="210" spans="3:12" x14ac:dyDescent="0.25">
      <c r="C210" s="22">
        <v>7</v>
      </c>
      <c r="D210" s="10">
        <f t="shared" si="32"/>
        <v>26785.285714285714</v>
      </c>
      <c r="E210" s="10">
        <f t="shared" si="33"/>
        <v>22623.142857142859</v>
      </c>
      <c r="F210" s="10">
        <f t="shared" si="34"/>
        <v>12657.285714285714</v>
      </c>
      <c r="G210" s="10">
        <f t="shared" si="35"/>
        <v>8346.7142857142862</v>
      </c>
    </row>
    <row r="211" spans="3:12" x14ac:dyDescent="0.25">
      <c r="C211" s="22">
        <v>10</v>
      </c>
      <c r="D211" s="10">
        <f t="shared" si="32"/>
        <v>18749.7</v>
      </c>
      <c r="E211" s="10">
        <f t="shared" si="33"/>
        <v>15836.2</v>
      </c>
      <c r="F211" s="10">
        <f t="shared" si="34"/>
        <v>8860.1</v>
      </c>
      <c r="G211" s="12">
        <f t="shared" si="35"/>
        <v>5842.7</v>
      </c>
    </row>
    <row r="212" spans="3:12" x14ac:dyDescent="0.25">
      <c r="C212" s="22">
        <v>13</v>
      </c>
      <c r="D212" s="10">
        <f t="shared" si="32"/>
        <v>14422.846153846154</v>
      </c>
      <c r="E212" s="10">
        <f t="shared" si="33"/>
        <v>12181.692307692309</v>
      </c>
      <c r="F212" s="12">
        <f t="shared" si="34"/>
        <v>6815.4615384615381</v>
      </c>
      <c r="G212" s="12">
        <f t="shared" si="35"/>
        <v>4494.3846153846152</v>
      </c>
      <c r="L212" s="22"/>
    </row>
    <row r="213" spans="3:12" x14ac:dyDescent="0.25">
      <c r="C213" s="22">
        <v>16</v>
      </c>
      <c r="D213" s="10">
        <f t="shared" si="32"/>
        <v>11718.5625</v>
      </c>
      <c r="E213" s="10">
        <f t="shared" si="33"/>
        <v>9897.625</v>
      </c>
      <c r="F213" s="12">
        <f t="shared" si="34"/>
        <v>5537.5625</v>
      </c>
      <c r="G213" s="12">
        <f t="shared" si="35"/>
        <v>3651.6875</v>
      </c>
      <c r="L213" s="22"/>
    </row>
    <row r="214" spans="3:12" x14ac:dyDescent="0.25">
      <c r="C214" s="22">
        <v>19</v>
      </c>
      <c r="D214" s="10">
        <f t="shared" si="32"/>
        <v>9868.2631578947367</v>
      </c>
      <c r="E214" s="10">
        <f t="shared" si="33"/>
        <v>8334.8421052631584</v>
      </c>
      <c r="F214" s="12">
        <f t="shared" si="34"/>
        <v>4663.2105263157891</v>
      </c>
      <c r="G214" s="12">
        <f t="shared" si="35"/>
        <v>3075.1052631578946</v>
      </c>
      <c r="L214" s="22"/>
    </row>
    <row r="215" spans="3:12" x14ac:dyDescent="0.25">
      <c r="C215" s="22">
        <v>22</v>
      </c>
      <c r="D215" s="10">
        <f t="shared" si="32"/>
        <v>8522.5909090909099</v>
      </c>
      <c r="E215" s="12">
        <f t="shared" si="33"/>
        <v>7198.272727272727</v>
      </c>
      <c r="F215" s="12">
        <f t="shared" si="34"/>
        <v>4027.318181818182</v>
      </c>
      <c r="G215" s="12">
        <f t="shared" si="35"/>
        <v>2655.7727272727275</v>
      </c>
      <c r="L215" s="22"/>
    </row>
    <row r="216" spans="3:12" x14ac:dyDescent="0.25">
      <c r="C216" s="22">
        <v>25</v>
      </c>
      <c r="D216" s="10">
        <f t="shared" si="32"/>
        <v>7499.88</v>
      </c>
      <c r="E216" s="12">
        <f t="shared" si="33"/>
        <v>6334.48</v>
      </c>
      <c r="F216" s="12">
        <f t="shared" si="34"/>
        <v>3544.04</v>
      </c>
      <c r="G216" s="12">
        <f t="shared" si="35"/>
        <v>2337.08</v>
      </c>
      <c r="L216" s="22"/>
    </row>
    <row r="217" spans="3:12" x14ac:dyDescent="0.25">
      <c r="C217" s="22">
        <v>28</v>
      </c>
      <c r="D217" s="12">
        <f t="shared" si="32"/>
        <v>6696.3214285714284</v>
      </c>
      <c r="E217" s="12">
        <f t="shared" si="33"/>
        <v>5655.7857142857147</v>
      </c>
      <c r="F217" s="12">
        <f t="shared" si="34"/>
        <v>3164.3214285714284</v>
      </c>
      <c r="G217" s="12">
        <f t="shared" si="35"/>
        <v>2086.6785714285716</v>
      </c>
      <c r="L217" s="22"/>
    </row>
    <row r="218" spans="3:12" x14ac:dyDescent="0.25">
      <c r="C218" s="22">
        <v>31</v>
      </c>
      <c r="D218" s="12">
        <f t="shared" si="32"/>
        <v>6048.2903225806449</v>
      </c>
      <c r="E218" s="12">
        <f t="shared" si="33"/>
        <v>5108.4516129032254</v>
      </c>
      <c r="F218" s="12">
        <f t="shared" si="34"/>
        <v>2858.0967741935483</v>
      </c>
      <c r="G218" s="12">
        <f t="shared" si="35"/>
        <v>1884.741935483871</v>
      </c>
    </row>
    <row r="219" spans="3:12" x14ac:dyDescent="0.25">
      <c r="C219" s="22">
        <v>34</v>
      </c>
      <c r="D219" s="12">
        <f t="shared" si="32"/>
        <v>5514.6176470588234</v>
      </c>
      <c r="E219" s="12">
        <f t="shared" si="33"/>
        <v>4657.7058823529414</v>
      </c>
      <c r="F219" s="12">
        <f t="shared" si="34"/>
        <v>2605.9117647058824</v>
      </c>
      <c r="G219" s="12">
        <f t="shared" si="35"/>
        <v>1718.4411764705883</v>
      </c>
    </row>
    <row r="220" spans="3:12" x14ac:dyDescent="0.25">
      <c r="C220" s="22">
        <v>37</v>
      </c>
      <c r="D220" s="12">
        <f t="shared" si="32"/>
        <v>5067.4864864864867</v>
      </c>
      <c r="E220" s="12">
        <f t="shared" si="33"/>
        <v>4280.0540540540542</v>
      </c>
      <c r="F220" s="12">
        <f t="shared" si="34"/>
        <v>2394.6216216216217</v>
      </c>
      <c r="G220" s="12">
        <f t="shared" si="35"/>
        <v>1579.1081081081081</v>
      </c>
    </row>
    <row r="221" spans="3:12" x14ac:dyDescent="0.25">
      <c r="C221" s="22">
        <v>40</v>
      </c>
      <c r="D221" s="12">
        <f t="shared" si="32"/>
        <v>4687.4250000000002</v>
      </c>
      <c r="E221" s="12">
        <f t="shared" si="33"/>
        <v>3959.05</v>
      </c>
      <c r="F221" s="12">
        <f t="shared" si="34"/>
        <v>2215.0250000000001</v>
      </c>
      <c r="G221" s="12">
        <f t="shared" si="35"/>
        <v>1460.675</v>
      </c>
    </row>
    <row r="222" spans="3:12" x14ac:dyDescent="0.25">
      <c r="C222" s="22">
        <v>43</v>
      </c>
      <c r="D222" s="12">
        <f t="shared" si="32"/>
        <v>4360.395348837209</v>
      </c>
      <c r="E222" s="12">
        <f t="shared" si="33"/>
        <v>3682.8372093023254</v>
      </c>
      <c r="F222" s="12">
        <f t="shared" si="34"/>
        <v>2060.4883720930234</v>
      </c>
      <c r="G222" s="12">
        <f t="shared" si="35"/>
        <v>1358.7674418604652</v>
      </c>
    </row>
    <row r="223" spans="3:12" x14ac:dyDescent="0.25">
      <c r="C223" s="22">
        <v>46</v>
      </c>
      <c r="D223" s="12">
        <f t="shared" si="32"/>
        <v>4076.021739130435</v>
      </c>
      <c r="E223" s="12">
        <f t="shared" si="33"/>
        <v>3442.6521739130435</v>
      </c>
      <c r="F223" s="12">
        <f t="shared" si="34"/>
        <v>1926.108695652174</v>
      </c>
      <c r="G223" s="12">
        <f t="shared" si="35"/>
        <v>1270.1521739130435</v>
      </c>
    </row>
    <row r="224" spans="3:12" x14ac:dyDescent="0.25">
      <c r="C224" s="22">
        <v>49</v>
      </c>
      <c r="D224" s="9">
        <f t="shared" si="32"/>
        <v>3826.4693877551022</v>
      </c>
      <c r="E224" s="9">
        <f t="shared" si="33"/>
        <v>3231.8775510204082</v>
      </c>
      <c r="F224" s="9">
        <f t="shared" si="34"/>
        <v>1808.1836734693877</v>
      </c>
      <c r="G224" s="9">
        <f t="shared" si="35"/>
        <v>1192.3877551020407</v>
      </c>
    </row>
    <row r="225" spans="1:7" x14ac:dyDescent="0.25">
      <c r="C225" s="22">
        <v>52</v>
      </c>
      <c r="D225" s="9">
        <f t="shared" si="32"/>
        <v>3605.7115384615386</v>
      </c>
      <c r="E225" s="9">
        <f t="shared" si="33"/>
        <v>3045.4230769230771</v>
      </c>
      <c r="F225" s="9">
        <f t="shared" si="34"/>
        <v>1703.8653846153845</v>
      </c>
      <c r="G225" s="9">
        <f t="shared" si="35"/>
        <v>1123.5961538461538</v>
      </c>
    </row>
    <row r="226" spans="1:7" x14ac:dyDescent="0.25">
      <c r="C226" s="22">
        <v>55</v>
      </c>
      <c r="D226" s="9">
        <f t="shared" si="32"/>
        <v>3409.0363636363636</v>
      </c>
      <c r="E226" s="9">
        <f t="shared" si="33"/>
        <v>2879.3090909090911</v>
      </c>
      <c r="F226" s="9">
        <f t="shared" si="34"/>
        <v>1610.9272727272728</v>
      </c>
      <c r="G226" s="9">
        <f t="shared" si="35"/>
        <v>1062.3090909090909</v>
      </c>
    </row>
    <row r="227" spans="1:7" x14ac:dyDescent="0.25">
      <c r="C227" s="22">
        <v>58</v>
      </c>
      <c r="D227" s="9">
        <f t="shared" si="32"/>
        <v>3232.7068965517242</v>
      </c>
      <c r="E227" s="9">
        <f t="shared" si="33"/>
        <v>2730.3793103448274</v>
      </c>
      <c r="F227" s="9">
        <f t="shared" si="34"/>
        <v>1527.6034482758621</v>
      </c>
      <c r="G227" s="9">
        <f t="shared" si="35"/>
        <v>1007.3620689655172</v>
      </c>
    </row>
    <row r="228" spans="1:7" x14ac:dyDescent="0.25">
      <c r="C228" s="22">
        <v>61</v>
      </c>
      <c r="D228" s="9">
        <f t="shared" si="32"/>
        <v>3073.7213114754099</v>
      </c>
      <c r="E228" s="9">
        <f t="shared" si="33"/>
        <v>2596.0983606557379</v>
      </c>
      <c r="F228" s="9">
        <f t="shared" si="34"/>
        <v>1452.4754098360656</v>
      </c>
      <c r="G228" s="9">
        <f t="shared" si="35"/>
        <v>957.81967213114751</v>
      </c>
    </row>
    <row r="229" spans="1:7" x14ac:dyDescent="0.25">
      <c r="C229" s="22">
        <v>64</v>
      </c>
      <c r="D229" s="9">
        <f t="shared" si="32"/>
        <v>2929.640625</v>
      </c>
      <c r="E229" s="9">
        <f t="shared" si="33"/>
        <v>2474.40625</v>
      </c>
      <c r="F229" s="9">
        <f t="shared" si="34"/>
        <v>1384.390625</v>
      </c>
      <c r="G229" s="9">
        <f t="shared" si="35"/>
        <v>912.921875</v>
      </c>
    </row>
    <row r="230" spans="1:7" x14ac:dyDescent="0.25">
      <c r="C230" s="22">
        <v>67</v>
      </c>
      <c r="D230" s="9">
        <f t="shared" si="32"/>
        <v>2798.4626865671644</v>
      </c>
      <c r="E230" s="9">
        <f t="shared" si="33"/>
        <v>2363.6119402985073</v>
      </c>
      <c r="F230" s="9">
        <f t="shared" si="34"/>
        <v>1322.4029850746269</v>
      </c>
      <c r="G230" s="9">
        <f t="shared" si="35"/>
        <v>872.04477611940297</v>
      </c>
    </row>
    <row r="231" spans="1:7" x14ac:dyDescent="0.25">
      <c r="C231" s="22"/>
      <c r="D231" s="22"/>
      <c r="E231" s="22"/>
      <c r="F231" s="22"/>
      <c r="G231" s="22"/>
    </row>
    <row r="232" spans="1:7" x14ac:dyDescent="0.25">
      <c r="A232" s="70" t="s">
        <v>63</v>
      </c>
      <c r="B232" s="70"/>
      <c r="C232" s="22"/>
      <c r="D232" s="22">
        <v>9</v>
      </c>
      <c r="E232" s="22">
        <v>7</v>
      </c>
      <c r="F232" s="22">
        <v>4</v>
      </c>
      <c r="G232" s="22">
        <v>3</v>
      </c>
    </row>
    <row r="233" spans="1:7" x14ac:dyDescent="0.25">
      <c r="A233" s="16"/>
      <c r="B233" s="16"/>
      <c r="C233" s="22"/>
      <c r="D233" s="53"/>
      <c r="E233" s="53"/>
      <c r="F233" s="53"/>
      <c r="G233" s="53"/>
    </row>
    <row r="234" spans="1:7" x14ac:dyDescent="0.25">
      <c r="A234" s="16"/>
      <c r="B234" s="16"/>
      <c r="C234" s="22"/>
      <c r="D234" s="53"/>
      <c r="E234" s="53"/>
      <c r="F234" s="53"/>
      <c r="G234" s="53"/>
    </row>
    <row r="235" spans="1:7" x14ac:dyDescent="0.25">
      <c r="C235" s="22"/>
      <c r="D235" s="22"/>
      <c r="E235" s="22"/>
      <c r="F235" s="22"/>
      <c r="G235" s="22"/>
    </row>
    <row r="236" spans="1:7" x14ac:dyDescent="0.25">
      <c r="C236" s="22"/>
      <c r="D236" s="22"/>
      <c r="E236" s="22"/>
      <c r="F236" s="22"/>
      <c r="G236" s="22"/>
    </row>
    <row r="237" spans="1:7" x14ac:dyDescent="0.25">
      <c r="C237" s="22"/>
      <c r="D237" s="22"/>
      <c r="E237" s="22"/>
      <c r="F237" s="22"/>
      <c r="G237" s="22"/>
    </row>
    <row r="238" spans="1:7" x14ac:dyDescent="0.25">
      <c r="C238" s="22"/>
      <c r="D238" s="70" t="s">
        <v>21</v>
      </c>
      <c r="E238" s="70"/>
      <c r="F238" s="22"/>
      <c r="G238" s="22" t="s">
        <v>28</v>
      </c>
    </row>
    <row r="239" spans="1:7" x14ac:dyDescent="0.25">
      <c r="C239" s="22"/>
      <c r="D239" s="22"/>
      <c r="E239" s="22"/>
      <c r="F239" s="22"/>
      <c r="G239" s="22"/>
    </row>
    <row r="240" spans="1:7" x14ac:dyDescent="0.25">
      <c r="A240" s="70"/>
      <c r="B240" s="70"/>
      <c r="C240" s="22"/>
      <c r="D240" s="1" t="s">
        <v>0</v>
      </c>
      <c r="E240" s="3" t="s">
        <v>1</v>
      </c>
      <c r="F240" s="1" t="s">
        <v>2</v>
      </c>
      <c r="G240" s="1" t="s">
        <v>3</v>
      </c>
    </row>
    <row r="241" spans="1:9" x14ac:dyDescent="0.25">
      <c r="C241" s="22"/>
      <c r="D241" s="22"/>
      <c r="E241" s="22"/>
      <c r="F241" s="22"/>
      <c r="G241" s="22"/>
    </row>
    <row r="242" spans="1:9" x14ac:dyDescent="0.25">
      <c r="A242" s="70" t="s">
        <v>36</v>
      </c>
      <c r="B242" s="70"/>
      <c r="C242" s="22"/>
      <c r="D242" s="6">
        <v>77631</v>
      </c>
      <c r="E242" s="6">
        <v>74113</v>
      </c>
      <c r="F242" s="6">
        <v>37451</v>
      </c>
      <c r="G242" s="6">
        <v>24729</v>
      </c>
      <c r="I242" s="6"/>
    </row>
    <row r="243" spans="1:9" x14ac:dyDescent="0.25">
      <c r="C243" s="22" t="s">
        <v>37</v>
      </c>
      <c r="D243" s="22"/>
      <c r="E243" s="22"/>
      <c r="F243" s="22"/>
      <c r="G243" s="22"/>
      <c r="I243" s="6"/>
    </row>
    <row r="244" spans="1:9" x14ac:dyDescent="0.25">
      <c r="C244" s="22">
        <v>1</v>
      </c>
      <c r="D244" s="10">
        <f>$D$242/C244</f>
        <v>77631</v>
      </c>
      <c r="E244" s="10">
        <f>$E$242/C244</f>
        <v>74113</v>
      </c>
      <c r="F244" s="10">
        <f>$F$242/C244</f>
        <v>37451</v>
      </c>
      <c r="G244" s="10">
        <f>$G$242/C244</f>
        <v>24729</v>
      </c>
      <c r="I244" s="6"/>
    </row>
    <row r="245" spans="1:9" x14ac:dyDescent="0.25">
      <c r="C245" s="22">
        <v>4</v>
      </c>
      <c r="D245" s="10">
        <f t="shared" ref="D245:D253" si="36">$D$242/C245</f>
        <v>19407.75</v>
      </c>
      <c r="E245" s="10">
        <f t="shared" ref="E245:E253" si="37">$E$242/C245</f>
        <v>18528.25</v>
      </c>
      <c r="F245" s="10">
        <f t="shared" ref="F245:F253" si="38">$F$242/C245</f>
        <v>9362.75</v>
      </c>
      <c r="G245" s="12">
        <f t="shared" ref="G245:G253" si="39">$G$242/C245</f>
        <v>6182.25</v>
      </c>
      <c r="I245" s="6"/>
    </row>
    <row r="246" spans="1:9" x14ac:dyDescent="0.25">
      <c r="C246" s="22">
        <v>7</v>
      </c>
      <c r="D246" s="10">
        <f t="shared" si="36"/>
        <v>11090.142857142857</v>
      </c>
      <c r="E246" s="10">
        <f t="shared" si="37"/>
        <v>10587.571428571429</v>
      </c>
      <c r="F246" s="12">
        <f t="shared" si="38"/>
        <v>5350.1428571428569</v>
      </c>
      <c r="G246" s="12">
        <f t="shared" si="39"/>
        <v>3532.7142857142858</v>
      </c>
    </row>
    <row r="247" spans="1:9" x14ac:dyDescent="0.25">
      <c r="C247" s="22">
        <v>10</v>
      </c>
      <c r="D247" s="10">
        <f t="shared" si="36"/>
        <v>7763.1</v>
      </c>
      <c r="E247" s="12">
        <f t="shared" si="37"/>
        <v>7411.3</v>
      </c>
      <c r="F247" s="12">
        <f t="shared" si="38"/>
        <v>3745.1</v>
      </c>
      <c r="G247" s="12">
        <f t="shared" si="39"/>
        <v>2472.9</v>
      </c>
    </row>
    <row r="248" spans="1:9" x14ac:dyDescent="0.25">
      <c r="C248" s="22">
        <v>13</v>
      </c>
      <c r="D248" s="12">
        <f t="shared" si="36"/>
        <v>5971.6153846153848</v>
      </c>
      <c r="E248" s="12">
        <f t="shared" si="37"/>
        <v>5701</v>
      </c>
      <c r="F248" s="12">
        <f t="shared" si="38"/>
        <v>2880.8461538461538</v>
      </c>
      <c r="G248" s="12">
        <f t="shared" si="39"/>
        <v>1902.2307692307693</v>
      </c>
    </row>
    <row r="249" spans="1:9" x14ac:dyDescent="0.25">
      <c r="C249" s="22">
        <v>16</v>
      </c>
      <c r="D249" s="12">
        <f t="shared" si="36"/>
        <v>4851.9375</v>
      </c>
      <c r="E249" s="12">
        <f t="shared" si="37"/>
        <v>4632.0625</v>
      </c>
      <c r="F249" s="12">
        <f t="shared" si="38"/>
        <v>2340.6875</v>
      </c>
      <c r="G249" s="12">
        <f t="shared" si="39"/>
        <v>1545.5625</v>
      </c>
    </row>
    <row r="250" spans="1:9" x14ac:dyDescent="0.25">
      <c r="C250" s="22">
        <v>19</v>
      </c>
      <c r="D250" s="12">
        <f t="shared" si="36"/>
        <v>4085.8421052631579</v>
      </c>
      <c r="E250" s="12">
        <f t="shared" si="37"/>
        <v>3900.6842105263158</v>
      </c>
      <c r="F250" s="12">
        <f t="shared" si="38"/>
        <v>1971.1052631578948</v>
      </c>
      <c r="G250" s="12">
        <f t="shared" si="39"/>
        <v>1301.5263157894738</v>
      </c>
    </row>
    <row r="251" spans="1:9" x14ac:dyDescent="0.25">
      <c r="C251" s="22">
        <v>22</v>
      </c>
      <c r="D251" s="12">
        <f t="shared" si="36"/>
        <v>3528.681818181818</v>
      </c>
      <c r="E251" s="12">
        <f t="shared" si="37"/>
        <v>3368.7727272727275</v>
      </c>
      <c r="F251" s="12">
        <f t="shared" si="38"/>
        <v>1702.3181818181818</v>
      </c>
      <c r="G251" s="12">
        <f t="shared" si="39"/>
        <v>1124.0454545454545</v>
      </c>
    </row>
    <row r="252" spans="1:9" x14ac:dyDescent="0.25">
      <c r="C252" s="22">
        <v>25</v>
      </c>
      <c r="D252" s="12">
        <f t="shared" si="36"/>
        <v>3105.24</v>
      </c>
      <c r="E252" s="12">
        <f t="shared" si="37"/>
        <v>2964.52</v>
      </c>
      <c r="F252" s="12">
        <f t="shared" si="38"/>
        <v>1498.04</v>
      </c>
      <c r="G252" s="12">
        <f t="shared" si="39"/>
        <v>989.16</v>
      </c>
    </row>
    <row r="253" spans="1:9" x14ac:dyDescent="0.25">
      <c r="C253" s="22">
        <v>28</v>
      </c>
      <c r="D253" s="9">
        <f t="shared" si="36"/>
        <v>2772.5357142857142</v>
      </c>
      <c r="E253" s="9">
        <f t="shared" si="37"/>
        <v>2646.8928571428573</v>
      </c>
      <c r="F253" s="9">
        <f t="shared" si="38"/>
        <v>1337.5357142857142</v>
      </c>
      <c r="G253" s="9">
        <f t="shared" si="39"/>
        <v>883.17857142857144</v>
      </c>
    </row>
    <row r="254" spans="1:9" x14ac:dyDescent="0.25">
      <c r="C254" s="22"/>
      <c r="D254" s="22"/>
      <c r="E254" s="22"/>
      <c r="F254" s="22"/>
      <c r="G254" s="22"/>
    </row>
    <row r="255" spans="1:9" x14ac:dyDescent="0.25">
      <c r="A255" s="70" t="s">
        <v>63</v>
      </c>
      <c r="B255" s="70"/>
      <c r="C255" s="22"/>
      <c r="D255" s="22">
        <v>4</v>
      </c>
      <c r="E255" s="22">
        <v>3</v>
      </c>
      <c r="F255" s="22">
        <v>2</v>
      </c>
      <c r="G255" s="22">
        <v>1</v>
      </c>
    </row>
    <row r="256" spans="1:9" x14ac:dyDescent="0.25">
      <c r="A256" s="16"/>
      <c r="B256" s="16"/>
      <c r="C256" s="22"/>
      <c r="D256" s="53"/>
      <c r="E256" s="53"/>
      <c r="F256" s="53"/>
      <c r="G256" s="53"/>
    </row>
    <row r="257" spans="1:9" x14ac:dyDescent="0.25">
      <c r="A257" s="16"/>
      <c r="B257" s="16"/>
      <c r="C257" s="22"/>
      <c r="D257" s="53"/>
      <c r="E257" s="53"/>
      <c r="F257" s="53"/>
      <c r="G257" s="53"/>
    </row>
    <row r="258" spans="1:9" x14ac:dyDescent="0.25">
      <c r="A258" s="22"/>
      <c r="B258" s="22"/>
      <c r="C258" s="22"/>
      <c r="D258" s="22"/>
      <c r="E258" s="22"/>
      <c r="F258" s="22"/>
      <c r="G258" s="22"/>
    </row>
    <row r="259" spans="1:9" x14ac:dyDescent="0.25">
      <c r="C259" s="22"/>
      <c r="D259" s="22"/>
      <c r="E259" s="22"/>
      <c r="F259" s="22"/>
      <c r="G259" s="22"/>
    </row>
    <row r="260" spans="1:9" x14ac:dyDescent="0.25">
      <c r="C260" s="22"/>
      <c r="D260" s="22"/>
      <c r="E260" s="22"/>
      <c r="F260" s="22"/>
      <c r="G260" s="22"/>
    </row>
    <row r="261" spans="1:9" x14ac:dyDescent="0.25">
      <c r="C261" s="22"/>
      <c r="D261" s="70" t="s">
        <v>22</v>
      </c>
      <c r="E261" s="70"/>
      <c r="F261" s="22"/>
      <c r="G261" s="22" t="s">
        <v>32</v>
      </c>
    </row>
    <row r="262" spans="1:9" x14ac:dyDescent="0.25">
      <c r="C262" s="22"/>
      <c r="D262" s="22"/>
      <c r="E262" s="22"/>
      <c r="F262" s="22"/>
      <c r="G262" s="22"/>
    </row>
    <row r="263" spans="1:9" x14ac:dyDescent="0.25">
      <c r="C263" s="22"/>
      <c r="D263" s="1" t="s">
        <v>0</v>
      </c>
      <c r="E263" s="3" t="s">
        <v>1</v>
      </c>
      <c r="F263" s="1" t="s">
        <v>2</v>
      </c>
      <c r="G263" s="1" t="s">
        <v>3</v>
      </c>
      <c r="I263" s="6"/>
    </row>
    <row r="264" spans="1:9" x14ac:dyDescent="0.25">
      <c r="C264" s="22"/>
      <c r="D264" s="22"/>
      <c r="E264" s="22"/>
      <c r="F264" s="22"/>
      <c r="G264" s="22"/>
      <c r="I264" s="6"/>
    </row>
    <row r="265" spans="1:9" x14ac:dyDescent="0.25">
      <c r="A265" s="70" t="s">
        <v>36</v>
      </c>
      <c r="B265" s="70"/>
      <c r="C265" s="22"/>
      <c r="D265" s="6">
        <v>97698</v>
      </c>
      <c r="E265" s="6">
        <v>89509</v>
      </c>
      <c r="F265" s="6">
        <v>45357</v>
      </c>
      <c r="G265" s="6">
        <v>30183</v>
      </c>
      <c r="I265" s="6"/>
    </row>
    <row r="266" spans="1:9" x14ac:dyDescent="0.25">
      <c r="C266" s="22"/>
      <c r="D266" s="22"/>
      <c r="E266" s="22"/>
      <c r="F266" s="22"/>
      <c r="G266" s="22"/>
      <c r="I266" s="6"/>
    </row>
    <row r="267" spans="1:9" x14ac:dyDescent="0.25">
      <c r="C267" s="22">
        <v>1</v>
      </c>
      <c r="D267" s="10">
        <f>$D$265/C267</f>
        <v>97698</v>
      </c>
      <c r="E267" s="10">
        <f>$E$265/C267</f>
        <v>89509</v>
      </c>
      <c r="F267" s="10">
        <f>$F$265/C267</f>
        <v>45357</v>
      </c>
      <c r="G267" s="10">
        <f>$G$265/C267</f>
        <v>30183</v>
      </c>
    </row>
    <row r="268" spans="1:9" x14ac:dyDescent="0.25">
      <c r="C268" s="22">
        <v>4</v>
      </c>
      <c r="D268" s="10">
        <f t="shared" ref="D268:D279" si="40">$D$265/C268</f>
        <v>24424.5</v>
      </c>
      <c r="E268" s="10">
        <f t="shared" ref="E268:E279" si="41">$E$265/C268</f>
        <v>22377.25</v>
      </c>
      <c r="F268" s="10">
        <f t="shared" ref="F268:F279" si="42">$F$265/C268</f>
        <v>11339.25</v>
      </c>
      <c r="G268" s="10">
        <f t="shared" ref="G268:G279" si="43">$G$265/C268</f>
        <v>7545.75</v>
      </c>
    </row>
    <row r="269" spans="1:9" x14ac:dyDescent="0.25">
      <c r="C269" s="22">
        <v>7</v>
      </c>
      <c r="D269" s="10">
        <f t="shared" si="40"/>
        <v>13956.857142857143</v>
      </c>
      <c r="E269" s="10">
        <f t="shared" si="41"/>
        <v>12787</v>
      </c>
      <c r="F269" s="12">
        <f t="shared" si="42"/>
        <v>6479.5714285714284</v>
      </c>
      <c r="G269" s="12">
        <f t="shared" si="43"/>
        <v>4311.8571428571431</v>
      </c>
    </row>
    <row r="270" spans="1:9" x14ac:dyDescent="0.25">
      <c r="C270" s="22">
        <v>10</v>
      </c>
      <c r="D270" s="10">
        <f t="shared" si="40"/>
        <v>9769.7999999999993</v>
      </c>
      <c r="E270" s="10">
        <f t="shared" si="41"/>
        <v>8950.9</v>
      </c>
      <c r="F270" s="12">
        <f t="shared" si="42"/>
        <v>4535.7</v>
      </c>
      <c r="G270" s="12">
        <f t="shared" si="43"/>
        <v>3018.3</v>
      </c>
    </row>
    <row r="271" spans="1:9" x14ac:dyDescent="0.25">
      <c r="C271" s="22">
        <v>13</v>
      </c>
      <c r="D271" s="10">
        <f t="shared" si="40"/>
        <v>7515.2307692307695</v>
      </c>
      <c r="E271" s="12">
        <f t="shared" si="41"/>
        <v>6885.3076923076924</v>
      </c>
      <c r="F271" s="12">
        <f t="shared" si="42"/>
        <v>3489</v>
      </c>
      <c r="G271" s="12">
        <f t="shared" si="43"/>
        <v>2321.7692307692309</v>
      </c>
    </row>
    <row r="272" spans="1:9" x14ac:dyDescent="0.25">
      <c r="C272" s="22">
        <v>16</v>
      </c>
      <c r="D272" s="12">
        <f t="shared" si="40"/>
        <v>6106.125</v>
      </c>
      <c r="E272" s="12">
        <f t="shared" si="41"/>
        <v>5594.3125</v>
      </c>
      <c r="F272" s="12">
        <f t="shared" si="42"/>
        <v>2834.8125</v>
      </c>
      <c r="G272" s="12">
        <f t="shared" si="43"/>
        <v>1886.4375</v>
      </c>
    </row>
    <row r="273" spans="1:7" x14ac:dyDescent="0.25">
      <c r="C273" s="22">
        <v>19</v>
      </c>
      <c r="D273" s="12">
        <f t="shared" si="40"/>
        <v>5142</v>
      </c>
      <c r="E273" s="12">
        <f t="shared" si="41"/>
        <v>4711</v>
      </c>
      <c r="F273" s="12">
        <f t="shared" si="42"/>
        <v>2387.2105263157896</v>
      </c>
      <c r="G273" s="12">
        <f t="shared" si="43"/>
        <v>1588.578947368421</v>
      </c>
    </row>
    <row r="274" spans="1:7" x14ac:dyDescent="0.25">
      <c r="C274" s="22">
        <v>22</v>
      </c>
      <c r="D274" s="12">
        <f t="shared" si="40"/>
        <v>4440.818181818182</v>
      </c>
      <c r="E274" s="12">
        <f t="shared" si="41"/>
        <v>4068.590909090909</v>
      </c>
      <c r="F274" s="12">
        <f t="shared" si="42"/>
        <v>2061.681818181818</v>
      </c>
      <c r="G274" s="12">
        <f t="shared" si="43"/>
        <v>1371.9545454545455</v>
      </c>
    </row>
    <row r="275" spans="1:7" x14ac:dyDescent="0.25">
      <c r="C275" s="22">
        <v>25</v>
      </c>
      <c r="D275" s="12">
        <f t="shared" si="40"/>
        <v>3907.92</v>
      </c>
      <c r="E275" s="12">
        <f t="shared" si="41"/>
        <v>3580.36</v>
      </c>
      <c r="F275" s="12">
        <f t="shared" si="42"/>
        <v>1814.28</v>
      </c>
      <c r="G275" s="12">
        <f t="shared" si="43"/>
        <v>1207.32</v>
      </c>
    </row>
    <row r="276" spans="1:7" x14ac:dyDescent="0.25">
      <c r="C276" s="22">
        <v>28</v>
      </c>
      <c r="D276" s="9">
        <f t="shared" si="40"/>
        <v>3489.2142857142858</v>
      </c>
      <c r="E276" s="9">
        <f t="shared" si="41"/>
        <v>3196.75</v>
      </c>
      <c r="F276" s="9">
        <f t="shared" si="42"/>
        <v>1619.8928571428571</v>
      </c>
      <c r="G276" s="9">
        <f t="shared" si="43"/>
        <v>1077.9642857142858</v>
      </c>
    </row>
    <row r="277" spans="1:7" x14ac:dyDescent="0.25">
      <c r="C277" s="22">
        <v>31</v>
      </c>
      <c r="D277" s="9">
        <f t="shared" si="40"/>
        <v>3151.5483870967741</v>
      </c>
      <c r="E277" s="9">
        <f t="shared" si="41"/>
        <v>2887.3870967741937</v>
      </c>
      <c r="F277" s="9">
        <f t="shared" si="42"/>
        <v>1463.1290322580646</v>
      </c>
      <c r="G277" s="9">
        <f t="shared" si="43"/>
        <v>973.64516129032256</v>
      </c>
    </row>
    <row r="278" spans="1:7" x14ac:dyDescent="0.25">
      <c r="C278" s="22">
        <v>34</v>
      </c>
      <c r="D278" s="9">
        <f t="shared" si="40"/>
        <v>2873.4705882352941</v>
      </c>
      <c r="E278" s="9">
        <f t="shared" si="41"/>
        <v>2632.6176470588234</v>
      </c>
      <c r="F278" s="9">
        <f t="shared" si="42"/>
        <v>1334.0294117647059</v>
      </c>
      <c r="G278" s="9">
        <f t="shared" si="43"/>
        <v>887.73529411764707</v>
      </c>
    </row>
    <row r="279" spans="1:7" x14ac:dyDescent="0.25">
      <c r="C279" s="22">
        <v>37</v>
      </c>
      <c r="D279" s="9">
        <f t="shared" si="40"/>
        <v>2640.4864864864867</v>
      </c>
      <c r="E279" s="9">
        <f t="shared" si="41"/>
        <v>2419.1621621621621</v>
      </c>
      <c r="F279" s="9">
        <f t="shared" si="42"/>
        <v>1225.8648648648648</v>
      </c>
      <c r="G279" s="9">
        <f t="shared" si="43"/>
        <v>815.75675675675677</v>
      </c>
    </row>
    <row r="280" spans="1:7" x14ac:dyDescent="0.25">
      <c r="C280" s="22"/>
      <c r="D280" s="22"/>
      <c r="E280" s="22"/>
      <c r="F280" s="22"/>
      <c r="G280" s="22"/>
    </row>
    <row r="281" spans="1:7" x14ac:dyDescent="0.25">
      <c r="A281" s="70" t="s">
        <v>63</v>
      </c>
      <c r="B281" s="70"/>
      <c r="C281" s="22"/>
      <c r="D281" s="22">
        <v>5</v>
      </c>
      <c r="E281" s="22">
        <v>4</v>
      </c>
      <c r="F281" s="22">
        <v>2</v>
      </c>
      <c r="G281" s="22">
        <v>2</v>
      </c>
    </row>
    <row r="282" spans="1:7" x14ac:dyDescent="0.25">
      <c r="A282" s="16"/>
      <c r="B282" s="16"/>
      <c r="C282" s="22"/>
      <c r="D282" s="53"/>
      <c r="E282" s="53"/>
      <c r="F282" s="53"/>
      <c r="G282" s="53"/>
    </row>
    <row r="283" spans="1:7" x14ac:dyDescent="0.25">
      <c r="A283" s="16"/>
      <c r="B283" s="16"/>
      <c r="C283" s="22"/>
      <c r="D283" s="53"/>
      <c r="E283" s="53"/>
      <c r="F283" s="53"/>
      <c r="G283" s="53"/>
    </row>
    <row r="284" spans="1:7" x14ac:dyDescent="0.25">
      <c r="C284" s="22"/>
      <c r="D284" s="22"/>
      <c r="E284" s="22"/>
      <c r="F284" s="22"/>
      <c r="G284" s="22"/>
    </row>
    <row r="285" spans="1:7" x14ac:dyDescent="0.25">
      <c r="C285" s="22"/>
      <c r="D285" s="22"/>
      <c r="E285" s="22"/>
      <c r="F285" s="22"/>
      <c r="G285" s="22"/>
    </row>
    <row r="286" spans="1:7" x14ac:dyDescent="0.25">
      <c r="C286" s="22"/>
      <c r="D286" s="22"/>
      <c r="E286" s="22"/>
      <c r="F286" s="22"/>
      <c r="G286" s="22"/>
    </row>
    <row r="287" spans="1:7" x14ac:dyDescent="0.25">
      <c r="C287" s="22"/>
      <c r="D287" s="71" t="s">
        <v>23</v>
      </c>
      <c r="E287" s="71"/>
      <c r="F287" s="22"/>
      <c r="G287" s="22" t="s">
        <v>26</v>
      </c>
    </row>
    <row r="288" spans="1:7" x14ac:dyDescent="0.25">
      <c r="C288" s="22"/>
      <c r="D288" s="22"/>
      <c r="E288" s="22"/>
      <c r="F288" s="22"/>
      <c r="G288" s="22"/>
    </row>
    <row r="289" spans="1:12" x14ac:dyDescent="0.25">
      <c r="C289" s="22"/>
      <c r="D289" s="1" t="s">
        <v>0</v>
      </c>
      <c r="E289" s="3" t="s">
        <v>1</v>
      </c>
      <c r="F289" s="1" t="s">
        <v>2</v>
      </c>
      <c r="G289" s="1" t="s">
        <v>3</v>
      </c>
    </row>
    <row r="290" spans="1:12" x14ac:dyDescent="0.25">
      <c r="C290" s="22"/>
      <c r="D290" s="22"/>
      <c r="E290" s="22"/>
      <c r="F290" s="22"/>
      <c r="G290" s="22"/>
    </row>
    <row r="291" spans="1:12" x14ac:dyDescent="0.25">
      <c r="A291" s="70" t="s">
        <v>36</v>
      </c>
      <c r="B291" s="70"/>
      <c r="C291" s="22"/>
      <c r="D291" s="6">
        <v>76994</v>
      </c>
      <c r="E291" s="6">
        <v>84107</v>
      </c>
      <c r="F291" s="6">
        <v>40210</v>
      </c>
      <c r="G291" s="6">
        <v>28874</v>
      </c>
    </row>
    <row r="292" spans="1:12" x14ac:dyDescent="0.25">
      <c r="C292" s="22" t="s">
        <v>37</v>
      </c>
      <c r="D292" s="22"/>
      <c r="E292" s="22"/>
      <c r="F292" s="22"/>
      <c r="G292" s="22"/>
      <c r="L292" s="22"/>
    </row>
    <row r="293" spans="1:12" x14ac:dyDescent="0.25">
      <c r="C293" s="22">
        <v>1</v>
      </c>
      <c r="D293" s="10">
        <f>$D$291/C293</f>
        <v>76994</v>
      </c>
      <c r="E293" s="10">
        <f>$E$291/C293</f>
        <v>84107</v>
      </c>
      <c r="F293" s="10">
        <f>$F$291/C293</f>
        <v>40210</v>
      </c>
      <c r="G293" s="10">
        <f>$G$291/C293</f>
        <v>28874</v>
      </c>
      <c r="L293" s="22"/>
    </row>
    <row r="294" spans="1:12" x14ac:dyDescent="0.25">
      <c r="C294" s="22">
        <v>4</v>
      </c>
      <c r="D294" s="10">
        <f t="shared" ref="D294:D303" si="44">$D$291/C294</f>
        <v>19248.5</v>
      </c>
      <c r="E294" s="10">
        <f t="shared" ref="E294:E303" si="45">$E$291/C294</f>
        <v>21026.75</v>
      </c>
      <c r="F294" s="10">
        <f t="shared" ref="F294:F303" si="46">$F$291/C294</f>
        <v>10052.5</v>
      </c>
      <c r="G294" s="12">
        <f t="shared" ref="G294:G303" si="47">$G$291/C294</f>
        <v>7218.5</v>
      </c>
      <c r="I294" s="6"/>
      <c r="L294" s="22"/>
    </row>
    <row r="295" spans="1:12" x14ac:dyDescent="0.25">
      <c r="C295" s="22">
        <v>7</v>
      </c>
      <c r="D295" s="10">
        <f t="shared" si="44"/>
        <v>10999.142857142857</v>
      </c>
      <c r="E295" s="10">
        <f t="shared" si="45"/>
        <v>12015.285714285714</v>
      </c>
      <c r="F295" s="12">
        <f t="shared" si="46"/>
        <v>5744.2857142857147</v>
      </c>
      <c r="G295" s="12">
        <f t="shared" si="47"/>
        <v>4124.8571428571431</v>
      </c>
      <c r="I295" s="6"/>
    </row>
    <row r="296" spans="1:12" x14ac:dyDescent="0.25">
      <c r="C296" s="22">
        <v>10</v>
      </c>
      <c r="D296" s="10">
        <f t="shared" si="44"/>
        <v>7699.4</v>
      </c>
      <c r="E296" s="10">
        <f t="shared" si="45"/>
        <v>8410.7000000000007</v>
      </c>
      <c r="F296" s="12">
        <f t="shared" si="46"/>
        <v>4021</v>
      </c>
      <c r="G296" s="12">
        <f t="shared" si="47"/>
        <v>2887.4</v>
      </c>
      <c r="I296" s="6"/>
    </row>
    <row r="297" spans="1:12" x14ac:dyDescent="0.25">
      <c r="C297" s="22">
        <v>13</v>
      </c>
      <c r="D297" s="12">
        <f t="shared" si="44"/>
        <v>5922.6153846153848</v>
      </c>
      <c r="E297" s="12">
        <f t="shared" si="45"/>
        <v>6469.7692307692305</v>
      </c>
      <c r="F297" s="12">
        <f t="shared" si="46"/>
        <v>3093.0769230769229</v>
      </c>
      <c r="G297" s="12">
        <f t="shared" si="47"/>
        <v>2221.0769230769229</v>
      </c>
      <c r="I297" s="6"/>
    </row>
    <row r="298" spans="1:12" x14ac:dyDescent="0.25">
      <c r="C298" s="22">
        <v>16</v>
      </c>
      <c r="D298" s="12">
        <f t="shared" si="44"/>
        <v>4812.125</v>
      </c>
      <c r="E298" s="12">
        <f t="shared" si="45"/>
        <v>5256.6875</v>
      </c>
      <c r="F298" s="12">
        <f t="shared" si="46"/>
        <v>2513.125</v>
      </c>
      <c r="G298" s="12">
        <f t="shared" si="47"/>
        <v>1804.625</v>
      </c>
    </row>
    <row r="299" spans="1:12" x14ac:dyDescent="0.25">
      <c r="C299" s="22">
        <v>19</v>
      </c>
      <c r="D299" s="12">
        <f t="shared" si="44"/>
        <v>4052.3157894736842</v>
      </c>
      <c r="E299" s="12">
        <f t="shared" si="45"/>
        <v>4426.6842105263158</v>
      </c>
      <c r="F299" s="12">
        <f t="shared" si="46"/>
        <v>2116.3157894736842</v>
      </c>
      <c r="G299" s="12">
        <f t="shared" si="47"/>
        <v>1519.6842105263158</v>
      </c>
    </row>
    <row r="300" spans="1:12" x14ac:dyDescent="0.25">
      <c r="C300" s="22">
        <v>22</v>
      </c>
      <c r="D300" s="12">
        <f t="shared" si="44"/>
        <v>3499.7272727272725</v>
      </c>
      <c r="E300" s="12">
        <f t="shared" si="45"/>
        <v>3823.0454545454545</v>
      </c>
      <c r="F300" s="12">
        <f t="shared" si="46"/>
        <v>1827.7272727272727</v>
      </c>
      <c r="G300" s="12">
        <f t="shared" si="47"/>
        <v>1312.4545454545455</v>
      </c>
    </row>
    <row r="301" spans="1:12" x14ac:dyDescent="0.25">
      <c r="C301" s="22">
        <v>25</v>
      </c>
      <c r="D301" s="9">
        <f t="shared" si="44"/>
        <v>3079.76</v>
      </c>
      <c r="E301" s="9">
        <f t="shared" si="45"/>
        <v>3364.28</v>
      </c>
      <c r="F301" s="9">
        <f t="shared" si="46"/>
        <v>1608.4</v>
      </c>
      <c r="G301" s="9">
        <f t="shared" si="47"/>
        <v>1154.96</v>
      </c>
    </row>
    <row r="302" spans="1:12" x14ac:dyDescent="0.25">
      <c r="C302" s="22">
        <v>28</v>
      </c>
      <c r="D302" s="9">
        <f t="shared" si="44"/>
        <v>2749.7857142857142</v>
      </c>
      <c r="E302" s="9">
        <f t="shared" si="45"/>
        <v>3003.8214285714284</v>
      </c>
      <c r="F302" s="9">
        <f t="shared" si="46"/>
        <v>1436.0714285714287</v>
      </c>
      <c r="G302" s="9">
        <f t="shared" si="47"/>
        <v>1031.2142857142858</v>
      </c>
    </row>
    <row r="303" spans="1:12" x14ac:dyDescent="0.25">
      <c r="C303" s="22">
        <v>31</v>
      </c>
      <c r="D303" s="9">
        <f t="shared" si="44"/>
        <v>2483.6774193548385</v>
      </c>
      <c r="E303" s="9">
        <f t="shared" si="45"/>
        <v>2713.1290322580644</v>
      </c>
      <c r="F303" s="9">
        <f t="shared" si="46"/>
        <v>1297.0967741935483</v>
      </c>
      <c r="G303" s="9">
        <f t="shared" si="47"/>
        <v>931.41935483870964</v>
      </c>
    </row>
    <row r="304" spans="1:12" x14ac:dyDescent="0.25">
      <c r="C304" s="22"/>
      <c r="D304" s="22"/>
      <c r="E304" s="22"/>
      <c r="F304" s="22"/>
      <c r="G304" s="22"/>
    </row>
    <row r="305" spans="1:7" x14ac:dyDescent="0.25">
      <c r="A305" s="70" t="s">
        <v>63</v>
      </c>
      <c r="B305" s="70"/>
      <c r="C305" s="22"/>
      <c r="D305" s="22">
        <v>4</v>
      </c>
      <c r="E305" s="22">
        <v>4</v>
      </c>
      <c r="F305" s="22">
        <v>2</v>
      </c>
      <c r="G305" s="22">
        <v>1</v>
      </c>
    </row>
    <row r="306" spans="1:7" x14ac:dyDescent="0.25">
      <c r="A306" s="16"/>
      <c r="B306" s="16"/>
      <c r="C306" s="22"/>
      <c r="D306" s="53"/>
      <c r="E306" s="53"/>
      <c r="F306" s="53"/>
      <c r="G306" s="53"/>
    </row>
    <row r="307" spans="1:7" x14ac:dyDescent="0.25">
      <c r="A307" s="16"/>
      <c r="B307" s="16"/>
      <c r="C307" s="22"/>
      <c r="D307" s="53"/>
      <c r="E307" s="53"/>
      <c r="F307" s="53"/>
      <c r="G307" s="53"/>
    </row>
    <row r="308" spans="1:7" x14ac:dyDescent="0.25">
      <c r="C308" s="22"/>
      <c r="D308" s="22"/>
      <c r="E308" s="22"/>
      <c r="F308" s="22"/>
      <c r="G308" s="22"/>
    </row>
    <row r="309" spans="1:7" x14ac:dyDescent="0.25">
      <c r="C309" s="22"/>
      <c r="D309" s="22"/>
      <c r="E309" s="22"/>
      <c r="F309" s="22"/>
      <c r="G309" s="22"/>
    </row>
    <row r="310" spans="1:7" x14ac:dyDescent="0.25">
      <c r="C310" s="22"/>
      <c r="D310" s="22"/>
      <c r="E310" s="22"/>
      <c r="F310" s="22"/>
      <c r="G310" s="22"/>
    </row>
    <row r="311" spans="1:7" x14ac:dyDescent="0.25">
      <c r="C311" s="22"/>
      <c r="D311" s="70" t="s">
        <v>24</v>
      </c>
      <c r="E311" s="70"/>
      <c r="F311" s="22"/>
      <c r="G311" s="22" t="s">
        <v>27</v>
      </c>
    </row>
    <row r="312" spans="1:7" x14ac:dyDescent="0.25">
      <c r="C312" s="22"/>
      <c r="D312" s="22"/>
      <c r="E312" s="22"/>
      <c r="F312" s="22"/>
      <c r="G312" s="22"/>
    </row>
    <row r="313" spans="1:7" x14ac:dyDescent="0.25">
      <c r="C313" s="22"/>
      <c r="D313" s="1" t="s">
        <v>0</v>
      </c>
      <c r="E313" s="3" t="s">
        <v>1</v>
      </c>
      <c r="F313" s="1" t="s">
        <v>2</v>
      </c>
      <c r="G313" s="1" t="s">
        <v>3</v>
      </c>
    </row>
    <row r="314" spans="1:7" x14ac:dyDescent="0.25">
      <c r="C314" s="22"/>
      <c r="D314" s="22"/>
      <c r="E314" s="22"/>
      <c r="F314" s="22"/>
      <c r="G314" s="22"/>
    </row>
    <row r="315" spans="1:7" x14ac:dyDescent="0.25">
      <c r="A315" s="70" t="s">
        <v>36</v>
      </c>
      <c r="B315" s="70"/>
      <c r="C315" s="22"/>
      <c r="D315" s="6">
        <v>203091</v>
      </c>
      <c r="E315" s="6">
        <v>176100</v>
      </c>
      <c r="F315" s="6">
        <v>137532</v>
      </c>
      <c r="G315" s="6">
        <v>55105</v>
      </c>
    </row>
    <row r="316" spans="1:7" x14ac:dyDescent="0.25">
      <c r="C316" s="22" t="s">
        <v>37</v>
      </c>
      <c r="D316" s="22"/>
      <c r="E316" s="22"/>
      <c r="F316" s="22"/>
      <c r="G316" s="22"/>
    </row>
    <row r="317" spans="1:7" x14ac:dyDescent="0.25">
      <c r="C317" s="22">
        <v>1</v>
      </c>
      <c r="D317" s="10">
        <f>$D$315/C317</f>
        <v>203091</v>
      </c>
      <c r="E317" s="10">
        <f>$E$315/C317</f>
        <v>176100</v>
      </c>
      <c r="F317" s="10">
        <f>$F$315/C317</f>
        <v>137532</v>
      </c>
      <c r="G317" s="10">
        <f>$G$315/C317</f>
        <v>55105</v>
      </c>
    </row>
    <row r="318" spans="1:7" x14ac:dyDescent="0.25">
      <c r="C318" s="22">
        <v>4</v>
      </c>
      <c r="D318" s="10">
        <f t="shared" ref="D318:D342" si="48">$D$315/C318</f>
        <v>50772.75</v>
      </c>
      <c r="E318" s="10">
        <f t="shared" ref="E318:E342" si="49">$E$315/C318</f>
        <v>44025</v>
      </c>
      <c r="F318" s="10">
        <f t="shared" ref="F318:F342" si="50">$F$315/C318</f>
        <v>34383</v>
      </c>
      <c r="G318" s="10">
        <f t="shared" ref="G318:G342" si="51">$G$315/C318</f>
        <v>13776.25</v>
      </c>
    </row>
    <row r="319" spans="1:7" x14ac:dyDescent="0.25">
      <c r="C319" s="22">
        <v>7</v>
      </c>
      <c r="D319" s="10">
        <f t="shared" si="48"/>
        <v>29013</v>
      </c>
      <c r="E319" s="10">
        <f t="shared" si="49"/>
        <v>25157.142857142859</v>
      </c>
      <c r="F319" s="10">
        <f t="shared" si="50"/>
        <v>19647.428571428572</v>
      </c>
      <c r="G319" s="10">
        <f t="shared" si="51"/>
        <v>7872.1428571428569</v>
      </c>
    </row>
    <row r="320" spans="1:7" x14ac:dyDescent="0.25">
      <c r="C320" s="22">
        <v>10</v>
      </c>
      <c r="D320" s="10">
        <f t="shared" si="48"/>
        <v>20309.099999999999</v>
      </c>
      <c r="E320" s="10">
        <f t="shared" si="49"/>
        <v>17610</v>
      </c>
      <c r="F320" s="10">
        <f t="shared" si="50"/>
        <v>13753.2</v>
      </c>
      <c r="G320" s="12">
        <f t="shared" si="51"/>
        <v>5510.5</v>
      </c>
    </row>
    <row r="321" spans="3:9" x14ac:dyDescent="0.25">
      <c r="C321" s="22">
        <v>13</v>
      </c>
      <c r="D321" s="10">
        <f t="shared" si="48"/>
        <v>15622.384615384615</v>
      </c>
      <c r="E321" s="10">
        <f t="shared" si="49"/>
        <v>13546.153846153846</v>
      </c>
      <c r="F321" s="10">
        <f t="shared" si="50"/>
        <v>10579.384615384615</v>
      </c>
      <c r="G321" s="12">
        <f t="shared" si="51"/>
        <v>4238.8461538461543</v>
      </c>
    </row>
    <row r="322" spans="3:9" x14ac:dyDescent="0.25">
      <c r="C322" s="22">
        <v>16</v>
      </c>
      <c r="D322" s="10">
        <f t="shared" si="48"/>
        <v>12693.1875</v>
      </c>
      <c r="E322" s="10">
        <f t="shared" si="49"/>
        <v>11006.25</v>
      </c>
      <c r="F322" s="10">
        <f t="shared" si="50"/>
        <v>8595.75</v>
      </c>
      <c r="G322" s="12">
        <f t="shared" si="51"/>
        <v>3444.0625</v>
      </c>
      <c r="I322" s="6"/>
    </row>
    <row r="323" spans="3:9" x14ac:dyDescent="0.25">
      <c r="C323" s="22">
        <v>19</v>
      </c>
      <c r="D323" s="10">
        <f t="shared" si="48"/>
        <v>10689</v>
      </c>
      <c r="E323" s="10">
        <f t="shared" si="49"/>
        <v>9268.4210526315783</v>
      </c>
      <c r="F323" s="12">
        <f t="shared" si="50"/>
        <v>7238.5263157894733</v>
      </c>
      <c r="G323" s="12">
        <f t="shared" si="51"/>
        <v>2900.2631578947367</v>
      </c>
      <c r="I323" s="6"/>
    </row>
    <row r="324" spans="3:9" x14ac:dyDescent="0.25">
      <c r="C324" s="22">
        <v>22</v>
      </c>
      <c r="D324" s="10">
        <f t="shared" si="48"/>
        <v>9231.4090909090901</v>
      </c>
      <c r="E324" s="10">
        <f t="shared" si="49"/>
        <v>8004.545454545455</v>
      </c>
      <c r="F324" s="12">
        <f t="shared" si="50"/>
        <v>6251.454545454545</v>
      </c>
      <c r="G324" s="12">
        <f t="shared" si="51"/>
        <v>2504.7727272727275</v>
      </c>
      <c r="I324" s="6"/>
    </row>
    <row r="325" spans="3:9" x14ac:dyDescent="0.25">
      <c r="C325" s="22">
        <v>25</v>
      </c>
      <c r="D325" s="10">
        <f t="shared" si="48"/>
        <v>8123.64</v>
      </c>
      <c r="E325" s="12">
        <f t="shared" si="49"/>
        <v>7044</v>
      </c>
      <c r="F325" s="12">
        <f t="shared" si="50"/>
        <v>5501.28</v>
      </c>
      <c r="G325" s="12">
        <f t="shared" si="51"/>
        <v>2204.1999999999998</v>
      </c>
      <c r="I325" s="6"/>
    </row>
    <row r="326" spans="3:9" x14ac:dyDescent="0.25">
      <c r="C326" s="22">
        <v>28</v>
      </c>
      <c r="D326" s="12">
        <f t="shared" si="48"/>
        <v>7253.25</v>
      </c>
      <c r="E326" s="12">
        <f t="shared" si="49"/>
        <v>6289.2857142857147</v>
      </c>
      <c r="F326" s="12">
        <f t="shared" si="50"/>
        <v>4911.8571428571431</v>
      </c>
      <c r="G326" s="12">
        <f t="shared" si="51"/>
        <v>1968.0357142857142</v>
      </c>
    </row>
    <row r="327" spans="3:9" x14ac:dyDescent="0.25">
      <c r="C327" s="22">
        <v>31</v>
      </c>
      <c r="D327" s="12">
        <f t="shared" si="48"/>
        <v>6551.322580645161</v>
      </c>
      <c r="E327" s="12">
        <f t="shared" si="49"/>
        <v>5680.6451612903229</v>
      </c>
      <c r="F327" s="12">
        <f t="shared" si="50"/>
        <v>4436.5161290322585</v>
      </c>
      <c r="G327" s="12">
        <f t="shared" si="51"/>
        <v>1777.5806451612902</v>
      </c>
    </row>
    <row r="328" spans="3:9" x14ac:dyDescent="0.25">
      <c r="C328" s="22">
        <v>34</v>
      </c>
      <c r="D328" s="12">
        <f t="shared" si="48"/>
        <v>5973.2647058823532</v>
      </c>
      <c r="E328" s="12">
        <f t="shared" si="49"/>
        <v>5179.411764705882</v>
      </c>
      <c r="F328" s="12">
        <f t="shared" si="50"/>
        <v>4045.0588235294117</v>
      </c>
      <c r="G328" s="12">
        <f t="shared" si="51"/>
        <v>1620.7352941176471</v>
      </c>
    </row>
    <row r="329" spans="3:9" x14ac:dyDescent="0.25">
      <c r="C329" s="22">
        <v>37</v>
      </c>
      <c r="D329" s="12">
        <f t="shared" si="48"/>
        <v>5488.9459459459458</v>
      </c>
      <c r="E329" s="12">
        <f t="shared" si="49"/>
        <v>4759.4594594594591</v>
      </c>
      <c r="F329" s="12">
        <f t="shared" si="50"/>
        <v>3717.0810810810813</v>
      </c>
      <c r="G329" s="12">
        <f t="shared" si="51"/>
        <v>1489.3243243243244</v>
      </c>
    </row>
    <row r="330" spans="3:9" x14ac:dyDescent="0.25">
      <c r="C330" s="22">
        <v>40</v>
      </c>
      <c r="D330" s="9">
        <f t="shared" si="48"/>
        <v>5077.2749999999996</v>
      </c>
      <c r="E330" s="9">
        <f t="shared" si="49"/>
        <v>4402.5</v>
      </c>
      <c r="F330" s="9">
        <f t="shared" si="50"/>
        <v>3438.3</v>
      </c>
      <c r="G330" s="9">
        <f t="shared" si="51"/>
        <v>1377.625</v>
      </c>
    </row>
    <row r="331" spans="3:9" x14ac:dyDescent="0.25">
      <c r="C331" s="22">
        <v>43</v>
      </c>
      <c r="D331" s="9">
        <f t="shared" si="48"/>
        <v>4723.0465116279074</v>
      </c>
      <c r="E331" s="9">
        <f t="shared" si="49"/>
        <v>4095.3488372093025</v>
      </c>
      <c r="F331" s="9">
        <f t="shared" si="50"/>
        <v>3198.4186046511627</v>
      </c>
      <c r="G331" s="9">
        <f t="shared" si="51"/>
        <v>1281.5116279069769</v>
      </c>
    </row>
    <row r="332" spans="3:9" x14ac:dyDescent="0.25">
      <c r="C332" s="22">
        <v>46</v>
      </c>
      <c r="D332" s="9">
        <f t="shared" si="48"/>
        <v>4415.021739130435</v>
      </c>
      <c r="E332" s="9">
        <f t="shared" si="49"/>
        <v>3828.2608695652175</v>
      </c>
      <c r="F332" s="9">
        <f t="shared" si="50"/>
        <v>2989.8260869565215</v>
      </c>
      <c r="G332" s="9">
        <f t="shared" si="51"/>
        <v>1197.9347826086957</v>
      </c>
    </row>
    <row r="333" spans="3:9" x14ac:dyDescent="0.25">
      <c r="C333" s="22">
        <v>49</v>
      </c>
      <c r="D333" s="9">
        <f t="shared" si="48"/>
        <v>4144.7142857142853</v>
      </c>
      <c r="E333" s="9">
        <f t="shared" si="49"/>
        <v>3593.8775510204082</v>
      </c>
      <c r="F333" s="9">
        <f t="shared" si="50"/>
        <v>2806.7755102040815</v>
      </c>
      <c r="G333" s="9">
        <f t="shared" si="51"/>
        <v>1124.591836734694</v>
      </c>
    </row>
    <row r="334" spans="3:9" x14ac:dyDescent="0.25">
      <c r="C334" s="22">
        <v>52</v>
      </c>
      <c r="D334" s="9">
        <f t="shared" si="48"/>
        <v>3905.5961538461538</v>
      </c>
      <c r="E334" s="9">
        <f t="shared" si="49"/>
        <v>3386.5384615384614</v>
      </c>
      <c r="F334" s="9">
        <f t="shared" si="50"/>
        <v>2644.8461538461538</v>
      </c>
      <c r="G334" s="9">
        <f t="shared" si="51"/>
        <v>1059.7115384615386</v>
      </c>
    </row>
    <row r="335" spans="3:9" x14ac:dyDescent="0.25">
      <c r="C335" s="22">
        <v>55</v>
      </c>
      <c r="D335" s="9">
        <f t="shared" si="48"/>
        <v>3692.5636363636363</v>
      </c>
      <c r="E335" s="9">
        <f t="shared" si="49"/>
        <v>3201.818181818182</v>
      </c>
      <c r="F335" s="9">
        <f t="shared" si="50"/>
        <v>2500.5818181818181</v>
      </c>
      <c r="G335" s="9">
        <f t="shared" si="51"/>
        <v>1001.9090909090909</v>
      </c>
    </row>
    <row r="336" spans="3:9" x14ac:dyDescent="0.25">
      <c r="C336" s="22">
        <v>58</v>
      </c>
      <c r="D336" s="9">
        <f t="shared" si="48"/>
        <v>3501.5689655172414</v>
      </c>
      <c r="E336" s="9">
        <f t="shared" si="49"/>
        <v>3036.2068965517242</v>
      </c>
      <c r="F336" s="9">
        <f t="shared" si="50"/>
        <v>2371.2413793103447</v>
      </c>
      <c r="G336" s="9">
        <f t="shared" si="51"/>
        <v>950.08620689655174</v>
      </c>
    </row>
    <row r="337" spans="1:7" x14ac:dyDescent="0.25">
      <c r="C337" s="22">
        <v>61</v>
      </c>
      <c r="D337" s="9">
        <f t="shared" si="48"/>
        <v>3329.3606557377047</v>
      </c>
      <c r="E337" s="9">
        <f t="shared" si="49"/>
        <v>2886.8852459016393</v>
      </c>
      <c r="F337" s="9">
        <f t="shared" si="50"/>
        <v>2254.622950819672</v>
      </c>
      <c r="G337" s="9">
        <f t="shared" si="51"/>
        <v>903.36065573770497</v>
      </c>
    </row>
    <row r="338" spans="1:7" x14ac:dyDescent="0.25">
      <c r="C338" s="22">
        <v>64</v>
      </c>
      <c r="D338" s="9">
        <f t="shared" si="48"/>
        <v>3173.296875</v>
      </c>
      <c r="E338" s="9">
        <f t="shared" si="49"/>
        <v>2751.5625</v>
      </c>
      <c r="F338" s="9">
        <f t="shared" si="50"/>
        <v>2148.9375</v>
      </c>
      <c r="G338" s="9">
        <f t="shared" si="51"/>
        <v>861.015625</v>
      </c>
    </row>
    <row r="339" spans="1:7" x14ac:dyDescent="0.25">
      <c r="C339" s="22">
        <v>67</v>
      </c>
      <c r="D339" s="9">
        <f t="shared" si="48"/>
        <v>3031.2089552238808</v>
      </c>
      <c r="E339" s="9">
        <f t="shared" si="49"/>
        <v>2628.3582089552237</v>
      </c>
      <c r="F339" s="9">
        <f t="shared" si="50"/>
        <v>2052.7164179104479</v>
      </c>
      <c r="G339" s="9">
        <f t="shared" si="51"/>
        <v>822.46268656716416</v>
      </c>
    </row>
    <row r="340" spans="1:7" x14ac:dyDescent="0.25">
      <c r="C340" s="22">
        <v>70</v>
      </c>
      <c r="D340" s="9">
        <f t="shared" si="48"/>
        <v>2901.3</v>
      </c>
      <c r="E340" s="9">
        <f t="shared" si="49"/>
        <v>2515.7142857142858</v>
      </c>
      <c r="F340" s="9">
        <f t="shared" si="50"/>
        <v>1964.7428571428572</v>
      </c>
      <c r="G340" s="9">
        <f t="shared" si="51"/>
        <v>787.21428571428567</v>
      </c>
    </row>
    <row r="341" spans="1:7" x14ac:dyDescent="0.25">
      <c r="C341" s="22">
        <v>73</v>
      </c>
      <c r="D341" s="9">
        <f t="shared" si="48"/>
        <v>2782.0684931506848</v>
      </c>
      <c r="E341" s="9">
        <f t="shared" si="49"/>
        <v>2412.3287671232879</v>
      </c>
      <c r="F341" s="9">
        <f t="shared" si="50"/>
        <v>1884</v>
      </c>
      <c r="G341" s="9">
        <f t="shared" si="51"/>
        <v>754.86301369863008</v>
      </c>
    </row>
    <row r="342" spans="1:7" x14ac:dyDescent="0.25">
      <c r="C342" s="22">
        <v>76</v>
      </c>
      <c r="D342" s="9">
        <f t="shared" si="48"/>
        <v>2672.25</v>
      </c>
      <c r="E342" s="9">
        <f t="shared" si="49"/>
        <v>2317.1052631578946</v>
      </c>
      <c r="F342" s="9">
        <f t="shared" si="50"/>
        <v>1809.6315789473683</v>
      </c>
      <c r="G342" s="9">
        <f t="shared" si="51"/>
        <v>725.06578947368416</v>
      </c>
    </row>
    <row r="343" spans="1:7" x14ac:dyDescent="0.25">
      <c r="C343" s="22"/>
      <c r="D343" s="22"/>
      <c r="E343" s="22"/>
      <c r="F343" s="22"/>
      <c r="G343" s="22"/>
    </row>
    <row r="344" spans="1:7" x14ac:dyDescent="0.25">
      <c r="A344" s="70" t="s">
        <v>63</v>
      </c>
      <c r="B344" s="70"/>
      <c r="C344" s="22"/>
      <c r="D344" s="22">
        <v>9</v>
      </c>
      <c r="E344" s="22">
        <v>8</v>
      </c>
      <c r="F344" s="22">
        <v>6</v>
      </c>
      <c r="G344" s="22">
        <v>3</v>
      </c>
    </row>
    <row r="345" spans="1:7" x14ac:dyDescent="0.25">
      <c r="A345" s="16"/>
      <c r="B345" s="16"/>
      <c r="C345" s="22"/>
      <c r="D345" s="53"/>
      <c r="E345" s="53"/>
      <c r="F345" s="53"/>
      <c r="G345" s="53"/>
    </row>
    <row r="346" spans="1:7" x14ac:dyDescent="0.25">
      <c r="A346" s="16"/>
      <c r="B346" s="16"/>
      <c r="C346" s="22"/>
      <c r="D346" s="53"/>
      <c r="E346" s="53"/>
      <c r="F346" s="53"/>
      <c r="G346" s="53"/>
    </row>
    <row r="347" spans="1:7" x14ac:dyDescent="0.25">
      <c r="A347" s="22"/>
      <c r="B347" s="22"/>
      <c r="C347" s="22"/>
      <c r="D347" s="22"/>
      <c r="E347" s="22"/>
      <c r="F347" s="22"/>
      <c r="G347" s="22"/>
    </row>
    <row r="348" spans="1:7" x14ac:dyDescent="0.25">
      <c r="C348" s="22"/>
      <c r="D348" s="22"/>
      <c r="E348" s="22"/>
      <c r="F348" s="22"/>
      <c r="G348" s="22"/>
    </row>
    <row r="349" spans="1:7" x14ac:dyDescent="0.25">
      <c r="C349" s="22"/>
      <c r="D349" s="22"/>
      <c r="E349" s="22"/>
      <c r="F349" s="22"/>
      <c r="G349" s="22"/>
    </row>
    <row r="350" spans="1:7" x14ac:dyDescent="0.25">
      <c r="C350" s="22"/>
      <c r="D350" s="70" t="s">
        <v>25</v>
      </c>
      <c r="E350" s="70"/>
      <c r="F350" s="22"/>
      <c r="G350" s="22" t="s">
        <v>31</v>
      </c>
    </row>
    <row r="351" spans="1:7" x14ac:dyDescent="0.25">
      <c r="C351" s="22"/>
      <c r="D351" s="22"/>
      <c r="E351" s="22"/>
      <c r="F351" s="22"/>
      <c r="G351" s="22"/>
    </row>
    <row r="352" spans="1:7" x14ac:dyDescent="0.25">
      <c r="C352" s="22"/>
      <c r="D352" s="1" t="s">
        <v>0</v>
      </c>
      <c r="E352" s="3" t="s">
        <v>1</v>
      </c>
      <c r="F352" s="1" t="s">
        <v>2</v>
      </c>
      <c r="G352" s="1" t="s">
        <v>3</v>
      </c>
    </row>
    <row r="353" spans="1:9" x14ac:dyDescent="0.25">
      <c r="C353" s="22"/>
      <c r="D353" s="22"/>
      <c r="E353" s="22"/>
      <c r="F353" s="22"/>
      <c r="G353" s="22"/>
    </row>
    <row r="354" spans="1:9" x14ac:dyDescent="0.25">
      <c r="A354" s="70" t="s">
        <v>36</v>
      </c>
      <c r="B354" s="70"/>
      <c r="C354" s="22"/>
      <c r="D354" s="6">
        <v>251090</v>
      </c>
      <c r="E354" s="6">
        <v>109588</v>
      </c>
      <c r="F354" s="6">
        <v>142100</v>
      </c>
      <c r="G354" s="6">
        <v>28859</v>
      </c>
    </row>
    <row r="355" spans="1:9" x14ac:dyDescent="0.25">
      <c r="C355" s="22" t="s">
        <v>37</v>
      </c>
      <c r="D355" s="22"/>
      <c r="E355" s="22"/>
      <c r="F355" s="22"/>
      <c r="G355" s="22"/>
    </row>
    <row r="356" spans="1:9" x14ac:dyDescent="0.25">
      <c r="C356" s="22">
        <v>1</v>
      </c>
      <c r="D356" s="10">
        <f>$D$354/C356</f>
        <v>251090</v>
      </c>
      <c r="E356" s="10">
        <f>$E$354/C356</f>
        <v>109588</v>
      </c>
      <c r="F356" s="10">
        <f>$F$354/C356</f>
        <v>142100</v>
      </c>
      <c r="G356" s="10">
        <f>$G$354/C356</f>
        <v>28859</v>
      </c>
    </row>
    <row r="357" spans="1:9" x14ac:dyDescent="0.25">
      <c r="C357" s="22">
        <v>4</v>
      </c>
      <c r="D357" s="10">
        <f t="shared" ref="D357:D378" si="52">$D$354/C357</f>
        <v>62772.5</v>
      </c>
      <c r="E357" s="10">
        <f t="shared" ref="E357:E378" si="53">$E$354/C357</f>
        <v>27397</v>
      </c>
      <c r="F357" s="10">
        <f t="shared" ref="F357:F378" si="54">$F$354/C357</f>
        <v>35525</v>
      </c>
      <c r="G357" s="12">
        <f t="shared" ref="G357:G378" si="55">$G$354/C357</f>
        <v>7214.75</v>
      </c>
    </row>
    <row r="358" spans="1:9" x14ac:dyDescent="0.25">
      <c r="C358" s="22">
        <v>7</v>
      </c>
      <c r="D358" s="10">
        <f t="shared" si="52"/>
        <v>35870</v>
      </c>
      <c r="E358" s="10">
        <f t="shared" si="53"/>
        <v>15655.428571428571</v>
      </c>
      <c r="F358" s="10">
        <f t="shared" si="54"/>
        <v>20300</v>
      </c>
      <c r="G358" s="12">
        <f t="shared" si="55"/>
        <v>4122.7142857142853</v>
      </c>
    </row>
    <row r="359" spans="1:9" x14ac:dyDescent="0.25">
      <c r="C359" s="22">
        <v>10</v>
      </c>
      <c r="D359" s="10">
        <f t="shared" si="52"/>
        <v>25109</v>
      </c>
      <c r="E359" s="10">
        <f t="shared" si="53"/>
        <v>10958.8</v>
      </c>
      <c r="F359" s="10">
        <f t="shared" si="54"/>
        <v>14210</v>
      </c>
      <c r="G359" s="12">
        <f t="shared" si="55"/>
        <v>2885.9</v>
      </c>
    </row>
    <row r="360" spans="1:9" x14ac:dyDescent="0.25">
      <c r="C360" s="22">
        <v>13</v>
      </c>
      <c r="D360" s="10">
        <f t="shared" si="52"/>
        <v>19314.615384615383</v>
      </c>
      <c r="E360" s="10">
        <f t="shared" si="53"/>
        <v>8429.8461538461543</v>
      </c>
      <c r="F360" s="10">
        <f t="shared" si="54"/>
        <v>10930.76923076923</v>
      </c>
      <c r="G360" s="12">
        <f t="shared" si="55"/>
        <v>2219.9230769230771</v>
      </c>
      <c r="I360" s="6"/>
    </row>
    <row r="361" spans="1:9" x14ac:dyDescent="0.25">
      <c r="C361" s="22">
        <v>16</v>
      </c>
      <c r="D361" s="10">
        <f t="shared" si="52"/>
        <v>15693.125</v>
      </c>
      <c r="E361" s="12">
        <f t="shared" si="53"/>
        <v>6849.25</v>
      </c>
      <c r="F361" s="10">
        <f t="shared" si="54"/>
        <v>8881.25</v>
      </c>
      <c r="G361" s="12">
        <f t="shared" si="55"/>
        <v>1803.6875</v>
      </c>
      <c r="I361" s="6"/>
    </row>
    <row r="362" spans="1:9" x14ac:dyDescent="0.25">
      <c r="C362" s="22">
        <v>19</v>
      </c>
      <c r="D362" s="10">
        <f t="shared" si="52"/>
        <v>13215.263157894737</v>
      </c>
      <c r="E362" s="12">
        <f t="shared" si="53"/>
        <v>5767.7894736842109</v>
      </c>
      <c r="F362" s="12">
        <f t="shared" si="54"/>
        <v>7478.9473684210525</v>
      </c>
      <c r="G362" s="12">
        <f t="shared" si="55"/>
        <v>1518.8947368421052</v>
      </c>
      <c r="I362" s="6"/>
    </row>
    <row r="363" spans="1:9" x14ac:dyDescent="0.25">
      <c r="C363" s="22">
        <v>22</v>
      </c>
      <c r="D363" s="10">
        <f t="shared" si="52"/>
        <v>11413.181818181818</v>
      </c>
      <c r="E363" s="12">
        <f t="shared" si="53"/>
        <v>4981.272727272727</v>
      </c>
      <c r="F363" s="12">
        <f t="shared" si="54"/>
        <v>6459.090909090909</v>
      </c>
      <c r="G363" s="12">
        <f t="shared" si="55"/>
        <v>1311.7727272727273</v>
      </c>
      <c r="I363" s="6"/>
    </row>
    <row r="364" spans="1:9" x14ac:dyDescent="0.25">
      <c r="C364" s="22">
        <v>25</v>
      </c>
      <c r="D364" s="10">
        <f t="shared" si="52"/>
        <v>10043.6</v>
      </c>
      <c r="E364" s="12">
        <f t="shared" si="53"/>
        <v>4383.5200000000004</v>
      </c>
      <c r="F364" s="12">
        <f t="shared" si="54"/>
        <v>5684</v>
      </c>
      <c r="G364" s="12">
        <f t="shared" si="55"/>
        <v>1154.3599999999999</v>
      </c>
    </row>
    <row r="365" spans="1:9" x14ac:dyDescent="0.25">
      <c r="C365" s="22">
        <v>28</v>
      </c>
      <c r="D365" s="10">
        <f t="shared" si="52"/>
        <v>8967.5</v>
      </c>
      <c r="E365" s="12">
        <f t="shared" si="53"/>
        <v>3913.8571428571427</v>
      </c>
      <c r="F365" s="12">
        <f t="shared" si="54"/>
        <v>5075</v>
      </c>
      <c r="G365" s="12">
        <f t="shared" si="55"/>
        <v>1030.6785714285713</v>
      </c>
    </row>
    <row r="366" spans="1:9" x14ac:dyDescent="0.25">
      <c r="C366" s="22">
        <v>31</v>
      </c>
      <c r="D366" s="10">
        <f t="shared" si="52"/>
        <v>8099.677419354839</v>
      </c>
      <c r="E366" s="12">
        <f t="shared" si="53"/>
        <v>3535.0967741935483</v>
      </c>
      <c r="F366" s="12">
        <f t="shared" si="54"/>
        <v>4583.8709677419356</v>
      </c>
      <c r="G366" s="12">
        <f t="shared" si="55"/>
        <v>930.93548387096769</v>
      </c>
    </row>
    <row r="367" spans="1:9" x14ac:dyDescent="0.25">
      <c r="C367" s="22">
        <v>34</v>
      </c>
      <c r="D367" s="12">
        <f t="shared" si="52"/>
        <v>7385</v>
      </c>
      <c r="E367" s="12">
        <f t="shared" si="53"/>
        <v>3223.1764705882351</v>
      </c>
      <c r="F367" s="12">
        <f t="shared" si="54"/>
        <v>4179.411764705882</v>
      </c>
      <c r="G367" s="12">
        <f t="shared" si="55"/>
        <v>848.79411764705878</v>
      </c>
    </row>
    <row r="368" spans="1:9" x14ac:dyDescent="0.25">
      <c r="C368" s="22">
        <v>37</v>
      </c>
      <c r="D368" s="12">
        <f t="shared" si="52"/>
        <v>6786.2162162162158</v>
      </c>
      <c r="E368" s="12">
        <f t="shared" si="53"/>
        <v>2961.8378378378379</v>
      </c>
      <c r="F368" s="12">
        <f t="shared" si="54"/>
        <v>3840.5405405405404</v>
      </c>
      <c r="G368" s="12">
        <f t="shared" si="55"/>
        <v>779.97297297297303</v>
      </c>
    </row>
    <row r="369" spans="1:8" x14ac:dyDescent="0.25">
      <c r="C369" s="22">
        <v>40</v>
      </c>
      <c r="D369" s="9">
        <f t="shared" si="52"/>
        <v>6277.25</v>
      </c>
      <c r="E369" s="9">
        <f t="shared" si="53"/>
        <v>2739.7</v>
      </c>
      <c r="F369" s="9">
        <f t="shared" si="54"/>
        <v>3552.5</v>
      </c>
      <c r="G369" s="9">
        <f t="shared" si="55"/>
        <v>721.47500000000002</v>
      </c>
    </row>
    <row r="370" spans="1:8" x14ac:dyDescent="0.25">
      <c r="C370" s="22">
        <v>43</v>
      </c>
      <c r="D370" s="9">
        <f t="shared" si="52"/>
        <v>5839.3023255813951</v>
      </c>
      <c r="E370" s="9">
        <f t="shared" si="53"/>
        <v>2548.5581395348836</v>
      </c>
      <c r="F370" s="9">
        <f t="shared" si="54"/>
        <v>3304.6511627906975</v>
      </c>
      <c r="G370" s="9">
        <f t="shared" si="55"/>
        <v>671.1395348837209</v>
      </c>
    </row>
    <row r="371" spans="1:8" x14ac:dyDescent="0.25">
      <c r="C371" s="22">
        <v>46</v>
      </c>
      <c r="D371" s="9">
        <f t="shared" si="52"/>
        <v>5458.478260869565</v>
      </c>
      <c r="E371" s="9">
        <f t="shared" si="53"/>
        <v>2382.3478260869565</v>
      </c>
      <c r="F371" s="9">
        <f t="shared" si="54"/>
        <v>3089.1304347826085</v>
      </c>
      <c r="G371" s="9">
        <f t="shared" si="55"/>
        <v>627.36956521739125</v>
      </c>
    </row>
    <row r="372" spans="1:8" x14ac:dyDescent="0.25">
      <c r="C372" s="22">
        <v>49</v>
      </c>
      <c r="D372" s="9">
        <f t="shared" si="52"/>
        <v>5124.2857142857147</v>
      </c>
      <c r="E372" s="9">
        <f t="shared" si="53"/>
        <v>2236.4897959183672</v>
      </c>
      <c r="F372" s="9">
        <f t="shared" si="54"/>
        <v>2900</v>
      </c>
      <c r="G372" s="9">
        <f t="shared" si="55"/>
        <v>588.9591836734694</v>
      </c>
    </row>
    <row r="373" spans="1:8" x14ac:dyDescent="0.25">
      <c r="C373" s="22">
        <v>52</v>
      </c>
      <c r="D373" s="9">
        <f t="shared" si="52"/>
        <v>4828.6538461538457</v>
      </c>
      <c r="E373" s="9">
        <f t="shared" si="53"/>
        <v>2107.4615384615386</v>
      </c>
      <c r="F373" s="9">
        <f t="shared" si="54"/>
        <v>2732.6923076923076</v>
      </c>
      <c r="G373" s="9">
        <f t="shared" si="55"/>
        <v>554.98076923076928</v>
      </c>
    </row>
    <row r="374" spans="1:8" x14ac:dyDescent="0.25">
      <c r="C374" s="22">
        <v>55</v>
      </c>
      <c r="D374" s="9">
        <f t="shared" si="52"/>
        <v>4565.272727272727</v>
      </c>
      <c r="E374" s="9">
        <f t="shared" si="53"/>
        <v>1992.5090909090909</v>
      </c>
      <c r="F374" s="9">
        <f t="shared" si="54"/>
        <v>2583.6363636363635</v>
      </c>
      <c r="G374" s="9">
        <f t="shared" si="55"/>
        <v>524.70909090909095</v>
      </c>
    </row>
    <row r="375" spans="1:8" x14ac:dyDescent="0.25">
      <c r="C375" s="22">
        <v>58</v>
      </c>
      <c r="D375" s="9">
        <f t="shared" si="52"/>
        <v>4329.1379310344828</v>
      </c>
      <c r="E375" s="9">
        <f t="shared" si="53"/>
        <v>1889.4482758620691</v>
      </c>
      <c r="F375" s="9">
        <f t="shared" si="54"/>
        <v>2450</v>
      </c>
      <c r="G375" s="9">
        <f t="shared" si="55"/>
        <v>497.56896551724139</v>
      </c>
    </row>
    <row r="376" spans="1:8" x14ac:dyDescent="0.25">
      <c r="C376" s="22">
        <v>61</v>
      </c>
      <c r="D376" s="9">
        <f t="shared" si="52"/>
        <v>4116.2295081967213</v>
      </c>
      <c r="E376" s="9">
        <f t="shared" si="53"/>
        <v>1796.5245901639344</v>
      </c>
      <c r="F376" s="9">
        <f t="shared" si="54"/>
        <v>2329.5081967213114</v>
      </c>
      <c r="G376" s="9">
        <f t="shared" si="55"/>
        <v>473.09836065573768</v>
      </c>
    </row>
    <row r="377" spans="1:8" x14ac:dyDescent="0.25">
      <c r="C377" s="22">
        <v>64</v>
      </c>
      <c r="D377" s="9">
        <f t="shared" si="52"/>
        <v>3923.28125</v>
      </c>
      <c r="E377" s="9">
        <f t="shared" si="53"/>
        <v>1712.3125</v>
      </c>
      <c r="F377" s="9">
        <f t="shared" si="54"/>
        <v>2220.3125</v>
      </c>
      <c r="G377" s="9">
        <f t="shared" si="55"/>
        <v>450.921875</v>
      </c>
    </row>
    <row r="378" spans="1:8" x14ac:dyDescent="0.25">
      <c r="C378" s="22">
        <v>67</v>
      </c>
      <c r="D378" s="9">
        <f t="shared" si="52"/>
        <v>3747.6119402985073</v>
      </c>
      <c r="E378" s="9">
        <f t="shared" si="53"/>
        <v>1635.641791044776</v>
      </c>
      <c r="F378" s="9">
        <f t="shared" si="54"/>
        <v>2120.8955223880598</v>
      </c>
      <c r="G378" s="9">
        <f t="shared" si="55"/>
        <v>430.73134328358208</v>
      </c>
    </row>
    <row r="379" spans="1:8" x14ac:dyDescent="0.25">
      <c r="C379" s="22"/>
      <c r="D379" s="22"/>
      <c r="E379" s="22"/>
      <c r="F379" s="22"/>
      <c r="G379" s="22"/>
    </row>
    <row r="380" spans="1:8" x14ac:dyDescent="0.25">
      <c r="A380" s="70" t="s">
        <v>63</v>
      </c>
      <c r="B380" s="70"/>
      <c r="C380" s="37"/>
      <c r="D380" s="37">
        <v>11</v>
      </c>
      <c r="E380" s="37">
        <v>5</v>
      </c>
      <c r="F380" s="37">
        <v>6</v>
      </c>
      <c r="G380" s="37">
        <v>1</v>
      </c>
      <c r="H380" s="7"/>
    </row>
    <row r="381" spans="1:8" x14ac:dyDescent="0.25">
      <c r="A381" s="16"/>
      <c r="B381" s="16"/>
      <c r="C381" s="37"/>
      <c r="D381" s="53"/>
      <c r="E381" s="53"/>
      <c r="F381" s="53"/>
      <c r="G381" s="53"/>
      <c r="H381" s="7"/>
    </row>
    <row r="382" spans="1:8" x14ac:dyDescent="0.25">
      <c r="A382" s="16"/>
      <c r="B382" s="16"/>
      <c r="C382" s="37"/>
      <c r="D382" s="53"/>
      <c r="E382" s="53"/>
      <c r="F382" s="53"/>
      <c r="G382" s="53"/>
      <c r="H382" s="7"/>
    </row>
    <row r="383" spans="1:8" x14ac:dyDescent="0.25">
      <c r="C383" s="7"/>
      <c r="D383" s="7"/>
      <c r="E383" s="7"/>
      <c r="F383" s="7"/>
      <c r="G383" s="7"/>
      <c r="H383" s="7"/>
    </row>
    <row r="388" spans="1:11" x14ac:dyDescent="0.25">
      <c r="A388" s="22"/>
      <c r="B388" s="22"/>
      <c r="C388" s="22"/>
      <c r="D388" s="1"/>
      <c r="E388" s="3"/>
      <c r="F388" s="1"/>
      <c r="G388" s="1"/>
      <c r="H388" s="22"/>
      <c r="I388" s="22"/>
      <c r="J388" s="22"/>
      <c r="K388" s="22"/>
    </row>
    <row r="389" spans="1:11" x14ac:dyDescent="0.25">
      <c r="A389" s="22"/>
      <c r="B389" s="22"/>
      <c r="C389" s="53"/>
      <c r="D389" s="33" t="s">
        <v>0</v>
      </c>
      <c r="E389" s="33" t="s">
        <v>1</v>
      </c>
      <c r="F389" s="33" t="s">
        <v>2</v>
      </c>
      <c r="G389" s="33" t="s">
        <v>3</v>
      </c>
      <c r="H389" s="52" t="s">
        <v>79</v>
      </c>
      <c r="I389" s="22"/>
      <c r="J389" s="22"/>
      <c r="K389" s="22"/>
    </row>
    <row r="390" spans="1:11" x14ac:dyDescent="0.25">
      <c r="A390" s="70" t="s">
        <v>63</v>
      </c>
      <c r="B390" s="70"/>
      <c r="C390" s="53"/>
      <c r="D390" s="52">
        <f t="shared" ref="D390:G390" si="56">D380+D344+D305+D281+D255+D232+D196+D171+D136+D111+D88+D64+D43+D16</f>
        <v>70</v>
      </c>
      <c r="E390" s="52">
        <f t="shared" si="56"/>
        <v>66</v>
      </c>
      <c r="F390" s="52">
        <f t="shared" si="56"/>
        <v>39</v>
      </c>
      <c r="G390" s="52">
        <f t="shared" si="56"/>
        <v>25</v>
      </c>
      <c r="H390" s="52">
        <f>SUM(D390:G390)</f>
        <v>200</v>
      </c>
      <c r="I390" s="22"/>
      <c r="J390" s="22"/>
      <c r="K390" s="22"/>
    </row>
    <row r="391" spans="1:11" x14ac:dyDescent="0.25">
      <c r="A391" s="16"/>
      <c r="B391" s="16"/>
      <c r="C391" s="53"/>
      <c r="D391" s="53"/>
      <c r="E391" s="53"/>
      <c r="F391" s="53"/>
      <c r="G391" s="53"/>
      <c r="H391" s="22"/>
      <c r="I391" s="22"/>
      <c r="J391" s="22"/>
      <c r="K391" s="22"/>
    </row>
    <row r="392" spans="1:11" x14ac:dyDescent="0.25">
      <c r="A392" s="16"/>
      <c r="B392" s="16"/>
      <c r="C392" s="37"/>
      <c r="D392" s="53"/>
      <c r="E392" s="53"/>
      <c r="F392" s="53"/>
      <c r="G392" s="53"/>
      <c r="H392" s="37"/>
      <c r="I392" s="37"/>
      <c r="J392" s="22"/>
      <c r="K392" s="22"/>
    </row>
    <row r="393" spans="1:1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</row>
    <row r="394" spans="1:1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</row>
    <row r="395" spans="1:1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</row>
    <row r="397" spans="1:11" x14ac:dyDescent="0.25">
      <c r="D397" s="7"/>
      <c r="E397" s="7"/>
      <c r="F397" s="7"/>
      <c r="G397" s="7"/>
    </row>
    <row r="398" spans="1:11" x14ac:dyDescent="0.25">
      <c r="D398" s="37"/>
      <c r="E398" s="37"/>
      <c r="F398" s="37"/>
      <c r="G398" s="37"/>
    </row>
    <row r="399" spans="1:11" x14ac:dyDescent="0.25">
      <c r="D399" s="37"/>
      <c r="E399" s="37"/>
      <c r="F399" s="37"/>
      <c r="G399" s="37"/>
    </row>
    <row r="400" spans="1:11" x14ac:dyDescent="0.25">
      <c r="D400" s="37"/>
      <c r="E400" s="37"/>
      <c r="F400" s="37"/>
      <c r="G400" s="37"/>
    </row>
    <row r="401" spans="1:7" x14ac:dyDescent="0.25">
      <c r="D401" s="7"/>
      <c r="E401" s="7"/>
      <c r="F401" s="7"/>
      <c r="G401" s="7"/>
    </row>
    <row r="402" spans="1:7" x14ac:dyDescent="0.25">
      <c r="D402" s="7"/>
      <c r="E402" s="7"/>
      <c r="F402" s="7"/>
      <c r="G402" s="7"/>
    </row>
    <row r="404" spans="1:7" x14ac:dyDescent="0.25">
      <c r="C404" s="23"/>
      <c r="D404" s="70" t="s">
        <v>7</v>
      </c>
      <c r="E404" s="70"/>
      <c r="F404" s="23" t="s">
        <v>11</v>
      </c>
      <c r="G404" s="23"/>
    </row>
    <row r="405" spans="1:7" x14ac:dyDescent="0.25">
      <c r="C405" s="23"/>
      <c r="D405" s="23"/>
      <c r="E405" s="23"/>
      <c r="F405" s="23"/>
      <c r="G405" s="23"/>
    </row>
    <row r="406" spans="1:7" x14ac:dyDescent="0.25">
      <c r="C406" s="23"/>
      <c r="D406" s="23"/>
      <c r="E406" s="23"/>
      <c r="F406" s="23"/>
      <c r="G406" s="23"/>
    </row>
    <row r="407" spans="1:7" x14ac:dyDescent="0.25">
      <c r="C407" s="23"/>
      <c r="D407" s="1" t="s">
        <v>0</v>
      </c>
      <c r="E407" s="1" t="s">
        <v>51</v>
      </c>
      <c r="F407" s="1" t="s">
        <v>2</v>
      </c>
      <c r="G407" s="1"/>
    </row>
    <row r="408" spans="1:7" x14ac:dyDescent="0.25">
      <c r="C408" s="23"/>
      <c r="D408" s="23"/>
      <c r="E408" s="23"/>
      <c r="F408" s="23"/>
      <c r="G408" s="23"/>
    </row>
    <row r="409" spans="1:7" x14ac:dyDescent="0.25">
      <c r="A409" s="70" t="s">
        <v>36</v>
      </c>
      <c r="B409" s="70"/>
      <c r="C409" s="37"/>
      <c r="D409" s="25">
        <v>26355</v>
      </c>
      <c r="E409" s="25">
        <v>59710</v>
      </c>
      <c r="F409" s="25">
        <v>18546</v>
      </c>
      <c r="G409" s="25"/>
    </row>
    <row r="410" spans="1:7" x14ac:dyDescent="0.25">
      <c r="C410" s="37" t="s">
        <v>37</v>
      </c>
      <c r="D410" s="37"/>
      <c r="E410" s="37"/>
      <c r="F410" s="37"/>
      <c r="G410" s="37"/>
    </row>
    <row r="411" spans="1:7" x14ac:dyDescent="0.25">
      <c r="C411" s="37">
        <v>1</v>
      </c>
      <c r="D411" s="10">
        <f>D$409/$C411</f>
        <v>26355</v>
      </c>
      <c r="E411" s="10">
        <f t="shared" ref="E411:F415" si="57">E$409/$C411</f>
        <v>59710</v>
      </c>
      <c r="F411" s="10">
        <f t="shared" si="57"/>
        <v>18546</v>
      </c>
      <c r="G411" s="12"/>
    </row>
    <row r="412" spans="1:7" x14ac:dyDescent="0.25">
      <c r="C412" s="37">
        <v>4</v>
      </c>
      <c r="D412" s="12">
        <f t="shared" ref="D412:D415" si="58">D$409/$C412</f>
        <v>6588.75</v>
      </c>
      <c r="E412" s="10">
        <f>E$409/$C412</f>
        <v>14927.5</v>
      </c>
      <c r="F412" s="12">
        <f t="shared" si="57"/>
        <v>4636.5</v>
      </c>
      <c r="G412" s="12"/>
    </row>
    <row r="413" spans="1:7" x14ac:dyDescent="0.25">
      <c r="C413" s="37">
        <v>7</v>
      </c>
      <c r="D413" s="12">
        <f t="shared" si="58"/>
        <v>3765</v>
      </c>
      <c r="E413" s="10">
        <f t="shared" si="57"/>
        <v>8530</v>
      </c>
      <c r="F413" s="12">
        <f>F$409/$C413</f>
        <v>2649.4285714285716</v>
      </c>
      <c r="G413" s="12"/>
    </row>
    <row r="414" spans="1:7" x14ac:dyDescent="0.25">
      <c r="C414" s="37">
        <v>10</v>
      </c>
      <c r="D414" s="12">
        <f t="shared" si="58"/>
        <v>2635.5</v>
      </c>
      <c r="E414" s="12">
        <f t="shared" si="57"/>
        <v>5971</v>
      </c>
      <c r="F414" s="12">
        <f t="shared" si="57"/>
        <v>1854.6</v>
      </c>
      <c r="G414" s="12"/>
    </row>
    <row r="415" spans="1:7" x14ac:dyDescent="0.25">
      <c r="C415" s="37">
        <v>13</v>
      </c>
      <c r="D415" s="12">
        <f t="shared" si="58"/>
        <v>2027.3076923076924</v>
      </c>
      <c r="E415" s="12">
        <f>E$409/$C415</f>
        <v>4593.0769230769229</v>
      </c>
      <c r="F415" s="12">
        <f t="shared" si="57"/>
        <v>1426.6153846153845</v>
      </c>
      <c r="G415" s="12"/>
    </row>
    <row r="416" spans="1:7" x14ac:dyDescent="0.25">
      <c r="C416" s="37"/>
      <c r="D416" s="37"/>
      <c r="E416" s="37"/>
      <c r="F416" s="37"/>
      <c r="G416" s="37"/>
    </row>
    <row r="417" spans="1:7" x14ac:dyDescent="0.25">
      <c r="A417" s="70" t="s">
        <v>63</v>
      </c>
      <c r="B417" s="70"/>
      <c r="C417" s="37"/>
      <c r="D417" s="37">
        <v>1</v>
      </c>
      <c r="E417" s="37">
        <v>3</v>
      </c>
      <c r="F417" s="37">
        <v>1</v>
      </c>
      <c r="G417" s="37"/>
    </row>
    <row r="418" spans="1:7" x14ac:dyDescent="0.25">
      <c r="A418" s="16"/>
      <c r="B418" s="16"/>
      <c r="C418" s="37"/>
      <c r="D418" s="37"/>
      <c r="E418" s="37"/>
      <c r="F418" s="37"/>
      <c r="G418" s="37"/>
    </row>
    <row r="419" spans="1:7" x14ac:dyDescent="0.25">
      <c r="A419" s="16"/>
      <c r="B419" s="16"/>
      <c r="C419" s="37"/>
      <c r="D419" s="37"/>
      <c r="E419" s="37"/>
      <c r="F419" s="37"/>
      <c r="G419" s="37"/>
    </row>
    <row r="420" spans="1:7" x14ac:dyDescent="0.25">
      <c r="C420" s="37"/>
      <c r="D420" s="37"/>
      <c r="E420" s="37"/>
      <c r="F420" s="37"/>
      <c r="G420" s="37"/>
    </row>
    <row r="421" spans="1:7" x14ac:dyDescent="0.25">
      <c r="C421" s="37"/>
      <c r="D421" s="37"/>
      <c r="E421" s="53"/>
      <c r="F421" s="37"/>
      <c r="G421" s="37"/>
    </row>
    <row r="422" spans="1:7" x14ac:dyDescent="0.25">
      <c r="C422" s="37"/>
      <c r="D422" s="37"/>
      <c r="E422" s="37"/>
      <c r="F422" s="37"/>
      <c r="G422" s="37"/>
    </row>
    <row r="423" spans="1:7" x14ac:dyDescent="0.25">
      <c r="C423" s="37"/>
      <c r="D423" s="71" t="s">
        <v>10</v>
      </c>
      <c r="E423" s="71"/>
      <c r="F423" s="37" t="s">
        <v>12</v>
      </c>
      <c r="G423" s="37"/>
    </row>
    <row r="424" spans="1:7" x14ac:dyDescent="0.25">
      <c r="C424" s="37"/>
      <c r="D424" s="37"/>
      <c r="E424" s="37"/>
      <c r="F424" s="37"/>
      <c r="G424" s="37"/>
    </row>
    <row r="425" spans="1:7" x14ac:dyDescent="0.25">
      <c r="C425" s="37"/>
      <c r="D425" s="3" t="s">
        <v>0</v>
      </c>
      <c r="E425" s="3" t="s">
        <v>51</v>
      </c>
      <c r="F425" s="3" t="s">
        <v>2</v>
      </c>
      <c r="G425" s="3"/>
    </row>
    <row r="426" spans="1:7" x14ac:dyDescent="0.25">
      <c r="C426" s="37"/>
      <c r="D426" s="37"/>
      <c r="E426" s="37"/>
      <c r="F426" s="37"/>
      <c r="G426" s="37"/>
    </row>
    <row r="427" spans="1:7" x14ac:dyDescent="0.25">
      <c r="A427" s="70" t="s">
        <v>36</v>
      </c>
      <c r="B427" s="70"/>
      <c r="C427" s="37"/>
      <c r="D427" s="25">
        <v>74565</v>
      </c>
      <c r="E427" s="25">
        <v>179096</v>
      </c>
      <c r="F427" s="25">
        <v>52797</v>
      </c>
      <c r="G427" s="25"/>
    </row>
    <row r="428" spans="1:7" x14ac:dyDescent="0.25">
      <c r="C428" s="37" t="s">
        <v>37</v>
      </c>
      <c r="D428" s="37"/>
      <c r="E428" s="37"/>
      <c r="F428" s="37"/>
      <c r="G428" s="37"/>
    </row>
    <row r="429" spans="1:7" x14ac:dyDescent="0.25">
      <c r="C429" s="36">
        <v>1</v>
      </c>
      <c r="D429" s="10">
        <f>D$427/$C429</f>
        <v>74565</v>
      </c>
      <c r="E429" s="10">
        <f t="shared" ref="E429:F442" si="59">E$427/$C429</f>
        <v>179096</v>
      </c>
      <c r="F429" s="10">
        <f t="shared" si="59"/>
        <v>52797</v>
      </c>
      <c r="G429" s="12"/>
    </row>
    <row r="430" spans="1:7" x14ac:dyDescent="0.25">
      <c r="C430" s="36">
        <v>4</v>
      </c>
      <c r="D430" s="10">
        <f t="shared" ref="D430:D442" si="60">D$427/$C430</f>
        <v>18641.25</v>
      </c>
      <c r="E430" s="10">
        <f t="shared" si="59"/>
        <v>44774</v>
      </c>
      <c r="F430" s="10">
        <f t="shared" si="59"/>
        <v>13199.25</v>
      </c>
      <c r="G430" s="12"/>
    </row>
    <row r="431" spans="1:7" x14ac:dyDescent="0.25">
      <c r="C431" s="36">
        <v>7</v>
      </c>
      <c r="D431" s="10">
        <f t="shared" si="60"/>
        <v>10652.142857142857</v>
      </c>
      <c r="E431" s="10">
        <f t="shared" si="59"/>
        <v>25585.142857142859</v>
      </c>
      <c r="F431" s="10">
        <f t="shared" si="59"/>
        <v>7542.4285714285716</v>
      </c>
      <c r="G431" s="12"/>
    </row>
    <row r="432" spans="1:7" x14ac:dyDescent="0.25">
      <c r="C432" s="36">
        <v>10</v>
      </c>
      <c r="D432" s="12">
        <f t="shared" si="60"/>
        <v>7456.5</v>
      </c>
      <c r="E432" s="10">
        <f t="shared" si="59"/>
        <v>17909.599999999999</v>
      </c>
      <c r="F432" s="12">
        <f t="shared" si="59"/>
        <v>5279.7</v>
      </c>
      <c r="G432" s="12"/>
    </row>
    <row r="433" spans="1:7" x14ac:dyDescent="0.25">
      <c r="C433" s="36">
        <v>13</v>
      </c>
      <c r="D433" s="12">
        <f t="shared" si="60"/>
        <v>5735.7692307692305</v>
      </c>
      <c r="E433" s="10">
        <f t="shared" si="59"/>
        <v>13776.615384615385</v>
      </c>
      <c r="F433" s="12">
        <f t="shared" si="59"/>
        <v>4061.3076923076924</v>
      </c>
      <c r="G433" s="12"/>
    </row>
    <row r="434" spans="1:7" x14ac:dyDescent="0.25">
      <c r="C434" s="36">
        <v>16</v>
      </c>
      <c r="D434" s="12">
        <f t="shared" si="60"/>
        <v>4660.3125</v>
      </c>
      <c r="E434" s="10">
        <f t="shared" si="59"/>
        <v>11193.5</v>
      </c>
      <c r="F434" s="12">
        <f t="shared" si="59"/>
        <v>3299.8125</v>
      </c>
      <c r="G434" s="12"/>
    </row>
    <row r="435" spans="1:7" x14ac:dyDescent="0.25">
      <c r="C435" s="36">
        <v>19</v>
      </c>
      <c r="D435" s="12">
        <f t="shared" si="60"/>
        <v>3924.4736842105262</v>
      </c>
      <c r="E435" s="10">
        <f t="shared" si="59"/>
        <v>9426.105263157895</v>
      </c>
      <c r="F435" s="12">
        <f t="shared" si="59"/>
        <v>2778.7894736842104</v>
      </c>
      <c r="G435" s="12"/>
    </row>
    <row r="436" spans="1:7" x14ac:dyDescent="0.25">
      <c r="C436" s="36">
        <v>22</v>
      </c>
      <c r="D436" s="12">
        <f t="shared" si="60"/>
        <v>3389.318181818182</v>
      </c>
      <c r="E436" s="10">
        <f t="shared" si="59"/>
        <v>8140.727272727273</v>
      </c>
      <c r="F436" s="12">
        <f t="shared" si="59"/>
        <v>2399.8636363636365</v>
      </c>
      <c r="G436" s="12"/>
    </row>
    <row r="437" spans="1:7" x14ac:dyDescent="0.25">
      <c r="C437" s="36">
        <v>25</v>
      </c>
      <c r="D437" s="12">
        <f t="shared" si="60"/>
        <v>2982.6</v>
      </c>
      <c r="E437" s="12">
        <f t="shared" si="59"/>
        <v>7163.84</v>
      </c>
      <c r="F437" s="12">
        <f t="shared" si="59"/>
        <v>2111.88</v>
      </c>
      <c r="G437" s="12"/>
    </row>
    <row r="438" spans="1:7" x14ac:dyDescent="0.25">
      <c r="C438" s="36">
        <v>28</v>
      </c>
      <c r="D438" s="12">
        <f t="shared" si="60"/>
        <v>2663.0357142857142</v>
      </c>
      <c r="E438" s="12">
        <f t="shared" si="59"/>
        <v>6396.2857142857147</v>
      </c>
      <c r="F438" s="12">
        <f t="shared" si="59"/>
        <v>1885.6071428571429</v>
      </c>
      <c r="G438" s="12"/>
    </row>
    <row r="439" spans="1:7" x14ac:dyDescent="0.25">
      <c r="C439" s="36">
        <v>31</v>
      </c>
      <c r="D439" s="12">
        <f t="shared" si="60"/>
        <v>2405.3225806451615</v>
      </c>
      <c r="E439" s="12">
        <f t="shared" si="59"/>
        <v>5777.2903225806449</v>
      </c>
      <c r="F439" s="12">
        <f t="shared" si="59"/>
        <v>1703.1290322580646</v>
      </c>
      <c r="G439" s="12"/>
    </row>
    <row r="440" spans="1:7" x14ac:dyDescent="0.25">
      <c r="C440" s="36">
        <v>34</v>
      </c>
      <c r="D440" s="12">
        <f t="shared" si="60"/>
        <v>2193.0882352941176</v>
      </c>
      <c r="E440" s="12">
        <f t="shared" si="59"/>
        <v>5267.5294117647063</v>
      </c>
      <c r="F440" s="12">
        <f t="shared" si="59"/>
        <v>1552.8529411764705</v>
      </c>
      <c r="G440" s="12"/>
    </row>
    <row r="441" spans="1:7" x14ac:dyDescent="0.25">
      <c r="C441" s="36">
        <v>37</v>
      </c>
      <c r="D441" s="12">
        <f t="shared" si="60"/>
        <v>2015.2702702702702</v>
      </c>
      <c r="E441" s="12">
        <f t="shared" si="59"/>
        <v>4840.4324324324325</v>
      </c>
      <c r="F441" s="12">
        <f t="shared" si="59"/>
        <v>1426.9459459459461</v>
      </c>
      <c r="G441" s="12"/>
    </row>
    <row r="442" spans="1:7" x14ac:dyDescent="0.25">
      <c r="C442" s="36">
        <v>40</v>
      </c>
      <c r="D442" s="12">
        <f t="shared" si="60"/>
        <v>1864.125</v>
      </c>
      <c r="E442" s="12">
        <f t="shared" si="59"/>
        <v>4477.3999999999996</v>
      </c>
      <c r="F442" s="12">
        <f t="shared" si="59"/>
        <v>1319.925</v>
      </c>
      <c r="G442" s="12"/>
    </row>
    <row r="443" spans="1:7" x14ac:dyDescent="0.25">
      <c r="C443" s="36"/>
      <c r="D443" s="37"/>
      <c r="E443" s="37"/>
      <c r="F443" s="37"/>
      <c r="G443" s="37"/>
    </row>
    <row r="444" spans="1:7" x14ac:dyDescent="0.25">
      <c r="A444" s="70" t="s">
        <v>63</v>
      </c>
      <c r="B444" s="70"/>
      <c r="C444" s="36"/>
      <c r="D444" s="37">
        <v>3</v>
      </c>
      <c r="E444" s="37">
        <v>8</v>
      </c>
      <c r="F444" s="37">
        <v>3</v>
      </c>
      <c r="G444" s="37"/>
    </row>
    <row r="445" spans="1:7" x14ac:dyDescent="0.25">
      <c r="A445" s="16"/>
      <c r="B445" s="16"/>
      <c r="C445" s="36"/>
      <c r="D445" s="37"/>
      <c r="E445" s="37"/>
      <c r="F445" s="37"/>
      <c r="G445" s="37"/>
    </row>
    <row r="446" spans="1:7" x14ac:dyDescent="0.25">
      <c r="A446" s="16"/>
      <c r="B446" s="16"/>
      <c r="C446" s="37"/>
      <c r="D446" s="37"/>
      <c r="E446" s="37"/>
      <c r="F446" s="37"/>
      <c r="G446" s="37"/>
    </row>
    <row r="447" spans="1:7" x14ac:dyDescent="0.25">
      <c r="C447" s="37"/>
      <c r="D447" s="37"/>
      <c r="E447" s="37"/>
      <c r="F447" s="37"/>
      <c r="G447" s="37"/>
    </row>
    <row r="448" spans="1:7" x14ac:dyDescent="0.25">
      <c r="C448" s="37"/>
      <c r="D448" s="37"/>
      <c r="E448" s="37"/>
      <c r="F448" s="37"/>
      <c r="G448" s="37"/>
    </row>
    <row r="449" spans="1:7" x14ac:dyDescent="0.25">
      <c r="C449" s="37"/>
      <c r="D449" s="37"/>
      <c r="E449" s="37"/>
      <c r="F449" s="37"/>
      <c r="G449" s="37"/>
    </row>
    <row r="450" spans="1:7" x14ac:dyDescent="0.25">
      <c r="C450" s="37"/>
      <c r="D450" s="71" t="s">
        <v>13</v>
      </c>
      <c r="E450" s="71"/>
      <c r="F450" s="37" t="s">
        <v>14</v>
      </c>
      <c r="G450" s="37"/>
    </row>
    <row r="451" spans="1:7" x14ac:dyDescent="0.25">
      <c r="C451" s="37"/>
      <c r="D451" s="37"/>
      <c r="E451" s="37"/>
      <c r="F451" s="37"/>
      <c r="G451" s="37"/>
    </row>
    <row r="452" spans="1:7" x14ac:dyDescent="0.25">
      <c r="A452" s="70"/>
      <c r="B452" s="70"/>
      <c r="C452" s="37"/>
      <c r="D452" s="3" t="s">
        <v>0</v>
      </c>
      <c r="E452" s="3" t="s">
        <v>51</v>
      </c>
      <c r="F452" s="3" t="s">
        <v>2</v>
      </c>
      <c r="G452" s="3"/>
    </row>
    <row r="453" spans="1:7" x14ac:dyDescent="0.25">
      <c r="C453" s="37"/>
      <c r="D453" s="37"/>
      <c r="E453" s="37"/>
      <c r="F453" s="37"/>
      <c r="G453" s="37"/>
    </row>
    <row r="454" spans="1:7" x14ac:dyDescent="0.25">
      <c r="A454" s="70" t="s">
        <v>36</v>
      </c>
      <c r="B454" s="70"/>
      <c r="C454" s="37"/>
      <c r="D454" s="25">
        <v>50464</v>
      </c>
      <c r="E454" s="25">
        <v>83899</v>
      </c>
      <c r="F454" s="25">
        <v>47350</v>
      </c>
      <c r="G454" s="25"/>
    </row>
    <row r="455" spans="1:7" x14ac:dyDescent="0.25">
      <c r="C455" s="37" t="s">
        <v>37</v>
      </c>
      <c r="D455" s="37"/>
      <c r="E455" s="37"/>
      <c r="F455" s="37"/>
      <c r="G455" s="37"/>
    </row>
    <row r="456" spans="1:7" x14ac:dyDescent="0.25">
      <c r="C456" s="36">
        <v>1</v>
      </c>
      <c r="D456" s="10">
        <f>D$454/$C456</f>
        <v>50464</v>
      </c>
      <c r="E456" s="10">
        <f t="shared" ref="E456:F463" si="61">E$454/$C456</f>
        <v>83899</v>
      </c>
      <c r="F456" s="10">
        <f t="shared" si="61"/>
        <v>47350</v>
      </c>
      <c r="G456" s="12"/>
    </row>
    <row r="457" spans="1:7" x14ac:dyDescent="0.25">
      <c r="C457" s="36">
        <v>4</v>
      </c>
      <c r="D457" s="10">
        <f t="shared" ref="D457:D463" si="62">D$454/$C457</f>
        <v>12616</v>
      </c>
      <c r="E457" s="10">
        <f t="shared" si="61"/>
        <v>20974.75</v>
      </c>
      <c r="F457" s="10">
        <f t="shared" si="61"/>
        <v>11837.5</v>
      </c>
      <c r="G457" s="12"/>
    </row>
    <row r="458" spans="1:7" x14ac:dyDescent="0.25">
      <c r="C458" s="36">
        <v>7</v>
      </c>
      <c r="D458" s="12">
        <f t="shared" si="62"/>
        <v>7209.1428571428569</v>
      </c>
      <c r="E458" s="10">
        <f>E$454/$C458</f>
        <v>11985.571428571429</v>
      </c>
      <c r="F458" s="12">
        <f t="shared" si="61"/>
        <v>6764.2857142857147</v>
      </c>
      <c r="G458" s="12"/>
    </row>
    <row r="459" spans="1:7" x14ac:dyDescent="0.25">
      <c r="C459" s="36">
        <v>10</v>
      </c>
      <c r="D459" s="12">
        <f t="shared" si="62"/>
        <v>5046.3999999999996</v>
      </c>
      <c r="E459" s="10">
        <f t="shared" si="61"/>
        <v>8389.9</v>
      </c>
      <c r="F459" s="12">
        <f t="shared" si="61"/>
        <v>4735</v>
      </c>
      <c r="G459" s="12"/>
    </row>
    <row r="460" spans="1:7" x14ac:dyDescent="0.25">
      <c r="C460" s="36">
        <v>13</v>
      </c>
      <c r="D460" s="12">
        <f t="shared" si="62"/>
        <v>3881.8461538461538</v>
      </c>
      <c r="E460" s="12">
        <f t="shared" si="61"/>
        <v>6453.7692307692305</v>
      </c>
      <c r="F460" s="12">
        <f>F$454/$C460</f>
        <v>3642.3076923076924</v>
      </c>
      <c r="G460" s="12"/>
    </row>
    <row r="461" spans="1:7" x14ac:dyDescent="0.25">
      <c r="C461" s="36">
        <v>16</v>
      </c>
      <c r="D461" s="12">
        <f t="shared" si="62"/>
        <v>3154</v>
      </c>
      <c r="E461" s="12">
        <f t="shared" si="61"/>
        <v>5243.6875</v>
      </c>
      <c r="F461" s="12">
        <f t="shared" si="61"/>
        <v>2959.375</v>
      </c>
      <c r="G461" s="12"/>
    </row>
    <row r="462" spans="1:7" x14ac:dyDescent="0.25">
      <c r="C462" s="36">
        <v>19</v>
      </c>
      <c r="D462" s="12">
        <f t="shared" si="62"/>
        <v>2656</v>
      </c>
      <c r="E462" s="12">
        <f t="shared" si="61"/>
        <v>4415.7368421052633</v>
      </c>
      <c r="F462" s="12">
        <f t="shared" si="61"/>
        <v>2492.1052631578946</v>
      </c>
      <c r="G462" s="12"/>
    </row>
    <row r="463" spans="1:7" x14ac:dyDescent="0.25">
      <c r="C463" s="36">
        <v>22</v>
      </c>
      <c r="D463" s="12">
        <f t="shared" si="62"/>
        <v>2293.818181818182</v>
      </c>
      <c r="E463" s="12">
        <f t="shared" si="61"/>
        <v>3813.590909090909</v>
      </c>
      <c r="F463" s="12">
        <f t="shared" si="61"/>
        <v>2152.2727272727275</v>
      </c>
      <c r="G463" s="12"/>
    </row>
    <row r="464" spans="1:7" x14ac:dyDescent="0.25">
      <c r="C464" s="36"/>
      <c r="D464" s="37"/>
      <c r="E464" s="37"/>
      <c r="F464" s="37"/>
      <c r="G464" s="37"/>
    </row>
    <row r="465" spans="1:7" x14ac:dyDescent="0.25">
      <c r="A465" s="70" t="s">
        <v>63</v>
      </c>
      <c r="B465" s="70"/>
      <c r="C465" s="36"/>
      <c r="D465" s="37">
        <v>2</v>
      </c>
      <c r="E465" s="37">
        <v>4</v>
      </c>
      <c r="F465" s="37">
        <v>2</v>
      </c>
      <c r="G465" s="37"/>
    </row>
    <row r="466" spans="1:7" x14ac:dyDescent="0.25">
      <c r="A466" s="16"/>
      <c r="B466" s="16"/>
      <c r="C466" s="36"/>
      <c r="D466" s="37"/>
      <c r="E466" s="37"/>
      <c r="F466" s="37"/>
      <c r="G466" s="37"/>
    </row>
    <row r="467" spans="1:7" x14ac:dyDescent="0.25">
      <c r="A467" s="16"/>
      <c r="B467" s="16"/>
      <c r="C467" s="36"/>
      <c r="D467" s="37"/>
      <c r="E467" s="37"/>
      <c r="F467" s="37"/>
      <c r="G467" s="37"/>
    </row>
    <row r="468" spans="1:7" x14ac:dyDescent="0.25">
      <c r="C468" s="36"/>
      <c r="D468" s="37"/>
      <c r="E468" s="37"/>
      <c r="F468" s="37"/>
      <c r="G468" s="37"/>
    </row>
    <row r="469" spans="1:7" x14ac:dyDescent="0.25">
      <c r="C469" s="36"/>
      <c r="D469" s="37"/>
      <c r="E469" s="37"/>
      <c r="F469" s="37"/>
      <c r="G469" s="37"/>
    </row>
    <row r="470" spans="1:7" x14ac:dyDescent="0.25">
      <c r="C470" s="36"/>
      <c r="D470" s="37"/>
      <c r="E470" s="37"/>
      <c r="F470" s="37"/>
      <c r="G470" s="37"/>
    </row>
    <row r="471" spans="1:7" x14ac:dyDescent="0.25">
      <c r="C471" s="36"/>
      <c r="D471" s="71" t="s">
        <v>15</v>
      </c>
      <c r="E471" s="71"/>
      <c r="F471" s="37" t="s">
        <v>26</v>
      </c>
      <c r="G471" s="37"/>
    </row>
    <row r="472" spans="1:7" x14ac:dyDescent="0.25">
      <c r="C472" s="36"/>
      <c r="D472" s="37"/>
      <c r="E472" s="37"/>
      <c r="F472" s="37"/>
      <c r="G472" s="37"/>
    </row>
    <row r="473" spans="1:7" x14ac:dyDescent="0.25">
      <c r="C473" s="37"/>
      <c r="D473" s="3" t="s">
        <v>0</v>
      </c>
      <c r="E473" s="3" t="s">
        <v>51</v>
      </c>
      <c r="F473" s="3" t="s">
        <v>2</v>
      </c>
      <c r="G473" s="3"/>
    </row>
    <row r="474" spans="1:7" x14ac:dyDescent="0.25">
      <c r="C474" s="37"/>
      <c r="D474" s="37"/>
      <c r="E474" s="37"/>
      <c r="F474" s="37"/>
      <c r="G474" s="37"/>
    </row>
    <row r="475" spans="1:7" x14ac:dyDescent="0.25">
      <c r="A475" s="70" t="s">
        <v>36</v>
      </c>
      <c r="B475" s="70"/>
      <c r="C475" s="37"/>
      <c r="D475" s="25">
        <v>84166</v>
      </c>
      <c r="E475" s="25">
        <v>106124</v>
      </c>
      <c r="F475" s="25">
        <v>44551</v>
      </c>
      <c r="G475" s="25"/>
    </row>
    <row r="476" spans="1:7" x14ac:dyDescent="0.25">
      <c r="C476" s="37" t="s">
        <v>37</v>
      </c>
      <c r="D476" s="37"/>
      <c r="E476" s="37"/>
      <c r="F476" s="37"/>
      <c r="G476" s="37"/>
    </row>
    <row r="477" spans="1:7" x14ac:dyDescent="0.25">
      <c r="C477" s="36">
        <v>1</v>
      </c>
      <c r="D477" s="10">
        <f>D$475/$C477</f>
        <v>84166</v>
      </c>
      <c r="E477" s="10">
        <f t="shared" ref="E477:F487" si="63">E$475/$C477</f>
        <v>106124</v>
      </c>
      <c r="F477" s="10">
        <f t="shared" si="63"/>
        <v>44551</v>
      </c>
      <c r="G477" s="12"/>
    </row>
    <row r="478" spans="1:7" x14ac:dyDescent="0.25">
      <c r="C478" s="36">
        <v>4</v>
      </c>
      <c r="D478" s="10">
        <f t="shared" ref="D478:D487" si="64">D$475/$C478</f>
        <v>21041.5</v>
      </c>
      <c r="E478" s="10">
        <f t="shared" si="63"/>
        <v>26531</v>
      </c>
      <c r="F478" s="10">
        <f t="shared" si="63"/>
        <v>11137.75</v>
      </c>
      <c r="G478" s="12"/>
    </row>
    <row r="479" spans="1:7" x14ac:dyDescent="0.25">
      <c r="C479" s="36">
        <v>7</v>
      </c>
      <c r="D479" s="10">
        <f t="shared" si="64"/>
        <v>12023.714285714286</v>
      </c>
      <c r="E479" s="10">
        <f t="shared" si="63"/>
        <v>15160.571428571429</v>
      </c>
      <c r="F479" s="12">
        <f t="shared" si="63"/>
        <v>6364.4285714285716</v>
      </c>
      <c r="G479" s="12"/>
    </row>
    <row r="480" spans="1:7" x14ac:dyDescent="0.25">
      <c r="C480" s="36">
        <v>10</v>
      </c>
      <c r="D480" s="10">
        <f t="shared" si="64"/>
        <v>8416.6</v>
      </c>
      <c r="E480" s="10">
        <f>E$475/$C480</f>
        <v>10612.4</v>
      </c>
      <c r="F480" s="12">
        <f>F$475/$C480</f>
        <v>4455.1000000000004</v>
      </c>
      <c r="G480" s="12"/>
    </row>
    <row r="481" spans="1:7" x14ac:dyDescent="0.25">
      <c r="C481" s="36">
        <v>13</v>
      </c>
      <c r="D481" s="12">
        <f>D$475/$C481</f>
        <v>6474.3076923076924</v>
      </c>
      <c r="E481" s="10">
        <f t="shared" si="63"/>
        <v>8163.3846153846152</v>
      </c>
      <c r="F481" s="12">
        <f t="shared" si="63"/>
        <v>3427</v>
      </c>
      <c r="G481" s="12"/>
    </row>
    <row r="482" spans="1:7" x14ac:dyDescent="0.25">
      <c r="C482" s="36">
        <v>16</v>
      </c>
      <c r="D482" s="12">
        <f t="shared" si="64"/>
        <v>5260.375</v>
      </c>
      <c r="E482" s="12">
        <f t="shared" si="63"/>
        <v>6632.75</v>
      </c>
      <c r="F482" s="12">
        <f t="shared" si="63"/>
        <v>2784.4375</v>
      </c>
      <c r="G482" s="12"/>
    </row>
    <row r="483" spans="1:7" x14ac:dyDescent="0.25">
      <c r="C483" s="36">
        <v>19</v>
      </c>
      <c r="D483" s="12">
        <f t="shared" si="64"/>
        <v>4429.7894736842109</v>
      </c>
      <c r="E483" s="12">
        <f t="shared" si="63"/>
        <v>5585.4736842105267</v>
      </c>
      <c r="F483" s="12">
        <f t="shared" si="63"/>
        <v>2344.7894736842104</v>
      </c>
      <c r="G483" s="12"/>
    </row>
    <row r="484" spans="1:7" x14ac:dyDescent="0.25">
      <c r="C484" s="36">
        <v>22</v>
      </c>
      <c r="D484" s="12">
        <f t="shared" si="64"/>
        <v>3825.7272727272725</v>
      </c>
      <c r="E484" s="12">
        <f>E$475/$C484</f>
        <v>4823.818181818182</v>
      </c>
      <c r="F484" s="12">
        <f t="shared" si="63"/>
        <v>2025.0454545454545</v>
      </c>
      <c r="G484" s="12"/>
    </row>
    <row r="485" spans="1:7" x14ac:dyDescent="0.25">
      <c r="C485" s="36">
        <v>25</v>
      </c>
      <c r="D485" s="12">
        <f t="shared" si="64"/>
        <v>3366.64</v>
      </c>
      <c r="E485" s="12">
        <f t="shared" si="63"/>
        <v>4244.96</v>
      </c>
      <c r="F485" s="12">
        <f t="shared" si="63"/>
        <v>1782.04</v>
      </c>
      <c r="G485" s="12"/>
    </row>
    <row r="486" spans="1:7" x14ac:dyDescent="0.25">
      <c r="C486" s="36">
        <v>28</v>
      </c>
      <c r="D486" s="12">
        <f t="shared" si="64"/>
        <v>3005.9285714285716</v>
      </c>
      <c r="E486" s="12">
        <f t="shared" si="63"/>
        <v>3790.1428571428573</v>
      </c>
      <c r="F486" s="12">
        <f t="shared" si="63"/>
        <v>1591.1071428571429</v>
      </c>
      <c r="G486" s="12"/>
    </row>
    <row r="487" spans="1:7" x14ac:dyDescent="0.25">
      <c r="C487" s="36">
        <v>31</v>
      </c>
      <c r="D487" s="12">
        <f t="shared" si="64"/>
        <v>2715.0322580645161</v>
      </c>
      <c r="E487" s="12">
        <f t="shared" si="63"/>
        <v>3423.3548387096776</v>
      </c>
      <c r="F487" s="12">
        <f t="shared" si="63"/>
        <v>1437.1290322580646</v>
      </c>
      <c r="G487" s="12"/>
    </row>
    <row r="488" spans="1:7" x14ac:dyDescent="0.25">
      <c r="C488" s="36"/>
      <c r="D488" s="37"/>
      <c r="E488" s="37"/>
      <c r="F488" s="37"/>
      <c r="G488" s="37"/>
    </row>
    <row r="489" spans="1:7" x14ac:dyDescent="0.25">
      <c r="A489" s="70" t="s">
        <v>63</v>
      </c>
      <c r="B489" s="70"/>
      <c r="C489" s="36"/>
      <c r="D489" s="37">
        <v>4</v>
      </c>
      <c r="E489" s="37">
        <v>5</v>
      </c>
      <c r="F489" s="37">
        <v>2</v>
      </c>
      <c r="G489" s="37"/>
    </row>
    <row r="490" spans="1:7" x14ac:dyDescent="0.25">
      <c r="A490" s="16"/>
      <c r="B490" s="16"/>
      <c r="C490" s="36"/>
      <c r="D490" s="37"/>
      <c r="E490" s="37"/>
      <c r="F490" s="53"/>
      <c r="G490" s="37"/>
    </row>
    <row r="491" spans="1:7" x14ac:dyDescent="0.25">
      <c r="A491" s="16"/>
      <c r="B491" s="16"/>
      <c r="C491" s="36"/>
      <c r="D491" s="37"/>
      <c r="E491" s="37"/>
      <c r="F491" s="37"/>
      <c r="G491" s="37"/>
    </row>
    <row r="492" spans="1:7" x14ac:dyDescent="0.25">
      <c r="C492" s="36"/>
      <c r="D492" s="37"/>
      <c r="E492" s="37"/>
      <c r="F492" s="37"/>
      <c r="G492" s="37"/>
    </row>
    <row r="493" spans="1:7" x14ac:dyDescent="0.25">
      <c r="C493" s="36"/>
      <c r="D493" s="37"/>
      <c r="E493" s="37"/>
      <c r="F493" s="37"/>
      <c r="G493" s="37"/>
    </row>
    <row r="494" spans="1:7" x14ac:dyDescent="0.25">
      <c r="C494" s="37"/>
      <c r="D494" s="37"/>
      <c r="E494" s="37"/>
      <c r="F494" s="37"/>
      <c r="G494" s="37"/>
    </row>
    <row r="495" spans="1:7" x14ac:dyDescent="0.25">
      <c r="C495" s="37"/>
      <c r="D495" s="71" t="s">
        <v>16</v>
      </c>
      <c r="E495" s="71"/>
      <c r="F495" s="37" t="s">
        <v>28</v>
      </c>
      <c r="G495" s="37"/>
    </row>
    <row r="496" spans="1:7" x14ac:dyDescent="0.25">
      <c r="C496" s="37"/>
      <c r="D496" s="37"/>
      <c r="E496" s="37"/>
      <c r="F496" s="37"/>
      <c r="G496" s="37"/>
    </row>
    <row r="497" spans="1:7" x14ac:dyDescent="0.25">
      <c r="C497" s="37"/>
      <c r="D497" s="3" t="s">
        <v>0</v>
      </c>
      <c r="E497" s="3" t="s">
        <v>51</v>
      </c>
      <c r="F497" s="3" t="s">
        <v>2</v>
      </c>
      <c r="G497" s="3"/>
    </row>
    <row r="498" spans="1:7" x14ac:dyDescent="0.25">
      <c r="C498" s="37"/>
      <c r="D498" s="37"/>
      <c r="E498" s="37"/>
      <c r="F498" s="37"/>
      <c r="G498" s="37"/>
    </row>
    <row r="499" spans="1:7" x14ac:dyDescent="0.25">
      <c r="A499" s="70" t="s">
        <v>36</v>
      </c>
      <c r="B499" s="70"/>
      <c r="C499" s="37"/>
      <c r="D499" s="25">
        <v>78163</v>
      </c>
      <c r="E499" s="25">
        <v>99229</v>
      </c>
      <c r="F499" s="25">
        <v>38628</v>
      </c>
      <c r="G499" s="25"/>
    </row>
    <row r="500" spans="1:7" x14ac:dyDescent="0.25">
      <c r="C500" s="37" t="s">
        <v>37</v>
      </c>
      <c r="D500" s="37"/>
      <c r="E500" s="37"/>
      <c r="F500" s="37"/>
      <c r="G500" s="37"/>
    </row>
    <row r="501" spans="1:7" x14ac:dyDescent="0.25">
      <c r="C501" s="36">
        <v>1</v>
      </c>
      <c r="D501" s="10">
        <f>D$499/$C501</f>
        <v>78163</v>
      </c>
      <c r="E501" s="10">
        <f t="shared" ref="E501:F510" si="65">E$499/$C501</f>
        <v>99229</v>
      </c>
      <c r="F501" s="10">
        <f t="shared" si="65"/>
        <v>38628</v>
      </c>
      <c r="G501" s="12"/>
    </row>
    <row r="502" spans="1:7" x14ac:dyDescent="0.25">
      <c r="C502" s="36">
        <v>4</v>
      </c>
      <c r="D502" s="10">
        <f t="shared" ref="D502:D510" si="66">D$499/$C502</f>
        <v>19540.75</v>
      </c>
      <c r="E502" s="10">
        <f t="shared" si="65"/>
        <v>24807.25</v>
      </c>
      <c r="F502" s="10">
        <f t="shared" si="65"/>
        <v>9657</v>
      </c>
      <c r="G502" s="12"/>
    </row>
    <row r="503" spans="1:7" x14ac:dyDescent="0.25">
      <c r="C503" s="36">
        <v>7</v>
      </c>
      <c r="D503" s="10">
        <f t="shared" si="66"/>
        <v>11166.142857142857</v>
      </c>
      <c r="E503" s="10">
        <f t="shared" si="65"/>
        <v>14175.571428571429</v>
      </c>
      <c r="F503" s="12">
        <f t="shared" si="65"/>
        <v>5518.2857142857147</v>
      </c>
      <c r="G503" s="12"/>
    </row>
    <row r="504" spans="1:7" x14ac:dyDescent="0.25">
      <c r="C504" s="36">
        <v>10</v>
      </c>
      <c r="D504" s="10">
        <f t="shared" si="66"/>
        <v>7816.3</v>
      </c>
      <c r="E504" s="10">
        <f t="shared" si="65"/>
        <v>9922.9</v>
      </c>
      <c r="F504" s="12">
        <f t="shared" si="65"/>
        <v>3862.8</v>
      </c>
      <c r="G504" s="12"/>
    </row>
    <row r="505" spans="1:7" x14ac:dyDescent="0.25">
      <c r="C505" s="36">
        <v>13</v>
      </c>
      <c r="D505" s="12">
        <f t="shared" si="66"/>
        <v>6012.5384615384619</v>
      </c>
      <c r="E505" s="12">
        <f t="shared" si="65"/>
        <v>7633</v>
      </c>
      <c r="F505" s="12">
        <f t="shared" si="65"/>
        <v>2971.3846153846152</v>
      </c>
      <c r="G505" s="12"/>
    </row>
    <row r="506" spans="1:7" x14ac:dyDescent="0.25">
      <c r="C506" s="36">
        <v>16</v>
      </c>
      <c r="D506" s="12">
        <f t="shared" si="66"/>
        <v>4885.1875</v>
      </c>
      <c r="E506" s="12">
        <f t="shared" si="65"/>
        <v>6201.8125</v>
      </c>
      <c r="F506" s="12">
        <f t="shared" si="65"/>
        <v>2414.25</v>
      </c>
      <c r="G506" s="12"/>
    </row>
    <row r="507" spans="1:7" x14ac:dyDescent="0.25">
      <c r="C507" s="36">
        <v>19</v>
      </c>
      <c r="D507" s="12">
        <f t="shared" si="66"/>
        <v>4113.8421052631575</v>
      </c>
      <c r="E507" s="12">
        <f t="shared" si="65"/>
        <v>5222.5789473684208</v>
      </c>
      <c r="F507" s="12">
        <f t="shared" si="65"/>
        <v>2033.0526315789473</v>
      </c>
      <c r="G507" s="12"/>
    </row>
    <row r="508" spans="1:7" x14ac:dyDescent="0.25">
      <c r="C508" s="36">
        <v>22</v>
      </c>
      <c r="D508" s="12">
        <f t="shared" si="66"/>
        <v>3552.8636363636365</v>
      </c>
      <c r="E508" s="12">
        <f t="shared" si="65"/>
        <v>4510.409090909091</v>
      </c>
      <c r="F508" s="12">
        <f t="shared" si="65"/>
        <v>1755.8181818181818</v>
      </c>
      <c r="G508" s="12"/>
    </row>
    <row r="509" spans="1:7" x14ac:dyDescent="0.25">
      <c r="C509" s="36">
        <v>25</v>
      </c>
      <c r="D509" s="12">
        <f t="shared" si="66"/>
        <v>3126.52</v>
      </c>
      <c r="E509" s="12">
        <f t="shared" si="65"/>
        <v>3969.16</v>
      </c>
      <c r="F509" s="12">
        <f t="shared" si="65"/>
        <v>1545.12</v>
      </c>
      <c r="G509" s="12"/>
    </row>
    <row r="510" spans="1:7" x14ac:dyDescent="0.25">
      <c r="C510" s="36">
        <v>28</v>
      </c>
      <c r="D510" s="12">
        <f t="shared" si="66"/>
        <v>2791.5357142857142</v>
      </c>
      <c r="E510" s="12">
        <f t="shared" si="65"/>
        <v>3543.8928571428573</v>
      </c>
      <c r="F510" s="12">
        <f t="shared" si="65"/>
        <v>1379.5714285714287</v>
      </c>
      <c r="G510" s="12"/>
    </row>
    <row r="511" spans="1:7" x14ac:dyDescent="0.25">
      <c r="C511" s="36"/>
      <c r="D511" s="37"/>
      <c r="E511" s="37"/>
      <c r="F511" s="37"/>
      <c r="G511" s="37"/>
    </row>
    <row r="512" spans="1:7" x14ac:dyDescent="0.25">
      <c r="A512" s="70" t="s">
        <v>63</v>
      </c>
      <c r="B512" s="70"/>
      <c r="C512" s="36"/>
      <c r="D512" s="37">
        <v>4</v>
      </c>
      <c r="E512" s="37">
        <v>4</v>
      </c>
      <c r="F512" s="37">
        <v>2</v>
      </c>
      <c r="G512" s="37"/>
    </row>
    <row r="513" spans="1:7" x14ac:dyDescent="0.25">
      <c r="A513" s="16"/>
      <c r="B513" s="16"/>
      <c r="C513" s="36"/>
      <c r="D513" s="37"/>
      <c r="E513" s="37"/>
      <c r="F513" s="37"/>
      <c r="G513" s="37"/>
    </row>
    <row r="514" spans="1:7" x14ac:dyDescent="0.25">
      <c r="A514" s="16"/>
      <c r="B514" s="16"/>
      <c r="C514" s="36"/>
      <c r="D514" s="37"/>
      <c r="E514" s="37"/>
      <c r="F514" s="53"/>
      <c r="G514" s="37"/>
    </row>
    <row r="515" spans="1:7" x14ac:dyDescent="0.25">
      <c r="C515" s="36"/>
      <c r="D515" s="37"/>
      <c r="E515" s="37"/>
      <c r="F515" s="37"/>
      <c r="G515" s="37"/>
    </row>
    <row r="516" spans="1:7" x14ac:dyDescent="0.25">
      <c r="C516" s="36"/>
      <c r="D516" s="37"/>
      <c r="E516" s="37"/>
      <c r="F516" s="37"/>
      <c r="G516" s="37"/>
    </row>
    <row r="517" spans="1:7" x14ac:dyDescent="0.25">
      <c r="C517" s="36"/>
      <c r="D517" s="37"/>
      <c r="E517" s="37"/>
      <c r="F517" s="37"/>
      <c r="G517" s="37"/>
    </row>
    <row r="518" spans="1:7" x14ac:dyDescent="0.25">
      <c r="C518" s="37"/>
      <c r="D518" s="71" t="s">
        <v>17</v>
      </c>
      <c r="E518" s="71"/>
      <c r="F518" s="37" t="s">
        <v>29</v>
      </c>
      <c r="G518" s="37"/>
    </row>
    <row r="519" spans="1:7" x14ac:dyDescent="0.25">
      <c r="C519" s="37"/>
      <c r="D519" s="37"/>
      <c r="E519" s="37"/>
      <c r="F519" s="37"/>
      <c r="G519" s="37"/>
    </row>
    <row r="520" spans="1:7" x14ac:dyDescent="0.25">
      <c r="C520" s="37"/>
      <c r="D520" s="3" t="s">
        <v>0</v>
      </c>
      <c r="E520" s="3" t="s">
        <v>51</v>
      </c>
      <c r="F520" s="3" t="s">
        <v>2</v>
      </c>
      <c r="G520" s="3"/>
    </row>
    <row r="521" spans="1:7" x14ac:dyDescent="0.25">
      <c r="C521" s="37"/>
      <c r="D521" s="37"/>
      <c r="E521" s="37"/>
      <c r="F521" s="37"/>
      <c r="G521" s="37"/>
    </row>
    <row r="522" spans="1:7" x14ac:dyDescent="0.25">
      <c r="A522" s="70" t="s">
        <v>36</v>
      </c>
      <c r="B522" s="70"/>
      <c r="C522" s="37"/>
      <c r="D522" s="25">
        <v>79715</v>
      </c>
      <c r="E522" s="25">
        <v>136473</v>
      </c>
      <c r="F522" s="25">
        <v>40124</v>
      </c>
      <c r="G522" s="25"/>
    </row>
    <row r="523" spans="1:7" x14ac:dyDescent="0.25">
      <c r="C523" s="37" t="s">
        <v>37</v>
      </c>
      <c r="D523" s="37"/>
      <c r="E523" s="37"/>
      <c r="F523" s="37"/>
      <c r="G523" s="37"/>
    </row>
    <row r="524" spans="1:7" x14ac:dyDescent="0.25">
      <c r="C524" s="36">
        <v>1</v>
      </c>
      <c r="D524" s="10">
        <f>D$522/$C524</f>
        <v>79715</v>
      </c>
      <c r="E524" s="10">
        <f t="shared" ref="E524:F535" si="67">E$522/$C524</f>
        <v>136473</v>
      </c>
      <c r="F524" s="10">
        <f t="shared" si="67"/>
        <v>40124</v>
      </c>
      <c r="G524" s="12"/>
    </row>
    <row r="525" spans="1:7" x14ac:dyDescent="0.25">
      <c r="C525" s="36">
        <v>4</v>
      </c>
      <c r="D525" s="10">
        <f t="shared" ref="D525:D535" si="68">D$522/$C525</f>
        <v>19928.75</v>
      </c>
      <c r="E525" s="10">
        <f t="shared" si="67"/>
        <v>34118.25</v>
      </c>
      <c r="F525" s="10">
        <f t="shared" si="67"/>
        <v>10031</v>
      </c>
      <c r="G525" s="12"/>
    </row>
    <row r="526" spans="1:7" x14ac:dyDescent="0.25">
      <c r="C526" s="36">
        <v>7</v>
      </c>
      <c r="D526" s="10">
        <f t="shared" si="68"/>
        <v>11387.857142857143</v>
      </c>
      <c r="E526" s="10">
        <f t="shared" si="67"/>
        <v>19496.142857142859</v>
      </c>
      <c r="F526" s="12">
        <f t="shared" si="67"/>
        <v>5732</v>
      </c>
      <c r="G526" s="12"/>
    </row>
    <row r="527" spans="1:7" x14ac:dyDescent="0.25">
      <c r="C527" s="36">
        <v>10</v>
      </c>
      <c r="D527" s="10">
        <f t="shared" si="68"/>
        <v>7971.5</v>
      </c>
      <c r="E527" s="10">
        <f t="shared" si="67"/>
        <v>13647.3</v>
      </c>
      <c r="F527" s="12">
        <f t="shared" si="67"/>
        <v>4012.4</v>
      </c>
      <c r="G527" s="12"/>
    </row>
    <row r="528" spans="1:7" x14ac:dyDescent="0.25">
      <c r="C528" s="36">
        <v>13</v>
      </c>
      <c r="D528" s="12">
        <f t="shared" si="68"/>
        <v>6131.9230769230771</v>
      </c>
      <c r="E528" s="10">
        <f t="shared" si="67"/>
        <v>10497.923076923076</v>
      </c>
      <c r="F528" s="12">
        <f t="shared" si="67"/>
        <v>3086.4615384615386</v>
      </c>
      <c r="G528" s="12"/>
    </row>
    <row r="529" spans="1:7" x14ac:dyDescent="0.25">
      <c r="C529" s="36">
        <v>16</v>
      </c>
      <c r="D529" s="12">
        <f t="shared" si="68"/>
        <v>4982.1875</v>
      </c>
      <c r="E529" s="10">
        <f t="shared" si="67"/>
        <v>8529.5625</v>
      </c>
      <c r="F529" s="12">
        <f t="shared" si="67"/>
        <v>2507.75</v>
      </c>
      <c r="G529" s="12"/>
    </row>
    <row r="530" spans="1:7" x14ac:dyDescent="0.25">
      <c r="C530" s="36">
        <v>19</v>
      </c>
      <c r="D530" s="12">
        <f t="shared" si="68"/>
        <v>4195.5263157894733</v>
      </c>
      <c r="E530" s="12">
        <f t="shared" si="67"/>
        <v>7182.7894736842109</v>
      </c>
      <c r="F530" s="12">
        <f t="shared" si="67"/>
        <v>2111.7894736842104</v>
      </c>
      <c r="G530" s="12"/>
    </row>
    <row r="531" spans="1:7" x14ac:dyDescent="0.25">
      <c r="C531" s="36">
        <v>22</v>
      </c>
      <c r="D531" s="12">
        <f t="shared" si="68"/>
        <v>3623.409090909091</v>
      </c>
      <c r="E531" s="12">
        <f t="shared" si="67"/>
        <v>6203.318181818182</v>
      </c>
      <c r="F531" s="12">
        <f t="shared" si="67"/>
        <v>1823.8181818181818</v>
      </c>
      <c r="G531" s="12"/>
    </row>
    <row r="532" spans="1:7" x14ac:dyDescent="0.25">
      <c r="C532" s="36">
        <v>25</v>
      </c>
      <c r="D532" s="12">
        <f t="shared" si="68"/>
        <v>3188.6</v>
      </c>
      <c r="E532" s="12">
        <f t="shared" si="67"/>
        <v>5458.92</v>
      </c>
      <c r="F532" s="12">
        <f t="shared" si="67"/>
        <v>1604.96</v>
      </c>
      <c r="G532" s="12"/>
    </row>
    <row r="533" spans="1:7" x14ac:dyDescent="0.25">
      <c r="C533" s="36">
        <v>28</v>
      </c>
      <c r="D533" s="12">
        <f t="shared" si="68"/>
        <v>2846.9642857142858</v>
      </c>
      <c r="E533" s="12">
        <f t="shared" si="67"/>
        <v>4874.0357142857147</v>
      </c>
      <c r="F533" s="12">
        <f t="shared" si="67"/>
        <v>1433</v>
      </c>
      <c r="G533" s="12"/>
    </row>
    <row r="534" spans="1:7" x14ac:dyDescent="0.25">
      <c r="C534" s="36">
        <v>31</v>
      </c>
      <c r="D534" s="12">
        <f t="shared" si="68"/>
        <v>2571.4516129032259</v>
      </c>
      <c r="E534" s="12">
        <f t="shared" si="67"/>
        <v>4402.3548387096771</v>
      </c>
      <c r="F534" s="12">
        <f t="shared" si="67"/>
        <v>1294.3225806451612</v>
      </c>
      <c r="G534" s="12"/>
    </row>
    <row r="535" spans="1:7" x14ac:dyDescent="0.25">
      <c r="C535" s="36">
        <v>34</v>
      </c>
      <c r="D535" s="12">
        <f t="shared" si="68"/>
        <v>2344.5588235294117</v>
      </c>
      <c r="E535" s="12">
        <f t="shared" si="67"/>
        <v>4013.9117647058824</v>
      </c>
      <c r="F535" s="12">
        <f t="shared" si="67"/>
        <v>1180.1176470588234</v>
      </c>
      <c r="G535" s="12"/>
    </row>
    <row r="536" spans="1:7" x14ac:dyDescent="0.25">
      <c r="C536" s="36"/>
      <c r="D536" s="37"/>
      <c r="E536" s="37"/>
      <c r="F536" s="37"/>
      <c r="G536" s="37"/>
    </row>
    <row r="537" spans="1:7" x14ac:dyDescent="0.25">
      <c r="A537" s="70" t="s">
        <v>63</v>
      </c>
      <c r="B537" s="70"/>
      <c r="C537" s="36"/>
      <c r="D537" s="37">
        <v>4</v>
      </c>
      <c r="E537" s="37">
        <v>6</v>
      </c>
      <c r="F537" s="37">
        <v>2</v>
      </c>
      <c r="G537" s="37"/>
    </row>
    <row r="538" spans="1:7" x14ac:dyDescent="0.25">
      <c r="A538" s="16"/>
      <c r="B538" s="16"/>
      <c r="C538" s="36"/>
      <c r="D538" s="37"/>
      <c r="E538" s="37"/>
      <c r="F538" s="37"/>
      <c r="G538" s="37"/>
    </row>
    <row r="539" spans="1:7" x14ac:dyDescent="0.25">
      <c r="A539" s="16"/>
      <c r="B539" s="16"/>
      <c r="C539" s="36"/>
      <c r="D539" s="37"/>
      <c r="E539" s="37"/>
      <c r="F539" s="37"/>
      <c r="G539" s="37"/>
    </row>
    <row r="540" spans="1:7" x14ac:dyDescent="0.25">
      <c r="C540" s="36"/>
      <c r="D540" s="37"/>
      <c r="E540" s="37"/>
      <c r="F540" s="37"/>
      <c r="G540" s="37"/>
    </row>
    <row r="541" spans="1:7" x14ac:dyDescent="0.25">
      <c r="C541" s="37"/>
      <c r="D541" s="37"/>
      <c r="E541" s="37"/>
      <c r="F541" s="37"/>
      <c r="G541" s="37"/>
    </row>
    <row r="542" spans="1:7" x14ac:dyDescent="0.25">
      <c r="C542" s="37"/>
      <c r="D542" s="37"/>
      <c r="E542" s="37"/>
      <c r="F542" s="37"/>
      <c r="G542" s="37"/>
    </row>
    <row r="543" spans="1:7" x14ac:dyDescent="0.25">
      <c r="C543" s="37"/>
      <c r="D543" s="71" t="s">
        <v>18</v>
      </c>
      <c r="E543" s="71"/>
      <c r="F543" s="37" t="s">
        <v>30</v>
      </c>
      <c r="G543" s="37"/>
    </row>
    <row r="544" spans="1:7" x14ac:dyDescent="0.25">
      <c r="C544" s="37"/>
      <c r="D544" s="37"/>
      <c r="E544" s="37"/>
      <c r="F544" s="37"/>
      <c r="G544" s="37"/>
    </row>
    <row r="545" spans="1:7" x14ac:dyDescent="0.25">
      <c r="C545" s="37"/>
      <c r="D545" s="3" t="s">
        <v>0</v>
      </c>
      <c r="E545" s="3" t="s">
        <v>51</v>
      </c>
      <c r="F545" s="3" t="s">
        <v>2</v>
      </c>
      <c r="G545" s="3"/>
    </row>
    <row r="546" spans="1:7" x14ac:dyDescent="0.25">
      <c r="C546" s="37"/>
      <c r="D546" s="37"/>
      <c r="E546" s="37"/>
      <c r="F546" s="37"/>
      <c r="G546" s="37"/>
    </row>
    <row r="547" spans="1:7" x14ac:dyDescent="0.25">
      <c r="A547" s="70" t="s">
        <v>36</v>
      </c>
      <c r="B547" s="70"/>
      <c r="C547" s="37"/>
      <c r="D547" s="25">
        <v>119457</v>
      </c>
      <c r="E547" s="25">
        <v>269367</v>
      </c>
      <c r="F547" s="25">
        <v>64412</v>
      </c>
      <c r="G547" s="25"/>
    </row>
    <row r="548" spans="1:7" x14ac:dyDescent="0.25">
      <c r="C548" s="37" t="s">
        <v>37</v>
      </c>
      <c r="D548" s="37"/>
      <c r="E548" s="37"/>
      <c r="F548" s="37"/>
      <c r="G548" s="37"/>
    </row>
    <row r="549" spans="1:7" x14ac:dyDescent="0.25">
      <c r="C549" s="36">
        <v>1</v>
      </c>
      <c r="D549" s="10">
        <f>D$547/$C549</f>
        <v>119457</v>
      </c>
      <c r="E549" s="10">
        <f t="shared" ref="E549:F564" si="69">E$547/$C549</f>
        <v>269367</v>
      </c>
      <c r="F549" s="10">
        <f t="shared" si="69"/>
        <v>64412</v>
      </c>
      <c r="G549" s="12"/>
    </row>
    <row r="550" spans="1:7" x14ac:dyDescent="0.25">
      <c r="C550" s="36">
        <v>4</v>
      </c>
      <c r="D550" s="10">
        <f t="shared" ref="D550:F570" si="70">D$547/$C550</f>
        <v>29864.25</v>
      </c>
      <c r="E550" s="10">
        <f t="shared" si="69"/>
        <v>67341.75</v>
      </c>
      <c r="F550" s="10">
        <f t="shared" si="69"/>
        <v>16103</v>
      </c>
      <c r="G550" s="12"/>
    </row>
    <row r="551" spans="1:7" x14ac:dyDescent="0.25">
      <c r="C551" s="36">
        <v>7</v>
      </c>
      <c r="D551" s="10">
        <f t="shared" si="70"/>
        <v>17065.285714285714</v>
      </c>
      <c r="E551" s="10">
        <f t="shared" si="69"/>
        <v>38481</v>
      </c>
      <c r="F551" s="10">
        <f t="shared" si="69"/>
        <v>9201.7142857142862</v>
      </c>
      <c r="G551" s="12"/>
    </row>
    <row r="552" spans="1:7" x14ac:dyDescent="0.25">
      <c r="C552" s="36">
        <v>10</v>
      </c>
      <c r="D552" s="10">
        <f t="shared" si="70"/>
        <v>11945.7</v>
      </c>
      <c r="E552" s="10">
        <f t="shared" si="69"/>
        <v>26936.7</v>
      </c>
      <c r="F552" s="12">
        <f t="shared" si="69"/>
        <v>6441.2</v>
      </c>
      <c r="G552" s="12"/>
    </row>
    <row r="553" spans="1:7" x14ac:dyDescent="0.25">
      <c r="C553" s="36">
        <v>13</v>
      </c>
      <c r="D553" s="10">
        <f t="shared" si="70"/>
        <v>9189</v>
      </c>
      <c r="E553" s="10">
        <f t="shared" si="69"/>
        <v>20720.538461538461</v>
      </c>
      <c r="F553" s="12">
        <f t="shared" si="69"/>
        <v>4954.7692307692305</v>
      </c>
      <c r="G553" s="12"/>
    </row>
    <row r="554" spans="1:7" x14ac:dyDescent="0.25">
      <c r="C554" s="36">
        <v>16</v>
      </c>
      <c r="D554" s="10">
        <f t="shared" si="70"/>
        <v>7466.0625</v>
      </c>
      <c r="E554" s="10">
        <f t="shared" si="69"/>
        <v>16835.4375</v>
      </c>
      <c r="F554" s="12">
        <f t="shared" si="69"/>
        <v>4025.75</v>
      </c>
      <c r="G554" s="12"/>
    </row>
    <row r="555" spans="1:7" x14ac:dyDescent="0.25">
      <c r="C555" s="36">
        <v>19</v>
      </c>
      <c r="D555" s="12">
        <f t="shared" si="70"/>
        <v>6287.2105263157891</v>
      </c>
      <c r="E555" s="10">
        <f t="shared" si="69"/>
        <v>14177.21052631579</v>
      </c>
      <c r="F555" s="12">
        <f t="shared" si="69"/>
        <v>3390.1052631578946</v>
      </c>
      <c r="G555" s="12"/>
    </row>
    <row r="556" spans="1:7" x14ac:dyDescent="0.25">
      <c r="C556" s="36">
        <v>22</v>
      </c>
      <c r="D556" s="12">
        <f t="shared" si="70"/>
        <v>5429.863636363636</v>
      </c>
      <c r="E556" s="10">
        <f t="shared" si="69"/>
        <v>12243.954545454546</v>
      </c>
      <c r="F556" s="12">
        <f t="shared" si="69"/>
        <v>2927.818181818182</v>
      </c>
      <c r="G556" s="12"/>
    </row>
    <row r="557" spans="1:7" x14ac:dyDescent="0.25">
      <c r="C557" s="36">
        <v>25</v>
      </c>
      <c r="D557" s="12">
        <f t="shared" si="70"/>
        <v>4778.28</v>
      </c>
      <c r="E557" s="10">
        <f t="shared" si="69"/>
        <v>10774.68</v>
      </c>
      <c r="F557" s="12">
        <f t="shared" si="69"/>
        <v>2576.48</v>
      </c>
      <c r="G557" s="12"/>
    </row>
    <row r="558" spans="1:7" x14ac:dyDescent="0.25">
      <c r="C558" s="36">
        <v>28</v>
      </c>
      <c r="D558" s="12">
        <f t="shared" si="70"/>
        <v>4266.3214285714284</v>
      </c>
      <c r="E558" s="10">
        <f t="shared" si="69"/>
        <v>9620.25</v>
      </c>
      <c r="F558" s="12">
        <f t="shared" si="69"/>
        <v>2300.4285714285716</v>
      </c>
      <c r="G558" s="12"/>
    </row>
    <row r="559" spans="1:7" x14ac:dyDescent="0.25">
      <c r="C559" s="36">
        <v>31</v>
      </c>
      <c r="D559" s="12">
        <f t="shared" si="70"/>
        <v>3853.4516129032259</v>
      </c>
      <c r="E559" s="10">
        <f t="shared" si="69"/>
        <v>8689.2580645161288</v>
      </c>
      <c r="F559" s="12">
        <f t="shared" si="69"/>
        <v>2077.8064516129034</v>
      </c>
      <c r="G559" s="12"/>
    </row>
    <row r="560" spans="1:7" x14ac:dyDescent="0.25">
      <c r="C560" s="36">
        <v>34</v>
      </c>
      <c r="D560" s="12">
        <f t="shared" si="70"/>
        <v>3513.4411764705883</v>
      </c>
      <c r="E560" s="10">
        <f t="shared" si="69"/>
        <v>7922.5588235294117</v>
      </c>
      <c r="F560" s="12">
        <f t="shared" si="69"/>
        <v>1894.4705882352941</v>
      </c>
      <c r="G560" s="12"/>
    </row>
    <row r="561" spans="1:7" x14ac:dyDescent="0.25">
      <c r="C561" s="36">
        <v>37</v>
      </c>
      <c r="D561" s="12">
        <f t="shared" si="70"/>
        <v>3228.5675675675675</v>
      </c>
      <c r="E561" s="10">
        <f t="shared" si="69"/>
        <v>7280.1891891891892</v>
      </c>
      <c r="F561" s="12">
        <f t="shared" si="69"/>
        <v>1740.8648648648648</v>
      </c>
      <c r="G561" s="12"/>
    </row>
    <row r="562" spans="1:7" x14ac:dyDescent="0.25">
      <c r="C562" s="36">
        <v>40</v>
      </c>
      <c r="D562" s="12">
        <f t="shared" si="70"/>
        <v>2986.4250000000002</v>
      </c>
      <c r="E562" s="12">
        <f>E$547/$C562</f>
        <v>6734.1750000000002</v>
      </c>
      <c r="F562" s="12">
        <f t="shared" si="69"/>
        <v>1610.3</v>
      </c>
      <c r="G562" s="12"/>
    </row>
    <row r="563" spans="1:7" x14ac:dyDescent="0.25">
      <c r="C563" s="36">
        <v>43</v>
      </c>
      <c r="D563" s="12">
        <f t="shared" si="70"/>
        <v>2778.0697674418607</v>
      </c>
      <c r="E563" s="12">
        <f t="shared" si="69"/>
        <v>6264.3488372093025</v>
      </c>
      <c r="F563" s="12">
        <f t="shared" si="69"/>
        <v>1497.953488372093</v>
      </c>
      <c r="G563" s="12"/>
    </row>
    <row r="564" spans="1:7" x14ac:dyDescent="0.25">
      <c r="C564" s="36">
        <v>46</v>
      </c>
      <c r="D564" s="12">
        <f t="shared" si="70"/>
        <v>2596.891304347826</v>
      </c>
      <c r="E564" s="12">
        <f t="shared" si="69"/>
        <v>5855.804347826087</v>
      </c>
      <c r="F564" s="12">
        <f t="shared" si="69"/>
        <v>1400.2608695652175</v>
      </c>
      <c r="G564" s="12"/>
    </row>
    <row r="565" spans="1:7" x14ac:dyDescent="0.25">
      <c r="C565" s="36">
        <v>49</v>
      </c>
      <c r="D565" s="12">
        <f t="shared" si="70"/>
        <v>2437.8979591836733</v>
      </c>
      <c r="E565" s="12">
        <f t="shared" si="70"/>
        <v>5497.2857142857147</v>
      </c>
      <c r="F565" s="12">
        <f>F$547/$C565</f>
        <v>1314.5306122448981</v>
      </c>
      <c r="G565" s="12"/>
    </row>
    <row r="566" spans="1:7" x14ac:dyDescent="0.25">
      <c r="C566" s="37">
        <v>52</v>
      </c>
      <c r="D566" s="12">
        <f t="shared" si="70"/>
        <v>2297.25</v>
      </c>
      <c r="E566" s="12">
        <f t="shared" si="70"/>
        <v>5180.1346153846152</v>
      </c>
      <c r="F566" s="12">
        <f t="shared" si="70"/>
        <v>1238.6923076923076</v>
      </c>
      <c r="G566" s="12"/>
    </row>
    <row r="567" spans="1:7" x14ac:dyDescent="0.25">
      <c r="C567" s="37">
        <v>55</v>
      </c>
      <c r="D567" s="12">
        <f t="shared" si="70"/>
        <v>2171.9454545454546</v>
      </c>
      <c r="E567" s="12">
        <f t="shared" si="70"/>
        <v>4897.5818181818186</v>
      </c>
      <c r="F567" s="12">
        <f t="shared" si="70"/>
        <v>1171.1272727272728</v>
      </c>
      <c r="G567" s="12"/>
    </row>
    <row r="568" spans="1:7" x14ac:dyDescent="0.25">
      <c r="C568" s="37">
        <v>58</v>
      </c>
      <c r="D568" s="12">
        <f t="shared" si="70"/>
        <v>2059.6034482758619</v>
      </c>
      <c r="E568" s="12">
        <f t="shared" si="70"/>
        <v>4644.2586206896549</v>
      </c>
      <c r="F568" s="12">
        <f t="shared" si="70"/>
        <v>1110.5517241379309</v>
      </c>
      <c r="G568" s="12"/>
    </row>
    <row r="569" spans="1:7" x14ac:dyDescent="0.25">
      <c r="C569" s="37">
        <v>61</v>
      </c>
      <c r="D569" s="12">
        <f>D$547/$C569</f>
        <v>1958.311475409836</v>
      </c>
      <c r="E569" s="12">
        <f t="shared" si="70"/>
        <v>4415.8524590163934</v>
      </c>
      <c r="F569" s="12">
        <f t="shared" si="70"/>
        <v>1055.9344262295083</v>
      </c>
      <c r="G569" s="12"/>
    </row>
    <row r="570" spans="1:7" x14ac:dyDescent="0.25">
      <c r="C570" s="37">
        <v>64</v>
      </c>
      <c r="D570" s="12">
        <f t="shared" si="70"/>
        <v>1866.515625</v>
      </c>
      <c r="E570" s="12">
        <f t="shared" si="70"/>
        <v>4208.859375</v>
      </c>
      <c r="F570" s="12">
        <f t="shared" si="70"/>
        <v>1006.4375</v>
      </c>
      <c r="G570" s="12"/>
    </row>
    <row r="571" spans="1:7" x14ac:dyDescent="0.25">
      <c r="C571" s="37"/>
      <c r="D571" s="12"/>
      <c r="E571" s="12"/>
      <c r="F571" s="12"/>
      <c r="G571" s="37"/>
    </row>
    <row r="572" spans="1:7" x14ac:dyDescent="0.25">
      <c r="A572" s="70" t="s">
        <v>63</v>
      </c>
      <c r="B572" s="70"/>
      <c r="C572" s="37"/>
      <c r="D572" s="37">
        <v>6</v>
      </c>
      <c r="E572" s="37">
        <v>13</v>
      </c>
      <c r="F572" s="37">
        <v>3</v>
      </c>
      <c r="G572" s="37"/>
    </row>
    <row r="573" spans="1:7" x14ac:dyDescent="0.25">
      <c r="A573" s="16"/>
      <c r="B573" s="16"/>
      <c r="C573" s="37"/>
      <c r="D573" s="37"/>
      <c r="E573" s="37"/>
      <c r="F573" s="37"/>
      <c r="G573" s="37"/>
    </row>
    <row r="574" spans="1:7" x14ac:dyDescent="0.25">
      <c r="A574" s="16"/>
      <c r="B574" s="16"/>
      <c r="C574" s="37"/>
      <c r="D574" s="37"/>
      <c r="E574" s="37"/>
      <c r="F574" s="37"/>
      <c r="G574" s="37"/>
    </row>
    <row r="575" spans="1:7" x14ac:dyDescent="0.25">
      <c r="C575" s="37"/>
      <c r="D575" s="37"/>
      <c r="E575" s="37"/>
      <c r="F575" s="37"/>
      <c r="G575" s="37"/>
    </row>
    <row r="576" spans="1:7" x14ac:dyDescent="0.25">
      <c r="C576" s="37"/>
      <c r="D576" s="37"/>
      <c r="E576" s="37"/>
      <c r="F576" s="37"/>
      <c r="G576" s="37"/>
    </row>
    <row r="577" spans="1:7" x14ac:dyDescent="0.25">
      <c r="C577" s="37"/>
      <c r="D577" s="37"/>
      <c r="E577" s="37"/>
      <c r="F577" s="37"/>
      <c r="G577" s="37"/>
    </row>
    <row r="578" spans="1:7" x14ac:dyDescent="0.25">
      <c r="C578" s="37"/>
      <c r="D578" s="71" t="s">
        <v>19</v>
      </c>
      <c r="E578" s="71"/>
      <c r="F578" s="37" t="s">
        <v>29</v>
      </c>
      <c r="G578" s="37"/>
    </row>
    <row r="579" spans="1:7" x14ac:dyDescent="0.25">
      <c r="C579" s="37"/>
      <c r="D579" s="37"/>
      <c r="E579" s="13"/>
      <c r="F579" s="37"/>
      <c r="G579" s="37"/>
    </row>
    <row r="580" spans="1:7" x14ac:dyDescent="0.25">
      <c r="C580" s="37"/>
      <c r="D580" s="3" t="s">
        <v>0</v>
      </c>
      <c r="E580" s="3" t="s">
        <v>51</v>
      </c>
      <c r="F580" s="3" t="s">
        <v>2</v>
      </c>
      <c r="G580" s="3"/>
    </row>
    <row r="581" spans="1:7" x14ac:dyDescent="0.25">
      <c r="C581" s="37"/>
      <c r="D581" s="37"/>
      <c r="E581" s="13"/>
      <c r="F581" s="37"/>
      <c r="G581" s="37"/>
    </row>
    <row r="582" spans="1:7" x14ac:dyDescent="0.25">
      <c r="A582" s="70" t="s">
        <v>36</v>
      </c>
      <c r="B582" s="70"/>
      <c r="C582" s="37"/>
      <c r="D582" s="25">
        <v>87019</v>
      </c>
      <c r="E582" s="25">
        <v>120196</v>
      </c>
      <c r="F582" s="25">
        <v>42117</v>
      </c>
      <c r="G582" s="25"/>
    </row>
    <row r="583" spans="1:7" x14ac:dyDescent="0.25">
      <c r="C583" s="37" t="s">
        <v>37</v>
      </c>
      <c r="D583" s="37"/>
      <c r="E583" s="37"/>
      <c r="F583" s="37"/>
      <c r="G583" s="37"/>
    </row>
    <row r="584" spans="1:7" x14ac:dyDescent="0.25">
      <c r="C584" s="36">
        <v>1</v>
      </c>
      <c r="D584" s="10">
        <f>D$582/$C584</f>
        <v>87019</v>
      </c>
      <c r="E584" s="10">
        <f t="shared" ref="E584:F595" si="71">E$582/$C584</f>
        <v>120196</v>
      </c>
      <c r="F584" s="10">
        <f t="shared" si="71"/>
        <v>42117</v>
      </c>
      <c r="G584" s="12"/>
    </row>
    <row r="585" spans="1:7" x14ac:dyDescent="0.25">
      <c r="C585" s="36">
        <v>4</v>
      </c>
      <c r="D585" s="10">
        <f t="shared" ref="D585:D595" si="72">D$582/$C585</f>
        <v>21754.75</v>
      </c>
      <c r="E585" s="10">
        <f t="shared" si="71"/>
        <v>30049</v>
      </c>
      <c r="F585" s="10">
        <f t="shared" si="71"/>
        <v>10529.25</v>
      </c>
      <c r="G585" s="12"/>
    </row>
    <row r="586" spans="1:7" x14ac:dyDescent="0.25">
      <c r="C586" s="36">
        <v>7</v>
      </c>
      <c r="D586" s="10">
        <f t="shared" si="72"/>
        <v>12431.285714285714</v>
      </c>
      <c r="E586" s="10">
        <f t="shared" si="71"/>
        <v>17170.857142857141</v>
      </c>
      <c r="F586" s="12">
        <f t="shared" si="71"/>
        <v>6016.7142857142853</v>
      </c>
      <c r="G586" s="12"/>
    </row>
    <row r="587" spans="1:7" x14ac:dyDescent="0.25">
      <c r="C587" s="36">
        <v>10</v>
      </c>
      <c r="D587" s="10">
        <f t="shared" si="72"/>
        <v>8701.9</v>
      </c>
      <c r="E587" s="10">
        <f t="shared" si="71"/>
        <v>12019.6</v>
      </c>
      <c r="F587" s="12">
        <f t="shared" si="71"/>
        <v>4211.7</v>
      </c>
      <c r="G587" s="12"/>
    </row>
    <row r="588" spans="1:7" x14ac:dyDescent="0.25">
      <c r="C588" s="36">
        <v>13</v>
      </c>
      <c r="D588" s="12">
        <f t="shared" si="72"/>
        <v>6693.7692307692305</v>
      </c>
      <c r="E588" s="10">
        <f t="shared" si="71"/>
        <v>9245.8461538461543</v>
      </c>
      <c r="F588" s="12">
        <f t="shared" si="71"/>
        <v>3239.7692307692309</v>
      </c>
      <c r="G588" s="12"/>
    </row>
    <row r="589" spans="1:7" x14ac:dyDescent="0.25">
      <c r="C589" s="36">
        <v>16</v>
      </c>
      <c r="D589" s="12">
        <f t="shared" si="72"/>
        <v>5438.6875</v>
      </c>
      <c r="E589" s="10">
        <f t="shared" si="71"/>
        <v>7512.25</v>
      </c>
      <c r="F589" s="12">
        <f t="shared" si="71"/>
        <v>2632.3125</v>
      </c>
      <c r="G589" s="12"/>
    </row>
    <row r="590" spans="1:7" x14ac:dyDescent="0.25">
      <c r="C590" s="36">
        <v>19</v>
      </c>
      <c r="D590" s="12">
        <f t="shared" si="72"/>
        <v>4579.9473684210525</v>
      </c>
      <c r="E590" s="12">
        <f t="shared" si="71"/>
        <v>6326.105263157895</v>
      </c>
      <c r="F590" s="12">
        <f t="shared" si="71"/>
        <v>2216.6842105263158</v>
      </c>
      <c r="G590" s="12"/>
    </row>
    <row r="591" spans="1:7" x14ac:dyDescent="0.25">
      <c r="C591" s="36">
        <v>22</v>
      </c>
      <c r="D591" s="12">
        <f t="shared" si="72"/>
        <v>3955.409090909091</v>
      </c>
      <c r="E591" s="12">
        <f t="shared" si="71"/>
        <v>5463.454545454545</v>
      </c>
      <c r="F591" s="12">
        <f t="shared" si="71"/>
        <v>1914.409090909091</v>
      </c>
      <c r="G591" s="12"/>
    </row>
    <row r="592" spans="1:7" x14ac:dyDescent="0.25">
      <c r="C592" s="36">
        <v>25</v>
      </c>
      <c r="D592" s="12">
        <f t="shared" si="72"/>
        <v>3480.76</v>
      </c>
      <c r="E592" s="12">
        <f t="shared" si="71"/>
        <v>4807.84</v>
      </c>
      <c r="F592" s="12">
        <f t="shared" si="71"/>
        <v>1684.68</v>
      </c>
      <c r="G592" s="12"/>
    </row>
    <row r="593" spans="1:7" x14ac:dyDescent="0.25">
      <c r="C593" s="36">
        <v>28</v>
      </c>
      <c r="D593" s="12">
        <f t="shared" si="72"/>
        <v>3107.8214285714284</v>
      </c>
      <c r="E593" s="12">
        <f t="shared" si="71"/>
        <v>4292.7142857142853</v>
      </c>
      <c r="F593" s="12">
        <f t="shared" si="71"/>
        <v>1504.1785714285713</v>
      </c>
      <c r="G593" s="12"/>
    </row>
    <row r="594" spans="1:7" x14ac:dyDescent="0.25">
      <c r="C594" s="36">
        <v>31</v>
      </c>
      <c r="D594" s="12">
        <f t="shared" si="72"/>
        <v>2807.0645161290322</v>
      </c>
      <c r="E594" s="12">
        <f t="shared" si="71"/>
        <v>3877.2903225806454</v>
      </c>
      <c r="F594" s="12">
        <f t="shared" si="71"/>
        <v>1358.6129032258063</v>
      </c>
      <c r="G594" s="12"/>
    </row>
    <row r="595" spans="1:7" x14ac:dyDescent="0.25">
      <c r="C595" s="36">
        <v>34</v>
      </c>
      <c r="D595" s="12">
        <f t="shared" si="72"/>
        <v>2559.3823529411766</v>
      </c>
      <c r="E595" s="12">
        <f t="shared" si="71"/>
        <v>3535.1764705882351</v>
      </c>
      <c r="F595" s="12">
        <f t="shared" si="71"/>
        <v>1238.7352941176471</v>
      </c>
      <c r="G595" s="12"/>
    </row>
    <row r="596" spans="1:7" x14ac:dyDescent="0.25">
      <c r="C596" s="36"/>
      <c r="D596" s="37"/>
      <c r="E596" s="37"/>
      <c r="F596" s="37"/>
      <c r="G596" s="37"/>
    </row>
    <row r="597" spans="1:7" x14ac:dyDescent="0.25">
      <c r="A597" s="70" t="s">
        <v>63</v>
      </c>
      <c r="B597" s="70"/>
      <c r="C597" s="36"/>
      <c r="D597" s="37">
        <v>4</v>
      </c>
      <c r="E597" s="37">
        <v>6</v>
      </c>
      <c r="F597" s="37">
        <v>2</v>
      </c>
      <c r="G597" s="37"/>
    </row>
    <row r="598" spans="1:7" x14ac:dyDescent="0.25">
      <c r="A598" s="16"/>
      <c r="B598" s="16"/>
      <c r="C598" s="36"/>
      <c r="D598" s="37"/>
      <c r="E598" s="37"/>
      <c r="F598" s="37"/>
      <c r="G598" s="37"/>
    </row>
    <row r="599" spans="1:7" x14ac:dyDescent="0.25">
      <c r="A599" s="16"/>
      <c r="B599" s="16"/>
      <c r="C599" s="36"/>
      <c r="D599" s="37"/>
      <c r="E599" s="53"/>
      <c r="F599" s="37"/>
      <c r="G599" s="37"/>
    </row>
    <row r="600" spans="1:7" x14ac:dyDescent="0.25">
      <c r="C600" s="36"/>
      <c r="D600" s="37"/>
      <c r="E600" s="53"/>
      <c r="F600" s="37"/>
      <c r="G600" s="37"/>
    </row>
    <row r="601" spans="1:7" x14ac:dyDescent="0.25">
      <c r="C601" s="37"/>
      <c r="D601" s="37"/>
      <c r="E601" s="37"/>
      <c r="F601" s="37"/>
      <c r="G601" s="37"/>
    </row>
    <row r="602" spans="1:7" x14ac:dyDescent="0.25">
      <c r="C602" s="37"/>
      <c r="D602" s="37"/>
      <c r="E602" s="37"/>
      <c r="F602" s="37"/>
      <c r="G602" s="37"/>
    </row>
    <row r="603" spans="1:7" x14ac:dyDescent="0.25">
      <c r="C603" s="37"/>
      <c r="D603" s="71" t="s">
        <v>20</v>
      </c>
      <c r="E603" s="71"/>
      <c r="F603" s="37" t="s">
        <v>31</v>
      </c>
      <c r="G603" s="37"/>
    </row>
    <row r="604" spans="1:7" x14ac:dyDescent="0.25">
      <c r="C604" s="37"/>
      <c r="D604" s="37"/>
      <c r="E604" s="37"/>
      <c r="F604" s="37"/>
      <c r="G604" s="37"/>
    </row>
    <row r="605" spans="1:7" x14ac:dyDescent="0.25">
      <c r="C605" s="37"/>
      <c r="D605" s="3" t="s">
        <v>0</v>
      </c>
      <c r="E605" s="3" t="s">
        <v>51</v>
      </c>
      <c r="F605" s="3" t="s">
        <v>2</v>
      </c>
      <c r="G605" s="3"/>
    </row>
    <row r="606" spans="1:7" x14ac:dyDescent="0.25">
      <c r="C606" s="37"/>
      <c r="D606" s="37"/>
      <c r="E606" s="37"/>
      <c r="F606" s="37"/>
      <c r="G606" s="37"/>
    </row>
    <row r="607" spans="1:7" x14ac:dyDescent="0.25">
      <c r="A607" s="70" t="s">
        <v>36</v>
      </c>
      <c r="B607" s="70"/>
      <c r="C607" s="37"/>
      <c r="D607" s="25">
        <v>187497</v>
      </c>
      <c r="E607" s="25">
        <v>216789</v>
      </c>
      <c r="F607" s="25">
        <v>88601</v>
      </c>
      <c r="G607" s="25"/>
    </row>
    <row r="608" spans="1:7" x14ac:dyDescent="0.25">
      <c r="C608" s="37" t="s">
        <v>37</v>
      </c>
      <c r="D608" s="37"/>
      <c r="E608" s="37"/>
      <c r="F608" s="37"/>
      <c r="G608" s="37"/>
    </row>
    <row r="609" spans="3:7" x14ac:dyDescent="0.25">
      <c r="C609" s="36">
        <v>1</v>
      </c>
      <c r="D609" s="10">
        <f>D$607/$C609</f>
        <v>187497</v>
      </c>
      <c r="E609" s="10">
        <f t="shared" ref="E609:F624" si="73">E$607/$C609</f>
        <v>216789</v>
      </c>
      <c r="F609" s="10">
        <f t="shared" si="73"/>
        <v>88601</v>
      </c>
      <c r="G609" s="12"/>
    </row>
    <row r="610" spans="3:7" x14ac:dyDescent="0.25">
      <c r="C610" s="36">
        <v>4</v>
      </c>
      <c r="D610" s="10">
        <f t="shared" ref="D610:F631" si="74">D$607/$C610</f>
        <v>46874.25</v>
      </c>
      <c r="E610" s="10">
        <f t="shared" si="73"/>
        <v>54197.25</v>
      </c>
      <c r="F610" s="10">
        <f t="shared" si="73"/>
        <v>22150.25</v>
      </c>
      <c r="G610" s="12"/>
    </row>
    <row r="611" spans="3:7" x14ac:dyDescent="0.25">
      <c r="C611" s="36">
        <v>7</v>
      </c>
      <c r="D611" s="10">
        <f t="shared" si="74"/>
        <v>26785.285714285714</v>
      </c>
      <c r="E611" s="10">
        <f t="shared" si="73"/>
        <v>30969.857142857141</v>
      </c>
      <c r="F611" s="10">
        <f t="shared" si="73"/>
        <v>12657.285714285714</v>
      </c>
      <c r="G611" s="12"/>
    </row>
    <row r="612" spans="3:7" x14ac:dyDescent="0.25">
      <c r="C612" s="36">
        <v>10</v>
      </c>
      <c r="D612" s="10">
        <f t="shared" si="74"/>
        <v>18749.7</v>
      </c>
      <c r="E612" s="10">
        <f t="shared" si="73"/>
        <v>21678.9</v>
      </c>
      <c r="F612" s="10">
        <f t="shared" si="73"/>
        <v>8860.1</v>
      </c>
      <c r="G612" s="12"/>
    </row>
    <row r="613" spans="3:7" x14ac:dyDescent="0.25">
      <c r="C613" s="36">
        <v>13</v>
      </c>
      <c r="D613" s="10">
        <f t="shared" si="74"/>
        <v>14422.846153846154</v>
      </c>
      <c r="E613" s="10">
        <f t="shared" si="73"/>
        <v>16676.076923076922</v>
      </c>
      <c r="F613" s="12">
        <f t="shared" si="73"/>
        <v>6815.4615384615381</v>
      </c>
      <c r="G613" s="12"/>
    </row>
    <row r="614" spans="3:7" x14ac:dyDescent="0.25">
      <c r="C614" s="36">
        <v>16</v>
      </c>
      <c r="D614" s="10">
        <f t="shared" si="74"/>
        <v>11718.5625</v>
      </c>
      <c r="E614" s="10">
        <f t="shared" si="73"/>
        <v>13549.3125</v>
      </c>
      <c r="F614" s="12">
        <f t="shared" si="73"/>
        <v>5537.5625</v>
      </c>
      <c r="G614" s="12"/>
    </row>
    <row r="615" spans="3:7" x14ac:dyDescent="0.25">
      <c r="C615" s="36">
        <v>19</v>
      </c>
      <c r="D615" s="10">
        <f t="shared" si="74"/>
        <v>9868.2631578947367</v>
      </c>
      <c r="E615" s="10">
        <f t="shared" si="73"/>
        <v>11409.947368421053</v>
      </c>
      <c r="F615" s="12">
        <f t="shared" si="73"/>
        <v>4663.2105263157891</v>
      </c>
      <c r="G615" s="12"/>
    </row>
    <row r="616" spans="3:7" x14ac:dyDescent="0.25">
      <c r="C616" s="36">
        <v>22</v>
      </c>
      <c r="D616" s="10">
        <f t="shared" si="74"/>
        <v>8522.5909090909099</v>
      </c>
      <c r="E616" s="10">
        <f t="shared" si="73"/>
        <v>9854.045454545454</v>
      </c>
      <c r="F616" s="12">
        <f t="shared" si="73"/>
        <v>4027.318181818182</v>
      </c>
      <c r="G616" s="12"/>
    </row>
    <row r="617" spans="3:7" x14ac:dyDescent="0.25">
      <c r="C617" s="36">
        <v>25</v>
      </c>
      <c r="D617" s="10">
        <f t="shared" si="74"/>
        <v>7499.88</v>
      </c>
      <c r="E617" s="10">
        <f t="shared" si="73"/>
        <v>8671.56</v>
      </c>
      <c r="F617" s="12">
        <f t="shared" si="73"/>
        <v>3544.04</v>
      </c>
      <c r="G617" s="12"/>
    </row>
    <row r="618" spans="3:7" x14ac:dyDescent="0.25">
      <c r="C618" s="36">
        <v>28</v>
      </c>
      <c r="D618" s="12">
        <f t="shared" si="74"/>
        <v>6696.3214285714284</v>
      </c>
      <c r="E618" s="10">
        <f t="shared" si="73"/>
        <v>7742.4642857142853</v>
      </c>
      <c r="F618" s="12">
        <f t="shared" si="73"/>
        <v>3164.3214285714284</v>
      </c>
      <c r="G618" s="12"/>
    </row>
    <row r="619" spans="3:7" x14ac:dyDescent="0.25">
      <c r="C619" s="36">
        <v>31</v>
      </c>
      <c r="D619" s="12">
        <f t="shared" si="74"/>
        <v>6048.2903225806449</v>
      </c>
      <c r="E619" s="12">
        <f t="shared" si="73"/>
        <v>6993.1935483870966</v>
      </c>
      <c r="F619" s="12">
        <f t="shared" si="73"/>
        <v>2858.0967741935483</v>
      </c>
      <c r="G619" s="12"/>
    </row>
    <row r="620" spans="3:7" x14ac:dyDescent="0.25">
      <c r="C620" s="36">
        <v>34</v>
      </c>
      <c r="D620" s="12">
        <f t="shared" si="74"/>
        <v>5514.6176470588234</v>
      </c>
      <c r="E620" s="12">
        <f t="shared" si="73"/>
        <v>6376.1470588235297</v>
      </c>
      <c r="F620" s="12">
        <f t="shared" si="73"/>
        <v>2605.9117647058824</v>
      </c>
      <c r="G620" s="12"/>
    </row>
    <row r="621" spans="3:7" x14ac:dyDescent="0.25">
      <c r="C621" s="36">
        <v>37</v>
      </c>
      <c r="D621" s="12">
        <f t="shared" si="74"/>
        <v>5067.4864864864867</v>
      </c>
      <c r="E621" s="12">
        <f t="shared" si="73"/>
        <v>5859.1621621621625</v>
      </c>
      <c r="F621" s="12">
        <f t="shared" si="73"/>
        <v>2394.6216216216217</v>
      </c>
      <c r="G621" s="12"/>
    </row>
    <row r="622" spans="3:7" x14ac:dyDescent="0.25">
      <c r="C622" s="36">
        <v>40</v>
      </c>
      <c r="D622" s="12">
        <f t="shared" si="74"/>
        <v>4687.4250000000002</v>
      </c>
      <c r="E622" s="12">
        <f t="shared" si="73"/>
        <v>5419.7250000000004</v>
      </c>
      <c r="F622" s="12">
        <f t="shared" si="73"/>
        <v>2215.0250000000001</v>
      </c>
      <c r="G622" s="12"/>
    </row>
    <row r="623" spans="3:7" x14ac:dyDescent="0.25">
      <c r="C623" s="36">
        <v>43</v>
      </c>
      <c r="D623" s="12">
        <f t="shared" si="74"/>
        <v>4360.395348837209</v>
      </c>
      <c r="E623" s="12">
        <f t="shared" si="73"/>
        <v>5041.604651162791</v>
      </c>
      <c r="F623" s="12">
        <f t="shared" si="73"/>
        <v>2060.4883720930234</v>
      </c>
      <c r="G623" s="12"/>
    </row>
    <row r="624" spans="3:7" x14ac:dyDescent="0.25">
      <c r="C624" s="36">
        <v>46</v>
      </c>
      <c r="D624" s="12">
        <f t="shared" si="74"/>
        <v>4076.021739130435</v>
      </c>
      <c r="E624" s="12">
        <f t="shared" si="73"/>
        <v>4712.804347826087</v>
      </c>
      <c r="F624" s="12">
        <f t="shared" si="73"/>
        <v>1926.108695652174</v>
      </c>
      <c r="G624" s="12"/>
    </row>
    <row r="625" spans="1:7" x14ac:dyDescent="0.25">
      <c r="C625" s="36">
        <v>49</v>
      </c>
      <c r="D625" s="12">
        <f t="shared" si="74"/>
        <v>3826.4693877551022</v>
      </c>
      <c r="E625" s="12">
        <f t="shared" si="74"/>
        <v>4424.2653061224491</v>
      </c>
      <c r="F625" s="12">
        <f t="shared" si="74"/>
        <v>1808.1836734693877</v>
      </c>
      <c r="G625" s="12"/>
    </row>
    <row r="626" spans="1:7" x14ac:dyDescent="0.25">
      <c r="C626" s="37">
        <v>52</v>
      </c>
      <c r="D626" s="12">
        <f t="shared" si="74"/>
        <v>3605.7115384615386</v>
      </c>
      <c r="E626" s="12">
        <f t="shared" si="74"/>
        <v>4169.0192307692305</v>
      </c>
      <c r="F626" s="12">
        <f t="shared" si="74"/>
        <v>1703.8653846153845</v>
      </c>
      <c r="G626" s="12"/>
    </row>
    <row r="627" spans="1:7" x14ac:dyDescent="0.25">
      <c r="C627" s="37">
        <v>55</v>
      </c>
      <c r="D627" s="12">
        <f t="shared" si="74"/>
        <v>3409.0363636363636</v>
      </c>
      <c r="E627" s="12">
        <f t="shared" si="74"/>
        <v>3941.6181818181817</v>
      </c>
      <c r="F627" s="12">
        <f t="shared" si="74"/>
        <v>1610.9272727272728</v>
      </c>
      <c r="G627" s="12"/>
    </row>
    <row r="628" spans="1:7" x14ac:dyDescent="0.25">
      <c r="C628" s="37">
        <v>58</v>
      </c>
      <c r="D628" s="12">
        <f t="shared" si="74"/>
        <v>3232.7068965517242</v>
      </c>
      <c r="E628" s="12">
        <f t="shared" si="74"/>
        <v>3737.7413793103447</v>
      </c>
      <c r="F628" s="12">
        <f t="shared" si="74"/>
        <v>1527.6034482758621</v>
      </c>
      <c r="G628" s="12"/>
    </row>
    <row r="629" spans="1:7" x14ac:dyDescent="0.25">
      <c r="C629" s="37">
        <v>61</v>
      </c>
      <c r="D629" s="12">
        <f t="shared" si="74"/>
        <v>3073.7213114754099</v>
      </c>
      <c r="E629" s="12">
        <f t="shared" si="74"/>
        <v>3553.9180327868853</v>
      </c>
      <c r="F629" s="12">
        <f t="shared" si="74"/>
        <v>1452.4754098360656</v>
      </c>
      <c r="G629" s="12"/>
    </row>
    <row r="630" spans="1:7" x14ac:dyDescent="0.25">
      <c r="C630" s="37">
        <v>64</v>
      </c>
      <c r="D630" s="12">
        <f t="shared" si="74"/>
        <v>2929.640625</v>
      </c>
      <c r="E630" s="12">
        <f t="shared" si="74"/>
        <v>3387.328125</v>
      </c>
      <c r="F630" s="12">
        <f t="shared" si="74"/>
        <v>1384.390625</v>
      </c>
      <c r="G630" s="12"/>
    </row>
    <row r="631" spans="1:7" x14ac:dyDescent="0.25">
      <c r="C631" s="37">
        <v>67</v>
      </c>
      <c r="D631" s="12">
        <f t="shared" si="74"/>
        <v>2798.4626865671644</v>
      </c>
      <c r="E631" s="12">
        <f t="shared" si="74"/>
        <v>3235.6567164179105</v>
      </c>
      <c r="F631" s="12">
        <f t="shared" si="74"/>
        <v>1322.4029850746269</v>
      </c>
      <c r="G631" s="12"/>
    </row>
    <row r="632" spans="1:7" x14ac:dyDescent="0.25">
      <c r="C632" s="37"/>
      <c r="D632" s="37"/>
      <c r="E632" s="37"/>
      <c r="F632" s="37"/>
      <c r="G632" s="37"/>
    </row>
    <row r="633" spans="1:7" x14ac:dyDescent="0.25">
      <c r="A633" s="70" t="s">
        <v>63</v>
      </c>
      <c r="B633" s="70"/>
      <c r="C633" s="37"/>
      <c r="D633" s="37">
        <v>9</v>
      </c>
      <c r="E633" s="37">
        <v>10</v>
      </c>
      <c r="F633" s="37">
        <v>4</v>
      </c>
      <c r="G633" s="37"/>
    </row>
    <row r="634" spans="1:7" x14ac:dyDescent="0.25">
      <c r="A634" s="16"/>
      <c r="B634" s="16"/>
      <c r="C634" s="37"/>
      <c r="D634" s="37"/>
      <c r="E634" s="37"/>
      <c r="F634" s="37"/>
      <c r="G634" s="37"/>
    </row>
    <row r="635" spans="1:7" x14ac:dyDescent="0.25">
      <c r="A635" s="16"/>
      <c r="B635" s="16"/>
      <c r="C635" s="37"/>
      <c r="D635" s="37"/>
      <c r="E635" s="37"/>
      <c r="F635" s="37"/>
      <c r="G635" s="37"/>
    </row>
    <row r="636" spans="1:7" x14ac:dyDescent="0.25">
      <c r="C636" s="37"/>
      <c r="D636" s="37"/>
      <c r="E636" s="37"/>
      <c r="F636" s="37"/>
      <c r="G636" s="37"/>
    </row>
    <row r="637" spans="1:7" x14ac:dyDescent="0.25">
      <c r="C637" s="37"/>
      <c r="D637" s="37"/>
      <c r="E637" s="37"/>
      <c r="F637" s="37"/>
      <c r="G637" s="37"/>
    </row>
    <row r="638" spans="1:7" x14ac:dyDescent="0.25">
      <c r="C638" s="37"/>
      <c r="D638" s="37"/>
      <c r="E638" s="37"/>
      <c r="F638" s="37"/>
      <c r="G638" s="37"/>
    </row>
    <row r="639" spans="1:7" x14ac:dyDescent="0.25">
      <c r="C639" s="37"/>
      <c r="D639" s="71" t="s">
        <v>21</v>
      </c>
      <c r="E639" s="71"/>
      <c r="F639" s="37" t="s">
        <v>28</v>
      </c>
      <c r="G639" s="37"/>
    </row>
    <row r="640" spans="1:7" x14ac:dyDescent="0.25">
      <c r="C640" s="37"/>
      <c r="D640" s="37"/>
      <c r="E640" s="37"/>
      <c r="F640" s="37"/>
      <c r="G640" s="37"/>
    </row>
    <row r="641" spans="1:7" x14ac:dyDescent="0.25">
      <c r="A641" s="70"/>
      <c r="B641" s="70"/>
      <c r="C641" s="37"/>
      <c r="D641" s="3" t="s">
        <v>0</v>
      </c>
      <c r="E641" s="3" t="s">
        <v>51</v>
      </c>
      <c r="F641" s="3" t="s">
        <v>2</v>
      </c>
      <c r="G641" s="3"/>
    </row>
    <row r="642" spans="1:7" x14ac:dyDescent="0.25">
      <c r="C642" s="37"/>
      <c r="D642" s="37"/>
      <c r="E642" s="37"/>
      <c r="F642" s="37"/>
      <c r="G642" s="37"/>
    </row>
    <row r="643" spans="1:7" x14ac:dyDescent="0.25">
      <c r="A643" s="70" t="s">
        <v>36</v>
      </c>
      <c r="B643" s="70"/>
      <c r="C643" s="37"/>
      <c r="D643" s="25">
        <v>77631</v>
      </c>
      <c r="E643" s="25">
        <v>98842</v>
      </c>
      <c r="F643" s="25">
        <v>37451</v>
      </c>
      <c r="G643" s="25"/>
    </row>
    <row r="644" spans="1:7" x14ac:dyDescent="0.25">
      <c r="C644" s="37" t="s">
        <v>37</v>
      </c>
      <c r="D644" s="37"/>
      <c r="E644" s="37"/>
      <c r="F644" s="37"/>
      <c r="G644" s="37"/>
    </row>
    <row r="645" spans="1:7" x14ac:dyDescent="0.25">
      <c r="C645" s="36">
        <v>1</v>
      </c>
      <c r="D645" s="10">
        <f>D$643/$C645</f>
        <v>77631</v>
      </c>
      <c r="E645" s="10">
        <f t="shared" ref="E645:F654" si="75">E$643/$C645</f>
        <v>98842</v>
      </c>
      <c r="F645" s="10">
        <f t="shared" si="75"/>
        <v>37451</v>
      </c>
      <c r="G645" s="12"/>
    </row>
    <row r="646" spans="1:7" x14ac:dyDescent="0.25">
      <c r="C646" s="36">
        <v>4</v>
      </c>
      <c r="D646" s="10">
        <f t="shared" ref="D646:D654" si="76">D$643/$C646</f>
        <v>19407.75</v>
      </c>
      <c r="E646" s="10">
        <f t="shared" si="75"/>
        <v>24710.5</v>
      </c>
      <c r="F646" s="10">
        <f t="shared" si="75"/>
        <v>9362.75</v>
      </c>
      <c r="G646" s="12"/>
    </row>
    <row r="647" spans="1:7" x14ac:dyDescent="0.25">
      <c r="C647" s="36">
        <v>7</v>
      </c>
      <c r="D647" s="10">
        <f t="shared" si="76"/>
        <v>11090.142857142857</v>
      </c>
      <c r="E647" s="10">
        <f t="shared" si="75"/>
        <v>14120.285714285714</v>
      </c>
      <c r="F647" s="12">
        <f t="shared" si="75"/>
        <v>5350.1428571428569</v>
      </c>
      <c r="G647" s="12"/>
    </row>
    <row r="648" spans="1:7" x14ac:dyDescent="0.25">
      <c r="C648" s="36">
        <v>10</v>
      </c>
      <c r="D648" s="10">
        <f t="shared" si="76"/>
        <v>7763.1</v>
      </c>
      <c r="E648" s="10">
        <f t="shared" si="75"/>
        <v>9884.2000000000007</v>
      </c>
      <c r="F648" s="12">
        <f t="shared" si="75"/>
        <v>3745.1</v>
      </c>
      <c r="G648" s="12"/>
    </row>
    <row r="649" spans="1:7" x14ac:dyDescent="0.25">
      <c r="C649" s="36">
        <v>13</v>
      </c>
      <c r="D649" s="12">
        <f t="shared" si="76"/>
        <v>5971.6153846153848</v>
      </c>
      <c r="E649" s="12">
        <f t="shared" si="75"/>
        <v>7603.2307692307695</v>
      </c>
      <c r="F649" s="12">
        <f t="shared" si="75"/>
        <v>2880.8461538461538</v>
      </c>
      <c r="G649" s="12"/>
    </row>
    <row r="650" spans="1:7" x14ac:dyDescent="0.25">
      <c r="C650" s="36">
        <v>16</v>
      </c>
      <c r="D650" s="12">
        <f t="shared" si="76"/>
        <v>4851.9375</v>
      </c>
      <c r="E650" s="12">
        <f t="shared" si="75"/>
        <v>6177.625</v>
      </c>
      <c r="F650" s="12">
        <f t="shared" si="75"/>
        <v>2340.6875</v>
      </c>
      <c r="G650" s="12"/>
    </row>
    <row r="651" spans="1:7" x14ac:dyDescent="0.25">
      <c r="C651" s="36">
        <v>19</v>
      </c>
      <c r="D651" s="12">
        <f t="shared" si="76"/>
        <v>4085.8421052631579</v>
      </c>
      <c r="E651" s="12">
        <f t="shared" si="75"/>
        <v>5202.2105263157891</v>
      </c>
      <c r="F651" s="12">
        <f t="shared" si="75"/>
        <v>1971.1052631578948</v>
      </c>
      <c r="G651" s="12"/>
    </row>
    <row r="652" spans="1:7" x14ac:dyDescent="0.25">
      <c r="C652" s="36">
        <v>22</v>
      </c>
      <c r="D652" s="12">
        <f t="shared" si="76"/>
        <v>3528.681818181818</v>
      </c>
      <c r="E652" s="12">
        <f t="shared" si="75"/>
        <v>4492.818181818182</v>
      </c>
      <c r="F652" s="12">
        <f t="shared" si="75"/>
        <v>1702.3181818181818</v>
      </c>
      <c r="G652" s="12"/>
    </row>
    <row r="653" spans="1:7" x14ac:dyDescent="0.25">
      <c r="C653" s="36">
        <v>25</v>
      </c>
      <c r="D653" s="12">
        <f t="shared" si="76"/>
        <v>3105.24</v>
      </c>
      <c r="E653" s="12">
        <f t="shared" si="75"/>
        <v>3953.68</v>
      </c>
      <c r="F653" s="12">
        <f t="shared" si="75"/>
        <v>1498.04</v>
      </c>
      <c r="G653" s="12"/>
    </row>
    <row r="654" spans="1:7" x14ac:dyDescent="0.25">
      <c r="C654" s="36">
        <v>28</v>
      </c>
      <c r="D654" s="12">
        <f t="shared" si="76"/>
        <v>2772.5357142857142</v>
      </c>
      <c r="E654" s="12">
        <f t="shared" si="75"/>
        <v>3530.0714285714284</v>
      </c>
      <c r="F654" s="12">
        <f t="shared" si="75"/>
        <v>1337.5357142857142</v>
      </c>
      <c r="G654" s="12"/>
    </row>
    <row r="655" spans="1:7" x14ac:dyDescent="0.25">
      <c r="C655" s="36"/>
      <c r="D655" s="37"/>
      <c r="E655" s="37"/>
      <c r="F655" s="37"/>
      <c r="G655" s="37"/>
    </row>
    <row r="656" spans="1:7" x14ac:dyDescent="0.25">
      <c r="A656" s="70" t="s">
        <v>63</v>
      </c>
      <c r="B656" s="70"/>
      <c r="C656" s="36"/>
      <c r="D656" s="37">
        <v>4</v>
      </c>
      <c r="E656" s="37">
        <v>4</v>
      </c>
      <c r="F656" s="37">
        <v>2</v>
      </c>
      <c r="G656" s="37"/>
    </row>
    <row r="657" spans="1:7" x14ac:dyDescent="0.25">
      <c r="A657" s="16"/>
      <c r="B657" s="16"/>
      <c r="C657" s="36"/>
      <c r="D657" s="37"/>
      <c r="E657" s="37"/>
      <c r="F657" s="37"/>
      <c r="G657" s="37"/>
    </row>
    <row r="658" spans="1:7" x14ac:dyDescent="0.25">
      <c r="A658" s="16"/>
      <c r="B658" s="16"/>
      <c r="C658" s="36"/>
      <c r="D658" s="37"/>
      <c r="E658" s="37"/>
      <c r="F658" s="37"/>
      <c r="G658" s="37"/>
    </row>
    <row r="659" spans="1:7" x14ac:dyDescent="0.25">
      <c r="A659" s="23"/>
      <c r="B659" s="23"/>
      <c r="C659" s="36"/>
      <c r="D659" s="37"/>
      <c r="E659" s="37"/>
      <c r="F659" s="37"/>
      <c r="G659" s="37"/>
    </row>
    <row r="660" spans="1:7" x14ac:dyDescent="0.25">
      <c r="C660" s="36"/>
      <c r="D660" s="37"/>
      <c r="E660" s="53"/>
      <c r="F660" s="37"/>
      <c r="G660" s="37"/>
    </row>
    <row r="661" spans="1:7" x14ac:dyDescent="0.25">
      <c r="C661" s="36"/>
      <c r="D661" s="37"/>
      <c r="E661" s="37"/>
      <c r="F661" s="37"/>
      <c r="G661" s="37"/>
    </row>
    <row r="662" spans="1:7" x14ac:dyDescent="0.25">
      <c r="C662" s="37"/>
      <c r="D662" s="71" t="s">
        <v>22</v>
      </c>
      <c r="E662" s="71"/>
      <c r="F662" s="37" t="s">
        <v>32</v>
      </c>
      <c r="G662" s="37"/>
    </row>
    <row r="663" spans="1:7" x14ac:dyDescent="0.25">
      <c r="C663" s="37"/>
      <c r="D663" s="37"/>
      <c r="E663" s="37"/>
      <c r="F663" s="37"/>
      <c r="G663" s="37"/>
    </row>
    <row r="664" spans="1:7" x14ac:dyDescent="0.25">
      <c r="C664" s="37"/>
      <c r="D664" s="3" t="s">
        <v>0</v>
      </c>
      <c r="E664" s="3" t="s">
        <v>51</v>
      </c>
      <c r="F664" s="3" t="s">
        <v>2</v>
      </c>
      <c r="G664" s="3"/>
    </row>
    <row r="665" spans="1:7" x14ac:dyDescent="0.25">
      <c r="C665" s="37"/>
      <c r="D665" s="37"/>
      <c r="E665" s="37"/>
      <c r="F665" s="37"/>
      <c r="G665" s="37"/>
    </row>
    <row r="666" spans="1:7" x14ac:dyDescent="0.25">
      <c r="A666" s="70" t="s">
        <v>36</v>
      </c>
      <c r="B666" s="70"/>
      <c r="C666" s="37"/>
      <c r="D666" s="25">
        <v>97698</v>
      </c>
      <c r="E666" s="25">
        <v>119692</v>
      </c>
      <c r="F666" s="25">
        <v>45357</v>
      </c>
      <c r="G666" s="25"/>
    </row>
    <row r="667" spans="1:7" x14ac:dyDescent="0.25">
      <c r="C667" s="37" t="s">
        <v>37</v>
      </c>
      <c r="D667" s="37"/>
      <c r="E667" s="37"/>
      <c r="F667" s="37"/>
      <c r="G667" s="37"/>
    </row>
    <row r="668" spans="1:7" x14ac:dyDescent="0.25">
      <c r="C668" s="36">
        <v>1</v>
      </c>
      <c r="D668" s="10">
        <f>D$666/$C668</f>
        <v>97698</v>
      </c>
      <c r="E668" s="10">
        <f t="shared" ref="E668:F668" si="77">E$666/$C668</f>
        <v>119692</v>
      </c>
      <c r="F668" s="10">
        <f t="shared" si="77"/>
        <v>45357</v>
      </c>
      <c r="G668" s="12"/>
    </row>
    <row r="669" spans="1:7" x14ac:dyDescent="0.25">
      <c r="C669" s="36">
        <v>4</v>
      </c>
      <c r="D669" s="10">
        <f t="shared" ref="D669:F680" si="78">D$666/$C669</f>
        <v>24424.5</v>
      </c>
      <c r="E669" s="10">
        <f t="shared" si="78"/>
        <v>29923</v>
      </c>
      <c r="F669" s="10">
        <f t="shared" si="78"/>
        <v>11339.25</v>
      </c>
      <c r="G669" s="12"/>
    </row>
    <row r="670" spans="1:7" x14ac:dyDescent="0.25">
      <c r="C670" s="36">
        <v>7</v>
      </c>
      <c r="D670" s="10">
        <f t="shared" si="78"/>
        <v>13956.857142857143</v>
      </c>
      <c r="E670" s="10">
        <f t="shared" si="78"/>
        <v>17098.857142857141</v>
      </c>
      <c r="F670" s="12">
        <f t="shared" si="78"/>
        <v>6479.5714285714284</v>
      </c>
      <c r="G670" s="12"/>
    </row>
    <row r="671" spans="1:7" x14ac:dyDescent="0.25">
      <c r="C671" s="36">
        <v>10</v>
      </c>
      <c r="D671" s="10">
        <f t="shared" si="78"/>
        <v>9769.7999999999993</v>
      </c>
      <c r="E671" s="10">
        <f t="shared" si="78"/>
        <v>11969.2</v>
      </c>
      <c r="F671" s="12">
        <f t="shared" si="78"/>
        <v>4535.7</v>
      </c>
      <c r="G671" s="12"/>
    </row>
    <row r="672" spans="1:7" x14ac:dyDescent="0.25">
      <c r="C672" s="36">
        <v>13</v>
      </c>
      <c r="D672" s="10">
        <f t="shared" si="78"/>
        <v>7515.2307692307695</v>
      </c>
      <c r="E672" s="10">
        <f t="shared" si="78"/>
        <v>9207.0769230769238</v>
      </c>
      <c r="F672" s="12">
        <f t="shared" si="78"/>
        <v>3489</v>
      </c>
      <c r="G672" s="12"/>
    </row>
    <row r="673" spans="1:7" x14ac:dyDescent="0.25">
      <c r="C673" s="36">
        <v>16</v>
      </c>
      <c r="D673" s="12">
        <f t="shared" si="78"/>
        <v>6106.125</v>
      </c>
      <c r="E673" s="10">
        <f t="shared" si="78"/>
        <v>7480.75</v>
      </c>
      <c r="F673" s="12">
        <f t="shared" si="78"/>
        <v>2834.8125</v>
      </c>
      <c r="G673" s="12"/>
    </row>
    <row r="674" spans="1:7" x14ac:dyDescent="0.25">
      <c r="C674" s="36">
        <v>19</v>
      </c>
      <c r="D674" s="12">
        <f t="shared" si="78"/>
        <v>5142</v>
      </c>
      <c r="E674" s="12">
        <f t="shared" si="78"/>
        <v>6299.5789473684208</v>
      </c>
      <c r="F674" s="12">
        <f t="shared" si="78"/>
        <v>2387.2105263157896</v>
      </c>
      <c r="G674" s="12"/>
    </row>
    <row r="675" spans="1:7" x14ac:dyDescent="0.25">
      <c r="C675" s="36">
        <v>22</v>
      </c>
      <c r="D675" s="12">
        <f t="shared" si="78"/>
        <v>4440.818181818182</v>
      </c>
      <c r="E675" s="12">
        <f t="shared" si="78"/>
        <v>5440.545454545455</v>
      </c>
      <c r="F675" s="12">
        <f t="shared" si="78"/>
        <v>2061.681818181818</v>
      </c>
      <c r="G675" s="12"/>
    </row>
    <row r="676" spans="1:7" x14ac:dyDescent="0.25">
      <c r="C676" s="36">
        <v>25</v>
      </c>
      <c r="D676" s="12">
        <f t="shared" si="78"/>
        <v>3907.92</v>
      </c>
      <c r="E676" s="12">
        <f t="shared" si="78"/>
        <v>4787.68</v>
      </c>
      <c r="F676" s="12">
        <f t="shared" si="78"/>
        <v>1814.28</v>
      </c>
      <c r="G676" s="12"/>
    </row>
    <row r="677" spans="1:7" x14ac:dyDescent="0.25">
      <c r="C677" s="36">
        <v>28</v>
      </c>
      <c r="D677" s="12">
        <f t="shared" si="78"/>
        <v>3489.2142857142858</v>
      </c>
      <c r="E677" s="12">
        <f t="shared" si="78"/>
        <v>4274.7142857142853</v>
      </c>
      <c r="F677" s="12">
        <f t="shared" si="78"/>
        <v>1619.8928571428571</v>
      </c>
      <c r="G677" s="12"/>
    </row>
    <row r="678" spans="1:7" x14ac:dyDescent="0.25">
      <c r="C678" s="36">
        <v>31</v>
      </c>
      <c r="D678" s="12">
        <f t="shared" si="78"/>
        <v>3151.5483870967741</v>
      </c>
      <c r="E678" s="12">
        <f t="shared" si="78"/>
        <v>3861.0322580645161</v>
      </c>
      <c r="F678" s="12">
        <f t="shared" si="78"/>
        <v>1463.1290322580646</v>
      </c>
      <c r="G678" s="12"/>
    </row>
    <row r="679" spans="1:7" x14ac:dyDescent="0.25">
      <c r="C679" s="36">
        <v>34</v>
      </c>
      <c r="D679" s="12">
        <f t="shared" si="78"/>
        <v>2873.4705882352941</v>
      </c>
      <c r="E679" s="12">
        <f t="shared" si="78"/>
        <v>3520.3529411764707</v>
      </c>
      <c r="F679" s="12">
        <f t="shared" si="78"/>
        <v>1334.0294117647059</v>
      </c>
      <c r="G679" s="12"/>
    </row>
    <row r="680" spans="1:7" x14ac:dyDescent="0.25">
      <c r="C680" s="36">
        <v>37</v>
      </c>
      <c r="D680" s="12">
        <f t="shared" si="78"/>
        <v>2640.4864864864867</v>
      </c>
      <c r="E680" s="12">
        <f t="shared" si="78"/>
        <v>3234.9189189189187</v>
      </c>
      <c r="F680" s="12">
        <f t="shared" si="78"/>
        <v>1225.8648648648648</v>
      </c>
      <c r="G680" s="12"/>
    </row>
    <row r="681" spans="1:7" x14ac:dyDescent="0.25">
      <c r="C681" s="36"/>
      <c r="D681" s="37"/>
      <c r="E681" s="37"/>
      <c r="F681" s="37"/>
      <c r="G681" s="37"/>
    </row>
    <row r="682" spans="1:7" x14ac:dyDescent="0.25">
      <c r="A682" s="70" t="s">
        <v>63</v>
      </c>
      <c r="B682" s="70"/>
      <c r="C682" s="36"/>
      <c r="D682" s="37">
        <v>5</v>
      </c>
      <c r="E682" s="37">
        <v>6</v>
      </c>
      <c r="F682" s="37">
        <v>2</v>
      </c>
      <c r="G682" s="37"/>
    </row>
    <row r="683" spans="1:7" x14ac:dyDescent="0.25">
      <c r="A683" s="16"/>
      <c r="B683" s="16"/>
      <c r="C683" s="36"/>
      <c r="D683" s="37"/>
      <c r="E683" s="53"/>
      <c r="F683" s="37"/>
      <c r="G683" s="37"/>
    </row>
    <row r="684" spans="1:7" x14ac:dyDescent="0.25">
      <c r="A684" s="16"/>
      <c r="B684" s="16"/>
      <c r="C684" s="36"/>
      <c r="D684" s="37"/>
      <c r="E684" s="37"/>
      <c r="F684" s="37"/>
      <c r="G684" s="37"/>
    </row>
    <row r="685" spans="1:7" x14ac:dyDescent="0.25">
      <c r="C685" s="37"/>
      <c r="D685" s="37"/>
      <c r="E685" s="37"/>
      <c r="F685" s="37"/>
      <c r="G685" s="37"/>
    </row>
    <row r="686" spans="1:7" x14ac:dyDescent="0.25">
      <c r="C686" s="37"/>
      <c r="D686" s="37"/>
      <c r="E686" s="37"/>
      <c r="F686" s="37"/>
      <c r="G686" s="37"/>
    </row>
    <row r="687" spans="1:7" x14ac:dyDescent="0.25">
      <c r="C687" s="37"/>
      <c r="D687" s="37"/>
      <c r="E687" s="37"/>
      <c r="F687" s="37"/>
      <c r="G687" s="37"/>
    </row>
    <row r="688" spans="1:7" x14ac:dyDescent="0.25">
      <c r="C688" s="37"/>
      <c r="D688" s="71" t="s">
        <v>23</v>
      </c>
      <c r="E688" s="71"/>
      <c r="F688" s="37" t="s">
        <v>26</v>
      </c>
      <c r="G688" s="37"/>
    </row>
    <row r="689" spans="1:7" x14ac:dyDescent="0.25">
      <c r="C689" s="37"/>
      <c r="D689" s="37"/>
      <c r="E689" s="37"/>
      <c r="F689" s="37"/>
      <c r="G689" s="37"/>
    </row>
    <row r="690" spans="1:7" x14ac:dyDescent="0.25">
      <c r="C690" s="37"/>
      <c r="D690" s="3" t="s">
        <v>0</v>
      </c>
      <c r="E690" s="3" t="s">
        <v>51</v>
      </c>
      <c r="F690" s="3" t="s">
        <v>2</v>
      </c>
      <c r="G690" s="3"/>
    </row>
    <row r="691" spans="1:7" x14ac:dyDescent="0.25">
      <c r="C691" s="37"/>
      <c r="D691" s="37"/>
      <c r="E691" s="37"/>
      <c r="F691" s="37"/>
      <c r="G691" s="37"/>
    </row>
    <row r="692" spans="1:7" x14ac:dyDescent="0.25">
      <c r="A692" s="70" t="s">
        <v>36</v>
      </c>
      <c r="B692" s="70"/>
      <c r="C692" s="37"/>
      <c r="D692" s="25">
        <v>76994</v>
      </c>
      <c r="E692" s="25">
        <v>112981</v>
      </c>
      <c r="F692" s="25">
        <v>40210</v>
      </c>
      <c r="G692" s="25"/>
    </row>
    <row r="693" spans="1:7" x14ac:dyDescent="0.25">
      <c r="C693" s="37" t="s">
        <v>37</v>
      </c>
      <c r="D693" s="37"/>
      <c r="E693" s="37"/>
      <c r="F693" s="37"/>
      <c r="G693" s="37"/>
    </row>
    <row r="694" spans="1:7" x14ac:dyDescent="0.25">
      <c r="C694" s="36">
        <v>1</v>
      </c>
      <c r="D694" s="10">
        <f>D$692/$C694</f>
        <v>76994</v>
      </c>
      <c r="E694" s="10">
        <f t="shared" ref="E694:F694" si="79">E$692/$C694</f>
        <v>112981</v>
      </c>
      <c r="F694" s="10">
        <f t="shared" si="79"/>
        <v>40210</v>
      </c>
      <c r="G694" s="12"/>
    </row>
    <row r="695" spans="1:7" x14ac:dyDescent="0.25">
      <c r="C695" s="36">
        <v>4</v>
      </c>
      <c r="D695" s="10">
        <f t="shared" ref="D695:F704" si="80">D$692/$C695</f>
        <v>19248.5</v>
      </c>
      <c r="E695" s="10">
        <f t="shared" si="80"/>
        <v>28245.25</v>
      </c>
      <c r="F695" s="10">
        <f t="shared" si="80"/>
        <v>10052.5</v>
      </c>
      <c r="G695" s="12"/>
    </row>
    <row r="696" spans="1:7" x14ac:dyDescent="0.25">
      <c r="C696" s="36">
        <v>7</v>
      </c>
      <c r="D696" s="10">
        <f t="shared" si="80"/>
        <v>10999.142857142857</v>
      </c>
      <c r="E696" s="10">
        <f t="shared" si="80"/>
        <v>16140.142857142857</v>
      </c>
      <c r="F696" s="12">
        <f t="shared" si="80"/>
        <v>5744.2857142857147</v>
      </c>
      <c r="G696" s="12"/>
    </row>
    <row r="697" spans="1:7" x14ac:dyDescent="0.25">
      <c r="C697" s="36">
        <v>10</v>
      </c>
      <c r="D697" s="10">
        <f t="shared" si="80"/>
        <v>7699.4</v>
      </c>
      <c r="E697" s="10">
        <f t="shared" si="80"/>
        <v>11298.1</v>
      </c>
      <c r="F697" s="12">
        <f t="shared" si="80"/>
        <v>4021</v>
      </c>
      <c r="G697" s="12"/>
    </row>
    <row r="698" spans="1:7" x14ac:dyDescent="0.25">
      <c r="C698" s="36">
        <v>13</v>
      </c>
      <c r="D698" s="12">
        <f t="shared" si="80"/>
        <v>5922.6153846153848</v>
      </c>
      <c r="E698" s="10">
        <f t="shared" si="80"/>
        <v>8690.8461538461543</v>
      </c>
      <c r="F698" s="12">
        <f t="shared" si="80"/>
        <v>3093.0769230769229</v>
      </c>
      <c r="G698" s="12"/>
    </row>
    <row r="699" spans="1:7" x14ac:dyDescent="0.25">
      <c r="C699" s="36">
        <v>16</v>
      </c>
      <c r="D699" s="12">
        <f t="shared" si="80"/>
        <v>4812.125</v>
      </c>
      <c r="E699" s="12">
        <f t="shared" si="80"/>
        <v>7061.3125</v>
      </c>
      <c r="F699" s="12">
        <f t="shared" si="80"/>
        <v>2513.125</v>
      </c>
      <c r="G699" s="12"/>
    </row>
    <row r="700" spans="1:7" x14ac:dyDescent="0.25">
      <c r="C700" s="36">
        <v>19</v>
      </c>
      <c r="D700" s="12">
        <f t="shared" si="80"/>
        <v>4052.3157894736842</v>
      </c>
      <c r="E700" s="12">
        <f t="shared" si="80"/>
        <v>5946.3684210526317</v>
      </c>
      <c r="F700" s="12">
        <f t="shared" si="80"/>
        <v>2116.3157894736842</v>
      </c>
      <c r="G700" s="12"/>
    </row>
    <row r="701" spans="1:7" x14ac:dyDescent="0.25">
      <c r="C701" s="36">
        <v>22</v>
      </c>
      <c r="D701" s="12">
        <f t="shared" si="80"/>
        <v>3499.7272727272725</v>
      </c>
      <c r="E701" s="12">
        <f t="shared" si="80"/>
        <v>5135.5</v>
      </c>
      <c r="F701" s="12">
        <f t="shared" si="80"/>
        <v>1827.7272727272727</v>
      </c>
      <c r="G701" s="12"/>
    </row>
    <row r="702" spans="1:7" x14ac:dyDescent="0.25">
      <c r="C702" s="36">
        <v>25</v>
      </c>
      <c r="D702" s="12">
        <f t="shared" si="80"/>
        <v>3079.76</v>
      </c>
      <c r="E702" s="12">
        <f t="shared" si="80"/>
        <v>4519.24</v>
      </c>
      <c r="F702" s="12">
        <f t="shared" si="80"/>
        <v>1608.4</v>
      </c>
      <c r="G702" s="12"/>
    </row>
    <row r="703" spans="1:7" x14ac:dyDescent="0.25">
      <c r="C703" s="36">
        <v>28</v>
      </c>
      <c r="D703" s="12">
        <f t="shared" si="80"/>
        <v>2749.7857142857142</v>
      </c>
      <c r="E703" s="12">
        <f t="shared" si="80"/>
        <v>4035.0357142857142</v>
      </c>
      <c r="F703" s="12">
        <f t="shared" si="80"/>
        <v>1436.0714285714287</v>
      </c>
      <c r="G703" s="12"/>
    </row>
    <row r="704" spans="1:7" x14ac:dyDescent="0.25">
      <c r="C704" s="36">
        <v>31</v>
      </c>
      <c r="D704" s="12">
        <f t="shared" si="80"/>
        <v>2483.6774193548385</v>
      </c>
      <c r="E704" s="12">
        <f t="shared" si="80"/>
        <v>3644.5483870967741</v>
      </c>
      <c r="F704" s="12">
        <f t="shared" si="80"/>
        <v>1297.0967741935483</v>
      </c>
      <c r="G704" s="12"/>
    </row>
    <row r="705" spans="1:7" x14ac:dyDescent="0.25">
      <c r="C705" s="36"/>
      <c r="D705" s="37"/>
      <c r="E705" s="37"/>
      <c r="F705" s="37"/>
      <c r="G705" s="37"/>
    </row>
    <row r="706" spans="1:7" x14ac:dyDescent="0.25">
      <c r="A706" s="70" t="s">
        <v>63</v>
      </c>
      <c r="B706" s="70"/>
      <c r="C706" s="36"/>
      <c r="D706" s="37">
        <v>4</v>
      </c>
      <c r="E706" s="37">
        <v>5</v>
      </c>
      <c r="F706" s="37">
        <v>2</v>
      </c>
      <c r="G706" s="37"/>
    </row>
    <row r="707" spans="1:7" x14ac:dyDescent="0.25">
      <c r="A707" s="16"/>
      <c r="B707" s="16"/>
      <c r="C707" s="36"/>
      <c r="D707" s="37"/>
      <c r="E707" s="37"/>
      <c r="F707" s="37"/>
      <c r="G707" s="37"/>
    </row>
    <row r="708" spans="1:7" x14ac:dyDescent="0.25">
      <c r="A708" s="16"/>
      <c r="B708" s="16"/>
      <c r="C708" s="36"/>
      <c r="D708" s="37"/>
      <c r="E708" s="37"/>
      <c r="F708" s="37"/>
      <c r="G708" s="37"/>
    </row>
    <row r="709" spans="1:7" x14ac:dyDescent="0.25">
      <c r="C709" s="36"/>
      <c r="D709" s="37"/>
      <c r="E709" s="37"/>
      <c r="F709" s="37"/>
      <c r="G709" s="37"/>
    </row>
    <row r="710" spans="1:7" x14ac:dyDescent="0.25">
      <c r="C710" s="36"/>
      <c r="D710" s="37"/>
      <c r="E710" s="37"/>
      <c r="F710" s="37"/>
      <c r="G710" s="37"/>
    </row>
    <row r="711" spans="1:7" x14ac:dyDescent="0.25">
      <c r="C711" s="37"/>
      <c r="D711" s="37"/>
      <c r="E711" s="37"/>
      <c r="F711" s="37"/>
      <c r="G711" s="37"/>
    </row>
    <row r="712" spans="1:7" x14ac:dyDescent="0.25">
      <c r="C712" s="37"/>
      <c r="D712" s="71" t="s">
        <v>24</v>
      </c>
      <c r="E712" s="71"/>
      <c r="F712" s="37" t="s">
        <v>27</v>
      </c>
      <c r="G712" s="37"/>
    </row>
    <row r="713" spans="1:7" x14ac:dyDescent="0.25">
      <c r="C713" s="37"/>
      <c r="D713" s="37"/>
      <c r="E713" s="37"/>
      <c r="F713" s="37"/>
      <c r="G713" s="37"/>
    </row>
    <row r="714" spans="1:7" x14ac:dyDescent="0.25">
      <c r="C714" s="37"/>
      <c r="D714" s="3" t="s">
        <v>0</v>
      </c>
      <c r="E714" s="3" t="s">
        <v>51</v>
      </c>
      <c r="F714" s="3" t="s">
        <v>2</v>
      </c>
      <c r="G714" s="3"/>
    </row>
    <row r="715" spans="1:7" x14ac:dyDescent="0.25">
      <c r="C715" s="37"/>
      <c r="D715" s="37"/>
      <c r="E715" s="37"/>
      <c r="F715" s="37"/>
      <c r="G715" s="37"/>
    </row>
    <row r="716" spans="1:7" x14ac:dyDescent="0.25">
      <c r="A716" s="70" t="s">
        <v>36</v>
      </c>
      <c r="B716" s="70"/>
      <c r="C716" s="37"/>
      <c r="D716" s="25">
        <v>203091</v>
      </c>
      <c r="E716" s="25">
        <v>231205</v>
      </c>
      <c r="F716" s="25">
        <v>137532</v>
      </c>
      <c r="G716" s="25"/>
    </row>
    <row r="717" spans="1:7" x14ac:dyDescent="0.25">
      <c r="C717" s="37" t="s">
        <v>37</v>
      </c>
      <c r="D717" s="37"/>
      <c r="E717" s="37"/>
      <c r="F717" s="37"/>
      <c r="G717" s="37"/>
    </row>
    <row r="718" spans="1:7" x14ac:dyDescent="0.25">
      <c r="C718" s="36">
        <v>1</v>
      </c>
      <c r="D718" s="10">
        <f>D$716/$C718</f>
        <v>203091</v>
      </c>
      <c r="E718" s="10">
        <f t="shared" ref="E718:F733" si="81">E$716/$C718</f>
        <v>231205</v>
      </c>
      <c r="F718" s="10">
        <f t="shared" si="81"/>
        <v>137532</v>
      </c>
      <c r="G718" s="12"/>
    </row>
    <row r="719" spans="1:7" x14ac:dyDescent="0.25">
      <c r="C719" s="36">
        <v>4</v>
      </c>
      <c r="D719" s="10">
        <f t="shared" ref="D719:F743" si="82">D$716/$C719</f>
        <v>50772.75</v>
      </c>
      <c r="E719" s="10">
        <f t="shared" si="81"/>
        <v>57801.25</v>
      </c>
      <c r="F719" s="10">
        <f t="shared" si="81"/>
        <v>34383</v>
      </c>
      <c r="G719" s="12"/>
    </row>
    <row r="720" spans="1:7" x14ac:dyDescent="0.25">
      <c r="C720" s="36">
        <v>7</v>
      </c>
      <c r="D720" s="10">
        <f t="shared" si="82"/>
        <v>29013</v>
      </c>
      <c r="E720" s="10">
        <f t="shared" si="81"/>
        <v>33029.285714285717</v>
      </c>
      <c r="F720" s="10">
        <f t="shared" si="81"/>
        <v>19647.428571428572</v>
      </c>
      <c r="G720" s="12"/>
    </row>
    <row r="721" spans="3:7" x14ac:dyDescent="0.25">
      <c r="C721" s="36">
        <v>10</v>
      </c>
      <c r="D721" s="10">
        <f t="shared" si="82"/>
        <v>20309.099999999999</v>
      </c>
      <c r="E721" s="10">
        <f t="shared" si="81"/>
        <v>23120.5</v>
      </c>
      <c r="F721" s="10">
        <f t="shared" si="81"/>
        <v>13753.2</v>
      </c>
      <c r="G721" s="12"/>
    </row>
    <row r="722" spans="3:7" x14ac:dyDescent="0.25">
      <c r="C722" s="36">
        <v>13</v>
      </c>
      <c r="D722" s="10">
        <f t="shared" si="82"/>
        <v>15622.384615384615</v>
      </c>
      <c r="E722" s="10">
        <f t="shared" si="81"/>
        <v>17785</v>
      </c>
      <c r="F722" s="10">
        <f t="shared" si="81"/>
        <v>10579.384615384615</v>
      </c>
      <c r="G722" s="12"/>
    </row>
    <row r="723" spans="3:7" x14ac:dyDescent="0.25">
      <c r="C723" s="36">
        <v>16</v>
      </c>
      <c r="D723" s="10">
        <f t="shared" si="82"/>
        <v>12693.1875</v>
      </c>
      <c r="E723" s="10">
        <f t="shared" si="81"/>
        <v>14450.3125</v>
      </c>
      <c r="F723" s="10">
        <f t="shared" si="81"/>
        <v>8595.75</v>
      </c>
      <c r="G723" s="12"/>
    </row>
    <row r="724" spans="3:7" x14ac:dyDescent="0.25">
      <c r="C724" s="36">
        <v>19</v>
      </c>
      <c r="D724" s="10">
        <f t="shared" si="82"/>
        <v>10689</v>
      </c>
      <c r="E724" s="10">
        <f t="shared" si="81"/>
        <v>12168.684210526315</v>
      </c>
      <c r="F724" s="12">
        <f t="shared" si="81"/>
        <v>7238.5263157894733</v>
      </c>
      <c r="G724" s="12"/>
    </row>
    <row r="725" spans="3:7" x14ac:dyDescent="0.25">
      <c r="C725" s="36">
        <v>22</v>
      </c>
      <c r="D725" s="10">
        <f t="shared" si="82"/>
        <v>9231.4090909090901</v>
      </c>
      <c r="E725" s="10">
        <f t="shared" si="81"/>
        <v>10509.318181818182</v>
      </c>
      <c r="F725" s="12">
        <f t="shared" si="81"/>
        <v>6251.454545454545</v>
      </c>
      <c r="G725" s="12"/>
    </row>
    <row r="726" spans="3:7" x14ac:dyDescent="0.25">
      <c r="C726" s="36">
        <v>25</v>
      </c>
      <c r="D726" s="10">
        <f t="shared" si="82"/>
        <v>8123.64</v>
      </c>
      <c r="E726" s="10">
        <f t="shared" si="81"/>
        <v>9248.2000000000007</v>
      </c>
      <c r="F726" s="12">
        <f t="shared" si="81"/>
        <v>5501.28</v>
      </c>
      <c r="G726" s="12"/>
    </row>
    <row r="727" spans="3:7" x14ac:dyDescent="0.25">
      <c r="C727" s="36">
        <v>28</v>
      </c>
      <c r="D727" s="12">
        <f t="shared" si="82"/>
        <v>7253.25</v>
      </c>
      <c r="E727" s="10">
        <f t="shared" si="81"/>
        <v>8257.3214285714294</v>
      </c>
      <c r="F727" s="12">
        <f t="shared" si="81"/>
        <v>4911.8571428571431</v>
      </c>
      <c r="G727" s="12"/>
    </row>
    <row r="728" spans="3:7" x14ac:dyDescent="0.25">
      <c r="C728" s="36">
        <v>31</v>
      </c>
      <c r="D728" s="12">
        <f t="shared" si="82"/>
        <v>6551.322580645161</v>
      </c>
      <c r="E728" s="10">
        <f t="shared" si="81"/>
        <v>7458.2258064516127</v>
      </c>
      <c r="F728" s="12">
        <f t="shared" si="81"/>
        <v>4436.5161290322585</v>
      </c>
      <c r="G728" s="12"/>
    </row>
    <row r="729" spans="3:7" x14ac:dyDescent="0.25">
      <c r="C729" s="36">
        <v>34</v>
      </c>
      <c r="D729" s="12">
        <f t="shared" si="82"/>
        <v>5973.2647058823532</v>
      </c>
      <c r="E729" s="12">
        <f t="shared" si="81"/>
        <v>6800.1470588235297</v>
      </c>
      <c r="F729" s="12">
        <f t="shared" si="81"/>
        <v>4045.0588235294117</v>
      </c>
      <c r="G729" s="12"/>
    </row>
    <row r="730" spans="3:7" x14ac:dyDescent="0.25">
      <c r="C730" s="36">
        <v>37</v>
      </c>
      <c r="D730" s="12">
        <f t="shared" si="82"/>
        <v>5488.9459459459458</v>
      </c>
      <c r="E730" s="12">
        <f t="shared" si="81"/>
        <v>6248.7837837837842</v>
      </c>
      <c r="F730" s="12">
        <f t="shared" si="81"/>
        <v>3717.0810810810813</v>
      </c>
      <c r="G730" s="12"/>
    </row>
    <row r="731" spans="3:7" x14ac:dyDescent="0.25">
      <c r="C731" s="36">
        <v>40</v>
      </c>
      <c r="D731" s="12">
        <f t="shared" si="82"/>
        <v>5077.2749999999996</v>
      </c>
      <c r="E731" s="12">
        <f t="shared" si="81"/>
        <v>5780.125</v>
      </c>
      <c r="F731" s="12">
        <f t="shared" si="81"/>
        <v>3438.3</v>
      </c>
      <c r="G731" s="12"/>
    </row>
    <row r="732" spans="3:7" x14ac:dyDescent="0.25">
      <c r="C732" s="36">
        <v>43</v>
      </c>
      <c r="D732" s="12">
        <f t="shared" si="82"/>
        <v>4723.0465116279074</v>
      </c>
      <c r="E732" s="12">
        <f t="shared" si="81"/>
        <v>5376.8604651162786</v>
      </c>
      <c r="F732" s="12">
        <f t="shared" si="81"/>
        <v>3198.4186046511627</v>
      </c>
      <c r="G732" s="12"/>
    </row>
    <row r="733" spans="3:7" x14ac:dyDescent="0.25">
      <c r="C733" s="36">
        <v>46</v>
      </c>
      <c r="D733" s="12">
        <f t="shared" si="82"/>
        <v>4415.021739130435</v>
      </c>
      <c r="E733" s="12">
        <f t="shared" si="81"/>
        <v>5026.195652173913</v>
      </c>
      <c r="F733" s="12">
        <f t="shared" si="81"/>
        <v>2989.8260869565215</v>
      </c>
      <c r="G733" s="12"/>
    </row>
    <row r="734" spans="3:7" x14ac:dyDescent="0.25">
      <c r="C734" s="36">
        <v>49</v>
      </c>
      <c r="D734" s="12">
        <f t="shared" si="82"/>
        <v>4144.7142857142853</v>
      </c>
      <c r="E734" s="12">
        <f t="shared" si="82"/>
        <v>4718.4693877551017</v>
      </c>
      <c r="F734" s="12">
        <f t="shared" si="82"/>
        <v>2806.7755102040815</v>
      </c>
      <c r="G734" s="12"/>
    </row>
    <row r="735" spans="3:7" x14ac:dyDescent="0.25">
      <c r="C735" s="37">
        <v>52</v>
      </c>
      <c r="D735" s="12">
        <f t="shared" si="82"/>
        <v>3905.5961538461538</v>
      </c>
      <c r="E735" s="12">
        <f t="shared" si="82"/>
        <v>4446.25</v>
      </c>
      <c r="F735" s="12">
        <f t="shared" si="82"/>
        <v>2644.8461538461538</v>
      </c>
      <c r="G735" s="12"/>
    </row>
    <row r="736" spans="3:7" x14ac:dyDescent="0.25">
      <c r="C736" s="37">
        <v>55</v>
      </c>
      <c r="D736" s="12">
        <f t="shared" si="82"/>
        <v>3692.5636363636363</v>
      </c>
      <c r="E736" s="12">
        <f t="shared" si="82"/>
        <v>4203.727272727273</v>
      </c>
      <c r="F736" s="12">
        <f t="shared" si="82"/>
        <v>2500.5818181818181</v>
      </c>
      <c r="G736" s="12"/>
    </row>
    <row r="737" spans="1:7" x14ac:dyDescent="0.25">
      <c r="C737" s="37">
        <v>58</v>
      </c>
      <c r="D737" s="12">
        <f t="shared" si="82"/>
        <v>3501.5689655172414</v>
      </c>
      <c r="E737" s="12">
        <f t="shared" si="82"/>
        <v>3986.2931034482758</v>
      </c>
      <c r="F737" s="12">
        <f t="shared" si="82"/>
        <v>2371.2413793103447</v>
      </c>
      <c r="G737" s="12"/>
    </row>
    <row r="738" spans="1:7" x14ac:dyDescent="0.25">
      <c r="C738" s="37">
        <v>61</v>
      </c>
      <c r="D738" s="12">
        <f t="shared" si="82"/>
        <v>3329.3606557377047</v>
      </c>
      <c r="E738" s="12">
        <f t="shared" si="82"/>
        <v>3790.2459016393441</v>
      </c>
      <c r="F738" s="12">
        <f t="shared" si="82"/>
        <v>2254.622950819672</v>
      </c>
      <c r="G738" s="12"/>
    </row>
    <row r="739" spans="1:7" x14ac:dyDescent="0.25">
      <c r="C739" s="37">
        <v>64</v>
      </c>
      <c r="D739" s="12">
        <f t="shared" si="82"/>
        <v>3173.296875</v>
      </c>
      <c r="E739" s="12">
        <f t="shared" si="82"/>
        <v>3612.578125</v>
      </c>
      <c r="F739" s="12">
        <f t="shared" si="82"/>
        <v>2148.9375</v>
      </c>
      <c r="G739" s="12"/>
    </row>
    <row r="740" spans="1:7" x14ac:dyDescent="0.25">
      <c r="C740" s="37">
        <v>67</v>
      </c>
      <c r="D740" s="12">
        <f t="shared" si="82"/>
        <v>3031.2089552238808</v>
      </c>
      <c r="E740" s="12">
        <f t="shared" si="82"/>
        <v>3450.8208955223881</v>
      </c>
      <c r="F740" s="12">
        <f t="shared" si="82"/>
        <v>2052.7164179104479</v>
      </c>
      <c r="G740" s="12"/>
    </row>
    <row r="741" spans="1:7" x14ac:dyDescent="0.25">
      <c r="C741" s="37">
        <v>70</v>
      </c>
      <c r="D741" s="12">
        <f t="shared" si="82"/>
        <v>2901.3</v>
      </c>
      <c r="E741" s="12">
        <f t="shared" si="82"/>
        <v>3302.9285714285716</v>
      </c>
      <c r="F741" s="12">
        <f t="shared" si="82"/>
        <v>1964.7428571428572</v>
      </c>
      <c r="G741" s="12"/>
    </row>
    <row r="742" spans="1:7" x14ac:dyDescent="0.25">
      <c r="C742" s="37">
        <v>73</v>
      </c>
      <c r="D742" s="12">
        <f t="shared" si="82"/>
        <v>2782.0684931506848</v>
      </c>
      <c r="E742" s="12">
        <f t="shared" si="82"/>
        <v>3167.1917808219177</v>
      </c>
      <c r="F742" s="12">
        <f t="shared" si="82"/>
        <v>1884</v>
      </c>
      <c r="G742" s="12"/>
    </row>
    <row r="743" spans="1:7" x14ac:dyDescent="0.25">
      <c r="C743" s="37">
        <v>76</v>
      </c>
      <c r="D743" s="12">
        <f t="shared" si="82"/>
        <v>2672.25</v>
      </c>
      <c r="E743" s="12">
        <f t="shared" si="82"/>
        <v>3042.1710526315787</v>
      </c>
      <c r="F743" s="12">
        <f t="shared" si="82"/>
        <v>1809.6315789473683</v>
      </c>
      <c r="G743" s="12"/>
    </row>
    <row r="744" spans="1:7" x14ac:dyDescent="0.25">
      <c r="C744" s="37"/>
      <c r="D744" s="37"/>
      <c r="E744" s="37"/>
      <c r="F744" s="37"/>
      <c r="G744" s="37"/>
    </row>
    <row r="745" spans="1:7" x14ac:dyDescent="0.25">
      <c r="A745" s="70" t="s">
        <v>63</v>
      </c>
      <c r="B745" s="70"/>
      <c r="C745" s="37"/>
      <c r="D745" s="37">
        <v>9</v>
      </c>
      <c r="E745" s="37">
        <v>11</v>
      </c>
      <c r="F745" s="37">
        <v>6</v>
      </c>
      <c r="G745" s="37"/>
    </row>
    <row r="746" spans="1:7" x14ac:dyDescent="0.25">
      <c r="A746" s="16"/>
      <c r="B746" s="16"/>
      <c r="C746" s="37"/>
      <c r="D746" s="37"/>
      <c r="E746" s="37"/>
      <c r="F746" s="37"/>
      <c r="G746" s="37"/>
    </row>
    <row r="747" spans="1:7" x14ac:dyDescent="0.25">
      <c r="A747" s="16"/>
      <c r="B747" s="16"/>
      <c r="C747" s="37"/>
      <c r="D747" s="37"/>
      <c r="E747" s="37"/>
      <c r="F747" s="37"/>
      <c r="G747" s="37"/>
    </row>
    <row r="748" spans="1:7" x14ac:dyDescent="0.25">
      <c r="A748" s="23"/>
      <c r="B748" s="23"/>
      <c r="C748" s="37"/>
      <c r="D748" s="37"/>
      <c r="E748" s="37"/>
      <c r="F748" s="37"/>
      <c r="G748" s="37"/>
    </row>
    <row r="749" spans="1:7" x14ac:dyDescent="0.25">
      <c r="C749" s="37"/>
      <c r="D749" s="37"/>
      <c r="E749" s="37"/>
      <c r="F749" s="37"/>
      <c r="G749" s="37"/>
    </row>
    <row r="750" spans="1:7" x14ac:dyDescent="0.25">
      <c r="C750" s="37"/>
      <c r="D750" s="37"/>
      <c r="E750" s="37"/>
      <c r="F750" s="37"/>
      <c r="G750" s="37"/>
    </row>
    <row r="751" spans="1:7" x14ac:dyDescent="0.25">
      <c r="C751" s="37"/>
      <c r="D751" s="71" t="s">
        <v>25</v>
      </c>
      <c r="E751" s="71"/>
      <c r="F751" s="37" t="s">
        <v>31</v>
      </c>
      <c r="G751" s="37"/>
    </row>
    <row r="752" spans="1:7" x14ac:dyDescent="0.25">
      <c r="C752" s="37"/>
      <c r="D752" s="37"/>
      <c r="E752" s="37"/>
      <c r="F752" s="37"/>
      <c r="G752" s="37"/>
    </row>
    <row r="753" spans="1:7" x14ac:dyDescent="0.25">
      <c r="C753" s="37"/>
      <c r="D753" s="3" t="s">
        <v>0</v>
      </c>
      <c r="E753" s="3" t="s">
        <v>51</v>
      </c>
      <c r="F753" s="3" t="s">
        <v>2</v>
      </c>
      <c r="G753" s="3"/>
    </row>
    <row r="754" spans="1:7" x14ac:dyDescent="0.25">
      <c r="C754" s="37"/>
      <c r="D754" s="37"/>
      <c r="E754" s="37"/>
      <c r="F754" s="37"/>
      <c r="G754" s="37"/>
    </row>
    <row r="755" spans="1:7" x14ac:dyDescent="0.25">
      <c r="A755" s="70" t="s">
        <v>36</v>
      </c>
      <c r="B755" s="70"/>
      <c r="C755" s="37"/>
      <c r="D755" s="25">
        <v>251090</v>
      </c>
      <c r="E755" s="25">
        <v>138447</v>
      </c>
      <c r="F755" s="25">
        <v>142100</v>
      </c>
      <c r="G755" s="25"/>
    </row>
    <row r="756" spans="1:7" x14ac:dyDescent="0.25">
      <c r="C756" s="37" t="s">
        <v>37</v>
      </c>
      <c r="D756" s="37"/>
      <c r="E756" s="37"/>
      <c r="F756" s="37"/>
      <c r="G756" s="37"/>
    </row>
    <row r="757" spans="1:7" x14ac:dyDescent="0.25">
      <c r="C757" s="36">
        <v>1</v>
      </c>
      <c r="D757" s="10">
        <f>D$755/$C757</f>
        <v>251090</v>
      </c>
      <c r="E757" s="10">
        <f t="shared" ref="E757:F757" si="83">E$755/$C757</f>
        <v>138447</v>
      </c>
      <c r="F757" s="10">
        <f t="shared" si="83"/>
        <v>142100</v>
      </c>
      <c r="G757" s="12"/>
    </row>
    <row r="758" spans="1:7" x14ac:dyDescent="0.25">
      <c r="C758" s="36">
        <v>4</v>
      </c>
      <c r="D758" s="10">
        <f t="shared" ref="D758:F779" si="84">D$755/$C758</f>
        <v>62772.5</v>
      </c>
      <c r="E758" s="10">
        <f t="shared" si="84"/>
        <v>34611.75</v>
      </c>
      <c r="F758" s="10">
        <f t="shared" si="84"/>
        <v>35525</v>
      </c>
      <c r="G758" s="12"/>
    </row>
    <row r="759" spans="1:7" x14ac:dyDescent="0.25">
      <c r="C759" s="36">
        <v>7</v>
      </c>
      <c r="D759" s="10">
        <f t="shared" si="84"/>
        <v>35870</v>
      </c>
      <c r="E759" s="10">
        <f t="shared" si="84"/>
        <v>19778.142857142859</v>
      </c>
      <c r="F759" s="10">
        <f t="shared" si="84"/>
        <v>20300</v>
      </c>
      <c r="G759" s="12"/>
    </row>
    <row r="760" spans="1:7" x14ac:dyDescent="0.25">
      <c r="C760" s="36">
        <v>10</v>
      </c>
      <c r="D760" s="10">
        <f t="shared" si="84"/>
        <v>25109</v>
      </c>
      <c r="E760" s="10">
        <f t="shared" si="84"/>
        <v>13844.7</v>
      </c>
      <c r="F760" s="10">
        <f t="shared" si="84"/>
        <v>14210</v>
      </c>
      <c r="G760" s="12"/>
    </row>
    <row r="761" spans="1:7" x14ac:dyDescent="0.25">
      <c r="C761" s="36">
        <v>13</v>
      </c>
      <c r="D761" s="10">
        <f t="shared" si="84"/>
        <v>19314.615384615383</v>
      </c>
      <c r="E761" s="10">
        <f t="shared" si="84"/>
        <v>10649.76923076923</v>
      </c>
      <c r="F761" s="10">
        <f t="shared" si="84"/>
        <v>10930.76923076923</v>
      </c>
      <c r="G761" s="12"/>
    </row>
    <row r="762" spans="1:7" x14ac:dyDescent="0.25">
      <c r="C762" s="36">
        <v>16</v>
      </c>
      <c r="D762" s="10">
        <f t="shared" si="84"/>
        <v>15693.125</v>
      </c>
      <c r="E762" s="10">
        <f t="shared" si="84"/>
        <v>8652.9375</v>
      </c>
      <c r="F762" s="10">
        <f t="shared" si="84"/>
        <v>8881.25</v>
      </c>
      <c r="G762" s="12"/>
    </row>
    <row r="763" spans="1:7" x14ac:dyDescent="0.25">
      <c r="C763" s="36">
        <v>19</v>
      </c>
      <c r="D763" s="10">
        <f t="shared" si="84"/>
        <v>13215.263157894737</v>
      </c>
      <c r="E763" s="12">
        <f t="shared" si="84"/>
        <v>7286.6842105263158</v>
      </c>
      <c r="F763" s="12">
        <f t="shared" si="84"/>
        <v>7478.9473684210525</v>
      </c>
      <c r="G763" s="12"/>
    </row>
    <row r="764" spans="1:7" x14ac:dyDescent="0.25">
      <c r="C764" s="36">
        <v>22</v>
      </c>
      <c r="D764" s="10">
        <f t="shared" si="84"/>
        <v>11413.181818181818</v>
      </c>
      <c r="E764" s="12">
        <f t="shared" si="84"/>
        <v>6293.045454545455</v>
      </c>
      <c r="F764" s="12">
        <f t="shared" si="84"/>
        <v>6459.090909090909</v>
      </c>
      <c r="G764" s="12"/>
    </row>
    <row r="765" spans="1:7" x14ac:dyDescent="0.25">
      <c r="C765" s="36">
        <v>25</v>
      </c>
      <c r="D765" s="10">
        <f t="shared" si="84"/>
        <v>10043.6</v>
      </c>
      <c r="E765" s="12">
        <f t="shared" si="84"/>
        <v>5537.88</v>
      </c>
      <c r="F765" s="12">
        <f t="shared" si="84"/>
        <v>5684</v>
      </c>
      <c r="G765" s="12"/>
    </row>
    <row r="766" spans="1:7" x14ac:dyDescent="0.25">
      <c r="C766" s="36">
        <v>28</v>
      </c>
      <c r="D766" s="10">
        <f t="shared" si="84"/>
        <v>8967.5</v>
      </c>
      <c r="E766" s="12">
        <f t="shared" si="84"/>
        <v>4944.5357142857147</v>
      </c>
      <c r="F766" s="12">
        <f t="shared" si="84"/>
        <v>5075</v>
      </c>
      <c r="G766" s="12"/>
    </row>
    <row r="767" spans="1:7" x14ac:dyDescent="0.25">
      <c r="C767" s="36">
        <v>31</v>
      </c>
      <c r="D767" s="10">
        <f t="shared" si="84"/>
        <v>8099.677419354839</v>
      </c>
      <c r="E767" s="12">
        <f t="shared" si="84"/>
        <v>4466.0322580645161</v>
      </c>
      <c r="F767" s="12">
        <f t="shared" si="84"/>
        <v>4583.8709677419356</v>
      </c>
      <c r="G767" s="12"/>
    </row>
    <row r="768" spans="1:7" x14ac:dyDescent="0.25">
      <c r="C768" s="36">
        <v>34</v>
      </c>
      <c r="D768" s="12">
        <f t="shared" si="84"/>
        <v>7385</v>
      </c>
      <c r="E768" s="12">
        <f t="shared" si="84"/>
        <v>4071.9705882352941</v>
      </c>
      <c r="F768" s="12">
        <f t="shared" si="84"/>
        <v>4179.411764705882</v>
      </c>
      <c r="G768" s="12"/>
    </row>
    <row r="769" spans="1:7" x14ac:dyDescent="0.25">
      <c r="C769" s="36">
        <v>37</v>
      </c>
      <c r="D769" s="12">
        <f t="shared" si="84"/>
        <v>6786.2162162162158</v>
      </c>
      <c r="E769" s="12">
        <f t="shared" si="84"/>
        <v>3741.8108108108108</v>
      </c>
      <c r="F769" s="12">
        <f t="shared" si="84"/>
        <v>3840.5405405405404</v>
      </c>
      <c r="G769" s="12"/>
    </row>
    <row r="770" spans="1:7" x14ac:dyDescent="0.25">
      <c r="C770" s="36">
        <v>40</v>
      </c>
      <c r="D770" s="12">
        <f t="shared" si="84"/>
        <v>6277.25</v>
      </c>
      <c r="E770" s="12">
        <f t="shared" si="84"/>
        <v>3461.1750000000002</v>
      </c>
      <c r="F770" s="12">
        <f t="shared" si="84"/>
        <v>3552.5</v>
      </c>
      <c r="G770" s="12"/>
    </row>
    <row r="771" spans="1:7" x14ac:dyDescent="0.25">
      <c r="C771" s="36">
        <v>43</v>
      </c>
      <c r="D771" s="12">
        <f t="shared" si="84"/>
        <v>5839.3023255813951</v>
      </c>
      <c r="E771" s="12">
        <f t="shared" si="84"/>
        <v>3219.6976744186045</v>
      </c>
      <c r="F771" s="12">
        <f t="shared" si="84"/>
        <v>3304.6511627906975</v>
      </c>
      <c r="G771" s="12"/>
    </row>
    <row r="772" spans="1:7" x14ac:dyDescent="0.25">
      <c r="C772" s="36">
        <v>46</v>
      </c>
      <c r="D772" s="12">
        <f t="shared" si="84"/>
        <v>5458.478260869565</v>
      </c>
      <c r="E772" s="12">
        <f t="shared" si="84"/>
        <v>3009.717391304348</v>
      </c>
      <c r="F772" s="12">
        <f t="shared" si="84"/>
        <v>3089.1304347826085</v>
      </c>
      <c r="G772" s="12"/>
    </row>
    <row r="773" spans="1:7" x14ac:dyDescent="0.25">
      <c r="C773" s="36">
        <v>49</v>
      </c>
      <c r="D773" s="12">
        <f t="shared" si="84"/>
        <v>5124.2857142857147</v>
      </c>
      <c r="E773" s="12">
        <f t="shared" si="84"/>
        <v>2825.4489795918366</v>
      </c>
      <c r="F773" s="12">
        <f t="shared" si="84"/>
        <v>2900</v>
      </c>
      <c r="G773" s="12"/>
    </row>
    <row r="774" spans="1:7" x14ac:dyDescent="0.25">
      <c r="C774" s="37">
        <v>52</v>
      </c>
      <c r="D774" s="12">
        <f t="shared" si="84"/>
        <v>4828.6538461538457</v>
      </c>
      <c r="E774" s="12">
        <f t="shared" si="84"/>
        <v>2662.4423076923076</v>
      </c>
      <c r="F774" s="12">
        <f t="shared" si="84"/>
        <v>2732.6923076923076</v>
      </c>
      <c r="G774" s="12"/>
    </row>
    <row r="775" spans="1:7" x14ac:dyDescent="0.25">
      <c r="C775" s="37">
        <v>55</v>
      </c>
      <c r="D775" s="12">
        <f t="shared" si="84"/>
        <v>4565.272727272727</v>
      </c>
      <c r="E775" s="12">
        <f t="shared" si="84"/>
        <v>2517.2181818181816</v>
      </c>
      <c r="F775" s="12">
        <f t="shared" si="84"/>
        <v>2583.6363636363635</v>
      </c>
      <c r="G775" s="12"/>
    </row>
    <row r="776" spans="1:7" x14ac:dyDescent="0.25">
      <c r="C776" s="37">
        <v>58</v>
      </c>
      <c r="D776" s="12">
        <f t="shared" si="84"/>
        <v>4329.1379310344828</v>
      </c>
      <c r="E776" s="12">
        <f t="shared" si="84"/>
        <v>2387.0172413793102</v>
      </c>
      <c r="F776" s="12">
        <f t="shared" si="84"/>
        <v>2450</v>
      </c>
      <c r="G776" s="12"/>
    </row>
    <row r="777" spans="1:7" x14ac:dyDescent="0.25">
      <c r="C777" s="37">
        <v>61</v>
      </c>
      <c r="D777" s="12">
        <f t="shared" si="84"/>
        <v>4116.2295081967213</v>
      </c>
      <c r="E777" s="12">
        <f t="shared" si="84"/>
        <v>2269.622950819672</v>
      </c>
      <c r="F777" s="12">
        <f t="shared" si="84"/>
        <v>2329.5081967213114</v>
      </c>
      <c r="G777" s="12"/>
    </row>
    <row r="778" spans="1:7" x14ac:dyDescent="0.25">
      <c r="C778" s="37">
        <v>64</v>
      </c>
      <c r="D778" s="12">
        <f t="shared" si="84"/>
        <v>3923.28125</v>
      </c>
      <c r="E778" s="12">
        <f t="shared" si="84"/>
        <v>2163.234375</v>
      </c>
      <c r="F778" s="12">
        <f t="shared" si="84"/>
        <v>2220.3125</v>
      </c>
      <c r="G778" s="12"/>
    </row>
    <row r="779" spans="1:7" x14ac:dyDescent="0.25">
      <c r="C779" s="37">
        <v>67</v>
      </c>
      <c r="D779" s="12">
        <f t="shared" si="84"/>
        <v>3747.6119402985073</v>
      </c>
      <c r="E779" s="12">
        <f t="shared" si="84"/>
        <v>2066.373134328358</v>
      </c>
      <c r="F779" s="12">
        <f t="shared" si="84"/>
        <v>2120.8955223880598</v>
      </c>
      <c r="G779" s="12"/>
    </row>
    <row r="780" spans="1:7" x14ac:dyDescent="0.25">
      <c r="C780" s="37"/>
      <c r="D780" s="37"/>
      <c r="E780" s="37"/>
      <c r="F780" s="37"/>
      <c r="G780" s="37"/>
    </row>
    <row r="781" spans="1:7" x14ac:dyDescent="0.25">
      <c r="A781" s="70" t="s">
        <v>63</v>
      </c>
      <c r="B781" s="70"/>
      <c r="C781" s="37"/>
      <c r="D781" s="37">
        <v>11</v>
      </c>
      <c r="E781" s="37">
        <v>6</v>
      </c>
      <c r="F781" s="37">
        <v>6</v>
      </c>
      <c r="G781" s="37"/>
    </row>
    <row r="782" spans="1:7" x14ac:dyDescent="0.25">
      <c r="A782" s="16"/>
      <c r="B782" s="16"/>
      <c r="C782" s="37"/>
      <c r="D782" s="37"/>
      <c r="E782" s="37"/>
      <c r="F782" s="37"/>
      <c r="G782" s="37"/>
    </row>
    <row r="783" spans="1:7" x14ac:dyDescent="0.25">
      <c r="A783" s="16"/>
      <c r="B783" s="16"/>
      <c r="C783" s="37"/>
      <c r="D783" s="37"/>
      <c r="E783" s="37"/>
      <c r="F783" s="37"/>
      <c r="G783" s="37"/>
    </row>
    <row r="784" spans="1:7" x14ac:dyDescent="0.25">
      <c r="C784" s="37"/>
      <c r="D784" s="37"/>
      <c r="E784" s="37"/>
      <c r="F784" s="37"/>
      <c r="G784" s="37"/>
    </row>
    <row r="785" spans="1:7" x14ac:dyDescent="0.25">
      <c r="C785" s="37"/>
      <c r="D785" s="37"/>
      <c r="E785" s="37"/>
      <c r="F785" s="37"/>
      <c r="G785" s="37"/>
    </row>
    <row r="786" spans="1:7" x14ac:dyDescent="0.25">
      <c r="C786" s="37"/>
      <c r="D786" s="37"/>
      <c r="E786" s="37"/>
      <c r="F786" s="37"/>
      <c r="G786" s="37"/>
    </row>
    <row r="787" spans="1:7" x14ac:dyDescent="0.25">
      <c r="C787" s="37"/>
      <c r="D787" s="37"/>
      <c r="E787" s="37"/>
      <c r="F787" s="37"/>
      <c r="G787" s="37"/>
    </row>
    <row r="788" spans="1:7" x14ac:dyDescent="0.25">
      <c r="C788" s="53"/>
      <c r="D788" s="37"/>
      <c r="E788" s="37"/>
      <c r="F788" s="37"/>
      <c r="G788" s="37"/>
    </row>
    <row r="789" spans="1:7" x14ac:dyDescent="0.25">
      <c r="C789" s="53"/>
      <c r="D789" s="33" t="s">
        <v>0</v>
      </c>
      <c r="E789" s="33" t="s">
        <v>51</v>
      </c>
      <c r="F789" s="33" t="s">
        <v>2</v>
      </c>
      <c r="G789" s="52" t="s">
        <v>79</v>
      </c>
    </row>
    <row r="790" spans="1:7" x14ac:dyDescent="0.25">
      <c r="A790" s="70" t="s">
        <v>63</v>
      </c>
      <c r="B790" s="70"/>
      <c r="C790" s="53"/>
      <c r="D790" s="52">
        <f>D781+D745+D706+D682+D656+D633+D597+D572+D537+D512+D489+D465+D444+D417</f>
        <v>70</v>
      </c>
      <c r="E790" s="52">
        <f t="shared" ref="E790:F790" si="85">E781+E745+E706+E682+E656+E633+E597+E572+E537+E512+E489+E465+E444+E417</f>
        <v>91</v>
      </c>
      <c r="F790" s="52">
        <f t="shared" si="85"/>
        <v>39</v>
      </c>
      <c r="G790" s="52">
        <f>SUM(D790:F790)</f>
        <v>200</v>
      </c>
    </row>
    <row r="791" spans="1:7" x14ac:dyDescent="0.25">
      <c r="A791" s="16"/>
      <c r="B791" s="16"/>
      <c r="C791" s="53"/>
      <c r="D791" s="37"/>
      <c r="E791" s="37"/>
      <c r="F791" s="37"/>
      <c r="G791" s="37"/>
    </row>
    <row r="792" spans="1:7" x14ac:dyDescent="0.25">
      <c r="A792" s="16"/>
      <c r="B792" s="16"/>
      <c r="C792" s="53"/>
      <c r="D792" s="37"/>
      <c r="E792" s="37"/>
      <c r="F792" s="37"/>
      <c r="G792" s="37"/>
    </row>
    <row r="793" spans="1:7" x14ac:dyDescent="0.25">
      <c r="C793" s="7"/>
      <c r="D793" s="7"/>
      <c r="E793" s="7"/>
      <c r="F793" s="7"/>
      <c r="G793" s="7"/>
    </row>
    <row r="794" spans="1:7" x14ac:dyDescent="0.25">
      <c r="C794" s="7"/>
      <c r="D794" s="7"/>
      <c r="E794" s="7"/>
      <c r="F794" s="7"/>
      <c r="G794" s="7"/>
    </row>
    <row r="795" spans="1:7" x14ac:dyDescent="0.25">
      <c r="C795" s="7"/>
      <c r="D795" s="7"/>
      <c r="E795" s="7"/>
      <c r="F795" s="7"/>
      <c r="G795" s="7"/>
    </row>
    <row r="796" spans="1:7" x14ac:dyDescent="0.25">
      <c r="C796" s="7"/>
      <c r="D796" s="7"/>
      <c r="E796" s="7"/>
      <c r="F796" s="7"/>
      <c r="G796" s="7"/>
    </row>
    <row r="797" spans="1:7" x14ac:dyDescent="0.25">
      <c r="C797" s="7"/>
      <c r="D797" s="7"/>
      <c r="E797" s="7"/>
      <c r="F797" s="7"/>
      <c r="G797" s="7"/>
    </row>
    <row r="798" spans="1:7" x14ac:dyDescent="0.25">
      <c r="C798" s="7"/>
      <c r="D798" s="7"/>
      <c r="E798" s="7"/>
      <c r="F798" s="7"/>
      <c r="G798" s="7"/>
    </row>
    <row r="799" spans="1:7" x14ac:dyDescent="0.25">
      <c r="C799" s="7"/>
      <c r="D799" s="7"/>
      <c r="E799" s="7"/>
      <c r="F799" s="7"/>
      <c r="G799" s="7"/>
    </row>
    <row r="800" spans="1:7" x14ac:dyDescent="0.25">
      <c r="C800" s="7"/>
      <c r="D800" s="7"/>
      <c r="E800" s="7"/>
      <c r="F800" s="7"/>
      <c r="G800" s="7"/>
    </row>
    <row r="801" spans="1:7" x14ac:dyDescent="0.25">
      <c r="C801" s="36"/>
      <c r="D801" s="71" t="s">
        <v>7</v>
      </c>
      <c r="E801" s="71"/>
      <c r="F801" s="37" t="s">
        <v>11</v>
      </c>
      <c r="G801" s="7"/>
    </row>
    <row r="802" spans="1:7" x14ac:dyDescent="0.25">
      <c r="C802" s="36"/>
      <c r="D802" s="37"/>
      <c r="E802" s="37"/>
      <c r="F802" s="37"/>
      <c r="G802" s="7"/>
    </row>
    <row r="803" spans="1:7" x14ac:dyDescent="0.25">
      <c r="C803" s="36"/>
      <c r="D803" s="37"/>
      <c r="E803" s="37"/>
      <c r="F803" s="37"/>
      <c r="G803" s="7"/>
    </row>
    <row r="804" spans="1:7" x14ac:dyDescent="0.25">
      <c r="C804" s="36"/>
      <c r="D804" s="3" t="s">
        <v>52</v>
      </c>
      <c r="E804" s="3" t="s">
        <v>1</v>
      </c>
      <c r="F804" s="3" t="s">
        <v>53</v>
      </c>
      <c r="G804" s="7"/>
    </row>
    <row r="805" spans="1:7" x14ac:dyDescent="0.25">
      <c r="C805" s="36"/>
      <c r="D805" s="37"/>
      <c r="E805" s="37"/>
      <c r="F805" s="37"/>
      <c r="G805" s="7"/>
    </row>
    <row r="806" spans="1:7" x14ac:dyDescent="0.25">
      <c r="A806" s="70" t="s">
        <v>36</v>
      </c>
      <c r="B806" s="70"/>
      <c r="C806" s="37"/>
      <c r="D806" s="25">
        <v>44901</v>
      </c>
      <c r="E806" s="25">
        <v>43081</v>
      </c>
      <c r="F806" s="25">
        <v>16629</v>
      </c>
      <c r="G806" s="7"/>
    </row>
    <row r="807" spans="1:7" x14ac:dyDescent="0.25">
      <c r="C807" s="37" t="s">
        <v>37</v>
      </c>
      <c r="D807" s="37"/>
      <c r="E807" s="37"/>
      <c r="F807" s="37"/>
      <c r="G807" s="7"/>
    </row>
    <row r="808" spans="1:7" x14ac:dyDescent="0.25">
      <c r="C808" s="37">
        <v>1</v>
      </c>
      <c r="D808" s="10">
        <f>D$806/$C808</f>
        <v>44901</v>
      </c>
      <c r="E808" s="10">
        <f t="shared" ref="E808:F812" si="86">E$806/$C808</f>
        <v>43081</v>
      </c>
      <c r="F808" s="10">
        <f t="shared" si="86"/>
        <v>16629</v>
      </c>
      <c r="G808" s="7"/>
    </row>
    <row r="809" spans="1:7" x14ac:dyDescent="0.25">
      <c r="C809" s="37">
        <v>4</v>
      </c>
      <c r="D809" s="10">
        <f t="shared" ref="D809:D812" si="87">D$806/$C809</f>
        <v>11225.25</v>
      </c>
      <c r="E809" s="10">
        <f t="shared" si="86"/>
        <v>10770.25</v>
      </c>
      <c r="F809" s="12">
        <f t="shared" si="86"/>
        <v>4157.25</v>
      </c>
      <c r="G809" s="7"/>
    </row>
    <row r="810" spans="1:7" x14ac:dyDescent="0.25">
      <c r="C810" s="37">
        <v>7</v>
      </c>
      <c r="D810" s="12">
        <f t="shared" si="87"/>
        <v>6414.4285714285716</v>
      </c>
      <c r="E810" s="12">
        <f t="shared" si="86"/>
        <v>6154.4285714285716</v>
      </c>
      <c r="F810" s="12">
        <f>F$806/$C810</f>
        <v>2375.5714285714284</v>
      </c>
      <c r="G810" s="7"/>
    </row>
    <row r="811" spans="1:7" x14ac:dyDescent="0.25">
      <c r="C811" s="37">
        <v>10</v>
      </c>
      <c r="D811" s="12">
        <f t="shared" si="87"/>
        <v>4490.1000000000004</v>
      </c>
      <c r="E811" s="12">
        <f>E$806/$C811</f>
        <v>4308.1000000000004</v>
      </c>
      <c r="F811" s="12">
        <f t="shared" si="86"/>
        <v>1662.9</v>
      </c>
      <c r="G811" s="7"/>
    </row>
    <row r="812" spans="1:7" x14ac:dyDescent="0.25">
      <c r="C812" s="37">
        <v>13</v>
      </c>
      <c r="D812" s="12">
        <f t="shared" si="87"/>
        <v>3453.9230769230771</v>
      </c>
      <c r="E812" s="12">
        <f t="shared" si="86"/>
        <v>3313.9230769230771</v>
      </c>
      <c r="F812" s="12">
        <f t="shared" si="86"/>
        <v>1279.1538461538462</v>
      </c>
      <c r="G812" s="7"/>
    </row>
    <row r="813" spans="1:7" x14ac:dyDescent="0.25">
      <c r="C813" s="37"/>
      <c r="D813" s="37"/>
      <c r="E813" s="37"/>
      <c r="F813" s="37"/>
      <c r="G813" s="7"/>
    </row>
    <row r="814" spans="1:7" x14ac:dyDescent="0.25">
      <c r="A814" s="70" t="s">
        <v>63</v>
      </c>
      <c r="B814" s="70"/>
      <c r="C814" s="37"/>
      <c r="D814" s="37">
        <v>2</v>
      </c>
      <c r="E814" s="37">
        <v>2</v>
      </c>
      <c r="F814" s="37">
        <v>1</v>
      </c>
      <c r="G814" s="7"/>
    </row>
    <row r="815" spans="1:7" x14ac:dyDescent="0.25">
      <c r="A815" s="16"/>
      <c r="B815" s="16"/>
      <c r="C815" s="37"/>
      <c r="D815" s="37"/>
      <c r="E815" s="37"/>
      <c r="F815" s="37"/>
      <c r="G815" s="7"/>
    </row>
    <row r="816" spans="1:7" x14ac:dyDescent="0.25">
      <c r="A816" s="16"/>
      <c r="B816" s="16"/>
      <c r="C816" s="37"/>
      <c r="D816" s="37"/>
      <c r="E816" s="37"/>
      <c r="F816" s="37"/>
      <c r="G816" s="7"/>
    </row>
    <row r="817" spans="1:7" x14ac:dyDescent="0.25">
      <c r="C817" s="37"/>
      <c r="D817" s="37"/>
      <c r="E817" s="37"/>
      <c r="F817" s="37"/>
      <c r="G817" s="7"/>
    </row>
    <row r="818" spans="1:7" x14ac:dyDescent="0.25">
      <c r="C818" s="37"/>
      <c r="D818" s="37"/>
      <c r="E818" s="37"/>
      <c r="F818" s="37"/>
      <c r="G818" s="7"/>
    </row>
    <row r="819" spans="1:7" x14ac:dyDescent="0.25">
      <c r="C819" s="37"/>
      <c r="D819" s="37"/>
      <c r="E819" s="37"/>
      <c r="F819" s="37"/>
      <c r="G819" s="7"/>
    </row>
    <row r="820" spans="1:7" x14ac:dyDescent="0.25">
      <c r="C820" s="37"/>
      <c r="D820" s="71" t="s">
        <v>10</v>
      </c>
      <c r="E820" s="71"/>
      <c r="F820" s="37" t="s">
        <v>12</v>
      </c>
      <c r="G820" s="7"/>
    </row>
    <row r="821" spans="1:7" x14ac:dyDescent="0.25">
      <c r="C821" s="37"/>
      <c r="D821" s="37"/>
      <c r="E821" s="37"/>
      <c r="F821" s="37"/>
      <c r="G821" s="7"/>
    </row>
    <row r="822" spans="1:7" x14ac:dyDescent="0.25">
      <c r="C822" s="37"/>
      <c r="D822" s="3" t="s">
        <v>52</v>
      </c>
      <c r="E822" s="3" t="s">
        <v>1</v>
      </c>
      <c r="F822" s="3" t="s">
        <v>53</v>
      </c>
      <c r="G822" s="7"/>
    </row>
    <row r="823" spans="1:7" x14ac:dyDescent="0.25">
      <c r="C823" s="37"/>
      <c r="D823" s="37"/>
      <c r="E823" s="37"/>
      <c r="F823" s="37"/>
      <c r="G823" s="7"/>
    </row>
    <row r="824" spans="1:7" x14ac:dyDescent="0.25">
      <c r="A824" s="70" t="s">
        <v>36</v>
      </c>
      <c r="B824" s="70"/>
      <c r="C824" s="37"/>
      <c r="D824" s="25">
        <v>127362</v>
      </c>
      <c r="E824" s="25">
        <v>134322</v>
      </c>
      <c r="F824" s="25">
        <v>44774</v>
      </c>
      <c r="G824" s="7"/>
    </row>
    <row r="825" spans="1:7" x14ac:dyDescent="0.25">
      <c r="C825" s="37" t="s">
        <v>37</v>
      </c>
      <c r="D825" s="37"/>
      <c r="E825" s="37"/>
      <c r="F825" s="37"/>
      <c r="G825" s="7"/>
    </row>
    <row r="826" spans="1:7" x14ac:dyDescent="0.25">
      <c r="C826" s="36">
        <v>1</v>
      </c>
      <c r="D826" s="10">
        <f>D$824/$C826</f>
        <v>127362</v>
      </c>
      <c r="E826" s="10">
        <f t="shared" ref="E826:F826" si="88">E$824/$C826</f>
        <v>134322</v>
      </c>
      <c r="F826" s="10">
        <f t="shared" si="88"/>
        <v>44774</v>
      </c>
      <c r="G826" s="7"/>
    </row>
    <row r="827" spans="1:7" x14ac:dyDescent="0.25">
      <c r="C827" s="36">
        <v>4</v>
      </c>
      <c r="D827" s="10">
        <f t="shared" ref="D827:F839" si="89">D$824/$C827</f>
        <v>31840.5</v>
      </c>
      <c r="E827" s="10">
        <f t="shared" si="89"/>
        <v>33580.5</v>
      </c>
      <c r="F827" s="10">
        <f t="shared" si="89"/>
        <v>11193.5</v>
      </c>
      <c r="G827" s="7"/>
    </row>
    <row r="828" spans="1:7" x14ac:dyDescent="0.25">
      <c r="C828" s="36">
        <v>7</v>
      </c>
      <c r="D828" s="10">
        <f t="shared" si="89"/>
        <v>18194.571428571428</v>
      </c>
      <c r="E828" s="10">
        <f t="shared" si="89"/>
        <v>19188.857142857141</v>
      </c>
      <c r="F828" s="12">
        <f t="shared" si="89"/>
        <v>6396.2857142857147</v>
      </c>
      <c r="G828" s="7"/>
    </row>
    <row r="829" spans="1:7" x14ac:dyDescent="0.25">
      <c r="C829" s="36">
        <v>10</v>
      </c>
      <c r="D829" s="10">
        <f t="shared" si="89"/>
        <v>12736.2</v>
      </c>
      <c r="E829" s="10">
        <f t="shared" si="89"/>
        <v>13432.2</v>
      </c>
      <c r="F829" s="12">
        <f t="shared" si="89"/>
        <v>4477.3999999999996</v>
      </c>
      <c r="G829" s="7"/>
    </row>
    <row r="830" spans="1:7" x14ac:dyDescent="0.25">
      <c r="C830" s="36">
        <v>13</v>
      </c>
      <c r="D830" s="10">
        <f t="shared" si="89"/>
        <v>9797.0769230769238</v>
      </c>
      <c r="E830" s="10">
        <f>E$824/$C830</f>
        <v>10332.461538461539</v>
      </c>
      <c r="F830" s="12">
        <f t="shared" si="89"/>
        <v>3444.1538461538462</v>
      </c>
      <c r="G830" s="7"/>
    </row>
    <row r="831" spans="1:7" x14ac:dyDescent="0.25">
      <c r="C831" s="36">
        <v>16</v>
      </c>
      <c r="D831" s="10">
        <f t="shared" si="89"/>
        <v>7960.125</v>
      </c>
      <c r="E831" s="10">
        <f t="shared" si="89"/>
        <v>8395.125</v>
      </c>
      <c r="F831" s="12">
        <f t="shared" si="89"/>
        <v>2798.375</v>
      </c>
      <c r="G831" s="7"/>
    </row>
    <row r="832" spans="1:7" x14ac:dyDescent="0.25">
      <c r="C832" s="36">
        <v>19</v>
      </c>
      <c r="D832" s="12">
        <f t="shared" si="89"/>
        <v>6703.2631578947367</v>
      </c>
      <c r="E832" s="12">
        <f t="shared" si="89"/>
        <v>7069.5789473684208</v>
      </c>
      <c r="F832" s="12">
        <f>F$824/$C832</f>
        <v>2356.5263157894738</v>
      </c>
      <c r="G832" s="7"/>
    </row>
    <row r="833" spans="1:7" x14ac:dyDescent="0.25">
      <c r="C833" s="36">
        <v>22</v>
      </c>
      <c r="D833" s="12">
        <f t="shared" si="89"/>
        <v>5789.181818181818</v>
      </c>
      <c r="E833" s="12">
        <f t="shared" si="89"/>
        <v>6105.545454545455</v>
      </c>
      <c r="F833" s="12">
        <f t="shared" si="89"/>
        <v>2035.1818181818182</v>
      </c>
      <c r="G833" s="7"/>
    </row>
    <row r="834" spans="1:7" x14ac:dyDescent="0.25">
      <c r="C834" s="36">
        <v>25</v>
      </c>
      <c r="D834" s="12">
        <f t="shared" si="89"/>
        <v>5094.4799999999996</v>
      </c>
      <c r="E834" s="12">
        <f>E$824/$C834</f>
        <v>5372.88</v>
      </c>
      <c r="F834" s="12">
        <f t="shared" si="89"/>
        <v>1790.96</v>
      </c>
      <c r="G834" s="7"/>
    </row>
    <row r="835" spans="1:7" x14ac:dyDescent="0.25">
      <c r="C835" s="36">
        <v>28</v>
      </c>
      <c r="D835" s="12">
        <f t="shared" si="89"/>
        <v>4548.6428571428569</v>
      </c>
      <c r="E835" s="12">
        <f t="shared" si="89"/>
        <v>4797.2142857142853</v>
      </c>
      <c r="F835" s="12">
        <f t="shared" si="89"/>
        <v>1599.0714285714287</v>
      </c>
      <c r="G835" s="7"/>
    </row>
    <row r="836" spans="1:7" x14ac:dyDescent="0.25">
      <c r="C836" s="36">
        <v>31</v>
      </c>
      <c r="D836" s="12">
        <f t="shared" si="89"/>
        <v>4108.4516129032254</v>
      </c>
      <c r="E836" s="12">
        <f t="shared" si="89"/>
        <v>4332.9677419354839</v>
      </c>
      <c r="F836" s="12">
        <f t="shared" si="89"/>
        <v>1444.3225806451612</v>
      </c>
      <c r="G836" s="7"/>
    </row>
    <row r="837" spans="1:7" x14ac:dyDescent="0.25">
      <c r="C837" s="36">
        <v>34</v>
      </c>
      <c r="D837" s="12">
        <f t="shared" si="89"/>
        <v>3745.9411764705883</v>
      </c>
      <c r="E837" s="12">
        <f t="shared" si="89"/>
        <v>3950.6470588235293</v>
      </c>
      <c r="F837" s="12">
        <f t="shared" si="89"/>
        <v>1316.8823529411766</v>
      </c>
      <c r="G837" s="7"/>
    </row>
    <row r="838" spans="1:7" x14ac:dyDescent="0.25">
      <c r="C838" s="36">
        <v>37</v>
      </c>
      <c r="D838" s="12">
        <f t="shared" si="89"/>
        <v>3442.2162162162163</v>
      </c>
      <c r="E838" s="12">
        <f t="shared" si="89"/>
        <v>3630.3243243243242</v>
      </c>
      <c r="F838" s="12">
        <f t="shared" si="89"/>
        <v>1210.1081081081081</v>
      </c>
      <c r="G838" s="7"/>
    </row>
    <row r="839" spans="1:7" x14ac:dyDescent="0.25">
      <c r="C839" s="36">
        <v>40</v>
      </c>
      <c r="D839" s="12">
        <f t="shared" si="89"/>
        <v>3184.05</v>
      </c>
      <c r="E839" s="12">
        <f t="shared" si="89"/>
        <v>3358.05</v>
      </c>
      <c r="F839" s="12">
        <f t="shared" si="89"/>
        <v>1119.3499999999999</v>
      </c>
      <c r="G839" s="7"/>
    </row>
    <row r="840" spans="1:7" x14ac:dyDescent="0.25">
      <c r="C840" s="36"/>
      <c r="D840" s="37"/>
      <c r="E840" s="37"/>
      <c r="F840" s="37"/>
      <c r="G840" s="7"/>
    </row>
    <row r="841" spans="1:7" x14ac:dyDescent="0.25">
      <c r="A841" s="70" t="s">
        <v>63</v>
      </c>
      <c r="B841" s="70"/>
      <c r="C841" s="36"/>
      <c r="D841" s="37">
        <v>6</v>
      </c>
      <c r="E841" s="37">
        <v>6</v>
      </c>
      <c r="F841" s="37">
        <v>2</v>
      </c>
      <c r="G841" s="7"/>
    </row>
    <row r="842" spans="1:7" x14ac:dyDescent="0.25">
      <c r="A842" s="16"/>
      <c r="B842" s="16"/>
      <c r="C842" s="36"/>
      <c r="D842" s="37"/>
      <c r="E842" s="37"/>
      <c r="F842" s="37"/>
      <c r="G842" s="7"/>
    </row>
    <row r="843" spans="1:7" x14ac:dyDescent="0.25">
      <c r="A843" s="16"/>
      <c r="B843" s="16"/>
      <c r="C843" s="37"/>
      <c r="D843" s="37"/>
      <c r="E843" s="37"/>
      <c r="F843" s="37"/>
      <c r="G843" s="7"/>
    </row>
    <row r="844" spans="1:7" x14ac:dyDescent="0.25">
      <c r="C844" s="37"/>
      <c r="D844" s="37"/>
      <c r="E844" s="37"/>
      <c r="F844" s="37"/>
      <c r="G844" s="7"/>
    </row>
    <row r="845" spans="1:7" x14ac:dyDescent="0.25">
      <c r="C845" s="37"/>
      <c r="D845" s="37"/>
      <c r="E845" s="37"/>
      <c r="F845" s="37"/>
      <c r="G845" s="7"/>
    </row>
    <row r="846" spans="1:7" x14ac:dyDescent="0.25">
      <c r="C846" s="37"/>
      <c r="D846" s="37"/>
      <c r="E846" s="37"/>
      <c r="F846" s="37"/>
      <c r="G846" s="7"/>
    </row>
    <row r="847" spans="1:7" x14ac:dyDescent="0.25">
      <c r="C847" s="37"/>
      <c r="D847" s="71" t="s">
        <v>13</v>
      </c>
      <c r="E847" s="71"/>
      <c r="F847" s="37" t="s">
        <v>14</v>
      </c>
      <c r="G847" s="7"/>
    </row>
    <row r="848" spans="1:7" x14ac:dyDescent="0.25">
      <c r="C848" s="37"/>
      <c r="D848" s="37"/>
      <c r="E848" s="37"/>
      <c r="F848" s="37"/>
      <c r="G848" s="7"/>
    </row>
    <row r="849" spans="1:7" x14ac:dyDescent="0.25">
      <c r="A849" s="70"/>
      <c r="B849" s="70"/>
      <c r="C849" s="37"/>
      <c r="D849" s="3" t="s">
        <v>52</v>
      </c>
      <c r="E849" s="3" t="s">
        <v>1</v>
      </c>
      <c r="F849" s="3" t="s">
        <v>53</v>
      </c>
      <c r="G849" s="7"/>
    </row>
    <row r="850" spans="1:7" x14ac:dyDescent="0.25">
      <c r="C850" s="37"/>
      <c r="D850" s="37"/>
      <c r="E850" s="37"/>
      <c r="F850" s="37"/>
      <c r="G850" s="7"/>
    </row>
    <row r="851" spans="1:7" x14ac:dyDescent="0.25">
      <c r="A851" s="70" t="s">
        <v>36</v>
      </c>
      <c r="B851" s="70"/>
      <c r="C851" s="37"/>
      <c r="D851" s="25">
        <v>97814</v>
      </c>
      <c r="E851" s="25">
        <v>59515</v>
      </c>
      <c r="F851" s="25">
        <v>24384</v>
      </c>
      <c r="G851" s="7"/>
    </row>
    <row r="852" spans="1:7" x14ac:dyDescent="0.25">
      <c r="C852" s="37" t="s">
        <v>37</v>
      </c>
      <c r="D852" s="37"/>
      <c r="E852" s="37"/>
      <c r="F852" s="37"/>
      <c r="G852" s="7"/>
    </row>
    <row r="853" spans="1:7" x14ac:dyDescent="0.25">
      <c r="C853" s="36">
        <v>1</v>
      </c>
      <c r="D853" s="10">
        <f>D$851/$C853</f>
        <v>97814</v>
      </c>
      <c r="E853" s="10">
        <f t="shared" ref="E853:F860" si="90">E$851/$C853</f>
        <v>59515</v>
      </c>
      <c r="F853" s="10">
        <f t="shared" si="90"/>
        <v>24384</v>
      </c>
      <c r="G853" s="7"/>
    </row>
    <row r="854" spans="1:7" x14ac:dyDescent="0.25">
      <c r="C854" s="36">
        <v>4</v>
      </c>
      <c r="D854" s="10">
        <f t="shared" ref="D854:D860" si="91">D$851/$C854</f>
        <v>24453.5</v>
      </c>
      <c r="E854" s="10">
        <f t="shared" si="90"/>
        <v>14878.75</v>
      </c>
      <c r="F854" s="12">
        <f t="shared" si="90"/>
        <v>6096</v>
      </c>
      <c r="G854" s="7"/>
    </row>
    <row r="855" spans="1:7" x14ac:dyDescent="0.25">
      <c r="C855" s="36">
        <v>7</v>
      </c>
      <c r="D855" s="10">
        <f t="shared" si="91"/>
        <v>13973.428571428571</v>
      </c>
      <c r="E855" s="10">
        <f t="shared" si="90"/>
        <v>8502.1428571428569</v>
      </c>
      <c r="F855" s="12">
        <f t="shared" si="90"/>
        <v>3483.4285714285716</v>
      </c>
      <c r="G855" s="7"/>
    </row>
    <row r="856" spans="1:7" x14ac:dyDescent="0.25">
      <c r="C856" s="36">
        <v>10</v>
      </c>
      <c r="D856" s="10">
        <f t="shared" si="91"/>
        <v>9781.4</v>
      </c>
      <c r="E856" s="12">
        <f t="shared" si="90"/>
        <v>5951.5</v>
      </c>
      <c r="F856" s="12">
        <f t="shared" si="90"/>
        <v>2438.4</v>
      </c>
      <c r="G856" s="7"/>
    </row>
    <row r="857" spans="1:7" x14ac:dyDescent="0.25">
      <c r="C857" s="36">
        <v>13</v>
      </c>
      <c r="D857" s="12">
        <f t="shared" si="91"/>
        <v>7524.1538461538457</v>
      </c>
      <c r="E857" s="12">
        <f t="shared" si="90"/>
        <v>4578.0769230769229</v>
      </c>
      <c r="F857" s="12">
        <f t="shared" si="90"/>
        <v>1875.6923076923076</v>
      </c>
      <c r="G857" s="7"/>
    </row>
    <row r="858" spans="1:7" x14ac:dyDescent="0.25">
      <c r="C858" s="36">
        <v>16</v>
      </c>
      <c r="D858" s="12">
        <f t="shared" si="91"/>
        <v>6113.375</v>
      </c>
      <c r="E858" s="12">
        <f t="shared" si="90"/>
        <v>3719.6875</v>
      </c>
      <c r="F858" s="12">
        <f t="shared" si="90"/>
        <v>1524</v>
      </c>
      <c r="G858" s="7"/>
    </row>
    <row r="859" spans="1:7" x14ac:dyDescent="0.25">
      <c r="C859" s="36">
        <v>19</v>
      </c>
      <c r="D859" s="12">
        <f t="shared" si="91"/>
        <v>5148.105263157895</v>
      </c>
      <c r="E859" s="12">
        <f t="shared" si="90"/>
        <v>3132.3684210526317</v>
      </c>
      <c r="F859" s="12">
        <f t="shared" si="90"/>
        <v>1283.3684210526317</v>
      </c>
      <c r="G859" s="7"/>
    </row>
    <row r="860" spans="1:7" x14ac:dyDescent="0.25">
      <c r="C860" s="36">
        <v>22</v>
      </c>
      <c r="D860" s="12">
        <f t="shared" si="91"/>
        <v>4446.090909090909</v>
      </c>
      <c r="E860" s="12">
        <f t="shared" si="90"/>
        <v>2705.2272727272725</v>
      </c>
      <c r="F860" s="12">
        <f t="shared" si="90"/>
        <v>1108.3636363636363</v>
      </c>
      <c r="G860" s="7"/>
    </row>
    <row r="861" spans="1:7" x14ac:dyDescent="0.25">
      <c r="C861" s="36"/>
      <c r="D861" s="37"/>
      <c r="E861" s="37"/>
      <c r="F861" s="37"/>
      <c r="G861" s="7"/>
    </row>
    <row r="862" spans="1:7" x14ac:dyDescent="0.25">
      <c r="A862" s="70" t="s">
        <v>63</v>
      </c>
      <c r="B862" s="70"/>
      <c r="C862" s="36"/>
      <c r="D862" s="37">
        <v>4</v>
      </c>
      <c r="E862" s="37">
        <v>3</v>
      </c>
      <c r="F862" s="37">
        <v>1</v>
      </c>
      <c r="G862" s="7"/>
    </row>
    <row r="863" spans="1:7" x14ac:dyDescent="0.25">
      <c r="A863" s="16"/>
      <c r="B863" s="16"/>
      <c r="C863" s="36"/>
      <c r="D863" s="37"/>
      <c r="E863" s="37"/>
      <c r="F863" s="53"/>
      <c r="G863" s="7"/>
    </row>
    <row r="864" spans="1:7" x14ac:dyDescent="0.25">
      <c r="A864" s="16"/>
      <c r="B864" s="16"/>
      <c r="C864" s="36"/>
      <c r="D864" s="37"/>
      <c r="E864" s="37"/>
      <c r="F864" s="37"/>
      <c r="G864" s="7"/>
    </row>
    <row r="865" spans="1:7" x14ac:dyDescent="0.25">
      <c r="C865" s="36"/>
      <c r="D865" s="37"/>
      <c r="E865" s="37"/>
      <c r="F865" s="37"/>
      <c r="G865" s="7"/>
    </row>
    <row r="866" spans="1:7" x14ac:dyDescent="0.25">
      <c r="C866" s="36"/>
      <c r="D866" s="37"/>
      <c r="E866" s="37"/>
      <c r="F866" s="37"/>
      <c r="G866" s="7"/>
    </row>
    <row r="867" spans="1:7" x14ac:dyDescent="0.25">
      <c r="C867" s="36"/>
      <c r="D867" s="37"/>
      <c r="E867" s="37"/>
      <c r="F867" s="37"/>
      <c r="G867" s="7"/>
    </row>
    <row r="868" spans="1:7" x14ac:dyDescent="0.25">
      <c r="C868" s="36"/>
      <c r="D868" s="71" t="s">
        <v>15</v>
      </c>
      <c r="E868" s="71"/>
      <c r="F868" s="37" t="s">
        <v>26</v>
      </c>
      <c r="G868" s="7"/>
    </row>
    <row r="869" spans="1:7" x14ac:dyDescent="0.25">
      <c r="C869" s="36"/>
      <c r="D869" s="37"/>
      <c r="E869" s="37"/>
      <c r="F869" s="37"/>
      <c r="G869" s="7"/>
    </row>
    <row r="870" spans="1:7" x14ac:dyDescent="0.25">
      <c r="C870" s="37"/>
      <c r="D870" s="3" t="s">
        <v>52</v>
      </c>
      <c r="E870" s="3" t="s">
        <v>1</v>
      </c>
      <c r="F870" s="3" t="s">
        <v>53</v>
      </c>
      <c r="G870" s="7"/>
    </row>
    <row r="871" spans="1:7" x14ac:dyDescent="0.25">
      <c r="C871" s="37"/>
      <c r="D871" s="37"/>
      <c r="E871" s="37"/>
      <c r="F871" s="37"/>
      <c r="G871" s="7"/>
    </row>
    <row r="872" spans="1:7" x14ac:dyDescent="0.25">
      <c r="A872" s="70" t="s">
        <v>36</v>
      </c>
      <c r="B872" s="70"/>
      <c r="C872" s="37"/>
      <c r="D872" s="25">
        <v>128717</v>
      </c>
      <c r="E872" s="25">
        <v>79463</v>
      </c>
      <c r="F872" s="25">
        <v>26661</v>
      </c>
      <c r="G872" s="7"/>
    </row>
    <row r="873" spans="1:7" x14ac:dyDescent="0.25">
      <c r="C873" s="37" t="s">
        <v>37</v>
      </c>
      <c r="D873" s="37"/>
      <c r="E873" s="37"/>
      <c r="F873" s="37"/>
      <c r="G873" s="7"/>
    </row>
    <row r="874" spans="1:7" x14ac:dyDescent="0.25">
      <c r="C874" s="36">
        <v>1</v>
      </c>
      <c r="D874" s="10">
        <f>D$872/$C874</f>
        <v>128717</v>
      </c>
      <c r="E874" s="10">
        <f t="shared" ref="E874:F884" si="92">E$872/$C874</f>
        <v>79463</v>
      </c>
      <c r="F874" s="10">
        <f t="shared" si="92"/>
        <v>26661</v>
      </c>
      <c r="G874" s="7"/>
    </row>
    <row r="875" spans="1:7" x14ac:dyDescent="0.25">
      <c r="C875" s="36">
        <v>4</v>
      </c>
      <c r="D875" s="10">
        <f t="shared" ref="D875:D884" si="93">D$872/$C875</f>
        <v>32179.25</v>
      </c>
      <c r="E875" s="10">
        <f t="shared" si="92"/>
        <v>19865.75</v>
      </c>
      <c r="F875" s="12">
        <f t="shared" si="92"/>
        <v>6665.25</v>
      </c>
      <c r="G875" s="7"/>
    </row>
    <row r="876" spans="1:7" x14ac:dyDescent="0.25">
      <c r="C876" s="36">
        <v>7</v>
      </c>
      <c r="D876" s="10">
        <f t="shared" si="93"/>
        <v>18388.142857142859</v>
      </c>
      <c r="E876" s="10">
        <f t="shared" si="92"/>
        <v>11351.857142857143</v>
      </c>
      <c r="F876" s="12">
        <f t="shared" si="92"/>
        <v>3808.7142857142858</v>
      </c>
      <c r="G876" s="7"/>
    </row>
    <row r="877" spans="1:7" x14ac:dyDescent="0.25">
      <c r="C877" s="36">
        <v>10</v>
      </c>
      <c r="D877" s="10">
        <f t="shared" si="93"/>
        <v>12871.7</v>
      </c>
      <c r="E877" s="10">
        <f t="shared" si="92"/>
        <v>7946.3</v>
      </c>
      <c r="F877" s="12">
        <f t="shared" si="92"/>
        <v>2666.1</v>
      </c>
      <c r="G877" s="7"/>
    </row>
    <row r="878" spans="1:7" x14ac:dyDescent="0.25">
      <c r="C878" s="36">
        <v>13</v>
      </c>
      <c r="D878" s="10">
        <f t="shared" si="93"/>
        <v>9901.3076923076915</v>
      </c>
      <c r="E878" s="12">
        <f t="shared" si="92"/>
        <v>6112.5384615384619</v>
      </c>
      <c r="F878" s="12">
        <f t="shared" si="92"/>
        <v>2050.8461538461538</v>
      </c>
      <c r="G878" s="7"/>
    </row>
    <row r="879" spans="1:7" x14ac:dyDescent="0.25">
      <c r="C879" s="36">
        <v>16</v>
      </c>
      <c r="D879" s="10">
        <f t="shared" si="93"/>
        <v>8044.8125</v>
      </c>
      <c r="E879" s="12">
        <f t="shared" si="92"/>
        <v>4966.4375</v>
      </c>
      <c r="F879" s="12">
        <f t="shared" si="92"/>
        <v>1666.3125</v>
      </c>
      <c r="G879" s="7"/>
    </row>
    <row r="880" spans="1:7" x14ac:dyDescent="0.25">
      <c r="C880" s="36">
        <v>19</v>
      </c>
      <c r="D880" s="12">
        <f t="shared" si="93"/>
        <v>6774.5789473684208</v>
      </c>
      <c r="E880" s="12">
        <f t="shared" si="92"/>
        <v>4182.2631578947367</v>
      </c>
      <c r="F880" s="12">
        <f t="shared" si="92"/>
        <v>1403.2105263157894</v>
      </c>
      <c r="G880" s="7"/>
    </row>
    <row r="881" spans="1:7" x14ac:dyDescent="0.25">
      <c r="C881" s="36">
        <v>22</v>
      </c>
      <c r="D881" s="12">
        <f t="shared" si="93"/>
        <v>5850.772727272727</v>
      </c>
      <c r="E881" s="12">
        <f t="shared" si="92"/>
        <v>3611.9545454545455</v>
      </c>
      <c r="F881" s="12">
        <f t="shared" si="92"/>
        <v>1211.8636363636363</v>
      </c>
      <c r="G881" s="7"/>
    </row>
    <row r="882" spans="1:7" x14ac:dyDescent="0.25">
      <c r="C882" s="36">
        <v>25</v>
      </c>
      <c r="D882" s="12">
        <f t="shared" si="93"/>
        <v>5148.68</v>
      </c>
      <c r="E882" s="12">
        <f t="shared" si="92"/>
        <v>3178.52</v>
      </c>
      <c r="F882" s="12">
        <f t="shared" si="92"/>
        <v>1066.44</v>
      </c>
      <c r="G882" s="7"/>
    </row>
    <row r="883" spans="1:7" x14ac:dyDescent="0.25">
      <c r="C883" s="36">
        <v>28</v>
      </c>
      <c r="D883" s="12">
        <f t="shared" si="93"/>
        <v>4597.0357142857147</v>
      </c>
      <c r="E883" s="12">
        <f t="shared" si="92"/>
        <v>2837.9642857142858</v>
      </c>
      <c r="F883" s="12">
        <f t="shared" si="92"/>
        <v>952.17857142857144</v>
      </c>
      <c r="G883" s="7"/>
    </row>
    <row r="884" spans="1:7" x14ac:dyDescent="0.25">
      <c r="C884" s="36">
        <v>31</v>
      </c>
      <c r="D884" s="12">
        <f t="shared" si="93"/>
        <v>4152.1612903225805</v>
      </c>
      <c r="E884" s="12">
        <f t="shared" si="92"/>
        <v>2563.3225806451615</v>
      </c>
      <c r="F884" s="12">
        <f t="shared" si="92"/>
        <v>860.0322580645161</v>
      </c>
      <c r="G884" s="7"/>
    </row>
    <row r="885" spans="1:7" x14ac:dyDescent="0.25">
      <c r="C885" s="36"/>
      <c r="D885" s="37"/>
      <c r="E885" s="37"/>
      <c r="F885" s="37"/>
      <c r="G885" s="7"/>
    </row>
    <row r="886" spans="1:7" x14ac:dyDescent="0.25">
      <c r="A886" s="70" t="s">
        <v>63</v>
      </c>
      <c r="B886" s="70"/>
      <c r="C886" s="36"/>
      <c r="D886" s="37">
        <v>6</v>
      </c>
      <c r="E886" s="37">
        <v>4</v>
      </c>
      <c r="F886" s="37">
        <v>1</v>
      </c>
      <c r="G886" s="7"/>
    </row>
    <row r="887" spans="1:7" x14ac:dyDescent="0.25">
      <c r="A887" s="16"/>
      <c r="B887" s="16"/>
      <c r="C887" s="36"/>
      <c r="D887" s="37"/>
      <c r="E887" s="37"/>
      <c r="F887" s="53"/>
      <c r="G887" s="7"/>
    </row>
    <row r="888" spans="1:7" x14ac:dyDescent="0.25">
      <c r="A888" s="16"/>
      <c r="B888" s="16"/>
      <c r="C888" s="36"/>
      <c r="D888" s="37"/>
      <c r="E888" s="37"/>
      <c r="F888" s="37"/>
      <c r="G888" s="7"/>
    </row>
    <row r="889" spans="1:7" x14ac:dyDescent="0.25">
      <c r="C889" s="36"/>
      <c r="D889" s="37"/>
      <c r="E889" s="37"/>
      <c r="F889" s="37"/>
      <c r="G889" s="7"/>
    </row>
    <row r="890" spans="1:7" x14ac:dyDescent="0.25">
      <c r="C890" s="36"/>
      <c r="D890" s="37"/>
      <c r="E890" s="37"/>
      <c r="F890" s="37"/>
      <c r="G890" s="7"/>
    </row>
    <row r="891" spans="1:7" x14ac:dyDescent="0.25">
      <c r="C891" s="37"/>
      <c r="D891" s="37"/>
      <c r="E891" s="37"/>
      <c r="F891" s="37"/>
      <c r="G891" s="7"/>
    </row>
    <row r="892" spans="1:7" x14ac:dyDescent="0.25">
      <c r="C892" s="37"/>
      <c r="D892" s="71" t="s">
        <v>16</v>
      </c>
      <c r="E892" s="71"/>
      <c r="F892" s="37" t="s">
        <v>28</v>
      </c>
      <c r="G892" s="7"/>
    </row>
    <row r="893" spans="1:7" x14ac:dyDescent="0.25">
      <c r="C893" s="37"/>
      <c r="D893" s="37"/>
      <c r="E893" s="37"/>
      <c r="F893" s="37"/>
      <c r="G893" s="7"/>
    </row>
    <row r="894" spans="1:7" x14ac:dyDescent="0.25">
      <c r="C894" s="37"/>
      <c r="D894" s="3" t="s">
        <v>52</v>
      </c>
      <c r="E894" s="3" t="s">
        <v>1</v>
      </c>
      <c r="F894" s="3" t="s">
        <v>53</v>
      </c>
      <c r="G894" s="7"/>
    </row>
    <row r="895" spans="1:7" x14ac:dyDescent="0.25">
      <c r="C895" s="37"/>
      <c r="D895" s="37"/>
      <c r="E895" s="37"/>
      <c r="F895" s="37"/>
      <c r="G895" s="7"/>
    </row>
    <row r="896" spans="1:7" x14ac:dyDescent="0.25">
      <c r="A896" s="70" t="s">
        <v>36</v>
      </c>
      <c r="B896" s="70"/>
      <c r="C896" s="37"/>
      <c r="D896" s="25">
        <v>116791</v>
      </c>
      <c r="E896" s="25">
        <v>73556</v>
      </c>
      <c r="F896" s="25">
        <v>25673</v>
      </c>
      <c r="G896" s="7"/>
    </row>
    <row r="897" spans="1:7" x14ac:dyDescent="0.25">
      <c r="C897" s="37" t="s">
        <v>37</v>
      </c>
      <c r="D897" s="37"/>
      <c r="E897" s="37"/>
      <c r="F897" s="37"/>
      <c r="G897" s="7"/>
    </row>
    <row r="898" spans="1:7" x14ac:dyDescent="0.25">
      <c r="C898" s="36">
        <v>1</v>
      </c>
      <c r="D898" s="10">
        <f>D$896/$C898</f>
        <v>116791</v>
      </c>
      <c r="E898" s="10">
        <f t="shared" ref="E898:F898" si="94">E$896/$C898</f>
        <v>73556</v>
      </c>
      <c r="F898" s="10">
        <f t="shared" si="94"/>
        <v>25673</v>
      </c>
      <c r="G898" s="7"/>
    </row>
    <row r="899" spans="1:7" x14ac:dyDescent="0.25">
      <c r="C899" s="36">
        <v>4</v>
      </c>
      <c r="D899" s="10">
        <f t="shared" ref="D899:F907" si="95">D$896/$C899</f>
        <v>29197.75</v>
      </c>
      <c r="E899" s="10">
        <f t="shared" si="95"/>
        <v>18389</v>
      </c>
      <c r="F899" s="12">
        <f t="shared" si="95"/>
        <v>6418.25</v>
      </c>
      <c r="G899" s="7"/>
    </row>
    <row r="900" spans="1:7" x14ac:dyDescent="0.25">
      <c r="C900" s="36">
        <v>7</v>
      </c>
      <c r="D900" s="10">
        <f t="shared" si="95"/>
        <v>16684.428571428572</v>
      </c>
      <c r="E900" s="10">
        <f t="shared" si="95"/>
        <v>10508</v>
      </c>
      <c r="F900" s="12">
        <f t="shared" si="95"/>
        <v>3667.5714285714284</v>
      </c>
      <c r="G900" s="7"/>
    </row>
    <row r="901" spans="1:7" x14ac:dyDescent="0.25">
      <c r="C901" s="36">
        <v>10</v>
      </c>
      <c r="D901" s="10">
        <f t="shared" si="95"/>
        <v>11679.1</v>
      </c>
      <c r="E901" s="10">
        <f t="shared" si="95"/>
        <v>7355.6</v>
      </c>
      <c r="F901" s="12">
        <f t="shared" si="95"/>
        <v>2567.3000000000002</v>
      </c>
      <c r="G901" s="7"/>
    </row>
    <row r="902" spans="1:7" x14ac:dyDescent="0.25">
      <c r="C902" s="36">
        <v>13</v>
      </c>
      <c r="D902" s="10">
        <f t="shared" si="95"/>
        <v>8983.9230769230762</v>
      </c>
      <c r="E902" s="12">
        <f t="shared" si="95"/>
        <v>5658.1538461538457</v>
      </c>
      <c r="F902" s="12">
        <f t="shared" si="95"/>
        <v>1974.8461538461538</v>
      </c>
      <c r="G902" s="7"/>
    </row>
    <row r="903" spans="1:7" x14ac:dyDescent="0.25">
      <c r="C903" s="36">
        <v>16</v>
      </c>
      <c r="D903" s="12">
        <f t="shared" si="95"/>
        <v>7299.4375</v>
      </c>
      <c r="E903" s="12">
        <f t="shared" si="95"/>
        <v>4597.25</v>
      </c>
      <c r="F903" s="12">
        <f t="shared" si="95"/>
        <v>1604.5625</v>
      </c>
      <c r="G903" s="7"/>
    </row>
    <row r="904" spans="1:7" x14ac:dyDescent="0.25">
      <c r="C904" s="36">
        <v>19</v>
      </c>
      <c r="D904" s="12">
        <f t="shared" si="95"/>
        <v>6146.894736842105</v>
      </c>
      <c r="E904" s="12">
        <f t="shared" si="95"/>
        <v>3871.3684210526317</v>
      </c>
      <c r="F904" s="12">
        <f t="shared" si="95"/>
        <v>1351.2105263157894</v>
      </c>
      <c r="G904" s="7"/>
    </row>
    <row r="905" spans="1:7" x14ac:dyDescent="0.25">
      <c r="C905" s="36">
        <v>22</v>
      </c>
      <c r="D905" s="12">
        <f t="shared" si="95"/>
        <v>5308.681818181818</v>
      </c>
      <c r="E905" s="12">
        <f t="shared" si="95"/>
        <v>3343.4545454545455</v>
      </c>
      <c r="F905" s="12">
        <f t="shared" si="95"/>
        <v>1166.9545454545455</v>
      </c>
      <c r="G905" s="7"/>
    </row>
    <row r="906" spans="1:7" x14ac:dyDescent="0.25">
      <c r="C906" s="36">
        <v>25</v>
      </c>
      <c r="D906" s="12">
        <f t="shared" si="95"/>
        <v>4671.6400000000003</v>
      </c>
      <c r="E906" s="12">
        <f t="shared" si="95"/>
        <v>2942.24</v>
      </c>
      <c r="F906" s="12">
        <f t="shared" si="95"/>
        <v>1026.92</v>
      </c>
      <c r="G906" s="7"/>
    </row>
    <row r="907" spans="1:7" x14ac:dyDescent="0.25">
      <c r="C907" s="36">
        <v>28</v>
      </c>
      <c r="D907" s="12">
        <f t="shared" si="95"/>
        <v>4171.1071428571431</v>
      </c>
      <c r="E907" s="12">
        <f t="shared" si="95"/>
        <v>2627</v>
      </c>
      <c r="F907" s="12">
        <f t="shared" si="95"/>
        <v>916.89285714285711</v>
      </c>
      <c r="G907" s="7"/>
    </row>
    <row r="908" spans="1:7" x14ac:dyDescent="0.25">
      <c r="C908" s="36"/>
      <c r="D908" s="37"/>
      <c r="E908" s="37"/>
      <c r="F908" s="37"/>
      <c r="G908" s="7"/>
    </row>
    <row r="909" spans="1:7" x14ac:dyDescent="0.25">
      <c r="A909" s="70" t="s">
        <v>63</v>
      </c>
      <c r="B909" s="70"/>
      <c r="C909" s="36"/>
      <c r="D909" s="37">
        <v>5</v>
      </c>
      <c r="E909" s="37">
        <v>4</v>
      </c>
      <c r="F909" s="37">
        <v>1</v>
      </c>
      <c r="G909" s="7"/>
    </row>
    <row r="910" spans="1:7" x14ac:dyDescent="0.25">
      <c r="A910" s="16"/>
      <c r="B910" s="16"/>
      <c r="C910" s="36"/>
      <c r="D910" s="37"/>
      <c r="E910" s="37"/>
      <c r="F910" s="53"/>
      <c r="G910" s="7"/>
    </row>
    <row r="911" spans="1:7" x14ac:dyDescent="0.25">
      <c r="A911" s="16"/>
      <c r="B911" s="16"/>
      <c r="C911" s="36"/>
      <c r="D911" s="37"/>
      <c r="E911" s="37"/>
      <c r="F911" s="37"/>
      <c r="G911" s="7"/>
    </row>
    <row r="912" spans="1:7" x14ac:dyDescent="0.25">
      <c r="C912" s="36"/>
      <c r="D912" s="37"/>
      <c r="E912" s="37"/>
      <c r="F912" s="37"/>
      <c r="G912" s="7"/>
    </row>
    <row r="913" spans="1:7" x14ac:dyDescent="0.25">
      <c r="C913" s="36"/>
      <c r="D913" s="37"/>
      <c r="E913" s="37"/>
      <c r="F913" s="37"/>
      <c r="G913" s="7"/>
    </row>
    <row r="914" spans="1:7" x14ac:dyDescent="0.25">
      <c r="C914" s="36"/>
      <c r="D914" s="37"/>
      <c r="E914" s="37"/>
      <c r="F914" s="37"/>
      <c r="G914" s="7"/>
    </row>
    <row r="915" spans="1:7" x14ac:dyDescent="0.25">
      <c r="C915" s="37"/>
      <c r="D915" s="71" t="s">
        <v>17</v>
      </c>
      <c r="E915" s="71"/>
      <c r="F915" s="37" t="s">
        <v>29</v>
      </c>
      <c r="G915" s="7"/>
    </row>
    <row r="916" spans="1:7" x14ac:dyDescent="0.25">
      <c r="C916" s="37"/>
      <c r="D916" s="37"/>
      <c r="E916" s="37"/>
      <c r="F916" s="37"/>
      <c r="G916" s="7"/>
    </row>
    <row r="917" spans="1:7" x14ac:dyDescent="0.25">
      <c r="C917" s="37"/>
      <c r="D917" s="3" t="s">
        <v>52</v>
      </c>
      <c r="E917" s="3" t="s">
        <v>1</v>
      </c>
      <c r="F917" s="3" t="s">
        <v>53</v>
      </c>
      <c r="G917" s="7"/>
    </row>
    <row r="918" spans="1:7" x14ac:dyDescent="0.25">
      <c r="C918" s="37"/>
      <c r="D918" s="37"/>
      <c r="E918" s="37"/>
      <c r="F918" s="37"/>
      <c r="G918" s="7"/>
    </row>
    <row r="919" spans="1:7" x14ac:dyDescent="0.25">
      <c r="A919" s="70" t="s">
        <v>36</v>
      </c>
      <c r="B919" s="70"/>
      <c r="C919" s="37"/>
      <c r="D919" s="25">
        <v>119839</v>
      </c>
      <c r="E919" s="25">
        <v>79715</v>
      </c>
      <c r="F919" s="25">
        <v>39759</v>
      </c>
      <c r="G919" s="7"/>
    </row>
    <row r="920" spans="1:7" x14ac:dyDescent="0.25">
      <c r="C920" s="37" t="s">
        <v>37</v>
      </c>
      <c r="D920" s="37"/>
      <c r="E920" s="37"/>
      <c r="F920" s="37"/>
      <c r="G920" s="7"/>
    </row>
    <row r="921" spans="1:7" x14ac:dyDescent="0.25">
      <c r="C921" s="36">
        <v>1</v>
      </c>
      <c r="D921" s="10">
        <f>D$919/$C921</f>
        <v>119839</v>
      </c>
      <c r="E921" s="10">
        <f t="shared" ref="E921:F921" si="96">E$919/$C921</f>
        <v>79715</v>
      </c>
      <c r="F921" s="10">
        <f t="shared" si="96"/>
        <v>39759</v>
      </c>
      <c r="G921" s="7"/>
    </row>
    <row r="922" spans="1:7" x14ac:dyDescent="0.25">
      <c r="C922" s="36">
        <v>4</v>
      </c>
      <c r="D922" s="10">
        <f t="shared" ref="D922:F932" si="97">D$919/$C922</f>
        <v>29959.75</v>
      </c>
      <c r="E922" s="10">
        <f t="shared" si="97"/>
        <v>19928.75</v>
      </c>
      <c r="F922" s="10">
        <f t="shared" si="97"/>
        <v>9939.75</v>
      </c>
      <c r="G922" s="7"/>
    </row>
    <row r="923" spans="1:7" x14ac:dyDescent="0.25">
      <c r="C923" s="36">
        <v>7</v>
      </c>
      <c r="D923" s="10">
        <f t="shared" si="97"/>
        <v>17119.857142857141</v>
      </c>
      <c r="E923" s="10">
        <f t="shared" si="97"/>
        <v>11387.857142857143</v>
      </c>
      <c r="F923" s="12">
        <f t="shared" si="97"/>
        <v>5679.8571428571431</v>
      </c>
      <c r="G923" s="7"/>
    </row>
    <row r="924" spans="1:7" x14ac:dyDescent="0.25">
      <c r="C924" s="36">
        <v>10</v>
      </c>
      <c r="D924" s="10">
        <f t="shared" si="97"/>
        <v>11983.9</v>
      </c>
      <c r="E924" s="10">
        <f t="shared" si="97"/>
        <v>7971.5</v>
      </c>
      <c r="F924" s="12">
        <f t="shared" si="97"/>
        <v>3975.9</v>
      </c>
      <c r="G924" s="7"/>
    </row>
    <row r="925" spans="1:7" x14ac:dyDescent="0.25">
      <c r="C925" s="36">
        <v>13</v>
      </c>
      <c r="D925" s="10">
        <f t="shared" si="97"/>
        <v>9218.3846153846152</v>
      </c>
      <c r="E925" s="12">
        <f t="shared" si="97"/>
        <v>6131.9230769230771</v>
      </c>
      <c r="F925" s="12">
        <f t="shared" si="97"/>
        <v>3058.3846153846152</v>
      </c>
      <c r="G925" s="7"/>
    </row>
    <row r="926" spans="1:7" x14ac:dyDescent="0.25">
      <c r="C926" s="36">
        <v>16</v>
      </c>
      <c r="D926" s="10">
        <f t="shared" si="97"/>
        <v>7489.9375</v>
      </c>
      <c r="E926" s="12">
        <f t="shared" si="97"/>
        <v>4982.1875</v>
      </c>
      <c r="F926" s="12">
        <f t="shared" si="97"/>
        <v>2484.9375</v>
      </c>
      <c r="G926" s="7"/>
    </row>
    <row r="927" spans="1:7" x14ac:dyDescent="0.25">
      <c r="C927" s="36">
        <v>19</v>
      </c>
      <c r="D927" s="12">
        <f t="shared" si="97"/>
        <v>6307.3157894736842</v>
      </c>
      <c r="E927" s="12">
        <f t="shared" si="97"/>
        <v>4195.5263157894733</v>
      </c>
      <c r="F927" s="12">
        <f t="shared" si="97"/>
        <v>2092.5789473684213</v>
      </c>
      <c r="G927" s="7"/>
    </row>
    <row r="928" spans="1:7" x14ac:dyDescent="0.25">
      <c r="C928" s="36">
        <v>22</v>
      </c>
      <c r="D928" s="12">
        <f t="shared" si="97"/>
        <v>5447.227272727273</v>
      </c>
      <c r="E928" s="12">
        <f t="shared" si="97"/>
        <v>3623.409090909091</v>
      </c>
      <c r="F928" s="12">
        <f t="shared" si="97"/>
        <v>1807.2272727272727</v>
      </c>
      <c r="G928" s="7"/>
    </row>
    <row r="929" spans="1:7" x14ac:dyDescent="0.25">
      <c r="C929" s="36">
        <v>25</v>
      </c>
      <c r="D929" s="12">
        <f t="shared" si="97"/>
        <v>4793.5600000000004</v>
      </c>
      <c r="E929" s="12">
        <f t="shared" si="97"/>
        <v>3188.6</v>
      </c>
      <c r="F929" s="12">
        <f t="shared" si="97"/>
        <v>1590.36</v>
      </c>
      <c r="G929" s="7"/>
    </row>
    <row r="930" spans="1:7" x14ac:dyDescent="0.25">
      <c r="C930" s="36">
        <v>28</v>
      </c>
      <c r="D930" s="12">
        <f t="shared" si="97"/>
        <v>4279.9642857142853</v>
      </c>
      <c r="E930" s="12">
        <f t="shared" si="97"/>
        <v>2846.9642857142858</v>
      </c>
      <c r="F930" s="12">
        <f t="shared" si="97"/>
        <v>1419.9642857142858</v>
      </c>
      <c r="G930" s="7"/>
    </row>
    <row r="931" spans="1:7" x14ac:dyDescent="0.25">
      <c r="C931" s="36">
        <v>31</v>
      </c>
      <c r="D931" s="12">
        <f t="shared" si="97"/>
        <v>3865.7741935483873</v>
      </c>
      <c r="E931" s="12">
        <f t="shared" si="97"/>
        <v>2571.4516129032259</v>
      </c>
      <c r="F931" s="12">
        <f t="shared" si="97"/>
        <v>1282.5483870967741</v>
      </c>
      <c r="G931" s="7"/>
    </row>
    <row r="932" spans="1:7" x14ac:dyDescent="0.25">
      <c r="C932" s="36">
        <v>34</v>
      </c>
      <c r="D932" s="12">
        <f t="shared" si="97"/>
        <v>3524.6764705882351</v>
      </c>
      <c r="E932" s="12">
        <f t="shared" si="97"/>
        <v>2344.5588235294117</v>
      </c>
      <c r="F932" s="12">
        <f t="shared" si="97"/>
        <v>1169.3823529411766</v>
      </c>
      <c r="G932" s="7"/>
    </row>
    <row r="933" spans="1:7" x14ac:dyDescent="0.25">
      <c r="C933" s="36"/>
      <c r="D933" s="37"/>
      <c r="E933" s="37"/>
      <c r="F933" s="37"/>
      <c r="G933" s="7"/>
    </row>
    <row r="934" spans="1:7" x14ac:dyDescent="0.25">
      <c r="A934" s="70" t="s">
        <v>63</v>
      </c>
      <c r="B934" s="70"/>
      <c r="C934" s="36"/>
      <c r="D934" s="37">
        <v>6</v>
      </c>
      <c r="E934" s="37">
        <v>4</v>
      </c>
      <c r="F934" s="53">
        <v>2</v>
      </c>
      <c r="G934" s="7"/>
    </row>
    <row r="935" spans="1:7" x14ac:dyDescent="0.25">
      <c r="A935" s="16"/>
      <c r="B935" s="16"/>
      <c r="C935" s="36"/>
      <c r="D935" s="37"/>
      <c r="E935" s="37"/>
      <c r="F935" s="37"/>
      <c r="G935" s="7"/>
    </row>
    <row r="936" spans="1:7" x14ac:dyDescent="0.25">
      <c r="A936" s="16"/>
      <c r="B936" s="16"/>
      <c r="C936" s="36"/>
      <c r="D936" s="37"/>
      <c r="E936" s="37"/>
      <c r="F936" s="37"/>
      <c r="G936" s="7"/>
    </row>
    <row r="937" spans="1:7" x14ac:dyDescent="0.25">
      <c r="C937" s="36"/>
      <c r="D937" s="37"/>
      <c r="E937" s="37"/>
      <c r="F937" s="37"/>
      <c r="G937" s="7"/>
    </row>
    <row r="938" spans="1:7" x14ac:dyDescent="0.25">
      <c r="C938" s="37"/>
      <c r="D938" s="37"/>
      <c r="E938" s="37"/>
      <c r="F938" s="37"/>
      <c r="G938" s="7"/>
    </row>
    <row r="939" spans="1:7" x14ac:dyDescent="0.25">
      <c r="C939" s="37"/>
      <c r="D939" s="37"/>
      <c r="E939" s="37"/>
      <c r="F939" s="37"/>
      <c r="G939" s="7"/>
    </row>
    <row r="940" spans="1:7" x14ac:dyDescent="0.25">
      <c r="C940" s="37"/>
      <c r="D940" s="71" t="s">
        <v>18</v>
      </c>
      <c r="E940" s="71"/>
      <c r="F940" s="37" t="s">
        <v>30</v>
      </c>
      <c r="G940" s="7"/>
    </row>
    <row r="941" spans="1:7" x14ac:dyDescent="0.25">
      <c r="C941" s="37"/>
      <c r="D941" s="37"/>
      <c r="E941" s="37"/>
      <c r="F941" s="37"/>
      <c r="G941" s="7"/>
    </row>
    <row r="942" spans="1:7" x14ac:dyDescent="0.25">
      <c r="C942" s="37"/>
      <c r="D942" s="3" t="s">
        <v>52</v>
      </c>
      <c r="E942" s="3" t="s">
        <v>1</v>
      </c>
      <c r="F942" s="3" t="s">
        <v>53</v>
      </c>
      <c r="G942" s="7"/>
    </row>
    <row r="943" spans="1:7" x14ac:dyDescent="0.25">
      <c r="C943" s="37"/>
      <c r="D943" s="37"/>
      <c r="E943" s="37"/>
      <c r="F943" s="37"/>
      <c r="G943" s="7"/>
    </row>
    <row r="944" spans="1:7" x14ac:dyDescent="0.25">
      <c r="A944" s="70" t="s">
        <v>36</v>
      </c>
      <c r="B944" s="70"/>
      <c r="C944" s="37"/>
      <c r="D944" s="25">
        <v>183869</v>
      </c>
      <c r="E944" s="25">
        <v>195176</v>
      </c>
      <c r="F944" s="25">
        <v>74191</v>
      </c>
      <c r="G944" s="7"/>
    </row>
    <row r="945" spans="3:7" x14ac:dyDescent="0.25">
      <c r="C945" s="37" t="s">
        <v>37</v>
      </c>
      <c r="D945" s="37"/>
      <c r="E945" s="37"/>
      <c r="F945" s="37"/>
      <c r="G945" s="7"/>
    </row>
    <row r="946" spans="3:7" x14ac:dyDescent="0.25">
      <c r="C946" s="36">
        <v>1</v>
      </c>
      <c r="D946" s="10">
        <f>D$944/$C946</f>
        <v>183869</v>
      </c>
      <c r="E946" s="10">
        <f t="shared" ref="E946:F961" si="98">E$944/$C946</f>
        <v>195176</v>
      </c>
      <c r="F946" s="10">
        <f t="shared" si="98"/>
        <v>74191</v>
      </c>
      <c r="G946" s="7"/>
    </row>
    <row r="947" spans="3:7" x14ac:dyDescent="0.25">
      <c r="C947" s="36">
        <v>4</v>
      </c>
      <c r="D947" s="10">
        <f t="shared" ref="D947:F967" si="99">D$944/$C947</f>
        <v>45967.25</v>
      </c>
      <c r="E947" s="10">
        <f t="shared" si="98"/>
        <v>48794</v>
      </c>
      <c r="F947" s="10">
        <f t="shared" si="98"/>
        <v>18547.75</v>
      </c>
      <c r="G947" s="7"/>
    </row>
    <row r="948" spans="3:7" x14ac:dyDescent="0.25">
      <c r="C948" s="36">
        <v>7</v>
      </c>
      <c r="D948" s="10">
        <f t="shared" si="99"/>
        <v>26267</v>
      </c>
      <c r="E948" s="10">
        <f t="shared" si="98"/>
        <v>27882.285714285714</v>
      </c>
      <c r="F948" s="10">
        <f t="shared" si="98"/>
        <v>10598.714285714286</v>
      </c>
      <c r="G948" s="7"/>
    </row>
    <row r="949" spans="3:7" x14ac:dyDescent="0.25">
      <c r="C949" s="36">
        <v>10</v>
      </c>
      <c r="D949" s="10">
        <f t="shared" si="99"/>
        <v>18386.900000000001</v>
      </c>
      <c r="E949" s="10">
        <f t="shared" si="98"/>
        <v>19517.599999999999</v>
      </c>
      <c r="F949" s="10">
        <f t="shared" si="98"/>
        <v>7419.1</v>
      </c>
      <c r="G949" s="7"/>
    </row>
    <row r="950" spans="3:7" x14ac:dyDescent="0.25">
      <c r="C950" s="36">
        <v>13</v>
      </c>
      <c r="D950" s="10">
        <f t="shared" si="99"/>
        <v>14143.76923076923</v>
      </c>
      <c r="E950" s="10">
        <f t="shared" si="98"/>
        <v>15013.538461538461</v>
      </c>
      <c r="F950" s="12">
        <f t="shared" si="98"/>
        <v>5707</v>
      </c>
      <c r="G950" s="7"/>
    </row>
    <row r="951" spans="3:7" x14ac:dyDescent="0.25">
      <c r="C951" s="36">
        <v>16</v>
      </c>
      <c r="D951" s="10">
        <f t="shared" si="99"/>
        <v>11491.8125</v>
      </c>
      <c r="E951" s="10">
        <f t="shared" si="98"/>
        <v>12198.5</v>
      </c>
      <c r="F951" s="12">
        <f t="shared" si="98"/>
        <v>4636.9375</v>
      </c>
      <c r="G951" s="7"/>
    </row>
    <row r="952" spans="3:7" x14ac:dyDescent="0.25">
      <c r="C952" s="36">
        <v>19</v>
      </c>
      <c r="D952" s="10">
        <f t="shared" si="99"/>
        <v>9677.3157894736851</v>
      </c>
      <c r="E952" s="10">
        <f t="shared" si="98"/>
        <v>10272.421052631578</v>
      </c>
      <c r="F952" s="12">
        <f t="shared" si="98"/>
        <v>3904.7894736842104</v>
      </c>
      <c r="G952" s="7"/>
    </row>
    <row r="953" spans="3:7" x14ac:dyDescent="0.25">
      <c r="C953" s="36">
        <v>22</v>
      </c>
      <c r="D953" s="10">
        <f t="shared" si="99"/>
        <v>8357.681818181818</v>
      </c>
      <c r="E953" s="10">
        <f t="shared" si="98"/>
        <v>8871.636363636364</v>
      </c>
      <c r="F953" s="12">
        <f t="shared" si="98"/>
        <v>3372.318181818182</v>
      </c>
      <c r="G953" s="7"/>
    </row>
    <row r="954" spans="3:7" x14ac:dyDescent="0.25">
      <c r="C954" s="36">
        <v>25</v>
      </c>
      <c r="D954" s="10">
        <f t="shared" si="99"/>
        <v>7354.76</v>
      </c>
      <c r="E954" s="10">
        <f t="shared" si="98"/>
        <v>7807.04</v>
      </c>
      <c r="F954" s="12">
        <f t="shared" si="98"/>
        <v>2967.64</v>
      </c>
      <c r="G954" s="7"/>
    </row>
    <row r="955" spans="3:7" x14ac:dyDescent="0.25">
      <c r="C955" s="36">
        <v>28</v>
      </c>
      <c r="D955" s="12">
        <f t="shared" si="99"/>
        <v>6566.75</v>
      </c>
      <c r="E955" s="12">
        <f t="shared" si="98"/>
        <v>6970.5714285714284</v>
      </c>
      <c r="F955" s="12">
        <f t="shared" si="98"/>
        <v>2649.6785714285716</v>
      </c>
      <c r="G955" s="7"/>
    </row>
    <row r="956" spans="3:7" x14ac:dyDescent="0.25">
      <c r="C956" s="36">
        <v>31</v>
      </c>
      <c r="D956" s="12">
        <f t="shared" si="99"/>
        <v>5931.2580645161288</v>
      </c>
      <c r="E956" s="12">
        <f t="shared" si="98"/>
        <v>6296</v>
      </c>
      <c r="F956" s="12">
        <f t="shared" si="98"/>
        <v>2393.2580645161293</v>
      </c>
      <c r="G956" s="7"/>
    </row>
    <row r="957" spans="3:7" x14ac:dyDescent="0.25">
      <c r="C957" s="36">
        <v>34</v>
      </c>
      <c r="D957" s="12">
        <f t="shared" si="99"/>
        <v>5407.911764705882</v>
      </c>
      <c r="E957" s="12">
        <f t="shared" si="98"/>
        <v>5740.4705882352937</v>
      </c>
      <c r="F957" s="12">
        <f t="shared" si="98"/>
        <v>2182.0882352941176</v>
      </c>
      <c r="G957" s="7"/>
    </row>
    <row r="958" spans="3:7" x14ac:dyDescent="0.25">
      <c r="C958" s="36">
        <v>37</v>
      </c>
      <c r="D958" s="12">
        <f t="shared" si="99"/>
        <v>4969.4324324324325</v>
      </c>
      <c r="E958" s="12">
        <f t="shared" si="98"/>
        <v>5275.0270270270266</v>
      </c>
      <c r="F958" s="12">
        <f t="shared" si="98"/>
        <v>2005.1621621621621</v>
      </c>
      <c r="G958" s="7"/>
    </row>
    <row r="959" spans="3:7" x14ac:dyDescent="0.25">
      <c r="C959" s="36">
        <v>40</v>
      </c>
      <c r="D959" s="12">
        <f t="shared" si="99"/>
        <v>4596.7250000000004</v>
      </c>
      <c r="E959" s="12">
        <f t="shared" si="98"/>
        <v>4879.3999999999996</v>
      </c>
      <c r="F959" s="12">
        <f t="shared" si="98"/>
        <v>1854.7750000000001</v>
      </c>
      <c r="G959" s="7"/>
    </row>
    <row r="960" spans="3:7" x14ac:dyDescent="0.25">
      <c r="C960" s="36">
        <v>43</v>
      </c>
      <c r="D960" s="12">
        <f t="shared" si="99"/>
        <v>4276.0232558139533</v>
      </c>
      <c r="E960" s="12">
        <f t="shared" si="98"/>
        <v>4538.9767441860467</v>
      </c>
      <c r="F960" s="12">
        <f t="shared" si="98"/>
        <v>1725.3720930232557</v>
      </c>
      <c r="G960" s="7"/>
    </row>
    <row r="961" spans="1:7" x14ac:dyDescent="0.25">
      <c r="C961" s="36">
        <v>46</v>
      </c>
      <c r="D961" s="12">
        <f t="shared" si="99"/>
        <v>3997.1521739130435</v>
      </c>
      <c r="E961" s="12">
        <f t="shared" si="98"/>
        <v>4242.95652173913</v>
      </c>
      <c r="F961" s="12">
        <f t="shared" si="98"/>
        <v>1612.8478260869565</v>
      </c>
      <c r="G961" s="7"/>
    </row>
    <row r="962" spans="1:7" x14ac:dyDescent="0.25">
      <c r="C962" s="36">
        <v>49</v>
      </c>
      <c r="D962" s="12">
        <f t="shared" si="99"/>
        <v>3752.4285714285716</v>
      </c>
      <c r="E962" s="12">
        <f t="shared" si="99"/>
        <v>3983.1836734693879</v>
      </c>
      <c r="F962" s="12">
        <f t="shared" si="99"/>
        <v>1514.1020408163265</v>
      </c>
      <c r="G962" s="7"/>
    </row>
    <row r="963" spans="1:7" x14ac:dyDescent="0.25">
      <c r="C963" s="37">
        <v>52</v>
      </c>
      <c r="D963" s="12">
        <f t="shared" si="99"/>
        <v>3535.9423076923076</v>
      </c>
      <c r="E963" s="12">
        <f t="shared" si="99"/>
        <v>3753.3846153846152</v>
      </c>
      <c r="F963" s="12">
        <f t="shared" si="99"/>
        <v>1426.75</v>
      </c>
      <c r="G963" s="7"/>
    </row>
    <row r="964" spans="1:7" x14ac:dyDescent="0.25">
      <c r="C964" s="37">
        <v>55</v>
      </c>
      <c r="D964" s="12">
        <f t="shared" si="99"/>
        <v>3343.0727272727272</v>
      </c>
      <c r="E964" s="12">
        <f t="shared" si="99"/>
        <v>3548.6545454545453</v>
      </c>
      <c r="F964" s="12">
        <f t="shared" si="99"/>
        <v>1348.9272727272728</v>
      </c>
      <c r="G964" s="7"/>
    </row>
    <row r="965" spans="1:7" x14ac:dyDescent="0.25">
      <c r="C965" s="37">
        <v>58</v>
      </c>
      <c r="D965" s="12">
        <f t="shared" si="99"/>
        <v>3170.155172413793</v>
      </c>
      <c r="E965" s="12">
        <f t="shared" si="99"/>
        <v>3365.1034482758619</v>
      </c>
      <c r="F965" s="12">
        <f t="shared" si="99"/>
        <v>1279.155172413793</v>
      </c>
      <c r="G965" s="7"/>
    </row>
    <row r="966" spans="1:7" x14ac:dyDescent="0.25">
      <c r="C966" s="37">
        <v>61</v>
      </c>
      <c r="D966" s="12">
        <f t="shared" si="99"/>
        <v>3014.2459016393441</v>
      </c>
      <c r="E966" s="12">
        <f t="shared" si="99"/>
        <v>3199.6065573770493</v>
      </c>
      <c r="F966" s="12">
        <f t="shared" si="99"/>
        <v>1216.2459016393443</v>
      </c>
      <c r="G966" s="7"/>
    </row>
    <row r="967" spans="1:7" x14ac:dyDescent="0.25">
      <c r="C967" s="37">
        <v>64</v>
      </c>
      <c r="D967" s="12">
        <f t="shared" si="99"/>
        <v>2872.953125</v>
      </c>
      <c r="E967" s="12">
        <f t="shared" si="99"/>
        <v>3049.625</v>
      </c>
      <c r="F967" s="12">
        <f t="shared" si="99"/>
        <v>1159.234375</v>
      </c>
      <c r="G967" s="7"/>
    </row>
    <row r="968" spans="1:7" x14ac:dyDescent="0.25">
      <c r="C968" s="37"/>
      <c r="D968" s="12"/>
      <c r="E968" s="12"/>
      <c r="F968" s="12"/>
      <c r="G968" s="7"/>
    </row>
    <row r="969" spans="1:7" x14ac:dyDescent="0.25">
      <c r="A969" s="70" t="s">
        <v>63</v>
      </c>
      <c r="B969" s="70"/>
      <c r="C969" s="37"/>
      <c r="D969" s="37">
        <v>9</v>
      </c>
      <c r="E969" s="37">
        <v>9</v>
      </c>
      <c r="F969" s="37">
        <v>4</v>
      </c>
      <c r="G969" s="7"/>
    </row>
    <row r="970" spans="1:7" x14ac:dyDescent="0.25">
      <c r="A970" s="16"/>
      <c r="B970" s="16"/>
      <c r="C970" s="37"/>
      <c r="D970" s="53"/>
      <c r="E970" s="37"/>
      <c r="F970" s="37"/>
      <c r="G970" s="7"/>
    </row>
    <row r="971" spans="1:7" x14ac:dyDescent="0.25">
      <c r="A971" s="16"/>
      <c r="B971" s="16"/>
      <c r="C971" s="37"/>
      <c r="D971" s="37"/>
      <c r="E971" s="37"/>
      <c r="F971" s="37"/>
      <c r="G971" s="7"/>
    </row>
    <row r="972" spans="1:7" x14ac:dyDescent="0.25">
      <c r="C972" s="37"/>
      <c r="D972" s="37"/>
      <c r="E972" s="37"/>
      <c r="F972" s="37"/>
      <c r="G972" s="7"/>
    </row>
    <row r="973" spans="1:7" x14ac:dyDescent="0.25">
      <c r="C973" s="37"/>
      <c r="D973" s="37"/>
      <c r="E973" s="37"/>
      <c r="F973" s="37"/>
      <c r="G973" s="7"/>
    </row>
    <row r="974" spans="1:7" x14ac:dyDescent="0.25">
      <c r="C974" s="37"/>
      <c r="D974" s="37"/>
      <c r="E974" s="37"/>
      <c r="F974" s="37"/>
      <c r="G974" s="7"/>
    </row>
    <row r="975" spans="1:7" x14ac:dyDescent="0.25">
      <c r="C975" s="37"/>
      <c r="D975" s="71" t="s">
        <v>19</v>
      </c>
      <c r="E975" s="71"/>
      <c r="F975" s="37" t="s">
        <v>29</v>
      </c>
      <c r="G975" s="7"/>
    </row>
    <row r="976" spans="1:7" x14ac:dyDescent="0.25">
      <c r="C976" s="37"/>
      <c r="D976" s="37"/>
      <c r="E976" s="13"/>
      <c r="F976" s="37"/>
      <c r="G976" s="7"/>
    </row>
    <row r="977" spans="1:7" x14ac:dyDescent="0.25">
      <c r="C977" s="37"/>
      <c r="D977" s="3" t="s">
        <v>52</v>
      </c>
      <c r="E977" s="3" t="s">
        <v>1</v>
      </c>
      <c r="F977" s="3" t="s">
        <v>53</v>
      </c>
      <c r="G977" s="7"/>
    </row>
    <row r="978" spans="1:7" x14ac:dyDescent="0.25">
      <c r="C978" s="37"/>
      <c r="D978" s="37"/>
      <c r="E978" s="13"/>
      <c r="F978" s="37"/>
      <c r="G978" s="7"/>
    </row>
    <row r="979" spans="1:7" x14ac:dyDescent="0.25">
      <c r="A979" s="70" t="s">
        <v>36</v>
      </c>
      <c r="B979" s="70"/>
      <c r="C979" s="37"/>
      <c r="D979" s="25">
        <v>129136</v>
      </c>
      <c r="E979" s="25">
        <v>84534</v>
      </c>
      <c r="F979" s="25">
        <v>35662</v>
      </c>
      <c r="G979" s="7"/>
    </row>
    <row r="980" spans="1:7" x14ac:dyDescent="0.25">
      <c r="C980" s="37" t="s">
        <v>37</v>
      </c>
      <c r="D980" s="37"/>
      <c r="E980" s="37"/>
      <c r="F980" s="37"/>
      <c r="G980" s="7"/>
    </row>
    <row r="981" spans="1:7" x14ac:dyDescent="0.25">
      <c r="C981" s="36">
        <v>1</v>
      </c>
      <c r="D981" s="10">
        <f>D$979/$C981</f>
        <v>129136</v>
      </c>
      <c r="E981" s="10">
        <f t="shared" ref="E981:F992" si="100">E$979/$C981</f>
        <v>84534</v>
      </c>
      <c r="F981" s="10">
        <f t="shared" si="100"/>
        <v>35662</v>
      </c>
      <c r="G981" s="7"/>
    </row>
    <row r="982" spans="1:7" x14ac:dyDescent="0.25">
      <c r="C982" s="36">
        <v>4</v>
      </c>
      <c r="D982" s="10">
        <f t="shared" ref="D982:D992" si="101">D$979/$C982</f>
        <v>32284</v>
      </c>
      <c r="E982" s="10">
        <f t="shared" si="100"/>
        <v>21133.5</v>
      </c>
      <c r="F982" s="10">
        <f t="shared" si="100"/>
        <v>8915.5</v>
      </c>
      <c r="G982" s="7"/>
    </row>
    <row r="983" spans="1:7" x14ac:dyDescent="0.25">
      <c r="C983" s="36">
        <v>7</v>
      </c>
      <c r="D983" s="10">
        <f t="shared" si="101"/>
        <v>18448</v>
      </c>
      <c r="E983" s="10">
        <f t="shared" si="100"/>
        <v>12076.285714285714</v>
      </c>
      <c r="F983" s="12">
        <f t="shared" si="100"/>
        <v>5094.5714285714284</v>
      </c>
      <c r="G983" s="7"/>
    </row>
    <row r="984" spans="1:7" x14ac:dyDescent="0.25">
      <c r="C984" s="36">
        <v>10</v>
      </c>
      <c r="D984" s="10">
        <f t="shared" si="101"/>
        <v>12913.6</v>
      </c>
      <c r="E984" s="10">
        <f t="shared" si="100"/>
        <v>8453.4</v>
      </c>
      <c r="F984" s="12">
        <f t="shared" si="100"/>
        <v>3566.2</v>
      </c>
      <c r="G984" s="7"/>
    </row>
    <row r="985" spans="1:7" x14ac:dyDescent="0.25">
      <c r="C985" s="36">
        <v>13</v>
      </c>
      <c r="D985" s="10">
        <f t="shared" si="101"/>
        <v>9933.538461538461</v>
      </c>
      <c r="E985" s="12">
        <f t="shared" si="100"/>
        <v>6502.6153846153848</v>
      </c>
      <c r="F985" s="12">
        <f t="shared" si="100"/>
        <v>2743.2307692307691</v>
      </c>
      <c r="G985" s="7"/>
    </row>
    <row r="986" spans="1:7" x14ac:dyDescent="0.25">
      <c r="C986" s="36">
        <v>16</v>
      </c>
      <c r="D986" s="10">
        <f t="shared" si="101"/>
        <v>8071</v>
      </c>
      <c r="E986" s="12">
        <f t="shared" si="100"/>
        <v>5283.375</v>
      </c>
      <c r="F986" s="12">
        <f t="shared" si="100"/>
        <v>2228.875</v>
      </c>
      <c r="G986" s="7"/>
    </row>
    <row r="987" spans="1:7" x14ac:dyDescent="0.25">
      <c r="C987" s="36">
        <v>19</v>
      </c>
      <c r="D987" s="12">
        <f t="shared" si="101"/>
        <v>6796.6315789473683</v>
      </c>
      <c r="E987" s="12">
        <f t="shared" si="100"/>
        <v>4449.1578947368425</v>
      </c>
      <c r="F987" s="12">
        <f t="shared" si="100"/>
        <v>1876.9473684210527</v>
      </c>
      <c r="G987" s="7"/>
    </row>
    <row r="988" spans="1:7" x14ac:dyDescent="0.25">
      <c r="C988" s="36">
        <v>22</v>
      </c>
      <c r="D988" s="12">
        <f t="shared" si="101"/>
        <v>5869.818181818182</v>
      </c>
      <c r="E988" s="12">
        <f t="shared" si="100"/>
        <v>3842.4545454545455</v>
      </c>
      <c r="F988" s="12">
        <f t="shared" si="100"/>
        <v>1621</v>
      </c>
      <c r="G988" s="7"/>
    </row>
    <row r="989" spans="1:7" x14ac:dyDescent="0.25">
      <c r="C989" s="36">
        <v>25</v>
      </c>
      <c r="D989" s="12">
        <f t="shared" si="101"/>
        <v>5165.4399999999996</v>
      </c>
      <c r="E989" s="12">
        <f t="shared" si="100"/>
        <v>3381.36</v>
      </c>
      <c r="F989" s="12">
        <f t="shared" si="100"/>
        <v>1426.48</v>
      </c>
      <c r="G989" s="7"/>
    </row>
    <row r="990" spans="1:7" x14ac:dyDescent="0.25">
      <c r="C990" s="36">
        <v>28</v>
      </c>
      <c r="D990" s="12">
        <f t="shared" si="101"/>
        <v>4612</v>
      </c>
      <c r="E990" s="12">
        <f t="shared" si="100"/>
        <v>3019.0714285714284</v>
      </c>
      <c r="F990" s="12">
        <f t="shared" si="100"/>
        <v>1273.6428571428571</v>
      </c>
      <c r="G990" s="7"/>
    </row>
    <row r="991" spans="1:7" x14ac:dyDescent="0.25">
      <c r="C991" s="36">
        <v>31</v>
      </c>
      <c r="D991" s="12">
        <f t="shared" si="101"/>
        <v>4165.677419354839</v>
      </c>
      <c r="E991" s="12">
        <f t="shared" si="100"/>
        <v>2726.9032258064517</v>
      </c>
      <c r="F991" s="12">
        <f t="shared" si="100"/>
        <v>1150.3870967741937</v>
      </c>
      <c r="G991" s="7"/>
    </row>
    <row r="992" spans="1:7" x14ac:dyDescent="0.25">
      <c r="C992" s="36">
        <v>34</v>
      </c>
      <c r="D992" s="12">
        <f t="shared" si="101"/>
        <v>3798.1176470588234</v>
      </c>
      <c r="E992" s="12">
        <f t="shared" si="100"/>
        <v>2486.294117647059</v>
      </c>
      <c r="F992" s="12">
        <f t="shared" si="100"/>
        <v>1048.8823529411766</v>
      </c>
      <c r="G992" s="7"/>
    </row>
    <row r="993" spans="1:7" x14ac:dyDescent="0.25">
      <c r="C993" s="36"/>
      <c r="D993" s="37"/>
      <c r="E993" s="37"/>
      <c r="F993" s="37"/>
      <c r="G993" s="7"/>
    </row>
    <row r="994" spans="1:7" x14ac:dyDescent="0.25">
      <c r="A994" s="70" t="s">
        <v>63</v>
      </c>
      <c r="B994" s="70"/>
      <c r="C994" s="36"/>
      <c r="D994" s="37">
        <v>6</v>
      </c>
      <c r="E994" s="37">
        <v>4</v>
      </c>
      <c r="F994" s="37">
        <v>2</v>
      </c>
      <c r="G994" s="7"/>
    </row>
    <row r="995" spans="1:7" x14ac:dyDescent="0.25">
      <c r="A995" s="16"/>
      <c r="B995" s="16"/>
      <c r="C995" s="36"/>
      <c r="D995" s="37"/>
      <c r="E995" s="37"/>
      <c r="F995" s="37"/>
      <c r="G995" s="7"/>
    </row>
    <row r="996" spans="1:7" x14ac:dyDescent="0.25">
      <c r="A996" s="16"/>
      <c r="B996" s="16"/>
      <c r="C996" s="36"/>
      <c r="D996" s="37"/>
      <c r="E996" s="37"/>
      <c r="F996" s="37"/>
      <c r="G996" s="7"/>
    </row>
    <row r="997" spans="1:7" x14ac:dyDescent="0.25">
      <c r="C997" s="36"/>
      <c r="D997" s="37"/>
      <c r="E997" s="37"/>
      <c r="F997" s="37"/>
      <c r="G997" s="7"/>
    </row>
    <row r="998" spans="1:7" x14ac:dyDescent="0.25">
      <c r="C998" s="37"/>
      <c r="D998" s="37"/>
      <c r="E998" s="37"/>
      <c r="F998" s="37"/>
      <c r="G998" s="7"/>
    </row>
    <row r="999" spans="1:7" x14ac:dyDescent="0.25">
      <c r="C999" s="37"/>
      <c r="D999" s="37"/>
      <c r="E999" s="37"/>
      <c r="F999" s="37"/>
      <c r="G999" s="7"/>
    </row>
    <row r="1000" spans="1:7" x14ac:dyDescent="0.25">
      <c r="C1000" s="37"/>
      <c r="D1000" s="71" t="s">
        <v>20</v>
      </c>
      <c r="E1000" s="71"/>
      <c r="F1000" s="37" t="s">
        <v>31</v>
      </c>
      <c r="G1000" s="7"/>
    </row>
    <row r="1001" spans="1:7" x14ac:dyDescent="0.25">
      <c r="C1001" s="37"/>
      <c r="D1001" s="37"/>
      <c r="E1001" s="37"/>
      <c r="F1001" s="37"/>
      <c r="G1001" s="7"/>
    </row>
    <row r="1002" spans="1:7" x14ac:dyDescent="0.25">
      <c r="C1002" s="37"/>
      <c r="D1002" s="3" t="s">
        <v>52</v>
      </c>
      <c r="E1002" s="3" t="s">
        <v>1</v>
      </c>
      <c r="F1002" s="3" t="s">
        <v>53</v>
      </c>
      <c r="G1002" s="7"/>
    </row>
    <row r="1003" spans="1:7" x14ac:dyDescent="0.25">
      <c r="C1003" s="37"/>
      <c r="D1003" s="37"/>
      <c r="E1003" s="37"/>
      <c r="F1003" s="37"/>
      <c r="G1003" s="7"/>
    </row>
    <row r="1004" spans="1:7" x14ac:dyDescent="0.25">
      <c r="A1004" s="70" t="s">
        <v>36</v>
      </c>
      <c r="B1004" s="70"/>
      <c r="C1004" s="37"/>
      <c r="D1004" s="25">
        <v>276098</v>
      </c>
      <c r="E1004" s="25">
        <v>158362</v>
      </c>
      <c r="F1004" s="25">
        <v>58427</v>
      </c>
      <c r="G1004" s="7"/>
    </row>
    <row r="1005" spans="1:7" x14ac:dyDescent="0.25">
      <c r="C1005" s="37" t="s">
        <v>37</v>
      </c>
      <c r="D1005" s="37"/>
      <c r="E1005" s="37"/>
      <c r="F1005" s="37"/>
      <c r="G1005" s="7"/>
    </row>
    <row r="1006" spans="1:7" x14ac:dyDescent="0.25">
      <c r="C1006" s="36">
        <v>1</v>
      </c>
      <c r="D1006" s="10">
        <f>D$1004/$C1006</f>
        <v>276098</v>
      </c>
      <c r="E1006" s="10">
        <f t="shared" ref="E1006:F1006" si="102">E$1004/$C1006</f>
        <v>158362</v>
      </c>
      <c r="F1006" s="10">
        <f t="shared" si="102"/>
        <v>58427</v>
      </c>
      <c r="G1006" s="7"/>
    </row>
    <row r="1007" spans="1:7" x14ac:dyDescent="0.25">
      <c r="C1007" s="36">
        <v>4</v>
      </c>
      <c r="D1007" s="10">
        <f t="shared" ref="D1007:F1028" si="103">D$1004/$C1007</f>
        <v>69024.5</v>
      </c>
      <c r="E1007" s="10">
        <f t="shared" si="103"/>
        <v>39590.5</v>
      </c>
      <c r="F1007" s="10">
        <f t="shared" si="103"/>
        <v>14606.75</v>
      </c>
      <c r="G1007" s="7"/>
    </row>
    <row r="1008" spans="1:7" x14ac:dyDescent="0.25">
      <c r="C1008" s="36">
        <v>7</v>
      </c>
      <c r="D1008" s="10">
        <f t="shared" si="103"/>
        <v>39442.571428571428</v>
      </c>
      <c r="E1008" s="10">
        <f t="shared" si="103"/>
        <v>22623.142857142859</v>
      </c>
      <c r="F1008" s="10">
        <f t="shared" si="103"/>
        <v>8346.7142857142862</v>
      </c>
      <c r="G1008" s="7"/>
    </row>
    <row r="1009" spans="3:7" x14ac:dyDescent="0.25">
      <c r="C1009" s="36">
        <v>10</v>
      </c>
      <c r="D1009" s="10">
        <f t="shared" si="103"/>
        <v>27609.8</v>
      </c>
      <c r="E1009" s="10">
        <f t="shared" si="103"/>
        <v>15836.2</v>
      </c>
      <c r="F1009" s="12">
        <f t="shared" si="103"/>
        <v>5842.7</v>
      </c>
      <c r="G1009" s="7"/>
    </row>
    <row r="1010" spans="3:7" x14ac:dyDescent="0.25">
      <c r="C1010" s="36">
        <v>13</v>
      </c>
      <c r="D1010" s="10">
        <f t="shared" si="103"/>
        <v>21238.307692307691</v>
      </c>
      <c r="E1010" s="10">
        <f t="shared" si="103"/>
        <v>12181.692307692309</v>
      </c>
      <c r="F1010" s="12">
        <f t="shared" si="103"/>
        <v>4494.3846153846152</v>
      </c>
      <c r="G1010" s="7"/>
    </row>
    <row r="1011" spans="3:7" x14ac:dyDescent="0.25">
      <c r="C1011" s="36">
        <v>16</v>
      </c>
      <c r="D1011" s="10">
        <f t="shared" si="103"/>
        <v>17256.125</v>
      </c>
      <c r="E1011" s="10">
        <f t="shared" si="103"/>
        <v>9897.625</v>
      </c>
      <c r="F1011" s="12">
        <f t="shared" si="103"/>
        <v>3651.6875</v>
      </c>
      <c r="G1011" s="7"/>
    </row>
    <row r="1012" spans="3:7" x14ac:dyDescent="0.25">
      <c r="C1012" s="36">
        <v>19</v>
      </c>
      <c r="D1012" s="10">
        <f t="shared" si="103"/>
        <v>14531.473684210527</v>
      </c>
      <c r="E1012" s="10">
        <f t="shared" si="103"/>
        <v>8334.8421052631584</v>
      </c>
      <c r="F1012" s="12">
        <f t="shared" si="103"/>
        <v>3075.1052631578946</v>
      </c>
      <c r="G1012" s="7"/>
    </row>
    <row r="1013" spans="3:7" x14ac:dyDescent="0.25">
      <c r="C1013" s="36">
        <v>22</v>
      </c>
      <c r="D1013" s="10">
        <f t="shared" si="103"/>
        <v>12549.90909090909</v>
      </c>
      <c r="E1013" s="12">
        <f t="shared" si="103"/>
        <v>7198.272727272727</v>
      </c>
      <c r="F1013" s="12">
        <f t="shared" si="103"/>
        <v>2655.7727272727275</v>
      </c>
      <c r="G1013" s="7"/>
    </row>
    <row r="1014" spans="3:7" x14ac:dyDescent="0.25">
      <c r="C1014" s="36">
        <v>25</v>
      </c>
      <c r="D1014" s="10">
        <f t="shared" si="103"/>
        <v>11043.92</v>
      </c>
      <c r="E1014" s="12">
        <f t="shared" si="103"/>
        <v>6334.48</v>
      </c>
      <c r="F1014" s="12">
        <f t="shared" si="103"/>
        <v>2337.08</v>
      </c>
      <c r="G1014" s="7"/>
    </row>
    <row r="1015" spans="3:7" x14ac:dyDescent="0.25">
      <c r="C1015" s="36">
        <v>28</v>
      </c>
      <c r="D1015" s="10">
        <f t="shared" si="103"/>
        <v>9860.6428571428569</v>
      </c>
      <c r="E1015" s="12">
        <f t="shared" si="103"/>
        <v>5655.7857142857147</v>
      </c>
      <c r="F1015" s="12">
        <f t="shared" si="103"/>
        <v>2086.6785714285716</v>
      </c>
      <c r="G1015" s="7"/>
    </row>
    <row r="1016" spans="3:7" x14ac:dyDescent="0.25">
      <c r="C1016" s="36">
        <v>31</v>
      </c>
      <c r="D1016" s="10">
        <f t="shared" si="103"/>
        <v>8906.3870967741932</v>
      </c>
      <c r="E1016" s="12">
        <f t="shared" si="103"/>
        <v>5108.4516129032254</v>
      </c>
      <c r="F1016" s="12">
        <f t="shared" si="103"/>
        <v>1884.741935483871</v>
      </c>
      <c r="G1016" s="7"/>
    </row>
    <row r="1017" spans="3:7" x14ac:dyDescent="0.25">
      <c r="C1017" s="36">
        <v>34</v>
      </c>
      <c r="D1017" s="10">
        <f t="shared" si="103"/>
        <v>8120.5294117647063</v>
      </c>
      <c r="E1017" s="12">
        <f t="shared" si="103"/>
        <v>4657.7058823529414</v>
      </c>
      <c r="F1017" s="12">
        <f t="shared" si="103"/>
        <v>1718.4411764705883</v>
      </c>
      <c r="G1017" s="7"/>
    </row>
    <row r="1018" spans="3:7" x14ac:dyDescent="0.25">
      <c r="C1018" s="36">
        <v>37</v>
      </c>
      <c r="D1018" s="10">
        <f t="shared" si="103"/>
        <v>7462.1081081081084</v>
      </c>
      <c r="E1018" s="12">
        <f t="shared" si="103"/>
        <v>4280.0540540540542</v>
      </c>
      <c r="F1018" s="12">
        <f t="shared" si="103"/>
        <v>1579.1081081081081</v>
      </c>
      <c r="G1018" s="7"/>
    </row>
    <row r="1019" spans="3:7" x14ac:dyDescent="0.25">
      <c r="C1019" s="36">
        <v>40</v>
      </c>
      <c r="D1019" s="12">
        <f t="shared" si="103"/>
        <v>6902.45</v>
      </c>
      <c r="E1019" s="12">
        <f t="shared" si="103"/>
        <v>3959.05</v>
      </c>
      <c r="F1019" s="12">
        <f t="shared" si="103"/>
        <v>1460.675</v>
      </c>
      <c r="G1019" s="7"/>
    </row>
    <row r="1020" spans="3:7" x14ac:dyDescent="0.25">
      <c r="C1020" s="36">
        <v>43</v>
      </c>
      <c r="D1020" s="12">
        <f t="shared" si="103"/>
        <v>6420.8837209302328</v>
      </c>
      <c r="E1020" s="12">
        <f t="shared" si="103"/>
        <v>3682.8372093023254</v>
      </c>
      <c r="F1020" s="12">
        <f t="shared" si="103"/>
        <v>1358.7674418604652</v>
      </c>
      <c r="G1020" s="7"/>
    </row>
    <row r="1021" spans="3:7" x14ac:dyDescent="0.25">
      <c r="C1021" s="36">
        <v>46</v>
      </c>
      <c r="D1021" s="12">
        <f t="shared" si="103"/>
        <v>6002.130434782609</v>
      </c>
      <c r="E1021" s="12">
        <f t="shared" si="103"/>
        <v>3442.6521739130435</v>
      </c>
      <c r="F1021" s="12">
        <f t="shared" si="103"/>
        <v>1270.1521739130435</v>
      </c>
      <c r="G1021" s="7"/>
    </row>
    <row r="1022" spans="3:7" x14ac:dyDescent="0.25">
      <c r="C1022" s="36">
        <v>49</v>
      </c>
      <c r="D1022" s="12">
        <f t="shared" si="103"/>
        <v>5634.6530612244896</v>
      </c>
      <c r="E1022" s="12">
        <f t="shared" si="103"/>
        <v>3231.8775510204082</v>
      </c>
      <c r="F1022" s="12">
        <f t="shared" si="103"/>
        <v>1192.3877551020407</v>
      </c>
      <c r="G1022" s="7"/>
    </row>
    <row r="1023" spans="3:7" x14ac:dyDescent="0.25">
      <c r="C1023" s="37">
        <v>52</v>
      </c>
      <c r="D1023" s="12">
        <f t="shared" si="103"/>
        <v>5309.5769230769229</v>
      </c>
      <c r="E1023" s="12">
        <f t="shared" si="103"/>
        <v>3045.4230769230771</v>
      </c>
      <c r="F1023" s="12">
        <f t="shared" si="103"/>
        <v>1123.5961538461538</v>
      </c>
      <c r="G1023" s="7"/>
    </row>
    <row r="1024" spans="3:7" x14ac:dyDescent="0.25">
      <c r="C1024" s="37">
        <v>55</v>
      </c>
      <c r="D1024" s="12">
        <f t="shared" si="103"/>
        <v>5019.9636363636364</v>
      </c>
      <c r="E1024" s="12">
        <f t="shared" si="103"/>
        <v>2879.3090909090911</v>
      </c>
      <c r="F1024" s="12">
        <f t="shared" si="103"/>
        <v>1062.3090909090909</v>
      </c>
      <c r="G1024" s="7"/>
    </row>
    <row r="1025" spans="1:7" x14ac:dyDescent="0.25">
      <c r="C1025" s="37">
        <v>58</v>
      </c>
      <c r="D1025" s="12">
        <f t="shared" si="103"/>
        <v>4760.3103448275861</v>
      </c>
      <c r="E1025" s="12">
        <f t="shared" si="103"/>
        <v>2730.3793103448274</v>
      </c>
      <c r="F1025" s="12">
        <f t="shared" si="103"/>
        <v>1007.3620689655172</v>
      </c>
      <c r="G1025" s="7"/>
    </row>
    <row r="1026" spans="1:7" x14ac:dyDescent="0.25">
      <c r="C1026" s="37">
        <v>61</v>
      </c>
      <c r="D1026" s="12">
        <f t="shared" si="103"/>
        <v>4526.1967213114758</v>
      </c>
      <c r="E1026" s="12">
        <f t="shared" si="103"/>
        <v>2596.0983606557379</v>
      </c>
      <c r="F1026" s="12">
        <f t="shared" si="103"/>
        <v>957.81967213114751</v>
      </c>
      <c r="G1026" s="7"/>
    </row>
    <row r="1027" spans="1:7" x14ac:dyDescent="0.25">
      <c r="C1027" s="37">
        <v>64</v>
      </c>
      <c r="D1027" s="12">
        <f t="shared" si="103"/>
        <v>4314.03125</v>
      </c>
      <c r="E1027" s="12">
        <f t="shared" si="103"/>
        <v>2474.40625</v>
      </c>
      <c r="F1027" s="12">
        <f t="shared" si="103"/>
        <v>912.921875</v>
      </c>
      <c r="G1027" s="7"/>
    </row>
    <row r="1028" spans="1:7" x14ac:dyDescent="0.25">
      <c r="C1028" s="37">
        <v>67</v>
      </c>
      <c r="D1028" s="12">
        <f t="shared" si="103"/>
        <v>4120.8656716417909</v>
      </c>
      <c r="E1028" s="12">
        <f t="shared" si="103"/>
        <v>2363.6119402985073</v>
      </c>
      <c r="F1028" s="12">
        <f t="shared" si="103"/>
        <v>872.04477611940297</v>
      </c>
      <c r="G1028" s="7"/>
    </row>
    <row r="1029" spans="1:7" x14ac:dyDescent="0.25">
      <c r="C1029" s="37"/>
      <c r="D1029" s="37"/>
      <c r="E1029" s="37"/>
      <c r="F1029" s="37"/>
      <c r="G1029" s="7"/>
    </row>
    <row r="1030" spans="1:7" x14ac:dyDescent="0.25">
      <c r="A1030" s="70" t="s">
        <v>63</v>
      </c>
      <c r="B1030" s="70"/>
      <c r="C1030" s="37"/>
      <c r="D1030" s="37">
        <v>13</v>
      </c>
      <c r="E1030" s="37">
        <v>7</v>
      </c>
      <c r="F1030" s="37">
        <v>3</v>
      </c>
      <c r="G1030" s="7"/>
    </row>
    <row r="1031" spans="1:7" x14ac:dyDescent="0.25">
      <c r="A1031" s="16"/>
      <c r="B1031" s="16"/>
      <c r="C1031" s="37"/>
      <c r="D1031" s="37"/>
      <c r="E1031" s="37"/>
      <c r="F1031" s="37"/>
      <c r="G1031" s="7"/>
    </row>
    <row r="1032" spans="1:7" x14ac:dyDescent="0.25">
      <c r="A1032" s="16"/>
      <c r="B1032" s="16"/>
      <c r="C1032" s="37"/>
      <c r="D1032" s="37"/>
      <c r="E1032" s="37"/>
      <c r="F1032" s="37"/>
      <c r="G1032" s="7"/>
    </row>
    <row r="1033" spans="1:7" x14ac:dyDescent="0.25">
      <c r="C1033" s="37"/>
      <c r="D1033" s="37"/>
      <c r="E1033" s="37"/>
      <c r="F1033" s="37"/>
      <c r="G1033" s="7"/>
    </row>
    <row r="1034" spans="1:7" x14ac:dyDescent="0.25">
      <c r="C1034" s="37"/>
      <c r="D1034" s="37"/>
      <c r="E1034" s="37"/>
      <c r="F1034" s="37"/>
      <c r="G1034" s="7"/>
    </row>
    <row r="1035" spans="1:7" x14ac:dyDescent="0.25">
      <c r="C1035" s="37"/>
      <c r="D1035" s="37"/>
      <c r="E1035" s="37"/>
      <c r="F1035" s="37"/>
      <c r="G1035" s="7"/>
    </row>
    <row r="1036" spans="1:7" x14ac:dyDescent="0.25">
      <c r="C1036" s="37"/>
      <c r="D1036" s="71" t="s">
        <v>21</v>
      </c>
      <c r="E1036" s="71"/>
      <c r="F1036" s="37" t="s">
        <v>28</v>
      </c>
      <c r="G1036" s="7"/>
    </row>
    <row r="1037" spans="1:7" x14ac:dyDescent="0.25">
      <c r="C1037" s="37"/>
      <c r="D1037" s="37"/>
      <c r="E1037" s="37"/>
      <c r="F1037" s="37"/>
      <c r="G1037" s="7"/>
    </row>
    <row r="1038" spans="1:7" x14ac:dyDescent="0.25">
      <c r="A1038" s="70"/>
      <c r="B1038" s="70"/>
      <c r="C1038" s="37"/>
      <c r="D1038" s="3" t="s">
        <v>52</v>
      </c>
      <c r="E1038" s="3" t="s">
        <v>1</v>
      </c>
      <c r="F1038" s="3" t="s">
        <v>53</v>
      </c>
      <c r="G1038" s="7"/>
    </row>
    <row r="1039" spans="1:7" x14ac:dyDescent="0.25">
      <c r="C1039" s="37"/>
      <c r="D1039" s="37"/>
      <c r="E1039" s="37"/>
      <c r="F1039" s="37"/>
      <c r="G1039" s="7"/>
    </row>
    <row r="1040" spans="1:7" x14ac:dyDescent="0.25">
      <c r="A1040" s="70" t="s">
        <v>36</v>
      </c>
      <c r="B1040" s="70"/>
      <c r="C1040" s="37"/>
      <c r="D1040" s="25">
        <v>115082</v>
      </c>
      <c r="E1040" s="25">
        <v>74113</v>
      </c>
      <c r="F1040" s="25">
        <v>24729</v>
      </c>
      <c r="G1040" s="7"/>
    </row>
    <row r="1041" spans="1:7" x14ac:dyDescent="0.25">
      <c r="C1041" s="37" t="s">
        <v>37</v>
      </c>
      <c r="D1041" s="37"/>
      <c r="E1041" s="37"/>
      <c r="F1041" s="37"/>
      <c r="G1041" s="7"/>
    </row>
    <row r="1042" spans="1:7" x14ac:dyDescent="0.25">
      <c r="C1042" s="36">
        <v>1</v>
      </c>
      <c r="D1042" s="10">
        <f>D$1040/$C1042</f>
        <v>115082</v>
      </c>
      <c r="E1042" s="10">
        <f t="shared" ref="E1042:F1051" si="104">E$1040/$C1042</f>
        <v>74113</v>
      </c>
      <c r="F1042" s="10">
        <f t="shared" si="104"/>
        <v>24729</v>
      </c>
      <c r="G1042" s="7"/>
    </row>
    <row r="1043" spans="1:7" x14ac:dyDescent="0.25">
      <c r="C1043" s="36">
        <v>4</v>
      </c>
      <c r="D1043" s="10">
        <f t="shared" ref="D1043:D1051" si="105">D$1040/$C1043</f>
        <v>28770.5</v>
      </c>
      <c r="E1043" s="10">
        <f t="shared" si="104"/>
        <v>18528.25</v>
      </c>
      <c r="F1043" s="12">
        <f t="shared" si="104"/>
        <v>6182.25</v>
      </c>
      <c r="G1043" s="7"/>
    </row>
    <row r="1044" spans="1:7" x14ac:dyDescent="0.25">
      <c r="C1044" s="36">
        <v>7</v>
      </c>
      <c r="D1044" s="10">
        <f t="shared" si="105"/>
        <v>16440.285714285714</v>
      </c>
      <c r="E1044" s="10">
        <f t="shared" si="104"/>
        <v>10587.571428571429</v>
      </c>
      <c r="F1044" s="12">
        <f t="shared" si="104"/>
        <v>3532.7142857142858</v>
      </c>
      <c r="G1044" s="7"/>
    </row>
    <row r="1045" spans="1:7" x14ac:dyDescent="0.25">
      <c r="C1045" s="36">
        <v>10</v>
      </c>
      <c r="D1045" s="10">
        <f t="shared" si="105"/>
        <v>11508.2</v>
      </c>
      <c r="E1045" s="10">
        <f t="shared" si="104"/>
        <v>7411.3</v>
      </c>
      <c r="F1045" s="12">
        <f t="shared" si="104"/>
        <v>2472.9</v>
      </c>
      <c r="G1045" s="7"/>
    </row>
    <row r="1046" spans="1:7" x14ac:dyDescent="0.25">
      <c r="C1046" s="36">
        <v>13</v>
      </c>
      <c r="D1046" s="10">
        <f t="shared" si="105"/>
        <v>8852.461538461539</v>
      </c>
      <c r="E1046" s="12">
        <f t="shared" si="104"/>
        <v>5701</v>
      </c>
      <c r="F1046" s="12">
        <f t="shared" si="104"/>
        <v>1902.2307692307693</v>
      </c>
      <c r="G1046" s="7"/>
    </row>
    <row r="1047" spans="1:7" x14ac:dyDescent="0.25">
      <c r="C1047" s="36">
        <v>16</v>
      </c>
      <c r="D1047" s="12">
        <f t="shared" si="105"/>
        <v>7192.625</v>
      </c>
      <c r="E1047" s="12">
        <f t="shared" si="104"/>
        <v>4632.0625</v>
      </c>
      <c r="F1047" s="12">
        <f t="shared" si="104"/>
        <v>1545.5625</v>
      </c>
      <c r="G1047" s="7"/>
    </row>
    <row r="1048" spans="1:7" x14ac:dyDescent="0.25">
      <c r="C1048" s="36">
        <v>19</v>
      </c>
      <c r="D1048" s="12">
        <f t="shared" si="105"/>
        <v>6056.9473684210525</v>
      </c>
      <c r="E1048" s="12">
        <f t="shared" si="104"/>
        <v>3900.6842105263158</v>
      </c>
      <c r="F1048" s="12">
        <f t="shared" si="104"/>
        <v>1301.5263157894738</v>
      </c>
      <c r="G1048" s="7"/>
    </row>
    <row r="1049" spans="1:7" x14ac:dyDescent="0.25">
      <c r="C1049" s="36">
        <v>22</v>
      </c>
      <c r="D1049" s="12">
        <f t="shared" si="105"/>
        <v>5231</v>
      </c>
      <c r="E1049" s="12">
        <f t="shared" si="104"/>
        <v>3368.7727272727275</v>
      </c>
      <c r="F1049" s="12">
        <f t="shared" si="104"/>
        <v>1124.0454545454545</v>
      </c>
      <c r="G1049" s="7"/>
    </row>
    <row r="1050" spans="1:7" x14ac:dyDescent="0.25">
      <c r="C1050" s="36">
        <v>25</v>
      </c>
      <c r="D1050" s="12">
        <f t="shared" si="105"/>
        <v>4603.28</v>
      </c>
      <c r="E1050" s="12">
        <f t="shared" si="104"/>
        <v>2964.52</v>
      </c>
      <c r="F1050" s="12">
        <f t="shared" si="104"/>
        <v>989.16</v>
      </c>
      <c r="G1050" s="7"/>
    </row>
    <row r="1051" spans="1:7" x14ac:dyDescent="0.25">
      <c r="C1051" s="36">
        <v>28</v>
      </c>
      <c r="D1051" s="12">
        <f t="shared" si="105"/>
        <v>4110.0714285714284</v>
      </c>
      <c r="E1051" s="12">
        <f t="shared" si="104"/>
        <v>2646.8928571428573</v>
      </c>
      <c r="F1051" s="12">
        <f t="shared" si="104"/>
        <v>883.17857142857144</v>
      </c>
      <c r="G1051" s="7"/>
    </row>
    <row r="1052" spans="1:7" x14ac:dyDescent="0.25">
      <c r="C1052" s="36"/>
      <c r="D1052" s="37"/>
      <c r="E1052" s="37"/>
      <c r="F1052" s="37"/>
      <c r="G1052" s="7"/>
    </row>
    <row r="1053" spans="1:7" x14ac:dyDescent="0.25">
      <c r="A1053" s="70" t="s">
        <v>63</v>
      </c>
      <c r="B1053" s="70"/>
      <c r="C1053" s="36"/>
      <c r="D1053" s="37">
        <v>5</v>
      </c>
      <c r="E1053" s="37">
        <v>4</v>
      </c>
      <c r="F1053" s="53">
        <v>1</v>
      </c>
      <c r="G1053" s="7"/>
    </row>
    <row r="1054" spans="1:7" x14ac:dyDescent="0.25">
      <c r="A1054" s="16"/>
      <c r="B1054" s="16"/>
      <c r="C1054" s="36"/>
      <c r="D1054" s="37"/>
      <c r="E1054" s="37"/>
      <c r="F1054" s="37"/>
      <c r="G1054" s="7"/>
    </row>
    <row r="1055" spans="1:7" x14ac:dyDescent="0.25">
      <c r="A1055" s="16"/>
      <c r="B1055" s="16"/>
      <c r="C1055" s="36"/>
      <c r="D1055" s="37"/>
      <c r="E1055" s="37"/>
      <c r="F1055" s="37"/>
      <c r="G1055" s="7"/>
    </row>
    <row r="1056" spans="1:7" x14ac:dyDescent="0.25">
      <c r="A1056" s="26"/>
      <c r="B1056" s="26"/>
      <c r="C1056" s="36"/>
      <c r="D1056" s="37"/>
      <c r="E1056" s="37"/>
      <c r="F1056" s="37"/>
      <c r="G1056" s="7"/>
    </row>
    <row r="1057" spans="1:7" x14ac:dyDescent="0.25">
      <c r="C1057" s="36"/>
      <c r="D1057" s="37"/>
      <c r="E1057" s="37"/>
      <c r="F1057" s="37"/>
      <c r="G1057" s="7"/>
    </row>
    <row r="1058" spans="1:7" x14ac:dyDescent="0.25">
      <c r="C1058" s="36"/>
      <c r="D1058" s="37"/>
      <c r="E1058" s="37"/>
      <c r="F1058" s="37"/>
      <c r="G1058" s="7"/>
    </row>
    <row r="1059" spans="1:7" x14ac:dyDescent="0.25">
      <c r="C1059" s="37"/>
      <c r="D1059" s="71" t="s">
        <v>22</v>
      </c>
      <c r="E1059" s="71"/>
      <c r="F1059" s="37" t="s">
        <v>32</v>
      </c>
      <c r="G1059" s="7"/>
    </row>
    <row r="1060" spans="1:7" x14ac:dyDescent="0.25">
      <c r="C1060" s="37"/>
      <c r="D1060" s="37"/>
      <c r="E1060" s="37"/>
      <c r="F1060" s="37"/>
      <c r="G1060" s="7"/>
    </row>
    <row r="1061" spans="1:7" x14ac:dyDescent="0.25">
      <c r="C1061" s="37"/>
      <c r="D1061" s="3" t="s">
        <v>52</v>
      </c>
      <c r="E1061" s="3" t="s">
        <v>1</v>
      </c>
      <c r="F1061" s="3" t="s">
        <v>53</v>
      </c>
      <c r="G1061" s="7"/>
    </row>
    <row r="1062" spans="1:7" x14ac:dyDescent="0.25">
      <c r="C1062" s="37"/>
      <c r="D1062" s="37"/>
      <c r="E1062" s="37"/>
      <c r="F1062" s="37"/>
      <c r="G1062" s="7"/>
    </row>
    <row r="1063" spans="1:7" x14ac:dyDescent="0.25">
      <c r="A1063" s="70" t="s">
        <v>36</v>
      </c>
      <c r="B1063" s="70"/>
      <c r="C1063" s="37"/>
      <c r="D1063" s="25">
        <v>143055</v>
      </c>
      <c r="E1063" s="25">
        <v>89509</v>
      </c>
      <c r="F1063" s="25">
        <v>30183</v>
      </c>
      <c r="G1063" s="7"/>
    </row>
    <row r="1064" spans="1:7" x14ac:dyDescent="0.25">
      <c r="C1064" s="37" t="s">
        <v>37</v>
      </c>
      <c r="D1064" s="37"/>
      <c r="E1064" s="37"/>
      <c r="F1064" s="37"/>
      <c r="G1064" s="7"/>
    </row>
    <row r="1065" spans="1:7" x14ac:dyDescent="0.25">
      <c r="C1065" s="36">
        <v>1</v>
      </c>
      <c r="D1065" s="10">
        <f>D$1063/$C1065</f>
        <v>143055</v>
      </c>
      <c r="E1065" s="10">
        <f t="shared" ref="E1065:F1077" si="106">E$1063/$C1065</f>
        <v>89509</v>
      </c>
      <c r="F1065" s="10">
        <f t="shared" si="106"/>
        <v>30183</v>
      </c>
      <c r="G1065" s="7"/>
    </row>
    <row r="1066" spans="1:7" x14ac:dyDescent="0.25">
      <c r="C1066" s="36">
        <v>4</v>
      </c>
      <c r="D1066" s="10">
        <f t="shared" ref="D1066:D1077" si="107">D$1063/$C1066</f>
        <v>35763.75</v>
      </c>
      <c r="E1066" s="10">
        <f t="shared" si="106"/>
        <v>22377.25</v>
      </c>
      <c r="F1066" s="10">
        <f t="shared" si="106"/>
        <v>7545.75</v>
      </c>
      <c r="G1066" s="7"/>
    </row>
    <row r="1067" spans="1:7" x14ac:dyDescent="0.25">
      <c r="C1067" s="36">
        <v>7</v>
      </c>
      <c r="D1067" s="10">
        <f t="shared" si="107"/>
        <v>20436.428571428572</v>
      </c>
      <c r="E1067" s="10">
        <f t="shared" si="106"/>
        <v>12787</v>
      </c>
      <c r="F1067" s="12">
        <f t="shared" si="106"/>
        <v>4311.8571428571431</v>
      </c>
      <c r="G1067" s="7"/>
    </row>
    <row r="1068" spans="1:7" x14ac:dyDescent="0.25">
      <c r="C1068" s="36">
        <v>10</v>
      </c>
      <c r="D1068" s="10">
        <f t="shared" si="107"/>
        <v>14305.5</v>
      </c>
      <c r="E1068" s="10">
        <f t="shared" si="106"/>
        <v>8950.9</v>
      </c>
      <c r="F1068" s="12">
        <f t="shared" si="106"/>
        <v>3018.3</v>
      </c>
      <c r="G1068" s="7"/>
    </row>
    <row r="1069" spans="1:7" x14ac:dyDescent="0.25">
      <c r="C1069" s="36">
        <v>13</v>
      </c>
      <c r="D1069" s="10">
        <f t="shared" si="107"/>
        <v>11004.23076923077</v>
      </c>
      <c r="E1069" s="12">
        <f t="shared" si="106"/>
        <v>6885.3076923076924</v>
      </c>
      <c r="F1069" s="12">
        <f t="shared" si="106"/>
        <v>2321.7692307692309</v>
      </c>
      <c r="G1069" s="7"/>
    </row>
    <row r="1070" spans="1:7" x14ac:dyDescent="0.25">
      <c r="C1070" s="36">
        <v>16</v>
      </c>
      <c r="D1070" s="10">
        <f t="shared" si="107"/>
        <v>8940.9375</v>
      </c>
      <c r="E1070" s="12">
        <f t="shared" si="106"/>
        <v>5594.3125</v>
      </c>
      <c r="F1070" s="12">
        <f t="shared" si="106"/>
        <v>1886.4375</v>
      </c>
      <c r="G1070" s="7"/>
    </row>
    <row r="1071" spans="1:7" x14ac:dyDescent="0.25">
      <c r="C1071" s="36">
        <v>19</v>
      </c>
      <c r="D1071" s="10">
        <f t="shared" si="107"/>
        <v>7529.2105263157891</v>
      </c>
      <c r="E1071" s="12">
        <f t="shared" si="106"/>
        <v>4711</v>
      </c>
      <c r="F1071" s="12">
        <f t="shared" si="106"/>
        <v>1588.578947368421</v>
      </c>
      <c r="G1071" s="7"/>
    </row>
    <row r="1072" spans="1:7" x14ac:dyDescent="0.25">
      <c r="C1072" s="36">
        <v>22</v>
      </c>
      <c r="D1072" s="12">
        <f t="shared" si="107"/>
        <v>6502.5</v>
      </c>
      <c r="E1072" s="12">
        <f t="shared" si="106"/>
        <v>4068.590909090909</v>
      </c>
      <c r="F1072" s="12">
        <f t="shared" si="106"/>
        <v>1371.9545454545455</v>
      </c>
      <c r="G1072" s="7"/>
    </row>
    <row r="1073" spans="1:7" x14ac:dyDescent="0.25">
      <c r="C1073" s="36">
        <v>25</v>
      </c>
      <c r="D1073" s="12">
        <f t="shared" si="107"/>
        <v>5722.2</v>
      </c>
      <c r="E1073" s="12">
        <f t="shared" si="106"/>
        <v>3580.36</v>
      </c>
      <c r="F1073" s="12">
        <f t="shared" si="106"/>
        <v>1207.32</v>
      </c>
      <c r="G1073" s="7"/>
    </row>
    <row r="1074" spans="1:7" x14ac:dyDescent="0.25">
      <c r="C1074" s="36">
        <v>28</v>
      </c>
      <c r="D1074" s="12">
        <f t="shared" si="107"/>
        <v>5109.1071428571431</v>
      </c>
      <c r="E1074" s="12">
        <f t="shared" si="106"/>
        <v>3196.75</v>
      </c>
      <c r="F1074" s="12">
        <f t="shared" si="106"/>
        <v>1077.9642857142858</v>
      </c>
      <c r="G1074" s="7"/>
    </row>
    <row r="1075" spans="1:7" x14ac:dyDescent="0.25">
      <c r="C1075" s="36">
        <v>31</v>
      </c>
      <c r="D1075" s="12">
        <f t="shared" si="107"/>
        <v>4614.677419354839</v>
      </c>
      <c r="E1075" s="12">
        <f t="shared" si="106"/>
        <v>2887.3870967741937</v>
      </c>
      <c r="F1075" s="12">
        <f t="shared" si="106"/>
        <v>973.64516129032256</v>
      </c>
      <c r="G1075" s="7"/>
    </row>
    <row r="1076" spans="1:7" x14ac:dyDescent="0.25">
      <c r="C1076" s="36">
        <v>34</v>
      </c>
      <c r="D1076" s="12">
        <f t="shared" si="107"/>
        <v>4207.5</v>
      </c>
      <c r="E1076" s="12">
        <f t="shared" si="106"/>
        <v>2632.6176470588234</v>
      </c>
      <c r="F1076" s="12">
        <f t="shared" si="106"/>
        <v>887.73529411764707</v>
      </c>
      <c r="G1076" s="7"/>
    </row>
    <row r="1077" spans="1:7" x14ac:dyDescent="0.25">
      <c r="C1077" s="36">
        <v>37</v>
      </c>
      <c r="D1077" s="12">
        <f t="shared" si="107"/>
        <v>3866.3513513513512</v>
      </c>
      <c r="E1077" s="12">
        <f t="shared" si="106"/>
        <v>2419.1621621621621</v>
      </c>
      <c r="F1077" s="12">
        <f t="shared" si="106"/>
        <v>815.75675675675677</v>
      </c>
      <c r="G1077" s="7"/>
    </row>
    <row r="1078" spans="1:7" x14ac:dyDescent="0.25">
      <c r="C1078" s="36"/>
      <c r="D1078" s="37"/>
      <c r="E1078" s="37"/>
      <c r="F1078" s="37"/>
      <c r="G1078" s="7"/>
    </row>
    <row r="1079" spans="1:7" x14ac:dyDescent="0.25">
      <c r="A1079" s="70" t="s">
        <v>63</v>
      </c>
      <c r="B1079" s="70"/>
      <c r="C1079" s="36"/>
      <c r="D1079" s="37">
        <v>7</v>
      </c>
      <c r="E1079" s="37">
        <v>4</v>
      </c>
      <c r="F1079" s="37">
        <v>2</v>
      </c>
      <c r="G1079" s="7"/>
    </row>
    <row r="1080" spans="1:7" x14ac:dyDescent="0.25">
      <c r="A1080" s="16"/>
      <c r="B1080" s="16"/>
      <c r="C1080" s="36"/>
      <c r="D1080" s="37"/>
      <c r="E1080" s="37"/>
      <c r="F1080" s="37"/>
      <c r="G1080" s="7"/>
    </row>
    <row r="1081" spans="1:7" x14ac:dyDescent="0.25">
      <c r="A1081" s="16"/>
      <c r="B1081" s="16"/>
      <c r="C1081" s="36"/>
      <c r="D1081" s="37"/>
      <c r="E1081" s="37"/>
      <c r="F1081" s="37"/>
      <c r="G1081" s="7"/>
    </row>
    <row r="1082" spans="1:7" x14ac:dyDescent="0.25">
      <c r="C1082" s="37"/>
      <c r="D1082" s="37"/>
      <c r="E1082" s="37"/>
      <c r="F1082" s="37"/>
      <c r="G1082" s="7"/>
    </row>
    <row r="1083" spans="1:7" x14ac:dyDescent="0.25">
      <c r="C1083" s="37"/>
      <c r="D1083" s="37"/>
      <c r="E1083" s="37"/>
      <c r="F1083" s="37"/>
      <c r="G1083" s="7"/>
    </row>
    <row r="1084" spans="1:7" x14ac:dyDescent="0.25">
      <c r="C1084" s="37"/>
      <c r="D1084" s="37"/>
      <c r="E1084" s="37"/>
      <c r="F1084" s="37"/>
      <c r="G1084" s="7"/>
    </row>
    <row r="1085" spans="1:7" x14ac:dyDescent="0.25">
      <c r="C1085" s="37"/>
      <c r="D1085" s="71" t="s">
        <v>23</v>
      </c>
      <c r="E1085" s="71"/>
      <c r="F1085" s="37" t="s">
        <v>26</v>
      </c>
      <c r="G1085" s="7"/>
    </row>
    <row r="1086" spans="1:7" x14ac:dyDescent="0.25">
      <c r="C1086" s="37"/>
      <c r="D1086" s="37"/>
      <c r="E1086" s="37"/>
      <c r="F1086" s="37"/>
      <c r="G1086" s="7"/>
    </row>
    <row r="1087" spans="1:7" x14ac:dyDescent="0.25">
      <c r="C1087" s="37"/>
      <c r="D1087" s="3" t="s">
        <v>52</v>
      </c>
      <c r="E1087" s="3" t="s">
        <v>1</v>
      </c>
      <c r="F1087" s="3" t="s">
        <v>53</v>
      </c>
      <c r="G1087" s="7"/>
    </row>
    <row r="1088" spans="1:7" x14ac:dyDescent="0.25">
      <c r="C1088" s="37"/>
      <c r="D1088" s="37"/>
      <c r="E1088" s="37"/>
      <c r="F1088" s="37"/>
      <c r="G1088" s="7"/>
    </row>
    <row r="1089" spans="1:7" x14ac:dyDescent="0.25">
      <c r="A1089" s="70" t="s">
        <v>36</v>
      </c>
      <c r="B1089" s="70"/>
      <c r="C1089" s="37"/>
      <c r="D1089" s="25">
        <v>117204</v>
      </c>
      <c r="E1089" s="25">
        <v>84107</v>
      </c>
      <c r="F1089" s="25">
        <v>28874</v>
      </c>
      <c r="G1089" s="7"/>
    </row>
    <row r="1090" spans="1:7" x14ac:dyDescent="0.25">
      <c r="C1090" s="37" t="s">
        <v>37</v>
      </c>
      <c r="D1090" s="37"/>
      <c r="E1090" s="37"/>
      <c r="F1090" s="37"/>
      <c r="G1090" s="7"/>
    </row>
    <row r="1091" spans="1:7" x14ac:dyDescent="0.25">
      <c r="C1091" s="36">
        <v>1</v>
      </c>
      <c r="D1091" s="10">
        <f>D$1089/$C1091</f>
        <v>117204</v>
      </c>
      <c r="E1091" s="10">
        <f t="shared" ref="E1091:F1091" si="108">E$1089/$C1091</f>
        <v>84107</v>
      </c>
      <c r="F1091" s="10">
        <f t="shared" si="108"/>
        <v>28874</v>
      </c>
      <c r="G1091" s="7"/>
    </row>
    <row r="1092" spans="1:7" x14ac:dyDescent="0.25">
      <c r="C1092" s="36">
        <v>4</v>
      </c>
      <c r="D1092" s="10">
        <f t="shared" ref="D1092:F1101" si="109">D$1089/$C1092</f>
        <v>29301</v>
      </c>
      <c r="E1092" s="10">
        <f t="shared" si="109"/>
        <v>21026.75</v>
      </c>
      <c r="F1092" s="12">
        <f t="shared" si="109"/>
        <v>7218.5</v>
      </c>
      <c r="G1092" s="7"/>
    </row>
    <row r="1093" spans="1:7" x14ac:dyDescent="0.25">
      <c r="C1093" s="36">
        <v>7</v>
      </c>
      <c r="D1093" s="10">
        <f t="shared" si="109"/>
        <v>16743.428571428572</v>
      </c>
      <c r="E1093" s="10">
        <f t="shared" si="109"/>
        <v>12015.285714285714</v>
      </c>
      <c r="F1093" s="12">
        <f t="shared" si="109"/>
        <v>4124.8571428571431</v>
      </c>
      <c r="G1093" s="7"/>
    </row>
    <row r="1094" spans="1:7" x14ac:dyDescent="0.25">
      <c r="C1094" s="36">
        <v>10</v>
      </c>
      <c r="D1094" s="10">
        <f t="shared" si="109"/>
        <v>11720.4</v>
      </c>
      <c r="E1094" s="10">
        <f t="shared" si="109"/>
        <v>8410.7000000000007</v>
      </c>
      <c r="F1094" s="12">
        <f t="shared" si="109"/>
        <v>2887.4</v>
      </c>
      <c r="G1094" s="7"/>
    </row>
    <row r="1095" spans="1:7" x14ac:dyDescent="0.25">
      <c r="C1095" s="36">
        <v>13</v>
      </c>
      <c r="D1095" s="10">
        <f t="shared" si="109"/>
        <v>9015.6923076923085</v>
      </c>
      <c r="E1095" s="12">
        <f t="shared" si="109"/>
        <v>6469.7692307692305</v>
      </c>
      <c r="F1095" s="12">
        <f t="shared" si="109"/>
        <v>2221.0769230769229</v>
      </c>
      <c r="G1095" s="7"/>
    </row>
    <row r="1096" spans="1:7" x14ac:dyDescent="0.25">
      <c r="C1096" s="36">
        <v>16</v>
      </c>
      <c r="D1096" s="10">
        <f t="shared" si="109"/>
        <v>7325.25</v>
      </c>
      <c r="E1096" s="12">
        <f t="shared" si="109"/>
        <v>5256.6875</v>
      </c>
      <c r="F1096" s="12">
        <f t="shared" si="109"/>
        <v>1804.625</v>
      </c>
      <c r="G1096" s="7"/>
    </row>
    <row r="1097" spans="1:7" x14ac:dyDescent="0.25">
      <c r="C1097" s="36">
        <v>19</v>
      </c>
      <c r="D1097" s="12">
        <f t="shared" si="109"/>
        <v>6168.6315789473683</v>
      </c>
      <c r="E1097" s="12">
        <f t="shared" si="109"/>
        <v>4426.6842105263158</v>
      </c>
      <c r="F1097" s="12">
        <f t="shared" si="109"/>
        <v>1519.6842105263158</v>
      </c>
      <c r="G1097" s="7"/>
    </row>
    <row r="1098" spans="1:7" x14ac:dyDescent="0.25">
      <c r="C1098" s="36">
        <v>22</v>
      </c>
      <c r="D1098" s="12">
        <f t="shared" si="109"/>
        <v>5327.454545454545</v>
      </c>
      <c r="E1098" s="12">
        <f t="shared" si="109"/>
        <v>3823.0454545454545</v>
      </c>
      <c r="F1098" s="12">
        <f t="shared" si="109"/>
        <v>1312.4545454545455</v>
      </c>
      <c r="G1098" s="7"/>
    </row>
    <row r="1099" spans="1:7" x14ac:dyDescent="0.25">
      <c r="C1099" s="36">
        <v>25</v>
      </c>
      <c r="D1099" s="12">
        <f t="shared" si="109"/>
        <v>4688.16</v>
      </c>
      <c r="E1099" s="12">
        <f t="shared" si="109"/>
        <v>3364.28</v>
      </c>
      <c r="F1099" s="12">
        <f t="shared" si="109"/>
        <v>1154.96</v>
      </c>
      <c r="G1099" s="7"/>
    </row>
    <row r="1100" spans="1:7" x14ac:dyDescent="0.25">
      <c r="C1100" s="36">
        <v>28</v>
      </c>
      <c r="D1100" s="12">
        <f t="shared" si="109"/>
        <v>4185.8571428571431</v>
      </c>
      <c r="E1100" s="12">
        <f t="shared" si="109"/>
        <v>3003.8214285714284</v>
      </c>
      <c r="F1100" s="12">
        <f t="shared" si="109"/>
        <v>1031.2142857142858</v>
      </c>
      <c r="G1100" s="7"/>
    </row>
    <row r="1101" spans="1:7" x14ac:dyDescent="0.25">
      <c r="C1101" s="36">
        <v>31</v>
      </c>
      <c r="D1101" s="12">
        <f t="shared" si="109"/>
        <v>3780.7741935483873</v>
      </c>
      <c r="E1101" s="12">
        <f t="shared" si="109"/>
        <v>2713.1290322580644</v>
      </c>
      <c r="F1101" s="12">
        <f t="shared" si="109"/>
        <v>931.41935483870964</v>
      </c>
      <c r="G1101" s="7"/>
    </row>
    <row r="1102" spans="1:7" x14ac:dyDescent="0.25">
      <c r="C1102" s="36"/>
      <c r="D1102" s="37"/>
      <c r="E1102" s="37"/>
      <c r="F1102" s="37"/>
      <c r="G1102" s="7"/>
    </row>
    <row r="1103" spans="1:7" x14ac:dyDescent="0.25">
      <c r="A1103" s="70" t="s">
        <v>63</v>
      </c>
      <c r="B1103" s="70"/>
      <c r="C1103" s="36"/>
      <c r="D1103" s="37">
        <v>6</v>
      </c>
      <c r="E1103" s="37">
        <v>4</v>
      </c>
      <c r="F1103" s="37">
        <v>1</v>
      </c>
      <c r="G1103" s="7"/>
    </row>
    <row r="1104" spans="1:7" x14ac:dyDescent="0.25">
      <c r="A1104" s="16"/>
      <c r="B1104" s="16"/>
      <c r="C1104" s="36"/>
      <c r="D1104" s="37"/>
      <c r="E1104" s="37"/>
      <c r="F1104" s="37"/>
      <c r="G1104" s="7"/>
    </row>
    <row r="1105" spans="1:7" x14ac:dyDescent="0.25">
      <c r="A1105" s="16"/>
      <c r="B1105" s="16"/>
      <c r="C1105" s="36"/>
      <c r="D1105" s="37"/>
      <c r="E1105" s="37"/>
      <c r="F1105" s="37"/>
      <c r="G1105" s="7"/>
    </row>
    <row r="1106" spans="1:7" x14ac:dyDescent="0.25">
      <c r="C1106" s="36"/>
      <c r="D1106" s="37"/>
      <c r="E1106" s="37"/>
      <c r="F1106" s="37"/>
      <c r="G1106" s="7"/>
    </row>
    <row r="1107" spans="1:7" x14ac:dyDescent="0.25">
      <c r="C1107" s="36"/>
      <c r="D1107" s="37"/>
      <c r="E1107" s="37"/>
      <c r="F1107" s="37"/>
      <c r="G1107" s="7"/>
    </row>
    <row r="1108" spans="1:7" x14ac:dyDescent="0.25">
      <c r="C1108" s="37"/>
      <c r="D1108" s="37"/>
      <c r="E1108" s="37"/>
      <c r="F1108" s="37"/>
      <c r="G1108" s="7"/>
    </row>
    <row r="1109" spans="1:7" x14ac:dyDescent="0.25">
      <c r="C1109" s="37"/>
      <c r="D1109" s="71" t="s">
        <v>24</v>
      </c>
      <c r="E1109" s="71"/>
      <c r="F1109" s="37" t="s">
        <v>27</v>
      </c>
      <c r="G1109" s="7"/>
    </row>
    <row r="1110" spans="1:7" x14ac:dyDescent="0.25">
      <c r="C1110" s="37"/>
      <c r="D1110" s="37"/>
      <c r="E1110" s="37"/>
      <c r="F1110" s="37"/>
      <c r="G1110" s="7"/>
    </row>
    <row r="1111" spans="1:7" x14ac:dyDescent="0.25">
      <c r="C1111" s="37"/>
      <c r="D1111" s="3" t="s">
        <v>52</v>
      </c>
      <c r="E1111" s="3" t="s">
        <v>1</v>
      </c>
      <c r="F1111" s="3" t="s">
        <v>53</v>
      </c>
      <c r="G1111" s="7"/>
    </row>
    <row r="1112" spans="1:7" x14ac:dyDescent="0.25">
      <c r="C1112" s="37"/>
      <c r="D1112" s="37"/>
      <c r="E1112" s="37"/>
      <c r="F1112" s="37"/>
      <c r="G1112" s="7"/>
    </row>
    <row r="1113" spans="1:7" x14ac:dyDescent="0.25">
      <c r="A1113" s="70" t="s">
        <v>36</v>
      </c>
      <c r="B1113" s="70"/>
      <c r="C1113" s="37"/>
      <c r="D1113" s="25">
        <v>340623</v>
      </c>
      <c r="E1113" s="25">
        <v>176100</v>
      </c>
      <c r="F1113" s="25">
        <v>55105</v>
      </c>
      <c r="G1113" s="7"/>
    </row>
    <row r="1114" spans="1:7" x14ac:dyDescent="0.25">
      <c r="C1114" s="37" t="s">
        <v>37</v>
      </c>
      <c r="D1114" s="37"/>
      <c r="E1114" s="37"/>
      <c r="F1114" s="37"/>
      <c r="G1114" s="7"/>
    </row>
    <row r="1115" spans="1:7" x14ac:dyDescent="0.25">
      <c r="C1115" s="36">
        <v>1</v>
      </c>
      <c r="D1115" s="10">
        <f>D$1113/$C1115</f>
        <v>340623</v>
      </c>
      <c r="E1115" s="10">
        <f t="shared" ref="E1115:F1130" si="110">E$1113/$C1115</f>
        <v>176100</v>
      </c>
      <c r="F1115" s="10">
        <f t="shared" si="110"/>
        <v>55105</v>
      </c>
      <c r="G1115" s="7"/>
    </row>
    <row r="1116" spans="1:7" x14ac:dyDescent="0.25">
      <c r="C1116" s="36">
        <v>4</v>
      </c>
      <c r="D1116" s="10">
        <f t="shared" ref="D1116:F1140" si="111">D$1113/$C1116</f>
        <v>85155.75</v>
      </c>
      <c r="E1116" s="10">
        <f t="shared" si="110"/>
        <v>44025</v>
      </c>
      <c r="F1116" s="10">
        <f t="shared" si="110"/>
        <v>13776.25</v>
      </c>
      <c r="G1116" s="7"/>
    </row>
    <row r="1117" spans="1:7" x14ac:dyDescent="0.25">
      <c r="C1117" s="36">
        <v>7</v>
      </c>
      <c r="D1117" s="10">
        <f t="shared" si="111"/>
        <v>48660.428571428572</v>
      </c>
      <c r="E1117" s="10">
        <f t="shared" si="110"/>
        <v>25157.142857142859</v>
      </c>
      <c r="F1117" s="10">
        <f t="shared" si="110"/>
        <v>7872.1428571428569</v>
      </c>
      <c r="G1117" s="7"/>
    </row>
    <row r="1118" spans="1:7" x14ac:dyDescent="0.25">
      <c r="C1118" s="36">
        <v>10</v>
      </c>
      <c r="D1118" s="10">
        <f t="shared" si="111"/>
        <v>34062.300000000003</v>
      </c>
      <c r="E1118" s="10">
        <f t="shared" si="110"/>
        <v>17610</v>
      </c>
      <c r="F1118" s="12">
        <f t="shared" si="110"/>
        <v>5510.5</v>
      </c>
      <c r="G1118" s="7"/>
    </row>
    <row r="1119" spans="1:7" x14ac:dyDescent="0.25">
      <c r="C1119" s="36">
        <v>13</v>
      </c>
      <c r="D1119" s="10">
        <f t="shared" si="111"/>
        <v>26201.76923076923</v>
      </c>
      <c r="E1119" s="10">
        <f t="shared" si="110"/>
        <v>13546.153846153846</v>
      </c>
      <c r="F1119" s="12">
        <f t="shared" si="110"/>
        <v>4238.8461538461543</v>
      </c>
      <c r="G1119" s="7"/>
    </row>
    <row r="1120" spans="1:7" x14ac:dyDescent="0.25">
      <c r="C1120" s="36">
        <v>16</v>
      </c>
      <c r="D1120" s="10">
        <f t="shared" si="111"/>
        <v>21288.9375</v>
      </c>
      <c r="E1120" s="10">
        <f t="shared" si="110"/>
        <v>11006.25</v>
      </c>
      <c r="F1120" s="12">
        <f t="shared" si="110"/>
        <v>3444.0625</v>
      </c>
      <c r="G1120" s="7"/>
    </row>
    <row r="1121" spans="3:7" x14ac:dyDescent="0.25">
      <c r="C1121" s="36">
        <v>19</v>
      </c>
      <c r="D1121" s="10">
        <f t="shared" si="111"/>
        <v>17927.526315789473</v>
      </c>
      <c r="E1121" s="10">
        <f t="shared" si="110"/>
        <v>9268.4210526315783</v>
      </c>
      <c r="F1121" s="12">
        <f t="shared" si="110"/>
        <v>2900.2631578947367</v>
      </c>
      <c r="G1121" s="7"/>
    </row>
    <row r="1122" spans="3:7" x14ac:dyDescent="0.25">
      <c r="C1122" s="36">
        <v>22</v>
      </c>
      <c r="D1122" s="10">
        <f t="shared" si="111"/>
        <v>15482.863636363636</v>
      </c>
      <c r="E1122" s="10">
        <f t="shared" si="110"/>
        <v>8004.545454545455</v>
      </c>
      <c r="F1122" s="12">
        <f t="shared" si="110"/>
        <v>2504.7727272727275</v>
      </c>
      <c r="G1122" s="7"/>
    </row>
    <row r="1123" spans="3:7" x14ac:dyDescent="0.25">
      <c r="C1123" s="36">
        <v>25</v>
      </c>
      <c r="D1123" s="10">
        <f t="shared" si="111"/>
        <v>13624.92</v>
      </c>
      <c r="E1123" s="12">
        <f t="shared" si="110"/>
        <v>7044</v>
      </c>
      <c r="F1123" s="12">
        <f t="shared" si="110"/>
        <v>2204.1999999999998</v>
      </c>
      <c r="G1123" s="7"/>
    </row>
    <row r="1124" spans="3:7" x14ac:dyDescent="0.25">
      <c r="C1124" s="36">
        <v>28</v>
      </c>
      <c r="D1124" s="10">
        <f t="shared" si="111"/>
        <v>12165.107142857143</v>
      </c>
      <c r="E1124" s="12">
        <f t="shared" si="110"/>
        <v>6289.2857142857147</v>
      </c>
      <c r="F1124" s="12">
        <f t="shared" si="110"/>
        <v>1968.0357142857142</v>
      </c>
      <c r="G1124" s="7"/>
    </row>
    <row r="1125" spans="3:7" x14ac:dyDescent="0.25">
      <c r="C1125" s="36">
        <v>31</v>
      </c>
      <c r="D1125" s="10">
        <f t="shared" si="111"/>
        <v>10987.838709677419</v>
      </c>
      <c r="E1125" s="12">
        <f t="shared" si="110"/>
        <v>5680.6451612903229</v>
      </c>
      <c r="F1125" s="12">
        <f t="shared" si="110"/>
        <v>1777.5806451612902</v>
      </c>
      <c r="G1125" s="7"/>
    </row>
    <row r="1126" spans="3:7" x14ac:dyDescent="0.25">
      <c r="C1126" s="36">
        <v>34</v>
      </c>
      <c r="D1126" s="10">
        <f t="shared" si="111"/>
        <v>10018.323529411764</v>
      </c>
      <c r="E1126" s="12">
        <f t="shared" si="110"/>
        <v>5179.411764705882</v>
      </c>
      <c r="F1126" s="12">
        <f t="shared" si="110"/>
        <v>1620.7352941176471</v>
      </c>
      <c r="G1126" s="7"/>
    </row>
    <row r="1127" spans="3:7" x14ac:dyDescent="0.25">
      <c r="C1127" s="36">
        <v>37</v>
      </c>
      <c r="D1127" s="10">
        <f t="shared" si="111"/>
        <v>9206.0270270270266</v>
      </c>
      <c r="E1127" s="12">
        <f t="shared" si="110"/>
        <v>4759.4594594594591</v>
      </c>
      <c r="F1127" s="12">
        <f t="shared" si="110"/>
        <v>1489.3243243243244</v>
      </c>
      <c r="G1127" s="7"/>
    </row>
    <row r="1128" spans="3:7" x14ac:dyDescent="0.25">
      <c r="C1128" s="36">
        <v>40</v>
      </c>
      <c r="D1128" s="10">
        <f t="shared" si="111"/>
        <v>8515.5750000000007</v>
      </c>
      <c r="E1128" s="12">
        <f t="shared" si="110"/>
        <v>4402.5</v>
      </c>
      <c r="F1128" s="12">
        <f t="shared" si="110"/>
        <v>1377.625</v>
      </c>
      <c r="G1128" s="7"/>
    </row>
    <row r="1129" spans="3:7" x14ac:dyDescent="0.25">
      <c r="C1129" s="36">
        <v>43</v>
      </c>
      <c r="D1129" s="10">
        <f t="shared" si="111"/>
        <v>7921.4651162790697</v>
      </c>
      <c r="E1129" s="12">
        <f t="shared" si="110"/>
        <v>4095.3488372093025</v>
      </c>
      <c r="F1129" s="12">
        <f t="shared" si="110"/>
        <v>1281.5116279069769</v>
      </c>
      <c r="G1129" s="7"/>
    </row>
    <row r="1130" spans="3:7" x14ac:dyDescent="0.25">
      <c r="C1130" s="36">
        <v>46</v>
      </c>
      <c r="D1130" s="12">
        <f t="shared" si="111"/>
        <v>7404.847826086957</v>
      </c>
      <c r="E1130" s="12">
        <f t="shared" si="110"/>
        <v>3828.2608695652175</v>
      </c>
      <c r="F1130" s="12">
        <f t="shared" si="110"/>
        <v>1197.9347826086957</v>
      </c>
      <c r="G1130" s="7"/>
    </row>
    <row r="1131" spans="3:7" x14ac:dyDescent="0.25">
      <c r="C1131" s="36">
        <v>49</v>
      </c>
      <c r="D1131" s="12">
        <f t="shared" si="111"/>
        <v>6951.4897959183672</v>
      </c>
      <c r="E1131" s="12">
        <f t="shared" si="111"/>
        <v>3593.8775510204082</v>
      </c>
      <c r="F1131" s="12">
        <f t="shared" si="111"/>
        <v>1124.591836734694</v>
      </c>
      <c r="G1131" s="7"/>
    </row>
    <row r="1132" spans="3:7" x14ac:dyDescent="0.25">
      <c r="C1132" s="37">
        <v>52</v>
      </c>
      <c r="D1132" s="12">
        <f t="shared" si="111"/>
        <v>6550.4423076923076</v>
      </c>
      <c r="E1132" s="12">
        <f t="shared" si="111"/>
        <v>3386.5384615384614</v>
      </c>
      <c r="F1132" s="12">
        <f t="shared" si="111"/>
        <v>1059.7115384615386</v>
      </c>
      <c r="G1132" s="7"/>
    </row>
    <row r="1133" spans="3:7" x14ac:dyDescent="0.25">
      <c r="C1133" s="37">
        <v>55</v>
      </c>
      <c r="D1133" s="12">
        <f t="shared" si="111"/>
        <v>6193.1454545454544</v>
      </c>
      <c r="E1133" s="12">
        <f t="shared" si="111"/>
        <v>3201.818181818182</v>
      </c>
      <c r="F1133" s="12">
        <f t="shared" si="111"/>
        <v>1001.9090909090909</v>
      </c>
      <c r="G1133" s="7"/>
    </row>
    <row r="1134" spans="3:7" x14ac:dyDescent="0.25">
      <c r="C1134" s="37">
        <v>58</v>
      </c>
      <c r="D1134" s="12">
        <f t="shared" si="111"/>
        <v>5872.8103448275861</v>
      </c>
      <c r="E1134" s="12">
        <f t="shared" si="111"/>
        <v>3036.2068965517242</v>
      </c>
      <c r="F1134" s="12">
        <f t="shared" si="111"/>
        <v>950.08620689655174</v>
      </c>
      <c r="G1134" s="7"/>
    </row>
    <row r="1135" spans="3:7" x14ac:dyDescent="0.25">
      <c r="C1135" s="37">
        <v>61</v>
      </c>
      <c r="D1135" s="12">
        <f t="shared" si="111"/>
        <v>5583.9836065573772</v>
      </c>
      <c r="E1135" s="12">
        <f t="shared" si="111"/>
        <v>2886.8852459016393</v>
      </c>
      <c r="F1135" s="12">
        <f t="shared" si="111"/>
        <v>903.36065573770497</v>
      </c>
      <c r="G1135" s="7"/>
    </row>
    <row r="1136" spans="3:7" x14ac:dyDescent="0.25">
      <c r="C1136" s="37">
        <v>64</v>
      </c>
      <c r="D1136" s="12">
        <f t="shared" si="111"/>
        <v>5322.234375</v>
      </c>
      <c r="E1136" s="12">
        <f t="shared" si="111"/>
        <v>2751.5625</v>
      </c>
      <c r="F1136" s="12">
        <f t="shared" si="111"/>
        <v>861.015625</v>
      </c>
      <c r="G1136" s="7"/>
    </row>
    <row r="1137" spans="1:7" x14ac:dyDescent="0.25">
      <c r="C1137" s="37">
        <v>67</v>
      </c>
      <c r="D1137" s="12">
        <f t="shared" si="111"/>
        <v>5083.9253731343288</v>
      </c>
      <c r="E1137" s="12">
        <f t="shared" si="111"/>
        <v>2628.3582089552237</v>
      </c>
      <c r="F1137" s="12">
        <f t="shared" si="111"/>
        <v>822.46268656716416</v>
      </c>
      <c r="G1137" s="7"/>
    </row>
    <row r="1138" spans="1:7" x14ac:dyDescent="0.25">
      <c r="C1138" s="37">
        <v>70</v>
      </c>
      <c r="D1138" s="12">
        <f t="shared" si="111"/>
        <v>4866.0428571428574</v>
      </c>
      <c r="E1138" s="12">
        <f t="shared" si="111"/>
        <v>2515.7142857142858</v>
      </c>
      <c r="F1138" s="12">
        <f t="shared" si="111"/>
        <v>787.21428571428567</v>
      </c>
      <c r="G1138" s="7"/>
    </row>
    <row r="1139" spans="1:7" x14ac:dyDescent="0.25">
      <c r="C1139" s="37">
        <v>73</v>
      </c>
      <c r="D1139" s="12">
        <f t="shared" si="111"/>
        <v>4666.0684931506848</v>
      </c>
      <c r="E1139" s="12">
        <f t="shared" si="111"/>
        <v>2412.3287671232879</v>
      </c>
      <c r="F1139" s="12">
        <f t="shared" si="111"/>
        <v>754.86301369863008</v>
      </c>
      <c r="G1139" s="7"/>
    </row>
    <row r="1140" spans="1:7" x14ac:dyDescent="0.25">
      <c r="C1140" s="37">
        <v>76</v>
      </c>
      <c r="D1140" s="12">
        <f t="shared" si="111"/>
        <v>4481.8815789473683</v>
      </c>
      <c r="E1140" s="12">
        <f t="shared" si="111"/>
        <v>2317.1052631578946</v>
      </c>
      <c r="F1140" s="12">
        <f t="shared" si="111"/>
        <v>725.06578947368416</v>
      </c>
      <c r="G1140" s="7"/>
    </row>
    <row r="1141" spans="1:7" x14ac:dyDescent="0.25">
      <c r="C1141" s="37"/>
      <c r="D1141" s="37"/>
      <c r="E1141" s="37"/>
      <c r="F1141" s="37"/>
      <c r="G1141" s="7"/>
    </row>
    <row r="1142" spans="1:7" x14ac:dyDescent="0.25">
      <c r="A1142" s="70" t="s">
        <v>63</v>
      </c>
      <c r="B1142" s="70"/>
      <c r="C1142" s="37"/>
      <c r="D1142" s="37">
        <v>15</v>
      </c>
      <c r="E1142" s="37">
        <v>8</v>
      </c>
      <c r="F1142" s="37">
        <v>3</v>
      </c>
      <c r="G1142" s="7"/>
    </row>
    <row r="1143" spans="1:7" x14ac:dyDescent="0.25">
      <c r="A1143" s="16"/>
      <c r="B1143" s="16"/>
      <c r="C1143" s="37"/>
      <c r="D1143" s="37"/>
      <c r="E1143" s="37"/>
      <c r="F1143" s="37"/>
      <c r="G1143" s="7"/>
    </row>
    <row r="1144" spans="1:7" x14ac:dyDescent="0.25">
      <c r="A1144" s="16"/>
      <c r="B1144" s="16"/>
      <c r="C1144" s="37"/>
      <c r="D1144" s="37"/>
      <c r="E1144" s="37"/>
      <c r="F1144" s="37"/>
      <c r="G1144" s="7"/>
    </row>
    <row r="1145" spans="1:7" x14ac:dyDescent="0.25">
      <c r="A1145" s="26"/>
      <c r="B1145" s="26"/>
      <c r="C1145" s="37"/>
      <c r="D1145" s="37"/>
      <c r="E1145" s="37"/>
      <c r="F1145" s="37"/>
      <c r="G1145" s="7"/>
    </row>
    <row r="1146" spans="1:7" x14ac:dyDescent="0.25">
      <c r="C1146" s="37"/>
      <c r="D1146" s="37"/>
      <c r="E1146" s="37"/>
      <c r="F1146" s="37"/>
      <c r="G1146" s="7"/>
    </row>
    <row r="1147" spans="1:7" x14ac:dyDescent="0.25">
      <c r="C1147" s="37"/>
      <c r="D1147" s="37"/>
      <c r="E1147" s="37"/>
      <c r="F1147" s="37"/>
      <c r="G1147" s="7"/>
    </row>
    <row r="1148" spans="1:7" x14ac:dyDescent="0.25">
      <c r="C1148" s="37"/>
      <c r="D1148" s="71" t="s">
        <v>25</v>
      </c>
      <c r="E1148" s="71"/>
      <c r="F1148" s="37" t="s">
        <v>31</v>
      </c>
      <c r="G1148" s="7"/>
    </row>
    <row r="1149" spans="1:7" x14ac:dyDescent="0.25">
      <c r="C1149" s="37"/>
      <c r="D1149" s="37"/>
      <c r="E1149" s="37"/>
      <c r="F1149" s="37"/>
      <c r="G1149" s="7"/>
    </row>
    <row r="1150" spans="1:7" x14ac:dyDescent="0.25">
      <c r="C1150" s="37"/>
      <c r="D1150" s="3" t="s">
        <v>52</v>
      </c>
      <c r="E1150" s="3" t="s">
        <v>1</v>
      </c>
      <c r="F1150" s="3" t="s">
        <v>53</v>
      </c>
      <c r="G1150" s="7"/>
    </row>
    <row r="1151" spans="1:7" x14ac:dyDescent="0.25">
      <c r="C1151" s="37"/>
      <c r="D1151" s="37"/>
      <c r="E1151" s="37"/>
      <c r="F1151" s="37"/>
      <c r="G1151" s="7"/>
    </row>
    <row r="1152" spans="1:7" x14ac:dyDescent="0.25">
      <c r="A1152" s="70" t="s">
        <v>36</v>
      </c>
      <c r="B1152" s="70"/>
      <c r="C1152" s="37"/>
      <c r="D1152" s="25">
        <v>393190</v>
      </c>
      <c r="E1152" s="25">
        <v>109588</v>
      </c>
      <c r="F1152" s="25">
        <v>28859</v>
      </c>
      <c r="G1152" s="7"/>
    </row>
    <row r="1153" spans="3:7" x14ac:dyDescent="0.25">
      <c r="C1153" s="37" t="s">
        <v>37</v>
      </c>
      <c r="D1153" s="37"/>
      <c r="E1153" s="37"/>
      <c r="F1153" s="37"/>
      <c r="G1153" s="7"/>
    </row>
    <row r="1154" spans="3:7" x14ac:dyDescent="0.25">
      <c r="C1154" s="36">
        <v>1</v>
      </c>
      <c r="D1154" s="10">
        <f>D$1152/$C1154</f>
        <v>393190</v>
      </c>
      <c r="E1154" s="10">
        <f t="shared" ref="E1154:F1154" si="112">E$1152/$C1154</f>
        <v>109588</v>
      </c>
      <c r="F1154" s="10">
        <f t="shared" si="112"/>
        <v>28859</v>
      </c>
      <c r="G1154" s="7"/>
    </row>
    <row r="1155" spans="3:7" x14ac:dyDescent="0.25">
      <c r="C1155" s="36">
        <v>4</v>
      </c>
      <c r="D1155" s="10">
        <f t="shared" ref="D1155:F1176" si="113">D$1152/$C1155</f>
        <v>98297.5</v>
      </c>
      <c r="E1155" s="10">
        <f t="shared" si="113"/>
        <v>27397</v>
      </c>
      <c r="F1155" s="12">
        <f t="shared" si="113"/>
        <v>7214.75</v>
      </c>
      <c r="G1155" s="7"/>
    </row>
    <row r="1156" spans="3:7" x14ac:dyDescent="0.25">
      <c r="C1156" s="36">
        <v>7</v>
      </c>
      <c r="D1156" s="10">
        <f t="shared" si="113"/>
        <v>56170</v>
      </c>
      <c r="E1156" s="10">
        <f t="shared" si="113"/>
        <v>15655.428571428571</v>
      </c>
      <c r="F1156" s="12">
        <f t="shared" si="113"/>
        <v>4122.7142857142853</v>
      </c>
      <c r="G1156" s="7"/>
    </row>
    <row r="1157" spans="3:7" x14ac:dyDescent="0.25">
      <c r="C1157" s="36">
        <v>10</v>
      </c>
      <c r="D1157" s="10">
        <f t="shared" si="113"/>
        <v>39319</v>
      </c>
      <c r="E1157" s="10">
        <f t="shared" si="113"/>
        <v>10958.8</v>
      </c>
      <c r="F1157" s="12">
        <f t="shared" si="113"/>
        <v>2885.9</v>
      </c>
      <c r="G1157" s="7"/>
    </row>
    <row r="1158" spans="3:7" x14ac:dyDescent="0.25">
      <c r="C1158" s="36">
        <v>13</v>
      </c>
      <c r="D1158" s="10">
        <f t="shared" si="113"/>
        <v>30245.384615384617</v>
      </c>
      <c r="E1158" s="10">
        <f t="shared" si="113"/>
        <v>8429.8461538461543</v>
      </c>
      <c r="F1158" s="12">
        <f t="shared" si="113"/>
        <v>2219.9230769230771</v>
      </c>
      <c r="G1158" s="7"/>
    </row>
    <row r="1159" spans="3:7" x14ac:dyDescent="0.25">
      <c r="C1159" s="36">
        <v>16</v>
      </c>
      <c r="D1159" s="10">
        <f t="shared" si="113"/>
        <v>24574.375</v>
      </c>
      <c r="E1159" s="12">
        <f t="shared" si="113"/>
        <v>6849.25</v>
      </c>
      <c r="F1159" s="12">
        <f t="shared" si="113"/>
        <v>1803.6875</v>
      </c>
      <c r="G1159" s="7"/>
    </row>
    <row r="1160" spans="3:7" x14ac:dyDescent="0.25">
      <c r="C1160" s="36">
        <v>19</v>
      </c>
      <c r="D1160" s="10">
        <f t="shared" si="113"/>
        <v>20694.21052631579</v>
      </c>
      <c r="E1160" s="12">
        <f t="shared" si="113"/>
        <v>5767.7894736842109</v>
      </c>
      <c r="F1160" s="12">
        <f t="shared" si="113"/>
        <v>1518.8947368421052</v>
      </c>
      <c r="G1160" s="7"/>
    </row>
    <row r="1161" spans="3:7" x14ac:dyDescent="0.25">
      <c r="C1161" s="36">
        <v>22</v>
      </c>
      <c r="D1161" s="10">
        <f t="shared" si="113"/>
        <v>17872.272727272728</v>
      </c>
      <c r="E1161" s="12">
        <f t="shared" si="113"/>
        <v>4981.272727272727</v>
      </c>
      <c r="F1161" s="12">
        <f t="shared" si="113"/>
        <v>1311.7727272727273</v>
      </c>
      <c r="G1161" s="7"/>
    </row>
    <row r="1162" spans="3:7" x14ac:dyDescent="0.25">
      <c r="C1162" s="36">
        <v>25</v>
      </c>
      <c r="D1162" s="10">
        <f t="shared" si="113"/>
        <v>15727.6</v>
      </c>
      <c r="E1162" s="12">
        <f t="shared" si="113"/>
        <v>4383.5200000000004</v>
      </c>
      <c r="F1162" s="12">
        <f t="shared" si="113"/>
        <v>1154.3599999999999</v>
      </c>
      <c r="G1162" s="7"/>
    </row>
    <row r="1163" spans="3:7" x14ac:dyDescent="0.25">
      <c r="C1163" s="36">
        <v>28</v>
      </c>
      <c r="D1163" s="10">
        <f t="shared" si="113"/>
        <v>14042.5</v>
      </c>
      <c r="E1163" s="12">
        <f t="shared" si="113"/>
        <v>3913.8571428571427</v>
      </c>
      <c r="F1163" s="12">
        <f t="shared" si="113"/>
        <v>1030.6785714285713</v>
      </c>
      <c r="G1163" s="7"/>
    </row>
    <row r="1164" spans="3:7" x14ac:dyDescent="0.25">
      <c r="C1164" s="36">
        <v>31</v>
      </c>
      <c r="D1164" s="10">
        <f t="shared" si="113"/>
        <v>12683.548387096775</v>
      </c>
      <c r="E1164" s="12">
        <f t="shared" si="113"/>
        <v>3535.0967741935483</v>
      </c>
      <c r="F1164" s="12">
        <f t="shared" si="113"/>
        <v>930.93548387096769</v>
      </c>
      <c r="G1164" s="7"/>
    </row>
    <row r="1165" spans="3:7" x14ac:dyDescent="0.25">
      <c r="C1165" s="36">
        <v>34</v>
      </c>
      <c r="D1165" s="10">
        <f t="shared" si="113"/>
        <v>11564.411764705883</v>
      </c>
      <c r="E1165" s="12">
        <f t="shared" si="113"/>
        <v>3223.1764705882351</v>
      </c>
      <c r="F1165" s="12">
        <f t="shared" si="113"/>
        <v>848.79411764705878</v>
      </c>
      <c r="G1165" s="7"/>
    </row>
    <row r="1166" spans="3:7" x14ac:dyDescent="0.25">
      <c r="C1166" s="36">
        <v>37</v>
      </c>
      <c r="D1166" s="10">
        <f t="shared" si="113"/>
        <v>10626.756756756757</v>
      </c>
      <c r="E1166" s="12">
        <f t="shared" si="113"/>
        <v>2961.8378378378379</v>
      </c>
      <c r="F1166" s="12">
        <f t="shared" si="113"/>
        <v>779.97297297297303</v>
      </c>
      <c r="G1166" s="7"/>
    </row>
    <row r="1167" spans="3:7" x14ac:dyDescent="0.25">
      <c r="C1167" s="36">
        <v>40</v>
      </c>
      <c r="D1167" s="10">
        <f t="shared" si="113"/>
        <v>9829.75</v>
      </c>
      <c r="E1167" s="12">
        <f t="shared" si="113"/>
        <v>2739.7</v>
      </c>
      <c r="F1167" s="12">
        <f t="shared" si="113"/>
        <v>721.47500000000002</v>
      </c>
      <c r="G1167" s="7"/>
    </row>
    <row r="1168" spans="3:7" x14ac:dyDescent="0.25">
      <c r="C1168" s="36">
        <v>43</v>
      </c>
      <c r="D1168" s="10">
        <f t="shared" si="113"/>
        <v>9143.9534883720935</v>
      </c>
      <c r="E1168" s="12">
        <f t="shared" si="113"/>
        <v>2548.5581395348836</v>
      </c>
      <c r="F1168" s="12">
        <f t="shared" si="113"/>
        <v>671.1395348837209</v>
      </c>
      <c r="G1168" s="7"/>
    </row>
    <row r="1169" spans="1:7" x14ac:dyDescent="0.25">
      <c r="C1169" s="36">
        <v>46</v>
      </c>
      <c r="D1169" s="10">
        <f t="shared" si="113"/>
        <v>8547.608695652174</v>
      </c>
      <c r="E1169" s="12">
        <f t="shared" si="113"/>
        <v>2382.3478260869565</v>
      </c>
      <c r="F1169" s="12">
        <f t="shared" si="113"/>
        <v>627.36956521739125</v>
      </c>
      <c r="G1169" s="7"/>
    </row>
    <row r="1170" spans="1:7" x14ac:dyDescent="0.25">
      <c r="C1170" s="36">
        <v>49</v>
      </c>
      <c r="D1170" s="10">
        <f t="shared" si="113"/>
        <v>8024.2857142857147</v>
      </c>
      <c r="E1170" s="12">
        <f t="shared" si="113"/>
        <v>2236.4897959183672</v>
      </c>
      <c r="F1170" s="12">
        <f t="shared" si="113"/>
        <v>588.9591836734694</v>
      </c>
      <c r="G1170" s="7"/>
    </row>
    <row r="1171" spans="1:7" x14ac:dyDescent="0.25">
      <c r="C1171" s="37">
        <v>52</v>
      </c>
      <c r="D1171" s="12">
        <f t="shared" si="113"/>
        <v>7561.3461538461543</v>
      </c>
      <c r="E1171" s="12">
        <f t="shared" si="113"/>
        <v>2107.4615384615386</v>
      </c>
      <c r="F1171" s="12">
        <f t="shared" si="113"/>
        <v>554.98076923076928</v>
      </c>
      <c r="G1171" s="7"/>
    </row>
    <row r="1172" spans="1:7" x14ac:dyDescent="0.25">
      <c r="C1172" s="37">
        <v>55</v>
      </c>
      <c r="D1172" s="12">
        <f t="shared" si="113"/>
        <v>7148.909090909091</v>
      </c>
      <c r="E1172" s="12">
        <f t="shared" si="113"/>
        <v>1992.5090909090909</v>
      </c>
      <c r="F1172" s="12">
        <f t="shared" si="113"/>
        <v>524.70909090909095</v>
      </c>
      <c r="G1172" s="7"/>
    </row>
    <row r="1173" spans="1:7" x14ac:dyDescent="0.25">
      <c r="C1173" s="37">
        <v>58</v>
      </c>
      <c r="D1173" s="12">
        <f t="shared" si="113"/>
        <v>6779.1379310344828</v>
      </c>
      <c r="E1173" s="12">
        <f t="shared" si="113"/>
        <v>1889.4482758620691</v>
      </c>
      <c r="F1173" s="12">
        <f t="shared" si="113"/>
        <v>497.56896551724139</v>
      </c>
      <c r="G1173" s="7"/>
    </row>
    <row r="1174" spans="1:7" x14ac:dyDescent="0.25">
      <c r="C1174" s="37">
        <v>61</v>
      </c>
      <c r="D1174" s="12">
        <f t="shared" si="113"/>
        <v>6445.7377049180332</v>
      </c>
      <c r="E1174" s="12">
        <f t="shared" si="113"/>
        <v>1796.5245901639344</v>
      </c>
      <c r="F1174" s="12">
        <f t="shared" si="113"/>
        <v>473.09836065573768</v>
      </c>
      <c r="G1174" s="7"/>
    </row>
    <row r="1175" spans="1:7" x14ac:dyDescent="0.25">
      <c r="C1175" s="37">
        <v>64</v>
      </c>
      <c r="D1175" s="12">
        <f t="shared" si="113"/>
        <v>6143.59375</v>
      </c>
      <c r="E1175" s="12">
        <f t="shared" si="113"/>
        <v>1712.3125</v>
      </c>
      <c r="F1175" s="12">
        <f t="shared" si="113"/>
        <v>450.921875</v>
      </c>
      <c r="G1175" s="7"/>
    </row>
    <row r="1176" spans="1:7" x14ac:dyDescent="0.25">
      <c r="C1176" s="37">
        <v>67</v>
      </c>
      <c r="D1176" s="12">
        <f t="shared" si="113"/>
        <v>5868.5074626865671</v>
      </c>
      <c r="E1176" s="12">
        <f t="shared" si="113"/>
        <v>1635.641791044776</v>
      </c>
      <c r="F1176" s="12">
        <f t="shared" si="113"/>
        <v>430.73134328358208</v>
      </c>
      <c r="G1176" s="7"/>
    </row>
    <row r="1177" spans="1:7" x14ac:dyDescent="0.25">
      <c r="C1177" s="37"/>
      <c r="D1177" s="37"/>
      <c r="E1177" s="37"/>
      <c r="F1177" s="37"/>
      <c r="G1177" s="7"/>
    </row>
    <row r="1178" spans="1:7" x14ac:dyDescent="0.25">
      <c r="A1178" s="70" t="s">
        <v>63</v>
      </c>
      <c r="B1178" s="70"/>
      <c r="C1178" s="37"/>
      <c r="D1178" s="37">
        <v>17</v>
      </c>
      <c r="E1178" s="37">
        <v>5</v>
      </c>
      <c r="F1178" s="37">
        <v>1</v>
      </c>
      <c r="G1178" s="7"/>
    </row>
    <row r="1179" spans="1:7" x14ac:dyDescent="0.25">
      <c r="A1179" s="16"/>
      <c r="B1179" s="16"/>
      <c r="C1179" s="37"/>
      <c r="D1179" s="37"/>
      <c r="E1179" s="37"/>
      <c r="F1179" s="37"/>
      <c r="G1179" s="7"/>
    </row>
    <row r="1180" spans="1:7" x14ac:dyDescent="0.25">
      <c r="A1180" s="16"/>
      <c r="B1180" s="16"/>
      <c r="C1180" s="37"/>
      <c r="D1180" s="37"/>
      <c r="E1180" s="37"/>
      <c r="F1180" s="37"/>
      <c r="G1180" s="7"/>
    </row>
    <row r="1181" spans="1:7" x14ac:dyDescent="0.25">
      <c r="C1181" s="37"/>
      <c r="D1181" s="37"/>
      <c r="E1181" s="37"/>
      <c r="F1181" s="37"/>
      <c r="G1181" s="7"/>
    </row>
    <row r="1182" spans="1:7" x14ac:dyDescent="0.25">
      <c r="C1182" s="37"/>
      <c r="D1182" s="37"/>
      <c r="E1182" s="37"/>
      <c r="F1182" s="37"/>
      <c r="G1182" s="7"/>
    </row>
    <row r="1183" spans="1:7" x14ac:dyDescent="0.25">
      <c r="C1183" s="37"/>
      <c r="D1183" s="37"/>
      <c r="E1183" s="37"/>
      <c r="F1183" s="37"/>
      <c r="G1183" s="7"/>
    </row>
    <row r="1184" spans="1:7" x14ac:dyDescent="0.25">
      <c r="C1184" s="37"/>
      <c r="D1184" s="37"/>
      <c r="E1184" s="37"/>
      <c r="F1184" s="37"/>
      <c r="G1184" s="7"/>
    </row>
    <row r="1185" spans="1:7" x14ac:dyDescent="0.25">
      <c r="A1185" s="7"/>
      <c r="B1185" s="7"/>
      <c r="C1185" s="53"/>
      <c r="D1185" s="37"/>
      <c r="E1185" s="37"/>
      <c r="F1185" s="37"/>
      <c r="G1185" s="7"/>
    </row>
    <row r="1186" spans="1:7" x14ac:dyDescent="0.25">
      <c r="A1186" s="7"/>
      <c r="B1186" s="7"/>
      <c r="C1186" s="53"/>
      <c r="D1186" s="33" t="s">
        <v>52</v>
      </c>
      <c r="E1186" s="33" t="s">
        <v>1</v>
      </c>
      <c r="F1186" s="33" t="s">
        <v>53</v>
      </c>
      <c r="G1186" s="52" t="s">
        <v>79</v>
      </c>
    </row>
    <row r="1187" spans="1:7" x14ac:dyDescent="0.25">
      <c r="A1187" s="71" t="s">
        <v>63</v>
      </c>
      <c r="B1187" s="71"/>
      <c r="C1187" s="53"/>
      <c r="D1187" s="52">
        <f>D1178+D1142+D1103+D1079+D1053+D1030+D994+D969+D934+D909+D886+D862+D841+D814</f>
        <v>107</v>
      </c>
      <c r="E1187" s="52">
        <f t="shared" ref="E1187:F1187" si="114">E1178+E1142+E1103+E1079+E1053+E1030+E994+E969+E934+E909+E886+E862+E841+E814</f>
        <v>68</v>
      </c>
      <c r="F1187" s="52">
        <f t="shared" si="114"/>
        <v>25</v>
      </c>
      <c r="G1187" s="52">
        <f>SUM(D1187:F1187)</f>
        <v>200</v>
      </c>
    </row>
    <row r="1188" spans="1:7" x14ac:dyDescent="0.25">
      <c r="A1188" s="45"/>
      <c r="B1188" s="45"/>
      <c r="C1188" s="53"/>
      <c r="D1188" s="53"/>
      <c r="E1188" s="53"/>
      <c r="F1188" s="53"/>
    </row>
    <row r="1189" spans="1:7" x14ac:dyDescent="0.25">
      <c r="A1189" s="45"/>
      <c r="B1189" s="45"/>
      <c r="C1189" s="53"/>
      <c r="D1189" s="53"/>
      <c r="E1189" s="53"/>
      <c r="F1189" s="53"/>
    </row>
    <row r="1190" spans="1:7" x14ac:dyDescent="0.25">
      <c r="A1190" s="7"/>
      <c r="B1190" s="7"/>
      <c r="C1190" s="7"/>
      <c r="D1190" s="7"/>
      <c r="E1190" s="7"/>
      <c r="F1190" s="7"/>
    </row>
    <row r="1191" spans="1:7" x14ac:dyDescent="0.25">
      <c r="A1191" s="7"/>
      <c r="B1191" s="7"/>
      <c r="C1191" s="7"/>
      <c r="D1191" s="7"/>
      <c r="E1191" s="7"/>
      <c r="F1191" s="7"/>
    </row>
  </sheetData>
  <mergeCells count="135">
    <mergeCell ref="D1148:E1148"/>
    <mergeCell ref="A1152:B1152"/>
    <mergeCell ref="A1178:B1178"/>
    <mergeCell ref="D1085:E1085"/>
    <mergeCell ref="A1089:B1089"/>
    <mergeCell ref="A1103:B1103"/>
    <mergeCell ref="D1109:E1109"/>
    <mergeCell ref="A1113:B1113"/>
    <mergeCell ref="D1000:E1000"/>
    <mergeCell ref="A1004:B1004"/>
    <mergeCell ref="A1030:B1030"/>
    <mergeCell ref="D1036:E1036"/>
    <mergeCell ref="A1038:B1038"/>
    <mergeCell ref="A1040:B1040"/>
    <mergeCell ref="D1059:E1059"/>
    <mergeCell ref="A1063:B1063"/>
    <mergeCell ref="A1079:B1079"/>
    <mergeCell ref="D915:E915"/>
    <mergeCell ref="A919:B919"/>
    <mergeCell ref="A934:B934"/>
    <mergeCell ref="D940:E940"/>
    <mergeCell ref="A944:B944"/>
    <mergeCell ref="A969:B969"/>
    <mergeCell ref="D975:E975"/>
    <mergeCell ref="A979:B979"/>
    <mergeCell ref="A994:B994"/>
    <mergeCell ref="D847:E847"/>
    <mergeCell ref="A849:B849"/>
    <mergeCell ref="A851:B851"/>
    <mergeCell ref="A862:B862"/>
    <mergeCell ref="D868:E868"/>
    <mergeCell ref="A872:B872"/>
    <mergeCell ref="D892:E892"/>
    <mergeCell ref="A896:B896"/>
    <mergeCell ref="A909:B909"/>
    <mergeCell ref="D404:E404"/>
    <mergeCell ref="A409:B409"/>
    <mergeCell ref="A417:B417"/>
    <mergeCell ref="A656:B656"/>
    <mergeCell ref="D712:E712"/>
    <mergeCell ref="A716:B716"/>
    <mergeCell ref="D820:E820"/>
    <mergeCell ref="A824:B824"/>
    <mergeCell ref="A841:B841"/>
    <mergeCell ref="D801:E801"/>
    <mergeCell ref="D450:E450"/>
    <mergeCell ref="A452:B452"/>
    <mergeCell ref="A454:B454"/>
    <mergeCell ref="A465:B465"/>
    <mergeCell ref="D423:E423"/>
    <mergeCell ref="A427:B427"/>
    <mergeCell ref="A444:B444"/>
    <mergeCell ref="D495:E495"/>
    <mergeCell ref="A499:B499"/>
    <mergeCell ref="A512:B512"/>
    <mergeCell ref="D471:E471"/>
    <mergeCell ref="A475:B475"/>
    <mergeCell ref="A489:B489"/>
    <mergeCell ref="D543:E543"/>
    <mergeCell ref="A547:B547"/>
    <mergeCell ref="D3:E3"/>
    <mergeCell ref="A8:B8"/>
    <mergeCell ref="D22:E22"/>
    <mergeCell ref="D94:E94"/>
    <mergeCell ref="D49:E49"/>
    <mergeCell ref="A51:B51"/>
    <mergeCell ref="A53:B53"/>
    <mergeCell ref="D70:E70"/>
    <mergeCell ref="A74:B74"/>
    <mergeCell ref="A26:B26"/>
    <mergeCell ref="A16:B16"/>
    <mergeCell ref="A43:B43"/>
    <mergeCell ref="A64:B64"/>
    <mergeCell ref="A88:B88"/>
    <mergeCell ref="D177:E177"/>
    <mergeCell ref="A98:B98"/>
    <mergeCell ref="D117:E117"/>
    <mergeCell ref="A121:B121"/>
    <mergeCell ref="D142:E142"/>
    <mergeCell ref="A146:B146"/>
    <mergeCell ref="A181:B181"/>
    <mergeCell ref="D202:E202"/>
    <mergeCell ref="A206:B206"/>
    <mergeCell ref="A111:B111"/>
    <mergeCell ref="A136:B136"/>
    <mergeCell ref="A171:B171"/>
    <mergeCell ref="A196:B196"/>
    <mergeCell ref="D238:E238"/>
    <mergeCell ref="A240:B240"/>
    <mergeCell ref="A242:B242"/>
    <mergeCell ref="A255:B255"/>
    <mergeCell ref="D261:E261"/>
    <mergeCell ref="A265:B265"/>
    <mergeCell ref="A607:B607"/>
    <mergeCell ref="A633:B633"/>
    <mergeCell ref="D578:E578"/>
    <mergeCell ref="A582:B582"/>
    <mergeCell ref="A597:B597"/>
    <mergeCell ref="A572:B572"/>
    <mergeCell ref="D518:E518"/>
    <mergeCell ref="A522:B522"/>
    <mergeCell ref="A537:B537"/>
    <mergeCell ref="D603:E603"/>
    <mergeCell ref="D287:E287"/>
    <mergeCell ref="A291:B291"/>
    <mergeCell ref="D311:E311"/>
    <mergeCell ref="A315:B315"/>
    <mergeCell ref="A281:B281"/>
    <mergeCell ref="A305:B305"/>
    <mergeCell ref="A344:B344"/>
    <mergeCell ref="D350:E350"/>
    <mergeCell ref="D751:E751"/>
    <mergeCell ref="A682:B682"/>
    <mergeCell ref="D688:E688"/>
    <mergeCell ref="A692:B692"/>
    <mergeCell ref="D662:E662"/>
    <mergeCell ref="A666:B666"/>
    <mergeCell ref="D639:E639"/>
    <mergeCell ref="A641:B641"/>
    <mergeCell ref="A643:B643"/>
    <mergeCell ref="A232:B232"/>
    <mergeCell ref="A1187:B1187"/>
    <mergeCell ref="A781:B781"/>
    <mergeCell ref="A790:B790"/>
    <mergeCell ref="A806:B806"/>
    <mergeCell ref="A814:B814"/>
    <mergeCell ref="A1142:B1142"/>
    <mergeCell ref="A745:B745"/>
    <mergeCell ref="A755:B755"/>
    <mergeCell ref="A706:B706"/>
    <mergeCell ref="A886:B886"/>
    <mergeCell ref="A1053:B1053"/>
    <mergeCell ref="A354:B354"/>
    <mergeCell ref="A380:B380"/>
    <mergeCell ref="A390:B390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FCA3-CB3A-49AD-B243-90F9EFE8D5ED}">
  <dimension ref="A3:L392"/>
  <sheetViews>
    <sheetView topLeftCell="A599" workbookViewId="0">
      <selection activeCell="D395" sqref="D395"/>
    </sheetView>
  </sheetViews>
  <sheetFormatPr defaultRowHeight="15" x14ac:dyDescent="0.25"/>
  <cols>
    <col min="1" max="1" width="18.28515625" style="7" customWidth="1"/>
    <col min="2" max="2" width="18.140625" style="7" customWidth="1"/>
    <col min="3" max="3" width="18.42578125" style="7" customWidth="1"/>
    <col min="4" max="4" width="27.5703125" style="37" customWidth="1"/>
    <col min="5" max="8" width="27.28515625" style="37" customWidth="1"/>
    <col min="9" max="9" width="27.42578125" style="37" customWidth="1"/>
    <col min="10" max="11" width="9.140625" style="7"/>
    <col min="12" max="12" width="24.5703125" style="7" customWidth="1"/>
    <col min="13" max="16384" width="9.140625" style="7"/>
  </cols>
  <sheetData>
    <row r="3" spans="1:12" x14ac:dyDescent="0.25">
      <c r="C3" s="37"/>
      <c r="D3" s="71" t="s">
        <v>7</v>
      </c>
      <c r="E3" s="71"/>
      <c r="I3" s="37" t="s">
        <v>11</v>
      </c>
      <c r="L3" s="37"/>
    </row>
    <row r="4" spans="1:12" x14ac:dyDescent="0.25">
      <c r="C4" s="37"/>
      <c r="L4" s="37"/>
    </row>
    <row r="5" spans="1:12" x14ac:dyDescent="0.25">
      <c r="C5" s="37"/>
      <c r="L5" s="37"/>
    </row>
    <row r="6" spans="1:12" x14ac:dyDescent="0.25">
      <c r="C6" s="37"/>
      <c r="D6" s="3" t="s">
        <v>0</v>
      </c>
      <c r="E6" s="3" t="s">
        <v>1</v>
      </c>
      <c r="F6" s="3" t="s">
        <v>2</v>
      </c>
      <c r="G6" s="3" t="s">
        <v>3</v>
      </c>
      <c r="H6" s="44" t="s">
        <v>55</v>
      </c>
      <c r="I6" s="46" t="s">
        <v>56</v>
      </c>
      <c r="L6" s="37"/>
    </row>
    <row r="7" spans="1:12" x14ac:dyDescent="0.25">
      <c r="C7" s="37"/>
      <c r="L7" s="37"/>
    </row>
    <row r="8" spans="1:12" x14ac:dyDescent="0.25">
      <c r="A8" s="71" t="s">
        <v>36</v>
      </c>
      <c r="B8" s="71"/>
      <c r="C8" s="37"/>
      <c r="D8" s="25">
        <v>26355</v>
      </c>
      <c r="E8" s="25">
        <v>43081</v>
      </c>
      <c r="F8" s="25">
        <v>18546</v>
      </c>
      <c r="G8" s="25">
        <v>16629</v>
      </c>
      <c r="H8" s="25">
        <v>6447</v>
      </c>
      <c r="I8" s="25">
        <v>4930</v>
      </c>
      <c r="L8" s="37"/>
    </row>
    <row r="9" spans="1:12" x14ac:dyDescent="0.25">
      <c r="C9" s="37" t="s">
        <v>37</v>
      </c>
      <c r="L9" s="37"/>
    </row>
    <row r="10" spans="1:12" x14ac:dyDescent="0.25">
      <c r="C10" s="37">
        <v>1</v>
      </c>
      <c r="D10" s="10">
        <f>D$8/$C10</f>
        <v>26355</v>
      </c>
      <c r="E10" s="10">
        <f t="shared" ref="E10:I10" si="0">E$8/$C10</f>
        <v>43081</v>
      </c>
      <c r="F10" s="10">
        <f t="shared" si="0"/>
        <v>18546</v>
      </c>
      <c r="G10" s="10">
        <f t="shared" si="0"/>
        <v>16629</v>
      </c>
      <c r="H10" s="12">
        <f t="shared" si="0"/>
        <v>6447</v>
      </c>
      <c r="I10" s="12">
        <f t="shared" si="0"/>
        <v>4930</v>
      </c>
      <c r="L10" s="37"/>
    </row>
    <row r="11" spans="1:12" x14ac:dyDescent="0.25">
      <c r="C11" s="37">
        <v>4</v>
      </c>
      <c r="D11" s="12">
        <f t="shared" ref="D11:I14" si="1">D$8/$C11</f>
        <v>6588.75</v>
      </c>
      <c r="E11" s="10">
        <f t="shared" si="1"/>
        <v>10770.25</v>
      </c>
      <c r="F11" s="12">
        <f t="shared" si="1"/>
        <v>4636.5</v>
      </c>
      <c r="G11" s="12">
        <f>G$8/$C11</f>
        <v>4157.25</v>
      </c>
      <c r="H11" s="12">
        <f t="shared" si="1"/>
        <v>1611.75</v>
      </c>
      <c r="I11" s="12">
        <f t="shared" si="1"/>
        <v>1232.5</v>
      </c>
      <c r="L11" s="37"/>
    </row>
    <row r="12" spans="1:12" x14ac:dyDescent="0.25">
      <c r="C12" s="37">
        <v>7</v>
      </c>
      <c r="D12" s="12">
        <f t="shared" si="1"/>
        <v>3765</v>
      </c>
      <c r="E12" s="12">
        <f t="shared" si="1"/>
        <v>6154.4285714285716</v>
      </c>
      <c r="F12" s="12">
        <f t="shared" si="1"/>
        <v>2649.4285714285716</v>
      </c>
      <c r="G12" s="12">
        <f t="shared" si="1"/>
        <v>2375.5714285714284</v>
      </c>
      <c r="H12" s="12">
        <f t="shared" si="1"/>
        <v>921</v>
      </c>
      <c r="I12" s="12">
        <f>I$8/$C12</f>
        <v>704.28571428571433</v>
      </c>
      <c r="L12" s="37"/>
    </row>
    <row r="13" spans="1:12" x14ac:dyDescent="0.25">
      <c r="C13" s="37">
        <v>10</v>
      </c>
      <c r="D13" s="12">
        <f t="shared" si="1"/>
        <v>2635.5</v>
      </c>
      <c r="E13" s="12">
        <f>E$8/$C13</f>
        <v>4308.1000000000004</v>
      </c>
      <c r="F13" s="12">
        <f t="shared" si="1"/>
        <v>1854.6</v>
      </c>
      <c r="G13" s="12">
        <f t="shared" si="1"/>
        <v>1662.9</v>
      </c>
      <c r="H13" s="12">
        <f>H$8/$C13</f>
        <v>644.70000000000005</v>
      </c>
      <c r="I13" s="12">
        <f t="shared" si="1"/>
        <v>493</v>
      </c>
      <c r="L13" s="37"/>
    </row>
    <row r="14" spans="1:12" x14ac:dyDescent="0.25">
      <c r="C14" s="37">
        <v>13</v>
      </c>
      <c r="D14" s="12">
        <f t="shared" si="1"/>
        <v>2027.3076923076924</v>
      </c>
      <c r="E14" s="12">
        <f t="shared" si="1"/>
        <v>3313.9230769230771</v>
      </c>
      <c r="F14" s="12">
        <f t="shared" si="1"/>
        <v>1426.6153846153845</v>
      </c>
      <c r="G14" s="12">
        <f t="shared" si="1"/>
        <v>1279.1538461538462</v>
      </c>
      <c r="H14" s="12">
        <f t="shared" si="1"/>
        <v>495.92307692307691</v>
      </c>
      <c r="I14" s="12">
        <f t="shared" si="1"/>
        <v>379.23076923076923</v>
      </c>
      <c r="L14" s="37"/>
    </row>
    <row r="15" spans="1:12" x14ac:dyDescent="0.25">
      <c r="C15" s="37"/>
      <c r="L15" s="37"/>
    </row>
    <row r="16" spans="1:12" x14ac:dyDescent="0.25">
      <c r="A16" s="45"/>
      <c r="B16" s="45"/>
      <c r="C16" s="37"/>
    </row>
    <row r="17" spans="1:11" x14ac:dyDescent="0.25">
      <c r="A17" s="70" t="s">
        <v>63</v>
      </c>
      <c r="B17" s="70"/>
      <c r="C17" s="37"/>
      <c r="D17" s="37">
        <v>1</v>
      </c>
      <c r="E17" s="37">
        <v>2</v>
      </c>
      <c r="F17" s="37">
        <v>1</v>
      </c>
      <c r="G17" s="37">
        <v>1</v>
      </c>
      <c r="H17" s="37">
        <v>0</v>
      </c>
      <c r="I17" s="37">
        <v>0</v>
      </c>
      <c r="K17" s="25"/>
    </row>
    <row r="18" spans="1:11" x14ac:dyDescent="0.25">
      <c r="A18" s="71"/>
      <c r="B18" s="71"/>
      <c r="C18" s="37"/>
      <c r="K18" s="25"/>
    </row>
    <row r="19" spans="1:11" x14ac:dyDescent="0.25">
      <c r="C19" s="37"/>
      <c r="K19" s="37"/>
    </row>
    <row r="20" spans="1:11" x14ac:dyDescent="0.25">
      <c r="C20" s="37"/>
      <c r="K20" s="25"/>
    </row>
    <row r="21" spans="1:11" x14ac:dyDescent="0.25">
      <c r="C21" s="37"/>
      <c r="K21" s="25"/>
    </row>
    <row r="22" spans="1:11" x14ac:dyDescent="0.25">
      <c r="C22" s="37"/>
      <c r="D22" s="71" t="s">
        <v>10</v>
      </c>
      <c r="E22" s="71"/>
      <c r="I22" s="37" t="s">
        <v>12</v>
      </c>
      <c r="K22" s="37"/>
    </row>
    <row r="23" spans="1:11" x14ac:dyDescent="0.25">
      <c r="C23" s="37"/>
      <c r="K23" s="25"/>
    </row>
    <row r="24" spans="1:11" x14ac:dyDescent="0.25">
      <c r="C24" s="37"/>
      <c r="D24" s="3" t="s">
        <v>0</v>
      </c>
      <c r="E24" s="3" t="s">
        <v>1</v>
      </c>
      <c r="F24" s="3" t="s">
        <v>2</v>
      </c>
      <c r="G24" s="3" t="s">
        <v>3</v>
      </c>
      <c r="H24" s="44" t="s">
        <v>55</v>
      </c>
      <c r="I24" s="46" t="s">
        <v>56</v>
      </c>
      <c r="K24" s="25"/>
    </row>
    <row r="25" spans="1:11" x14ac:dyDescent="0.25">
      <c r="C25" s="37"/>
      <c r="K25" s="37"/>
    </row>
    <row r="26" spans="1:11" x14ac:dyDescent="0.25">
      <c r="A26" s="71" t="s">
        <v>36</v>
      </c>
      <c r="B26" s="71"/>
      <c r="C26" s="37"/>
      <c r="D26" s="25">
        <v>74565</v>
      </c>
      <c r="E26" s="25">
        <v>134322</v>
      </c>
      <c r="F26" s="25">
        <v>52797</v>
      </c>
      <c r="G26" s="25">
        <v>44774</v>
      </c>
      <c r="H26" s="25">
        <v>16452</v>
      </c>
      <c r="I26" s="25">
        <v>12062</v>
      </c>
      <c r="K26" s="25"/>
    </row>
    <row r="27" spans="1:11" x14ac:dyDescent="0.25">
      <c r="C27" s="37" t="s">
        <v>37</v>
      </c>
      <c r="K27" s="25"/>
    </row>
    <row r="28" spans="1:11" x14ac:dyDescent="0.25">
      <c r="C28" s="37">
        <v>1</v>
      </c>
      <c r="D28" s="10">
        <f>D$26/$C28</f>
        <v>74565</v>
      </c>
      <c r="E28" s="10">
        <f t="shared" ref="E28:I28" si="2">E$26/$C28</f>
        <v>134322</v>
      </c>
      <c r="F28" s="10">
        <f t="shared" si="2"/>
        <v>52797</v>
      </c>
      <c r="G28" s="10">
        <f t="shared" si="2"/>
        <v>44774</v>
      </c>
      <c r="H28" s="10">
        <f t="shared" si="2"/>
        <v>16452</v>
      </c>
      <c r="I28" s="10">
        <f t="shared" si="2"/>
        <v>12062</v>
      </c>
      <c r="K28" s="37"/>
    </row>
    <row r="29" spans="1:11" x14ac:dyDescent="0.25">
      <c r="C29" s="37">
        <v>4</v>
      </c>
      <c r="D29" s="10">
        <f t="shared" ref="D29:I41" si="3">D$26/$C29</f>
        <v>18641.25</v>
      </c>
      <c r="E29" s="10">
        <f t="shared" si="3"/>
        <v>33580.5</v>
      </c>
      <c r="F29" s="10">
        <f t="shared" si="3"/>
        <v>13199.25</v>
      </c>
      <c r="G29" s="10">
        <f t="shared" si="3"/>
        <v>11193.5</v>
      </c>
      <c r="H29" s="12">
        <f t="shared" si="3"/>
        <v>4113</v>
      </c>
      <c r="I29" s="12">
        <f t="shared" si="3"/>
        <v>3015.5</v>
      </c>
      <c r="K29" s="25"/>
    </row>
    <row r="30" spans="1:11" x14ac:dyDescent="0.25">
      <c r="C30" s="37">
        <v>7</v>
      </c>
      <c r="D30" s="10">
        <f t="shared" si="3"/>
        <v>10652.142857142857</v>
      </c>
      <c r="E30" s="10">
        <f t="shared" si="3"/>
        <v>19188.857142857141</v>
      </c>
      <c r="F30" s="12">
        <f t="shared" si="3"/>
        <v>7542.4285714285716</v>
      </c>
      <c r="G30" s="12">
        <f t="shared" si="3"/>
        <v>6396.2857142857147</v>
      </c>
      <c r="H30" s="12">
        <f t="shared" si="3"/>
        <v>2350.2857142857142</v>
      </c>
      <c r="I30" s="12">
        <f t="shared" si="3"/>
        <v>1723.1428571428571</v>
      </c>
      <c r="K30" s="25"/>
    </row>
    <row r="31" spans="1:11" x14ac:dyDescent="0.25">
      <c r="C31" s="37">
        <v>10</v>
      </c>
      <c r="D31" s="12">
        <f t="shared" si="3"/>
        <v>7456.5</v>
      </c>
      <c r="E31" s="10">
        <f t="shared" si="3"/>
        <v>13432.2</v>
      </c>
      <c r="F31" s="12">
        <f t="shared" si="3"/>
        <v>5279.7</v>
      </c>
      <c r="G31" s="12">
        <f t="shared" si="3"/>
        <v>4477.3999999999996</v>
      </c>
      <c r="H31" s="12">
        <f t="shared" si="3"/>
        <v>1645.2</v>
      </c>
      <c r="I31" s="12">
        <f t="shared" si="3"/>
        <v>1206.2</v>
      </c>
      <c r="K31" s="37"/>
    </row>
    <row r="32" spans="1:11" x14ac:dyDescent="0.25">
      <c r="C32" s="37">
        <v>13</v>
      </c>
      <c r="D32" s="12">
        <f t="shared" si="3"/>
        <v>5735.7692307692305</v>
      </c>
      <c r="E32" s="10">
        <f t="shared" si="3"/>
        <v>10332.461538461539</v>
      </c>
      <c r="F32" s="12">
        <f t="shared" si="3"/>
        <v>4061.3076923076924</v>
      </c>
      <c r="G32" s="12">
        <f t="shared" si="3"/>
        <v>3444.1538461538462</v>
      </c>
      <c r="H32" s="12">
        <f t="shared" si="3"/>
        <v>1265.5384615384614</v>
      </c>
      <c r="I32" s="12">
        <f t="shared" si="3"/>
        <v>927.84615384615381</v>
      </c>
      <c r="K32" s="25"/>
    </row>
    <row r="33" spans="1:11" x14ac:dyDescent="0.25">
      <c r="C33" s="37">
        <v>16</v>
      </c>
      <c r="D33" s="12">
        <f t="shared" si="3"/>
        <v>4660.3125</v>
      </c>
      <c r="E33" s="12">
        <f t="shared" si="3"/>
        <v>8395.125</v>
      </c>
      <c r="F33" s="12">
        <f t="shared" si="3"/>
        <v>3299.8125</v>
      </c>
      <c r="G33" s="12">
        <f t="shared" si="3"/>
        <v>2798.375</v>
      </c>
      <c r="H33" s="12">
        <f t="shared" si="3"/>
        <v>1028.25</v>
      </c>
      <c r="I33" s="12">
        <f t="shared" si="3"/>
        <v>753.875</v>
      </c>
      <c r="K33" s="25"/>
    </row>
    <row r="34" spans="1:11" x14ac:dyDescent="0.25">
      <c r="C34" s="37">
        <v>19</v>
      </c>
      <c r="D34" s="12">
        <f t="shared" si="3"/>
        <v>3924.4736842105262</v>
      </c>
      <c r="E34" s="12">
        <f t="shared" si="3"/>
        <v>7069.5789473684208</v>
      </c>
      <c r="F34" s="12">
        <f t="shared" si="3"/>
        <v>2778.7894736842104</v>
      </c>
      <c r="G34" s="12">
        <f t="shared" si="3"/>
        <v>2356.5263157894738</v>
      </c>
      <c r="H34" s="12">
        <f t="shared" si="3"/>
        <v>865.89473684210532</v>
      </c>
      <c r="I34" s="12">
        <f t="shared" si="3"/>
        <v>634.84210526315792</v>
      </c>
      <c r="K34" s="37"/>
    </row>
    <row r="35" spans="1:11" x14ac:dyDescent="0.25">
      <c r="C35" s="37">
        <v>22</v>
      </c>
      <c r="D35" s="12">
        <f t="shared" si="3"/>
        <v>3389.318181818182</v>
      </c>
      <c r="E35" s="12">
        <f t="shared" si="3"/>
        <v>6105.545454545455</v>
      </c>
      <c r="F35" s="12">
        <f t="shared" si="3"/>
        <v>2399.8636363636365</v>
      </c>
      <c r="G35" s="12">
        <f t="shared" si="3"/>
        <v>2035.1818181818182</v>
      </c>
      <c r="H35" s="12">
        <f t="shared" si="3"/>
        <v>747.81818181818187</v>
      </c>
      <c r="I35" s="12">
        <f t="shared" si="3"/>
        <v>548.27272727272725</v>
      </c>
      <c r="K35" s="25"/>
    </row>
    <row r="36" spans="1:11" x14ac:dyDescent="0.25">
      <c r="C36" s="37">
        <v>25</v>
      </c>
      <c r="D36" s="12">
        <f t="shared" si="3"/>
        <v>2982.6</v>
      </c>
      <c r="E36" s="12">
        <f t="shared" si="3"/>
        <v>5372.88</v>
      </c>
      <c r="F36" s="12">
        <f t="shared" si="3"/>
        <v>2111.88</v>
      </c>
      <c r="G36" s="12">
        <f t="shared" si="3"/>
        <v>1790.96</v>
      </c>
      <c r="H36" s="12">
        <f t="shared" si="3"/>
        <v>658.08</v>
      </c>
      <c r="I36" s="12">
        <f t="shared" si="3"/>
        <v>482.48</v>
      </c>
      <c r="K36" s="25"/>
    </row>
    <row r="37" spans="1:11" x14ac:dyDescent="0.25">
      <c r="C37" s="37">
        <v>28</v>
      </c>
      <c r="D37" s="12">
        <f t="shared" si="3"/>
        <v>2663.0357142857142</v>
      </c>
      <c r="E37" s="12">
        <f t="shared" si="3"/>
        <v>4797.2142857142853</v>
      </c>
      <c r="F37" s="12">
        <f t="shared" si="3"/>
        <v>1885.6071428571429</v>
      </c>
      <c r="G37" s="12">
        <f t="shared" si="3"/>
        <v>1599.0714285714287</v>
      </c>
      <c r="H37" s="12">
        <f t="shared" si="3"/>
        <v>587.57142857142856</v>
      </c>
      <c r="I37" s="12">
        <f t="shared" si="3"/>
        <v>430.78571428571428</v>
      </c>
      <c r="K37" s="37"/>
    </row>
    <row r="38" spans="1:11" x14ac:dyDescent="0.25">
      <c r="C38" s="37">
        <v>31</v>
      </c>
      <c r="D38" s="12">
        <f t="shared" si="3"/>
        <v>2405.3225806451615</v>
      </c>
      <c r="E38" s="12">
        <f t="shared" si="3"/>
        <v>4332.9677419354839</v>
      </c>
      <c r="F38" s="12">
        <f t="shared" si="3"/>
        <v>1703.1290322580646</v>
      </c>
      <c r="G38" s="12">
        <f t="shared" si="3"/>
        <v>1444.3225806451612</v>
      </c>
      <c r="H38" s="12">
        <f t="shared" si="3"/>
        <v>530.70967741935488</v>
      </c>
      <c r="I38" s="12">
        <f t="shared" si="3"/>
        <v>389.09677419354841</v>
      </c>
      <c r="K38" s="25"/>
    </row>
    <row r="39" spans="1:11" x14ac:dyDescent="0.25">
      <c r="C39" s="37">
        <v>34</v>
      </c>
      <c r="D39" s="12">
        <f t="shared" si="3"/>
        <v>2193.0882352941176</v>
      </c>
      <c r="E39" s="12">
        <f t="shared" si="3"/>
        <v>3950.6470588235293</v>
      </c>
      <c r="F39" s="12">
        <f t="shared" si="3"/>
        <v>1552.8529411764705</v>
      </c>
      <c r="G39" s="12">
        <f t="shared" si="3"/>
        <v>1316.8823529411766</v>
      </c>
      <c r="H39" s="12">
        <f t="shared" si="3"/>
        <v>483.88235294117646</v>
      </c>
      <c r="I39" s="12">
        <f t="shared" si="3"/>
        <v>354.76470588235293</v>
      </c>
      <c r="K39" s="25"/>
    </row>
    <row r="40" spans="1:11" x14ac:dyDescent="0.25">
      <c r="C40" s="37">
        <v>37</v>
      </c>
      <c r="D40" s="12">
        <f t="shared" si="3"/>
        <v>2015.2702702702702</v>
      </c>
      <c r="E40" s="12">
        <f t="shared" si="3"/>
        <v>3630.3243243243242</v>
      </c>
      <c r="F40" s="12">
        <f t="shared" si="3"/>
        <v>1426.9459459459461</v>
      </c>
      <c r="G40" s="12">
        <f t="shared" si="3"/>
        <v>1210.1081081081081</v>
      </c>
      <c r="H40" s="12">
        <f t="shared" si="3"/>
        <v>444.64864864864865</v>
      </c>
      <c r="I40" s="12">
        <f t="shared" si="3"/>
        <v>326</v>
      </c>
      <c r="K40" s="37"/>
    </row>
    <row r="41" spans="1:11" x14ac:dyDescent="0.25">
      <c r="C41" s="37">
        <v>40</v>
      </c>
      <c r="D41" s="12">
        <f t="shared" si="3"/>
        <v>1864.125</v>
      </c>
      <c r="E41" s="12">
        <f t="shared" si="3"/>
        <v>3358.05</v>
      </c>
      <c r="F41" s="12">
        <f t="shared" si="3"/>
        <v>1319.925</v>
      </c>
      <c r="G41" s="12">
        <f t="shared" si="3"/>
        <v>1119.3499999999999</v>
      </c>
      <c r="H41" s="12">
        <f t="shared" si="3"/>
        <v>411.3</v>
      </c>
      <c r="I41" s="12">
        <f t="shared" si="3"/>
        <v>301.55</v>
      </c>
      <c r="K41" s="25"/>
    </row>
    <row r="42" spans="1:11" x14ac:dyDescent="0.25">
      <c r="C42" s="37"/>
      <c r="K42" s="25"/>
    </row>
    <row r="43" spans="1:11" x14ac:dyDescent="0.25">
      <c r="A43" s="45"/>
      <c r="B43" s="45"/>
      <c r="C43" s="37"/>
      <c r="K43" s="37"/>
    </row>
    <row r="44" spans="1:11" x14ac:dyDescent="0.25">
      <c r="A44" s="70" t="s">
        <v>63</v>
      </c>
      <c r="B44" s="70"/>
      <c r="C44" s="37"/>
      <c r="D44" s="37">
        <v>3</v>
      </c>
      <c r="E44" s="37">
        <v>5</v>
      </c>
      <c r="F44" s="37">
        <v>2</v>
      </c>
      <c r="G44" s="37">
        <v>2</v>
      </c>
      <c r="H44" s="37">
        <v>1</v>
      </c>
      <c r="I44" s="37">
        <v>1</v>
      </c>
      <c r="K44" s="25"/>
    </row>
    <row r="45" spans="1:11" x14ac:dyDescent="0.25">
      <c r="A45" s="71"/>
      <c r="B45" s="71"/>
      <c r="C45" s="37"/>
      <c r="K45" s="25"/>
    </row>
    <row r="46" spans="1:11" x14ac:dyDescent="0.25">
      <c r="C46" s="37"/>
      <c r="K46" s="37"/>
    </row>
    <row r="47" spans="1:11" x14ac:dyDescent="0.25">
      <c r="C47" s="37"/>
      <c r="K47" s="37"/>
    </row>
    <row r="48" spans="1:11" x14ac:dyDescent="0.25">
      <c r="C48" s="37"/>
      <c r="K48" s="25"/>
    </row>
    <row r="49" spans="1:11" x14ac:dyDescent="0.25">
      <c r="C49" s="37"/>
      <c r="D49" s="71" t="s">
        <v>13</v>
      </c>
      <c r="E49" s="71"/>
      <c r="I49" s="37" t="s">
        <v>14</v>
      </c>
      <c r="K49" s="25"/>
    </row>
    <row r="50" spans="1:11" x14ac:dyDescent="0.25">
      <c r="C50" s="37"/>
      <c r="K50" s="37"/>
    </row>
    <row r="51" spans="1:11" x14ac:dyDescent="0.25">
      <c r="A51" s="71"/>
      <c r="B51" s="71"/>
      <c r="C51" s="37"/>
      <c r="D51" s="3" t="s">
        <v>0</v>
      </c>
      <c r="E51" s="3" t="s">
        <v>1</v>
      </c>
      <c r="F51" s="3" t="s">
        <v>2</v>
      </c>
      <c r="G51" s="3" t="s">
        <v>3</v>
      </c>
      <c r="H51" s="44" t="s">
        <v>55</v>
      </c>
      <c r="I51" s="46" t="s">
        <v>56</v>
      </c>
      <c r="K51" s="25"/>
    </row>
    <row r="52" spans="1:11" x14ac:dyDescent="0.25">
      <c r="C52" s="37"/>
      <c r="K52" s="25"/>
    </row>
    <row r="53" spans="1:11" x14ac:dyDescent="0.25">
      <c r="A53" s="71" t="s">
        <v>36</v>
      </c>
      <c r="B53" s="71"/>
      <c r="C53" s="37"/>
      <c r="D53" s="25">
        <v>50464</v>
      </c>
      <c r="E53" s="25">
        <v>59515</v>
      </c>
      <c r="F53" s="25">
        <v>47350</v>
      </c>
      <c r="G53" s="25">
        <v>24384</v>
      </c>
      <c r="H53" s="25">
        <v>9524</v>
      </c>
      <c r="I53" s="25">
        <v>7725</v>
      </c>
      <c r="K53" s="37"/>
    </row>
    <row r="54" spans="1:11" x14ac:dyDescent="0.25">
      <c r="C54" s="37" t="s">
        <v>37</v>
      </c>
      <c r="K54" s="25"/>
    </row>
    <row r="55" spans="1:11" x14ac:dyDescent="0.25">
      <c r="C55" s="37">
        <v>1</v>
      </c>
      <c r="D55" s="10">
        <f>D$53/$C55</f>
        <v>50464</v>
      </c>
      <c r="E55" s="10">
        <f t="shared" ref="E55:I55" si="4">E$53/$C55</f>
        <v>59515</v>
      </c>
      <c r="F55" s="10">
        <f t="shared" si="4"/>
        <v>47350</v>
      </c>
      <c r="G55" s="10">
        <f t="shared" si="4"/>
        <v>24384</v>
      </c>
      <c r="H55" s="10">
        <f t="shared" si="4"/>
        <v>9524</v>
      </c>
      <c r="I55" s="12">
        <f t="shared" si="4"/>
        <v>7725</v>
      </c>
      <c r="K55" s="25"/>
    </row>
    <row r="56" spans="1:11" x14ac:dyDescent="0.25">
      <c r="C56" s="37">
        <v>4</v>
      </c>
      <c r="D56" s="10">
        <f t="shared" ref="D56:I62" si="5">D$53/$C56</f>
        <v>12616</v>
      </c>
      <c r="E56" s="10">
        <f t="shared" si="5"/>
        <v>14878.75</v>
      </c>
      <c r="F56" s="10">
        <f t="shared" si="5"/>
        <v>11837.5</v>
      </c>
      <c r="G56" s="12">
        <f t="shared" si="5"/>
        <v>6096</v>
      </c>
      <c r="H56" s="12">
        <f t="shared" si="5"/>
        <v>2381</v>
      </c>
      <c r="I56" s="12">
        <f t="shared" si="5"/>
        <v>1931.25</v>
      </c>
      <c r="K56" s="37"/>
    </row>
    <row r="57" spans="1:11" x14ac:dyDescent="0.25">
      <c r="C57" s="37">
        <v>7</v>
      </c>
      <c r="D57" s="12">
        <f t="shared" si="5"/>
        <v>7209.1428571428569</v>
      </c>
      <c r="E57" s="12">
        <f t="shared" si="5"/>
        <v>8502.1428571428569</v>
      </c>
      <c r="F57" s="12">
        <f t="shared" si="5"/>
        <v>6764.2857142857147</v>
      </c>
      <c r="G57" s="12">
        <f t="shared" si="5"/>
        <v>3483.4285714285716</v>
      </c>
      <c r="H57" s="12">
        <f t="shared" si="5"/>
        <v>1360.5714285714287</v>
      </c>
      <c r="I57" s="12">
        <f>I$53/$C57</f>
        <v>1103.5714285714287</v>
      </c>
      <c r="J57" s="25"/>
      <c r="K57" s="25"/>
    </row>
    <row r="58" spans="1:11" x14ac:dyDescent="0.25">
      <c r="C58" s="37">
        <v>10</v>
      </c>
      <c r="D58" s="12">
        <f t="shared" si="5"/>
        <v>5046.3999999999996</v>
      </c>
      <c r="E58" s="12">
        <f t="shared" si="5"/>
        <v>5951.5</v>
      </c>
      <c r="F58" s="12">
        <f t="shared" si="5"/>
        <v>4735</v>
      </c>
      <c r="G58" s="12">
        <f>G$53/$C58</f>
        <v>2438.4</v>
      </c>
      <c r="H58" s="12">
        <f t="shared" si="5"/>
        <v>952.4</v>
      </c>
      <c r="I58" s="12">
        <f t="shared" si="5"/>
        <v>772.5</v>
      </c>
      <c r="J58" s="25"/>
      <c r="K58" s="25"/>
    </row>
    <row r="59" spans="1:11" x14ac:dyDescent="0.25">
      <c r="C59" s="37">
        <v>13</v>
      </c>
      <c r="D59" s="12">
        <f t="shared" si="5"/>
        <v>3881.8461538461538</v>
      </c>
      <c r="E59" s="12">
        <f t="shared" si="5"/>
        <v>4578.0769230769229</v>
      </c>
      <c r="F59" s="12">
        <f t="shared" si="5"/>
        <v>3642.3076923076924</v>
      </c>
      <c r="G59" s="12">
        <f t="shared" si="5"/>
        <v>1875.6923076923076</v>
      </c>
      <c r="H59" s="12">
        <f t="shared" si="5"/>
        <v>732.61538461538464</v>
      </c>
      <c r="I59" s="12">
        <f t="shared" si="5"/>
        <v>594.23076923076928</v>
      </c>
      <c r="K59" s="37"/>
    </row>
    <row r="60" spans="1:11" x14ac:dyDescent="0.25">
      <c r="C60" s="37">
        <v>16</v>
      </c>
      <c r="D60" s="12">
        <f t="shared" si="5"/>
        <v>3154</v>
      </c>
      <c r="E60" s="12">
        <f t="shared" si="5"/>
        <v>3719.6875</v>
      </c>
      <c r="F60" s="12">
        <f t="shared" si="5"/>
        <v>2959.375</v>
      </c>
      <c r="G60" s="12">
        <f t="shared" si="5"/>
        <v>1524</v>
      </c>
      <c r="H60" s="12">
        <f>H$53/$C60</f>
        <v>595.25</v>
      </c>
      <c r="I60" s="12">
        <f t="shared" si="5"/>
        <v>482.8125</v>
      </c>
      <c r="K60" s="25"/>
    </row>
    <row r="61" spans="1:11" x14ac:dyDescent="0.25">
      <c r="C61" s="37">
        <v>19</v>
      </c>
      <c r="D61" s="12">
        <f t="shared" si="5"/>
        <v>2656</v>
      </c>
      <c r="E61" s="12">
        <f t="shared" si="5"/>
        <v>3132.3684210526317</v>
      </c>
      <c r="F61" s="12">
        <f t="shared" si="5"/>
        <v>2492.1052631578946</v>
      </c>
      <c r="G61" s="12">
        <f t="shared" si="5"/>
        <v>1283.3684210526317</v>
      </c>
      <c r="H61" s="12">
        <f t="shared" si="5"/>
        <v>501.26315789473682</v>
      </c>
      <c r="I61" s="12">
        <f t="shared" si="5"/>
        <v>406.57894736842104</v>
      </c>
      <c r="K61" s="25"/>
    </row>
    <row r="62" spans="1:11" x14ac:dyDescent="0.25">
      <c r="C62" s="37">
        <v>22</v>
      </c>
      <c r="D62" s="12">
        <f t="shared" si="5"/>
        <v>2293.818181818182</v>
      </c>
      <c r="E62" s="12">
        <f t="shared" si="5"/>
        <v>2705.2272727272725</v>
      </c>
      <c r="F62" s="12">
        <f t="shared" si="5"/>
        <v>2152.2727272727275</v>
      </c>
      <c r="G62" s="12">
        <f t="shared" si="5"/>
        <v>1108.3636363636363</v>
      </c>
      <c r="H62" s="12">
        <f t="shared" si="5"/>
        <v>432.90909090909093</v>
      </c>
      <c r="I62" s="12">
        <f t="shared" si="5"/>
        <v>351.13636363636363</v>
      </c>
      <c r="K62" s="37"/>
    </row>
    <row r="63" spans="1:11" x14ac:dyDescent="0.25">
      <c r="C63" s="37"/>
      <c r="K63" s="25"/>
    </row>
    <row r="64" spans="1:11" x14ac:dyDescent="0.25">
      <c r="A64" s="45"/>
      <c r="B64" s="45"/>
      <c r="C64" s="37"/>
      <c r="K64" s="25"/>
    </row>
    <row r="65" spans="1:11" x14ac:dyDescent="0.25">
      <c r="A65" s="70" t="s">
        <v>63</v>
      </c>
      <c r="B65" s="70"/>
      <c r="C65" s="37"/>
      <c r="D65" s="37">
        <v>2</v>
      </c>
      <c r="E65" s="37">
        <v>2</v>
      </c>
      <c r="F65" s="37">
        <v>2</v>
      </c>
      <c r="G65" s="37">
        <v>1</v>
      </c>
      <c r="H65" s="37">
        <v>1</v>
      </c>
      <c r="I65" s="37">
        <v>0</v>
      </c>
      <c r="K65" s="37"/>
    </row>
    <row r="66" spans="1:11" x14ac:dyDescent="0.25">
      <c r="A66" s="71"/>
      <c r="B66" s="71"/>
      <c r="C66" s="37"/>
      <c r="K66" s="25"/>
    </row>
    <row r="67" spans="1:11" x14ac:dyDescent="0.25">
      <c r="C67" s="37"/>
      <c r="K67" s="25"/>
    </row>
    <row r="68" spans="1:11" x14ac:dyDescent="0.25">
      <c r="C68" s="37"/>
      <c r="K68" s="37"/>
    </row>
    <row r="69" spans="1:11" x14ac:dyDescent="0.25">
      <c r="C69" s="37"/>
      <c r="K69" s="25"/>
    </row>
    <row r="70" spans="1:11" x14ac:dyDescent="0.25">
      <c r="C70" s="37"/>
      <c r="D70" s="71" t="s">
        <v>15</v>
      </c>
      <c r="E70" s="71"/>
      <c r="I70" s="37" t="s">
        <v>26</v>
      </c>
      <c r="K70" s="25"/>
    </row>
    <row r="71" spans="1:11" x14ac:dyDescent="0.25">
      <c r="C71" s="37"/>
      <c r="K71" s="37"/>
    </row>
    <row r="72" spans="1:11" x14ac:dyDescent="0.25">
      <c r="C72" s="37"/>
      <c r="D72" s="3" t="s">
        <v>0</v>
      </c>
      <c r="E72" s="3" t="s">
        <v>1</v>
      </c>
      <c r="F72" s="3" t="s">
        <v>2</v>
      </c>
      <c r="G72" s="3" t="s">
        <v>3</v>
      </c>
      <c r="H72" s="44" t="s">
        <v>55</v>
      </c>
      <c r="I72" s="46" t="s">
        <v>56</v>
      </c>
      <c r="K72" s="25"/>
    </row>
    <row r="73" spans="1:11" x14ac:dyDescent="0.25">
      <c r="C73" s="37"/>
      <c r="K73" s="25"/>
    </row>
    <row r="74" spans="1:11" x14ac:dyDescent="0.25">
      <c r="A74" s="71" t="s">
        <v>36</v>
      </c>
      <c r="B74" s="71"/>
      <c r="C74" s="37"/>
      <c r="D74" s="25">
        <v>84166</v>
      </c>
      <c r="E74" s="25">
        <v>79463</v>
      </c>
      <c r="F74" s="25">
        <v>44551</v>
      </c>
      <c r="G74" s="25">
        <v>26661</v>
      </c>
      <c r="H74" s="25">
        <v>13930</v>
      </c>
      <c r="I74" s="25">
        <v>14534</v>
      </c>
      <c r="K74" s="37"/>
    </row>
    <row r="75" spans="1:11" x14ac:dyDescent="0.25">
      <c r="C75" s="37" t="s">
        <v>37</v>
      </c>
      <c r="K75" s="37"/>
    </row>
    <row r="76" spans="1:11" x14ac:dyDescent="0.25">
      <c r="C76" s="37">
        <v>1</v>
      </c>
      <c r="D76" s="10">
        <f>D$74/$C76</f>
        <v>84166</v>
      </c>
      <c r="E76" s="10">
        <f t="shared" ref="E76:I76" si="6">E$74/$C76</f>
        <v>79463</v>
      </c>
      <c r="F76" s="10">
        <f t="shared" si="6"/>
        <v>44551</v>
      </c>
      <c r="G76" s="10">
        <f t="shared" si="6"/>
        <v>26661</v>
      </c>
      <c r="H76" s="10">
        <f t="shared" si="6"/>
        <v>13930</v>
      </c>
      <c r="I76" s="10">
        <f t="shared" si="6"/>
        <v>14534</v>
      </c>
      <c r="K76" s="25"/>
    </row>
    <row r="77" spans="1:11" x14ac:dyDescent="0.25">
      <c r="C77" s="37">
        <v>4</v>
      </c>
      <c r="D77" s="10">
        <f t="shared" ref="D77:I86" si="7">D$74/$C77</f>
        <v>21041.5</v>
      </c>
      <c r="E77" s="10">
        <f t="shared" si="7"/>
        <v>19865.75</v>
      </c>
      <c r="F77" s="10">
        <f t="shared" si="7"/>
        <v>11137.75</v>
      </c>
      <c r="G77" s="12">
        <f t="shared" si="7"/>
        <v>6665.25</v>
      </c>
      <c r="H77" s="12">
        <f t="shared" si="7"/>
        <v>3482.5</v>
      </c>
      <c r="I77" s="12">
        <f t="shared" si="7"/>
        <v>3633.5</v>
      </c>
      <c r="K77" s="25"/>
    </row>
    <row r="78" spans="1:11" x14ac:dyDescent="0.25">
      <c r="C78" s="37">
        <v>7</v>
      </c>
      <c r="D78" s="10">
        <f t="shared" si="7"/>
        <v>12023.714285714286</v>
      </c>
      <c r="E78" s="10">
        <f t="shared" si="7"/>
        <v>11351.857142857143</v>
      </c>
      <c r="F78" s="12">
        <f t="shared" si="7"/>
        <v>6364.4285714285716</v>
      </c>
      <c r="G78" s="12">
        <f t="shared" si="7"/>
        <v>3808.7142857142858</v>
      </c>
      <c r="H78" s="12">
        <f t="shared" si="7"/>
        <v>1990</v>
      </c>
      <c r="I78" s="12">
        <f t="shared" si="7"/>
        <v>2076.2857142857142</v>
      </c>
      <c r="K78" s="37"/>
    </row>
    <row r="79" spans="1:11" x14ac:dyDescent="0.25">
      <c r="C79" s="37">
        <v>10</v>
      </c>
      <c r="D79" s="12">
        <f t="shared" si="7"/>
        <v>8416.6</v>
      </c>
      <c r="E79" s="12">
        <f t="shared" si="7"/>
        <v>7946.3</v>
      </c>
      <c r="F79" s="12">
        <f t="shared" si="7"/>
        <v>4455.1000000000004</v>
      </c>
      <c r="G79" s="12">
        <f t="shared" si="7"/>
        <v>2666.1</v>
      </c>
      <c r="H79" s="12">
        <f t="shared" si="7"/>
        <v>1393</v>
      </c>
      <c r="I79" s="12">
        <f t="shared" si="7"/>
        <v>1453.4</v>
      </c>
      <c r="K79" s="25"/>
    </row>
    <row r="80" spans="1:11" x14ac:dyDescent="0.25">
      <c r="C80" s="37">
        <v>13</v>
      </c>
      <c r="D80" s="12">
        <f t="shared" si="7"/>
        <v>6474.3076923076924</v>
      </c>
      <c r="E80" s="12">
        <f t="shared" si="7"/>
        <v>6112.5384615384619</v>
      </c>
      <c r="F80" s="12">
        <f t="shared" si="7"/>
        <v>3427</v>
      </c>
      <c r="G80" s="12">
        <f t="shared" si="7"/>
        <v>2050.8461538461538</v>
      </c>
      <c r="H80" s="12">
        <f t="shared" si="7"/>
        <v>1071.5384615384614</v>
      </c>
      <c r="I80" s="12">
        <f t="shared" si="7"/>
        <v>1118</v>
      </c>
      <c r="K80" s="25"/>
    </row>
    <row r="81" spans="1:11" x14ac:dyDescent="0.25">
      <c r="C81" s="37">
        <v>16</v>
      </c>
      <c r="D81" s="12">
        <f t="shared" si="7"/>
        <v>5260.375</v>
      </c>
      <c r="E81" s="12">
        <f t="shared" si="7"/>
        <v>4966.4375</v>
      </c>
      <c r="F81" s="12">
        <f t="shared" si="7"/>
        <v>2784.4375</v>
      </c>
      <c r="G81" s="12">
        <f t="shared" si="7"/>
        <v>1666.3125</v>
      </c>
      <c r="H81" s="12">
        <f t="shared" si="7"/>
        <v>870.625</v>
      </c>
      <c r="I81" s="12">
        <f t="shared" si="7"/>
        <v>908.375</v>
      </c>
      <c r="K81" s="37"/>
    </row>
    <row r="82" spans="1:11" x14ac:dyDescent="0.25">
      <c r="C82" s="37">
        <v>19</v>
      </c>
      <c r="D82" s="12">
        <f t="shared" si="7"/>
        <v>4429.7894736842109</v>
      </c>
      <c r="E82" s="12">
        <f t="shared" si="7"/>
        <v>4182.2631578947367</v>
      </c>
      <c r="F82" s="12">
        <f t="shared" si="7"/>
        <v>2344.7894736842104</v>
      </c>
      <c r="G82" s="12">
        <f t="shared" si="7"/>
        <v>1403.2105263157894</v>
      </c>
      <c r="H82" s="12">
        <f t="shared" si="7"/>
        <v>733.15789473684208</v>
      </c>
      <c r="I82" s="12">
        <f t="shared" si="7"/>
        <v>764.9473684210526</v>
      </c>
      <c r="K82" s="25"/>
    </row>
    <row r="83" spans="1:11" x14ac:dyDescent="0.25">
      <c r="C83" s="37">
        <v>22</v>
      </c>
      <c r="D83" s="12">
        <f t="shared" si="7"/>
        <v>3825.7272727272725</v>
      </c>
      <c r="E83" s="12">
        <f t="shared" si="7"/>
        <v>3611.9545454545455</v>
      </c>
      <c r="F83" s="12">
        <f t="shared" si="7"/>
        <v>2025.0454545454545</v>
      </c>
      <c r="G83" s="12">
        <f t="shared" si="7"/>
        <v>1211.8636363636363</v>
      </c>
      <c r="H83" s="12">
        <f t="shared" si="7"/>
        <v>633.18181818181813</v>
      </c>
      <c r="I83" s="12">
        <f t="shared" si="7"/>
        <v>660.63636363636363</v>
      </c>
      <c r="K83" s="25"/>
    </row>
    <row r="84" spans="1:11" x14ac:dyDescent="0.25">
      <c r="C84" s="37">
        <v>25</v>
      </c>
      <c r="D84" s="12">
        <f t="shared" si="7"/>
        <v>3366.64</v>
      </c>
      <c r="E84" s="12">
        <f t="shared" si="7"/>
        <v>3178.52</v>
      </c>
      <c r="F84" s="12">
        <f t="shared" si="7"/>
        <v>1782.04</v>
      </c>
      <c r="G84" s="12">
        <f t="shared" si="7"/>
        <v>1066.44</v>
      </c>
      <c r="H84" s="12">
        <f t="shared" si="7"/>
        <v>557.20000000000005</v>
      </c>
      <c r="I84" s="12">
        <f t="shared" si="7"/>
        <v>581.36</v>
      </c>
      <c r="K84" s="37"/>
    </row>
    <row r="85" spans="1:11" x14ac:dyDescent="0.25">
      <c r="C85" s="37">
        <v>28</v>
      </c>
      <c r="D85" s="12">
        <f t="shared" si="7"/>
        <v>3005.9285714285716</v>
      </c>
      <c r="E85" s="12">
        <f t="shared" si="7"/>
        <v>2837.9642857142858</v>
      </c>
      <c r="F85" s="12">
        <f t="shared" si="7"/>
        <v>1591.1071428571429</v>
      </c>
      <c r="G85" s="12">
        <f t="shared" si="7"/>
        <v>952.17857142857144</v>
      </c>
      <c r="H85" s="12">
        <f t="shared" si="7"/>
        <v>497.5</v>
      </c>
      <c r="I85" s="12">
        <f t="shared" si="7"/>
        <v>519.07142857142856</v>
      </c>
      <c r="K85" s="25"/>
    </row>
    <row r="86" spans="1:11" x14ac:dyDescent="0.25">
      <c r="C86" s="37">
        <v>31</v>
      </c>
      <c r="D86" s="12">
        <f t="shared" si="7"/>
        <v>2715.0322580645161</v>
      </c>
      <c r="E86" s="12">
        <f t="shared" si="7"/>
        <v>2563.3225806451615</v>
      </c>
      <c r="F86" s="12">
        <f t="shared" si="7"/>
        <v>1437.1290322580646</v>
      </c>
      <c r="G86" s="12">
        <f t="shared" si="7"/>
        <v>860.0322580645161</v>
      </c>
      <c r="H86" s="12">
        <f t="shared" si="7"/>
        <v>449.35483870967744</v>
      </c>
      <c r="I86" s="12">
        <f t="shared" si="7"/>
        <v>468.83870967741933</v>
      </c>
      <c r="K86" s="25"/>
    </row>
    <row r="87" spans="1:11" x14ac:dyDescent="0.25">
      <c r="C87" s="37"/>
    </row>
    <row r="88" spans="1:11" x14ac:dyDescent="0.25">
      <c r="A88" s="45"/>
      <c r="B88" s="45"/>
      <c r="C88" s="37"/>
    </row>
    <row r="89" spans="1:11" x14ac:dyDescent="0.25">
      <c r="A89" s="70" t="s">
        <v>63</v>
      </c>
      <c r="B89" s="70"/>
      <c r="C89" s="37"/>
      <c r="D89" s="37">
        <v>3</v>
      </c>
      <c r="E89" s="37">
        <v>3</v>
      </c>
      <c r="F89" s="37">
        <v>2</v>
      </c>
      <c r="G89" s="37">
        <v>1</v>
      </c>
      <c r="H89" s="37">
        <v>1</v>
      </c>
      <c r="I89" s="37">
        <v>1</v>
      </c>
    </row>
    <row r="90" spans="1:11" x14ac:dyDescent="0.25">
      <c r="A90" s="71"/>
      <c r="B90" s="71"/>
      <c r="C90" s="37"/>
    </row>
    <row r="91" spans="1:11" x14ac:dyDescent="0.25">
      <c r="C91" s="37"/>
    </row>
    <row r="92" spans="1:11" x14ac:dyDescent="0.25">
      <c r="C92" s="37"/>
    </row>
    <row r="93" spans="1:11" x14ac:dyDescent="0.25">
      <c r="C93" s="37"/>
    </row>
    <row r="94" spans="1:11" x14ac:dyDescent="0.25">
      <c r="C94" s="37"/>
      <c r="D94" s="71" t="s">
        <v>16</v>
      </c>
      <c r="E94" s="71"/>
      <c r="I94" s="37" t="s">
        <v>28</v>
      </c>
    </row>
    <row r="95" spans="1:11" x14ac:dyDescent="0.25">
      <c r="C95" s="37"/>
    </row>
    <row r="96" spans="1:11" x14ac:dyDescent="0.25">
      <c r="C96" s="37"/>
      <c r="D96" s="3" t="s">
        <v>0</v>
      </c>
      <c r="E96" s="3" t="s">
        <v>1</v>
      </c>
      <c r="F96" s="3" t="s">
        <v>2</v>
      </c>
      <c r="G96" s="3" t="s">
        <v>3</v>
      </c>
      <c r="H96" s="44" t="s">
        <v>55</v>
      </c>
      <c r="I96" s="46" t="s">
        <v>56</v>
      </c>
    </row>
    <row r="97" spans="1:11" x14ac:dyDescent="0.25">
      <c r="C97" s="37"/>
    </row>
    <row r="98" spans="1:11" x14ac:dyDescent="0.25">
      <c r="A98" s="71" t="s">
        <v>36</v>
      </c>
      <c r="B98" s="71"/>
      <c r="C98" s="37"/>
      <c r="D98" s="25">
        <v>78163</v>
      </c>
      <c r="E98" s="25">
        <v>73556</v>
      </c>
      <c r="F98" s="25">
        <v>38628</v>
      </c>
      <c r="G98" s="25">
        <v>25673</v>
      </c>
      <c r="H98" s="25">
        <v>13569</v>
      </c>
      <c r="I98" s="25">
        <v>13843</v>
      </c>
    </row>
    <row r="99" spans="1:11" x14ac:dyDescent="0.25">
      <c r="C99" s="37" t="s">
        <v>37</v>
      </c>
    </row>
    <row r="100" spans="1:11" x14ac:dyDescent="0.25">
      <c r="C100" s="37">
        <v>1</v>
      </c>
      <c r="D100" s="10">
        <f>D$98/$C100</f>
        <v>78163</v>
      </c>
      <c r="E100" s="10">
        <f t="shared" ref="E100:I109" si="8">E$98/$C100</f>
        <v>73556</v>
      </c>
      <c r="F100" s="10">
        <f t="shared" si="8"/>
        <v>38628</v>
      </c>
      <c r="G100" s="10">
        <f t="shared" si="8"/>
        <v>25673</v>
      </c>
      <c r="H100" s="10">
        <f t="shared" si="8"/>
        <v>13569</v>
      </c>
      <c r="I100" s="10">
        <f t="shared" si="8"/>
        <v>13843</v>
      </c>
    </row>
    <row r="101" spans="1:11" x14ac:dyDescent="0.25">
      <c r="C101" s="37">
        <v>4</v>
      </c>
      <c r="D101" s="10">
        <f t="shared" ref="D101:D109" si="9">D$98/$C101</f>
        <v>19540.75</v>
      </c>
      <c r="E101" s="10">
        <f t="shared" si="8"/>
        <v>18389</v>
      </c>
      <c r="F101" s="12">
        <f t="shared" si="8"/>
        <v>9657</v>
      </c>
      <c r="G101" s="12">
        <f t="shared" si="8"/>
        <v>6418.25</v>
      </c>
      <c r="H101" s="12">
        <f t="shared" si="8"/>
        <v>3392.25</v>
      </c>
      <c r="I101" s="12">
        <f t="shared" si="8"/>
        <v>3460.75</v>
      </c>
      <c r="K101" s="25"/>
    </row>
    <row r="102" spans="1:11" x14ac:dyDescent="0.25">
      <c r="C102" s="37">
        <v>7</v>
      </c>
      <c r="D102" s="10">
        <f t="shared" si="9"/>
        <v>11166.142857142857</v>
      </c>
      <c r="E102" s="10">
        <f t="shared" si="8"/>
        <v>10508</v>
      </c>
      <c r="F102" s="12">
        <f t="shared" si="8"/>
        <v>5518.2857142857147</v>
      </c>
      <c r="G102" s="12">
        <f t="shared" si="8"/>
        <v>3667.5714285714284</v>
      </c>
      <c r="H102" s="12">
        <f t="shared" si="8"/>
        <v>1938.4285714285713</v>
      </c>
      <c r="I102" s="12">
        <f t="shared" si="8"/>
        <v>1977.5714285714287</v>
      </c>
      <c r="K102" s="25"/>
    </row>
    <row r="103" spans="1:11" x14ac:dyDescent="0.25">
      <c r="C103" s="37">
        <v>10</v>
      </c>
      <c r="D103" s="12">
        <f t="shared" si="9"/>
        <v>7816.3</v>
      </c>
      <c r="E103" s="12">
        <f t="shared" si="8"/>
        <v>7355.6</v>
      </c>
      <c r="F103" s="12">
        <f t="shared" si="8"/>
        <v>3862.8</v>
      </c>
      <c r="G103" s="12">
        <f t="shared" si="8"/>
        <v>2567.3000000000002</v>
      </c>
      <c r="H103" s="12">
        <f t="shared" si="8"/>
        <v>1356.9</v>
      </c>
      <c r="I103" s="12">
        <f t="shared" si="8"/>
        <v>1384.3</v>
      </c>
      <c r="K103" s="37"/>
    </row>
    <row r="104" spans="1:11" x14ac:dyDescent="0.25">
      <c r="C104" s="37">
        <v>13</v>
      </c>
      <c r="D104" s="12">
        <f t="shared" si="9"/>
        <v>6012.5384615384619</v>
      </c>
      <c r="E104" s="12">
        <f t="shared" si="8"/>
        <v>5658.1538461538457</v>
      </c>
      <c r="F104" s="12">
        <f t="shared" si="8"/>
        <v>2971.3846153846152</v>
      </c>
      <c r="G104" s="12">
        <f t="shared" si="8"/>
        <v>1974.8461538461538</v>
      </c>
      <c r="H104" s="12">
        <f t="shared" si="8"/>
        <v>1043.7692307692307</v>
      </c>
      <c r="I104" s="12">
        <f t="shared" si="8"/>
        <v>1064.8461538461538</v>
      </c>
      <c r="K104" s="25"/>
    </row>
    <row r="105" spans="1:11" x14ac:dyDescent="0.25">
      <c r="C105" s="37">
        <v>16</v>
      </c>
      <c r="D105" s="12">
        <f t="shared" si="9"/>
        <v>4885.1875</v>
      </c>
      <c r="E105" s="12">
        <f t="shared" si="8"/>
        <v>4597.25</v>
      </c>
      <c r="F105" s="12">
        <f t="shared" si="8"/>
        <v>2414.25</v>
      </c>
      <c r="G105" s="12">
        <f t="shared" si="8"/>
        <v>1604.5625</v>
      </c>
      <c r="H105" s="12">
        <f t="shared" si="8"/>
        <v>848.0625</v>
      </c>
      <c r="I105" s="12">
        <f t="shared" si="8"/>
        <v>865.1875</v>
      </c>
      <c r="K105" s="25"/>
    </row>
    <row r="106" spans="1:11" x14ac:dyDescent="0.25">
      <c r="C106" s="37">
        <v>19</v>
      </c>
      <c r="D106" s="12">
        <f t="shared" si="9"/>
        <v>4113.8421052631575</v>
      </c>
      <c r="E106" s="12">
        <f t="shared" si="8"/>
        <v>3871.3684210526317</v>
      </c>
      <c r="F106" s="12">
        <f t="shared" si="8"/>
        <v>2033.0526315789473</v>
      </c>
      <c r="G106" s="12">
        <f t="shared" si="8"/>
        <v>1351.2105263157894</v>
      </c>
      <c r="H106" s="12">
        <f t="shared" si="8"/>
        <v>714.15789473684208</v>
      </c>
      <c r="I106" s="12">
        <f t="shared" si="8"/>
        <v>728.57894736842104</v>
      </c>
      <c r="K106" s="37"/>
    </row>
    <row r="107" spans="1:11" x14ac:dyDescent="0.25">
      <c r="C107" s="37">
        <v>22</v>
      </c>
      <c r="D107" s="12">
        <f t="shared" si="9"/>
        <v>3552.8636363636365</v>
      </c>
      <c r="E107" s="12">
        <f t="shared" si="8"/>
        <v>3343.4545454545455</v>
      </c>
      <c r="F107" s="12">
        <f t="shared" si="8"/>
        <v>1755.8181818181818</v>
      </c>
      <c r="G107" s="12">
        <f t="shared" si="8"/>
        <v>1166.9545454545455</v>
      </c>
      <c r="H107" s="12">
        <f t="shared" si="8"/>
        <v>616.77272727272725</v>
      </c>
      <c r="I107" s="12">
        <f t="shared" si="8"/>
        <v>629.22727272727275</v>
      </c>
      <c r="K107" s="25"/>
    </row>
    <row r="108" spans="1:11" x14ac:dyDescent="0.25">
      <c r="C108" s="37">
        <v>25</v>
      </c>
      <c r="D108" s="12">
        <f t="shared" si="9"/>
        <v>3126.52</v>
      </c>
      <c r="E108" s="12">
        <f t="shared" si="8"/>
        <v>2942.24</v>
      </c>
      <c r="F108" s="12">
        <f t="shared" si="8"/>
        <v>1545.12</v>
      </c>
      <c r="G108" s="12">
        <f t="shared" si="8"/>
        <v>1026.92</v>
      </c>
      <c r="H108" s="12">
        <f t="shared" si="8"/>
        <v>542.76</v>
      </c>
      <c r="I108" s="12">
        <f t="shared" si="8"/>
        <v>553.72</v>
      </c>
      <c r="K108" s="25"/>
    </row>
    <row r="109" spans="1:11" x14ac:dyDescent="0.25">
      <c r="C109" s="37">
        <v>28</v>
      </c>
      <c r="D109" s="12">
        <f t="shared" si="9"/>
        <v>2791.5357142857142</v>
      </c>
      <c r="E109" s="12">
        <f t="shared" si="8"/>
        <v>2627</v>
      </c>
      <c r="F109" s="12">
        <f t="shared" si="8"/>
        <v>1379.5714285714287</v>
      </c>
      <c r="G109" s="12">
        <f t="shared" si="8"/>
        <v>916.89285714285711</v>
      </c>
      <c r="H109" s="12">
        <f t="shared" si="8"/>
        <v>484.60714285714283</v>
      </c>
      <c r="I109" s="12">
        <f t="shared" si="8"/>
        <v>494.39285714285717</v>
      </c>
      <c r="K109" s="37"/>
    </row>
    <row r="110" spans="1:11" x14ac:dyDescent="0.25">
      <c r="C110" s="37"/>
      <c r="K110" s="25"/>
    </row>
    <row r="111" spans="1:11" x14ac:dyDescent="0.25">
      <c r="A111" s="45"/>
      <c r="B111" s="45"/>
      <c r="C111" s="37"/>
      <c r="K111" s="25"/>
    </row>
    <row r="112" spans="1:11" x14ac:dyDescent="0.25">
      <c r="A112" s="70" t="s">
        <v>63</v>
      </c>
      <c r="B112" s="70"/>
      <c r="C112" s="37"/>
      <c r="D112" s="37">
        <v>3</v>
      </c>
      <c r="E112" s="37">
        <v>3</v>
      </c>
      <c r="F112" s="37">
        <v>1</v>
      </c>
      <c r="G112" s="37">
        <v>1</v>
      </c>
      <c r="H112" s="37">
        <v>1</v>
      </c>
      <c r="I112" s="37">
        <v>1</v>
      </c>
      <c r="K112" s="37"/>
    </row>
    <row r="113" spans="1:11" x14ac:dyDescent="0.25">
      <c r="A113" s="71"/>
      <c r="B113" s="71"/>
      <c r="C113" s="37"/>
      <c r="K113" s="25"/>
    </row>
    <row r="114" spans="1:11" x14ac:dyDescent="0.25">
      <c r="C114" s="37"/>
      <c r="K114" s="25"/>
    </row>
    <row r="115" spans="1:11" x14ac:dyDescent="0.25">
      <c r="C115" s="37"/>
      <c r="K115" s="37"/>
    </row>
    <row r="116" spans="1:11" x14ac:dyDescent="0.25">
      <c r="C116" s="37"/>
      <c r="K116" s="25"/>
    </row>
    <row r="117" spans="1:11" x14ac:dyDescent="0.25">
      <c r="C117" s="37"/>
      <c r="D117" s="71" t="s">
        <v>17</v>
      </c>
      <c r="E117" s="71"/>
      <c r="I117" s="37" t="s">
        <v>29</v>
      </c>
      <c r="K117" s="25"/>
    </row>
    <row r="118" spans="1:11" x14ac:dyDescent="0.25">
      <c r="C118" s="37"/>
      <c r="K118" s="37"/>
    </row>
    <row r="119" spans="1:11" x14ac:dyDescent="0.25">
      <c r="C119" s="37"/>
      <c r="D119" s="3" t="s">
        <v>0</v>
      </c>
      <c r="E119" s="3" t="s">
        <v>1</v>
      </c>
      <c r="F119" s="3" t="s">
        <v>2</v>
      </c>
      <c r="G119" s="3" t="s">
        <v>3</v>
      </c>
      <c r="H119" s="44" t="s">
        <v>55</v>
      </c>
      <c r="I119" s="46" t="s">
        <v>56</v>
      </c>
      <c r="K119" s="37"/>
    </row>
    <row r="120" spans="1:11" x14ac:dyDescent="0.25">
      <c r="C120" s="37"/>
      <c r="K120" s="25"/>
    </row>
    <row r="121" spans="1:11" x14ac:dyDescent="0.25">
      <c r="A121" s="71" t="s">
        <v>36</v>
      </c>
      <c r="B121" s="71"/>
      <c r="C121" s="37"/>
      <c r="D121" s="25">
        <v>79715</v>
      </c>
      <c r="E121" s="25">
        <v>96714</v>
      </c>
      <c r="F121" s="25">
        <v>40124</v>
      </c>
      <c r="G121" s="25">
        <v>39759</v>
      </c>
      <c r="H121" s="25">
        <v>15257</v>
      </c>
      <c r="I121" s="25">
        <v>14742</v>
      </c>
      <c r="K121" s="25"/>
    </row>
    <row r="122" spans="1:11" x14ac:dyDescent="0.25">
      <c r="C122" s="37" t="s">
        <v>37</v>
      </c>
      <c r="K122" s="37"/>
    </row>
    <row r="123" spans="1:11" x14ac:dyDescent="0.25">
      <c r="C123" s="37">
        <v>1</v>
      </c>
      <c r="D123" s="10">
        <f>D$121/$C123</f>
        <v>79715</v>
      </c>
      <c r="E123" s="10">
        <f t="shared" ref="E123:I134" si="10">E$121/$C123</f>
        <v>96714</v>
      </c>
      <c r="F123" s="10">
        <f t="shared" si="10"/>
        <v>40124</v>
      </c>
      <c r="G123" s="10">
        <f t="shared" si="10"/>
        <v>39759</v>
      </c>
      <c r="H123" s="10">
        <f t="shared" si="10"/>
        <v>15257</v>
      </c>
      <c r="I123" s="10">
        <f t="shared" si="10"/>
        <v>14742</v>
      </c>
      <c r="K123" s="25"/>
    </row>
    <row r="124" spans="1:11" x14ac:dyDescent="0.25">
      <c r="C124" s="37">
        <v>4</v>
      </c>
      <c r="D124" s="10">
        <f t="shared" ref="D124:D134" si="11">D$121/$C124</f>
        <v>19928.75</v>
      </c>
      <c r="E124" s="10">
        <f t="shared" si="10"/>
        <v>24178.5</v>
      </c>
      <c r="F124" s="10">
        <f t="shared" si="10"/>
        <v>10031</v>
      </c>
      <c r="G124" s="10">
        <f t="shared" si="10"/>
        <v>9939.75</v>
      </c>
      <c r="H124" s="12">
        <f t="shared" si="10"/>
        <v>3814.25</v>
      </c>
      <c r="I124" s="12">
        <f t="shared" si="10"/>
        <v>3685.5</v>
      </c>
      <c r="K124" s="25"/>
    </row>
    <row r="125" spans="1:11" x14ac:dyDescent="0.25">
      <c r="C125" s="37">
        <v>7</v>
      </c>
      <c r="D125" s="10">
        <f t="shared" si="11"/>
        <v>11387.857142857143</v>
      </c>
      <c r="E125" s="10">
        <f t="shared" si="10"/>
        <v>13816.285714285714</v>
      </c>
      <c r="F125" s="12">
        <f t="shared" si="10"/>
        <v>5732</v>
      </c>
      <c r="G125" s="12">
        <f t="shared" si="10"/>
        <v>5679.8571428571431</v>
      </c>
      <c r="H125" s="12">
        <f t="shared" si="10"/>
        <v>2179.5714285714284</v>
      </c>
      <c r="I125" s="12">
        <f t="shared" si="10"/>
        <v>2106</v>
      </c>
      <c r="K125" s="37"/>
    </row>
    <row r="126" spans="1:11" x14ac:dyDescent="0.25">
      <c r="C126" s="37">
        <v>10</v>
      </c>
      <c r="D126" s="12">
        <f t="shared" si="11"/>
        <v>7971.5</v>
      </c>
      <c r="E126" s="12">
        <f t="shared" si="10"/>
        <v>9671.4</v>
      </c>
      <c r="F126" s="12">
        <f t="shared" si="10"/>
        <v>4012.4</v>
      </c>
      <c r="G126" s="12">
        <f t="shared" si="10"/>
        <v>3975.9</v>
      </c>
      <c r="H126" s="12">
        <f t="shared" si="10"/>
        <v>1525.7</v>
      </c>
      <c r="I126" s="12">
        <f t="shared" si="10"/>
        <v>1474.2</v>
      </c>
      <c r="K126" s="25"/>
    </row>
    <row r="127" spans="1:11" x14ac:dyDescent="0.25">
      <c r="C127" s="37">
        <v>13</v>
      </c>
      <c r="D127" s="12">
        <f t="shared" si="11"/>
        <v>6131.9230769230771</v>
      </c>
      <c r="E127" s="12">
        <f t="shared" si="10"/>
        <v>7439.5384615384619</v>
      </c>
      <c r="F127" s="12">
        <f t="shared" si="10"/>
        <v>3086.4615384615386</v>
      </c>
      <c r="G127" s="12">
        <f t="shared" si="10"/>
        <v>3058.3846153846152</v>
      </c>
      <c r="H127" s="12">
        <f t="shared" si="10"/>
        <v>1173.6153846153845</v>
      </c>
      <c r="I127" s="12">
        <f t="shared" si="10"/>
        <v>1134</v>
      </c>
      <c r="K127" s="25"/>
    </row>
    <row r="128" spans="1:11" x14ac:dyDescent="0.25">
      <c r="C128" s="37">
        <v>16</v>
      </c>
      <c r="D128" s="12">
        <f t="shared" si="11"/>
        <v>4982.1875</v>
      </c>
      <c r="E128" s="12">
        <f t="shared" si="10"/>
        <v>6044.625</v>
      </c>
      <c r="F128" s="12">
        <f t="shared" si="10"/>
        <v>2507.75</v>
      </c>
      <c r="G128" s="12">
        <f t="shared" si="10"/>
        <v>2484.9375</v>
      </c>
      <c r="H128" s="12">
        <f t="shared" si="10"/>
        <v>953.5625</v>
      </c>
      <c r="I128" s="12">
        <f t="shared" si="10"/>
        <v>921.375</v>
      </c>
      <c r="K128" s="37"/>
    </row>
    <row r="129" spans="1:11" x14ac:dyDescent="0.25">
      <c r="C129" s="37">
        <v>19</v>
      </c>
      <c r="D129" s="12">
        <f t="shared" si="11"/>
        <v>4195.5263157894733</v>
      </c>
      <c r="E129" s="12">
        <f t="shared" si="10"/>
        <v>5090.2105263157891</v>
      </c>
      <c r="F129" s="12">
        <f t="shared" si="10"/>
        <v>2111.7894736842104</v>
      </c>
      <c r="G129" s="12">
        <f t="shared" si="10"/>
        <v>2092.5789473684213</v>
      </c>
      <c r="H129" s="12">
        <f t="shared" si="10"/>
        <v>803</v>
      </c>
      <c r="I129" s="12">
        <f t="shared" si="10"/>
        <v>775.89473684210532</v>
      </c>
      <c r="K129" s="25"/>
    </row>
    <row r="130" spans="1:11" x14ac:dyDescent="0.25">
      <c r="C130" s="37">
        <v>22</v>
      </c>
      <c r="D130" s="12">
        <f t="shared" si="11"/>
        <v>3623.409090909091</v>
      </c>
      <c r="E130" s="12">
        <f t="shared" si="10"/>
        <v>4396.090909090909</v>
      </c>
      <c r="F130" s="12">
        <f t="shared" si="10"/>
        <v>1823.8181818181818</v>
      </c>
      <c r="G130" s="12">
        <f t="shared" si="10"/>
        <v>1807.2272727272727</v>
      </c>
      <c r="H130" s="12">
        <f t="shared" si="10"/>
        <v>693.5</v>
      </c>
      <c r="I130" s="12">
        <f t="shared" si="10"/>
        <v>670.09090909090912</v>
      </c>
      <c r="K130" s="25"/>
    </row>
    <row r="131" spans="1:11" x14ac:dyDescent="0.25">
      <c r="C131" s="37">
        <v>25</v>
      </c>
      <c r="D131" s="12">
        <f t="shared" si="11"/>
        <v>3188.6</v>
      </c>
      <c r="E131" s="12">
        <f t="shared" si="10"/>
        <v>3868.56</v>
      </c>
      <c r="F131" s="12">
        <f t="shared" si="10"/>
        <v>1604.96</v>
      </c>
      <c r="G131" s="12">
        <f t="shared" si="10"/>
        <v>1590.36</v>
      </c>
      <c r="H131" s="12">
        <f t="shared" si="10"/>
        <v>610.28</v>
      </c>
      <c r="I131" s="12">
        <f t="shared" si="10"/>
        <v>589.67999999999995</v>
      </c>
    </row>
    <row r="132" spans="1:11" x14ac:dyDescent="0.25">
      <c r="C132" s="37">
        <v>28</v>
      </c>
      <c r="D132" s="12">
        <f t="shared" si="11"/>
        <v>2846.9642857142858</v>
      </c>
      <c r="E132" s="12">
        <f t="shared" si="10"/>
        <v>3454.0714285714284</v>
      </c>
      <c r="F132" s="12">
        <f t="shared" si="10"/>
        <v>1433</v>
      </c>
      <c r="G132" s="12">
        <f t="shared" si="10"/>
        <v>1419.9642857142858</v>
      </c>
      <c r="H132" s="12">
        <f t="shared" si="10"/>
        <v>544.89285714285711</v>
      </c>
      <c r="I132" s="12">
        <f t="shared" si="10"/>
        <v>526.5</v>
      </c>
    </row>
    <row r="133" spans="1:11" x14ac:dyDescent="0.25">
      <c r="C133" s="37">
        <v>31</v>
      </c>
      <c r="D133" s="12">
        <f t="shared" si="11"/>
        <v>2571.4516129032259</v>
      </c>
      <c r="E133" s="12">
        <f t="shared" si="10"/>
        <v>3119.8064516129034</v>
      </c>
      <c r="F133" s="12">
        <f t="shared" si="10"/>
        <v>1294.3225806451612</v>
      </c>
      <c r="G133" s="12">
        <f t="shared" si="10"/>
        <v>1282.5483870967741</v>
      </c>
      <c r="H133" s="12">
        <f t="shared" si="10"/>
        <v>492.16129032258067</v>
      </c>
      <c r="I133" s="12">
        <f t="shared" si="10"/>
        <v>475.54838709677421</v>
      </c>
    </row>
    <row r="134" spans="1:11" x14ac:dyDescent="0.25">
      <c r="C134" s="37">
        <v>34</v>
      </c>
      <c r="D134" s="12">
        <f t="shared" si="11"/>
        <v>2344.5588235294117</v>
      </c>
      <c r="E134" s="12">
        <f t="shared" si="10"/>
        <v>2844.5294117647059</v>
      </c>
      <c r="F134" s="12">
        <f t="shared" si="10"/>
        <v>1180.1176470588234</v>
      </c>
      <c r="G134" s="12">
        <f t="shared" si="10"/>
        <v>1169.3823529411766</v>
      </c>
      <c r="H134" s="12">
        <f t="shared" si="10"/>
        <v>448.73529411764707</v>
      </c>
      <c r="I134" s="12">
        <f t="shared" si="10"/>
        <v>433.58823529411762</v>
      </c>
    </row>
    <row r="135" spans="1:11" x14ac:dyDescent="0.25">
      <c r="C135" s="37"/>
    </row>
    <row r="136" spans="1:11" x14ac:dyDescent="0.25">
      <c r="A136" s="45"/>
      <c r="B136" s="45"/>
      <c r="C136" s="37"/>
    </row>
    <row r="137" spans="1:11" x14ac:dyDescent="0.25">
      <c r="A137" s="70" t="s">
        <v>63</v>
      </c>
      <c r="B137" s="70"/>
      <c r="C137" s="37"/>
      <c r="D137" s="37">
        <v>3</v>
      </c>
      <c r="E137" s="37">
        <v>3</v>
      </c>
      <c r="F137" s="37">
        <v>2</v>
      </c>
      <c r="G137" s="37">
        <v>2</v>
      </c>
      <c r="H137" s="37">
        <v>1</v>
      </c>
      <c r="I137" s="37">
        <v>1</v>
      </c>
    </row>
    <row r="138" spans="1:11" x14ac:dyDescent="0.25">
      <c r="A138" s="71"/>
      <c r="B138" s="71"/>
      <c r="C138" s="37"/>
    </row>
    <row r="139" spans="1:11" x14ac:dyDescent="0.25">
      <c r="C139" s="37"/>
    </row>
    <row r="140" spans="1:11" x14ac:dyDescent="0.25">
      <c r="C140" s="37"/>
    </row>
    <row r="141" spans="1:11" x14ac:dyDescent="0.25">
      <c r="C141" s="37"/>
    </row>
    <row r="142" spans="1:11" x14ac:dyDescent="0.25">
      <c r="C142" s="37"/>
      <c r="D142" s="71" t="s">
        <v>18</v>
      </c>
      <c r="E142" s="71"/>
      <c r="I142" s="37" t="s">
        <v>30</v>
      </c>
    </row>
    <row r="143" spans="1:11" x14ac:dyDescent="0.25">
      <c r="C143" s="37"/>
    </row>
    <row r="144" spans="1:11" x14ac:dyDescent="0.25">
      <c r="C144" s="37"/>
      <c r="D144" s="3" t="s">
        <v>0</v>
      </c>
      <c r="E144" s="3" t="s">
        <v>1</v>
      </c>
      <c r="F144" s="3" t="s">
        <v>2</v>
      </c>
      <c r="G144" s="3" t="s">
        <v>3</v>
      </c>
      <c r="H144" s="44" t="s">
        <v>55</v>
      </c>
      <c r="I144" s="46" t="s">
        <v>56</v>
      </c>
    </row>
    <row r="145" spans="1:10" x14ac:dyDescent="0.25">
      <c r="C145" s="37"/>
    </row>
    <row r="146" spans="1:10" x14ac:dyDescent="0.25">
      <c r="A146" s="71" t="s">
        <v>36</v>
      </c>
      <c r="B146" s="71"/>
      <c r="C146" s="37"/>
      <c r="D146" s="25">
        <v>119457</v>
      </c>
      <c r="E146" s="25">
        <v>195176</v>
      </c>
      <c r="F146" s="25">
        <v>64412</v>
      </c>
      <c r="G146" s="25">
        <v>74191</v>
      </c>
      <c r="H146" s="25">
        <v>28164</v>
      </c>
      <c r="I146" s="25">
        <v>31369</v>
      </c>
    </row>
    <row r="147" spans="1:10" x14ac:dyDescent="0.25">
      <c r="C147" s="37" t="s">
        <v>37</v>
      </c>
    </row>
    <row r="148" spans="1:10" x14ac:dyDescent="0.25">
      <c r="C148" s="37">
        <v>1</v>
      </c>
      <c r="D148" s="10">
        <f>D$146/$C148</f>
        <v>119457</v>
      </c>
      <c r="E148" s="10">
        <f t="shared" ref="E148:I163" si="12">E$146/$C148</f>
        <v>195176</v>
      </c>
      <c r="F148" s="10">
        <f t="shared" si="12"/>
        <v>64412</v>
      </c>
      <c r="G148" s="10">
        <f t="shared" si="12"/>
        <v>74191</v>
      </c>
      <c r="H148" s="10">
        <f t="shared" si="12"/>
        <v>28164</v>
      </c>
      <c r="I148" s="10">
        <f t="shared" si="12"/>
        <v>31369</v>
      </c>
    </row>
    <row r="149" spans="1:10" x14ac:dyDescent="0.25">
      <c r="C149" s="37">
        <v>4</v>
      </c>
      <c r="D149" s="10">
        <f t="shared" ref="D149:I169" si="13">D$146/$C149</f>
        <v>29864.25</v>
      </c>
      <c r="E149" s="10">
        <f t="shared" si="12"/>
        <v>48794</v>
      </c>
      <c r="F149" s="10">
        <f t="shared" si="12"/>
        <v>16103</v>
      </c>
      <c r="G149" s="10">
        <f t="shared" si="12"/>
        <v>18547.75</v>
      </c>
      <c r="H149" s="12">
        <f t="shared" si="12"/>
        <v>7041</v>
      </c>
      <c r="I149" s="10">
        <f t="shared" si="12"/>
        <v>7842.25</v>
      </c>
    </row>
    <row r="150" spans="1:10" x14ac:dyDescent="0.25">
      <c r="C150" s="37">
        <v>7</v>
      </c>
      <c r="D150" s="10">
        <f t="shared" si="13"/>
        <v>17065.285714285714</v>
      </c>
      <c r="E150" s="10">
        <f t="shared" si="12"/>
        <v>27882.285714285714</v>
      </c>
      <c r="F150" s="10">
        <f t="shared" si="12"/>
        <v>9201.7142857142862</v>
      </c>
      <c r="G150" s="10">
        <f t="shared" si="12"/>
        <v>10598.714285714286</v>
      </c>
      <c r="H150" s="12">
        <f t="shared" si="12"/>
        <v>4023.4285714285716</v>
      </c>
      <c r="I150" s="12">
        <f t="shared" si="12"/>
        <v>4481.2857142857147</v>
      </c>
    </row>
    <row r="151" spans="1:10" x14ac:dyDescent="0.25">
      <c r="C151" s="37">
        <v>10</v>
      </c>
      <c r="D151" s="10">
        <f t="shared" si="13"/>
        <v>11945.7</v>
      </c>
      <c r="E151" s="10">
        <f t="shared" si="12"/>
        <v>19517.599999999999</v>
      </c>
      <c r="F151" s="12">
        <f t="shared" si="12"/>
        <v>6441.2</v>
      </c>
      <c r="G151" s="12">
        <f t="shared" si="12"/>
        <v>7419.1</v>
      </c>
      <c r="H151" s="12">
        <f t="shared" si="12"/>
        <v>2816.4</v>
      </c>
      <c r="I151" s="12">
        <f t="shared" si="12"/>
        <v>3136.9</v>
      </c>
    </row>
    <row r="152" spans="1:10" x14ac:dyDescent="0.25">
      <c r="C152" s="37">
        <v>13</v>
      </c>
      <c r="D152" s="10">
        <f t="shared" si="13"/>
        <v>9189</v>
      </c>
      <c r="E152" s="10">
        <f t="shared" si="12"/>
        <v>15013.538461538461</v>
      </c>
      <c r="F152" s="12">
        <f t="shared" si="12"/>
        <v>4954.7692307692305</v>
      </c>
      <c r="G152" s="12">
        <f t="shared" si="12"/>
        <v>5707</v>
      </c>
      <c r="H152" s="12">
        <f t="shared" si="12"/>
        <v>2166.4615384615386</v>
      </c>
      <c r="I152" s="12">
        <f t="shared" si="12"/>
        <v>2413</v>
      </c>
    </row>
    <row r="153" spans="1:10" x14ac:dyDescent="0.25">
      <c r="C153" s="37">
        <v>16</v>
      </c>
      <c r="D153" s="12">
        <f t="shared" si="13"/>
        <v>7466.0625</v>
      </c>
      <c r="E153" s="10">
        <f t="shared" si="12"/>
        <v>12198.5</v>
      </c>
      <c r="F153" s="12">
        <f t="shared" si="12"/>
        <v>4025.75</v>
      </c>
      <c r="G153" s="12">
        <f t="shared" si="12"/>
        <v>4636.9375</v>
      </c>
      <c r="H153" s="12">
        <f t="shared" si="12"/>
        <v>1760.25</v>
      </c>
      <c r="I153" s="12">
        <f t="shared" si="12"/>
        <v>1960.5625</v>
      </c>
    </row>
    <row r="154" spans="1:10" x14ac:dyDescent="0.25">
      <c r="C154" s="37">
        <v>19</v>
      </c>
      <c r="D154" s="12">
        <f t="shared" si="13"/>
        <v>6287.2105263157891</v>
      </c>
      <c r="E154" s="10">
        <f t="shared" si="12"/>
        <v>10272.421052631578</v>
      </c>
      <c r="F154" s="12">
        <f t="shared" si="12"/>
        <v>3390.1052631578946</v>
      </c>
      <c r="G154" s="12">
        <f t="shared" si="12"/>
        <v>3904.7894736842104</v>
      </c>
      <c r="H154" s="12">
        <f t="shared" si="12"/>
        <v>1482.3157894736842</v>
      </c>
      <c r="I154" s="12">
        <f t="shared" si="12"/>
        <v>1651</v>
      </c>
    </row>
    <row r="155" spans="1:10" x14ac:dyDescent="0.25">
      <c r="C155" s="37">
        <v>22</v>
      </c>
      <c r="D155" s="12">
        <f t="shared" si="13"/>
        <v>5429.863636363636</v>
      </c>
      <c r="E155" s="10">
        <f t="shared" si="12"/>
        <v>8871.636363636364</v>
      </c>
      <c r="F155" s="12">
        <f t="shared" si="12"/>
        <v>2927.818181818182</v>
      </c>
      <c r="G155" s="12">
        <f t="shared" si="12"/>
        <v>3372.318181818182</v>
      </c>
      <c r="H155" s="12">
        <f t="shared" si="12"/>
        <v>1280.1818181818182</v>
      </c>
      <c r="I155" s="12">
        <f t="shared" si="12"/>
        <v>1425.8636363636363</v>
      </c>
    </row>
    <row r="156" spans="1:10" x14ac:dyDescent="0.25">
      <c r="C156" s="37">
        <v>25</v>
      </c>
      <c r="D156" s="12">
        <f t="shared" si="13"/>
        <v>4778.28</v>
      </c>
      <c r="E156" s="12">
        <f t="shared" si="12"/>
        <v>7807.04</v>
      </c>
      <c r="F156" s="12">
        <f t="shared" si="12"/>
        <v>2576.48</v>
      </c>
      <c r="G156" s="12">
        <f t="shared" si="12"/>
        <v>2967.64</v>
      </c>
      <c r="H156" s="12">
        <f t="shared" si="12"/>
        <v>1126.56</v>
      </c>
      <c r="I156" s="12">
        <f t="shared" si="12"/>
        <v>1254.76</v>
      </c>
    </row>
    <row r="157" spans="1:10" x14ac:dyDescent="0.25">
      <c r="C157" s="37">
        <v>28</v>
      </c>
      <c r="D157" s="12">
        <f t="shared" si="13"/>
        <v>4266.3214285714284</v>
      </c>
      <c r="E157" s="12">
        <f t="shared" si="12"/>
        <v>6970.5714285714284</v>
      </c>
      <c r="F157" s="12">
        <f t="shared" si="12"/>
        <v>2300.4285714285716</v>
      </c>
      <c r="G157" s="12">
        <f t="shared" si="12"/>
        <v>2649.6785714285716</v>
      </c>
      <c r="H157" s="12">
        <f t="shared" si="12"/>
        <v>1005.8571428571429</v>
      </c>
      <c r="I157" s="12">
        <f t="shared" si="12"/>
        <v>1120.3214285714287</v>
      </c>
      <c r="J157" s="25"/>
    </row>
    <row r="158" spans="1:10" x14ac:dyDescent="0.25">
      <c r="C158" s="37">
        <v>31</v>
      </c>
      <c r="D158" s="12">
        <f t="shared" si="13"/>
        <v>3853.4516129032259</v>
      </c>
      <c r="E158" s="12">
        <f t="shared" si="12"/>
        <v>6296</v>
      </c>
      <c r="F158" s="12">
        <f t="shared" si="12"/>
        <v>2077.8064516129034</v>
      </c>
      <c r="G158" s="12">
        <f t="shared" si="12"/>
        <v>2393.2580645161293</v>
      </c>
      <c r="H158" s="12">
        <f t="shared" si="12"/>
        <v>908.51612903225805</v>
      </c>
      <c r="I158" s="12">
        <f t="shared" si="12"/>
        <v>1011.9032258064516</v>
      </c>
      <c r="J158" s="25"/>
    </row>
    <row r="159" spans="1:10" x14ac:dyDescent="0.25">
      <c r="C159" s="37">
        <v>34</v>
      </c>
      <c r="D159" s="12">
        <f t="shared" si="13"/>
        <v>3513.4411764705883</v>
      </c>
      <c r="E159" s="12">
        <f t="shared" si="12"/>
        <v>5740.4705882352937</v>
      </c>
      <c r="F159" s="12">
        <f t="shared" si="12"/>
        <v>1894.4705882352941</v>
      </c>
      <c r="G159" s="12">
        <f t="shared" si="12"/>
        <v>2182.0882352941176</v>
      </c>
      <c r="H159" s="12">
        <f t="shared" si="12"/>
        <v>828.35294117647061</v>
      </c>
      <c r="I159" s="12">
        <f t="shared" si="12"/>
        <v>922.61764705882354</v>
      </c>
      <c r="J159" s="37"/>
    </row>
    <row r="160" spans="1:10" x14ac:dyDescent="0.25">
      <c r="C160" s="37">
        <v>37</v>
      </c>
      <c r="D160" s="12">
        <f t="shared" si="13"/>
        <v>3228.5675675675675</v>
      </c>
      <c r="E160" s="12">
        <f t="shared" si="12"/>
        <v>5275.0270270270266</v>
      </c>
      <c r="F160" s="12">
        <f t="shared" si="12"/>
        <v>1740.8648648648648</v>
      </c>
      <c r="G160" s="12">
        <f t="shared" si="12"/>
        <v>2005.1621621621621</v>
      </c>
      <c r="H160" s="12">
        <f t="shared" si="12"/>
        <v>761.18918918918916</v>
      </c>
      <c r="I160" s="12">
        <f t="shared" si="12"/>
        <v>847.81081081081084</v>
      </c>
      <c r="J160" s="25"/>
    </row>
    <row r="161" spans="1:10" x14ac:dyDescent="0.25">
      <c r="C161" s="37">
        <v>40</v>
      </c>
      <c r="D161" s="12">
        <f t="shared" si="13"/>
        <v>2986.4250000000002</v>
      </c>
      <c r="E161" s="12">
        <f t="shared" si="12"/>
        <v>4879.3999999999996</v>
      </c>
      <c r="F161" s="12">
        <f t="shared" si="12"/>
        <v>1610.3</v>
      </c>
      <c r="G161" s="12">
        <f t="shared" si="12"/>
        <v>1854.7750000000001</v>
      </c>
      <c r="H161" s="12">
        <f t="shared" si="12"/>
        <v>704.1</v>
      </c>
      <c r="I161" s="12">
        <f t="shared" si="12"/>
        <v>784.22500000000002</v>
      </c>
      <c r="J161" s="25"/>
    </row>
    <row r="162" spans="1:10" x14ac:dyDescent="0.25">
      <c r="C162" s="37">
        <v>43</v>
      </c>
      <c r="D162" s="12">
        <f t="shared" si="13"/>
        <v>2778.0697674418607</v>
      </c>
      <c r="E162" s="12">
        <f t="shared" si="12"/>
        <v>4538.9767441860467</v>
      </c>
      <c r="F162" s="12">
        <f t="shared" si="12"/>
        <v>1497.953488372093</v>
      </c>
      <c r="G162" s="12">
        <f t="shared" si="12"/>
        <v>1725.3720930232557</v>
      </c>
      <c r="H162" s="12">
        <f t="shared" si="12"/>
        <v>654.97674418604652</v>
      </c>
      <c r="I162" s="12">
        <f t="shared" si="12"/>
        <v>729.51162790697674</v>
      </c>
      <c r="J162" s="37"/>
    </row>
    <row r="163" spans="1:10" x14ac:dyDescent="0.25">
      <c r="C163" s="37">
        <v>46</v>
      </c>
      <c r="D163" s="12">
        <f t="shared" si="13"/>
        <v>2596.891304347826</v>
      </c>
      <c r="E163" s="12">
        <f t="shared" si="12"/>
        <v>4242.95652173913</v>
      </c>
      <c r="F163" s="12">
        <f t="shared" si="12"/>
        <v>1400.2608695652175</v>
      </c>
      <c r="G163" s="12">
        <f t="shared" si="12"/>
        <v>1612.8478260869565</v>
      </c>
      <c r="H163" s="12">
        <f t="shared" si="12"/>
        <v>612.26086956521738</v>
      </c>
      <c r="I163" s="12">
        <f t="shared" si="12"/>
        <v>681.93478260869563</v>
      </c>
      <c r="J163" s="25"/>
    </row>
    <row r="164" spans="1:10" x14ac:dyDescent="0.25">
      <c r="C164" s="37">
        <v>49</v>
      </c>
      <c r="D164" s="12">
        <f t="shared" si="13"/>
        <v>2437.8979591836733</v>
      </c>
      <c r="E164" s="12">
        <f t="shared" si="13"/>
        <v>3983.1836734693879</v>
      </c>
      <c r="F164" s="12">
        <f t="shared" si="13"/>
        <v>1314.5306122448981</v>
      </c>
      <c r="G164" s="12">
        <f t="shared" si="13"/>
        <v>1514.1020408163265</v>
      </c>
      <c r="H164" s="12">
        <f t="shared" si="13"/>
        <v>574.77551020408168</v>
      </c>
      <c r="I164" s="12">
        <f t="shared" si="13"/>
        <v>640.18367346938771</v>
      </c>
      <c r="J164" s="25"/>
    </row>
    <row r="165" spans="1:10" x14ac:dyDescent="0.25">
      <c r="C165" s="37">
        <v>52</v>
      </c>
      <c r="D165" s="12">
        <f t="shared" si="13"/>
        <v>2297.25</v>
      </c>
      <c r="E165" s="12">
        <f t="shared" si="13"/>
        <v>3753.3846153846152</v>
      </c>
      <c r="F165" s="12">
        <f t="shared" si="13"/>
        <v>1238.6923076923076</v>
      </c>
      <c r="G165" s="12">
        <f t="shared" si="13"/>
        <v>1426.75</v>
      </c>
      <c r="H165" s="12">
        <f t="shared" si="13"/>
        <v>541.61538461538464</v>
      </c>
      <c r="I165" s="12">
        <f t="shared" si="13"/>
        <v>603.25</v>
      </c>
      <c r="J165" s="37"/>
    </row>
    <row r="166" spans="1:10" x14ac:dyDescent="0.25">
      <c r="C166" s="37">
        <v>55</v>
      </c>
      <c r="D166" s="12">
        <f t="shared" si="13"/>
        <v>2171.9454545454546</v>
      </c>
      <c r="E166" s="12">
        <f t="shared" si="13"/>
        <v>3548.6545454545453</v>
      </c>
      <c r="F166" s="12">
        <f t="shared" si="13"/>
        <v>1171.1272727272728</v>
      </c>
      <c r="G166" s="12">
        <f t="shared" si="13"/>
        <v>1348.9272727272728</v>
      </c>
      <c r="H166" s="12">
        <f t="shared" si="13"/>
        <v>512.07272727272732</v>
      </c>
      <c r="I166" s="12">
        <f t="shared" si="13"/>
        <v>570.34545454545457</v>
      </c>
      <c r="J166" s="25"/>
    </row>
    <row r="167" spans="1:10" x14ac:dyDescent="0.25">
      <c r="C167" s="37">
        <v>58</v>
      </c>
      <c r="D167" s="12">
        <f t="shared" si="13"/>
        <v>2059.6034482758619</v>
      </c>
      <c r="E167" s="12">
        <f t="shared" si="13"/>
        <v>3365.1034482758619</v>
      </c>
      <c r="F167" s="12">
        <f t="shared" si="13"/>
        <v>1110.5517241379309</v>
      </c>
      <c r="G167" s="12">
        <f t="shared" si="13"/>
        <v>1279.155172413793</v>
      </c>
      <c r="H167" s="12">
        <f t="shared" si="13"/>
        <v>485.58620689655174</v>
      </c>
      <c r="I167" s="12">
        <f t="shared" si="13"/>
        <v>540.84482758620686</v>
      </c>
      <c r="J167" s="25"/>
    </row>
    <row r="168" spans="1:10" x14ac:dyDescent="0.25">
      <c r="C168" s="37">
        <v>61</v>
      </c>
      <c r="D168" s="12">
        <f t="shared" si="13"/>
        <v>1958.311475409836</v>
      </c>
      <c r="E168" s="12">
        <f t="shared" si="13"/>
        <v>3199.6065573770493</v>
      </c>
      <c r="F168" s="12">
        <f t="shared" si="13"/>
        <v>1055.9344262295083</v>
      </c>
      <c r="G168" s="12">
        <f t="shared" si="13"/>
        <v>1216.2459016393443</v>
      </c>
      <c r="H168" s="12">
        <f t="shared" si="13"/>
        <v>461.70491803278691</v>
      </c>
      <c r="I168" s="12">
        <f t="shared" si="13"/>
        <v>514.24590163934431</v>
      </c>
      <c r="J168" s="37"/>
    </row>
    <row r="169" spans="1:10" x14ac:dyDescent="0.25">
      <c r="C169" s="37">
        <v>64</v>
      </c>
      <c r="D169" s="12">
        <f t="shared" si="13"/>
        <v>1866.515625</v>
      </c>
      <c r="E169" s="12">
        <f t="shared" si="13"/>
        <v>3049.625</v>
      </c>
      <c r="F169" s="12">
        <f t="shared" si="13"/>
        <v>1006.4375</v>
      </c>
      <c r="G169" s="12">
        <f t="shared" si="13"/>
        <v>1159.234375</v>
      </c>
      <c r="H169" s="12">
        <f t="shared" si="13"/>
        <v>440.0625</v>
      </c>
      <c r="I169" s="12">
        <f t="shared" si="13"/>
        <v>490.140625</v>
      </c>
      <c r="J169" s="37"/>
    </row>
    <row r="170" spans="1:10" x14ac:dyDescent="0.25">
      <c r="C170" s="37"/>
      <c r="J170" s="25"/>
    </row>
    <row r="171" spans="1:10" x14ac:dyDescent="0.25">
      <c r="A171" s="45"/>
      <c r="B171" s="45"/>
      <c r="C171" s="37"/>
      <c r="J171" s="25"/>
    </row>
    <row r="172" spans="1:10" x14ac:dyDescent="0.25">
      <c r="A172" s="70" t="s">
        <v>63</v>
      </c>
      <c r="B172" s="70"/>
      <c r="C172" s="37"/>
      <c r="D172" s="37">
        <v>5</v>
      </c>
      <c r="E172" s="37">
        <v>8</v>
      </c>
      <c r="F172" s="37">
        <v>3</v>
      </c>
      <c r="G172" s="37">
        <v>3</v>
      </c>
      <c r="H172" s="37">
        <v>1</v>
      </c>
      <c r="I172" s="37">
        <v>2</v>
      </c>
      <c r="J172" s="37"/>
    </row>
    <row r="173" spans="1:10" x14ac:dyDescent="0.25">
      <c r="A173" s="45"/>
      <c r="B173" s="45"/>
      <c r="C173" s="37"/>
      <c r="J173" s="25"/>
    </row>
    <row r="174" spans="1:10" x14ac:dyDescent="0.25">
      <c r="C174" s="37"/>
      <c r="J174" s="25"/>
    </row>
    <row r="175" spans="1:10" x14ac:dyDescent="0.25">
      <c r="C175" s="37"/>
      <c r="J175" s="37"/>
    </row>
    <row r="176" spans="1:10" x14ac:dyDescent="0.25">
      <c r="C176" s="37"/>
      <c r="J176" s="25"/>
    </row>
    <row r="177" spans="1:10" x14ac:dyDescent="0.25">
      <c r="C177" s="37"/>
      <c r="D177" s="71" t="s">
        <v>19</v>
      </c>
      <c r="E177" s="71"/>
      <c r="I177" s="37" t="s">
        <v>29</v>
      </c>
      <c r="J177" s="25"/>
    </row>
    <row r="178" spans="1:10" x14ac:dyDescent="0.25">
      <c r="C178" s="37"/>
      <c r="E178" s="13"/>
      <c r="J178" s="37"/>
    </row>
    <row r="179" spans="1:10" x14ac:dyDescent="0.25">
      <c r="C179" s="37"/>
      <c r="D179" s="3" t="s">
        <v>0</v>
      </c>
      <c r="E179" s="3" t="s">
        <v>1</v>
      </c>
      <c r="F179" s="3" t="s">
        <v>2</v>
      </c>
      <c r="G179" s="3" t="s">
        <v>3</v>
      </c>
      <c r="H179" s="44" t="s">
        <v>55</v>
      </c>
      <c r="I179" s="46" t="s">
        <v>56</v>
      </c>
      <c r="J179" s="25"/>
    </row>
    <row r="180" spans="1:10" x14ac:dyDescent="0.25">
      <c r="C180" s="37"/>
      <c r="E180" s="13"/>
      <c r="J180" s="25"/>
    </row>
    <row r="181" spans="1:10" x14ac:dyDescent="0.25">
      <c r="A181" s="71" t="s">
        <v>36</v>
      </c>
      <c r="B181" s="71"/>
      <c r="C181" s="37"/>
      <c r="D181" s="25">
        <v>87019</v>
      </c>
      <c r="E181" s="25">
        <v>84534</v>
      </c>
      <c r="F181" s="25">
        <v>42117</v>
      </c>
      <c r="G181" s="25">
        <v>35662</v>
      </c>
      <c r="H181" s="25">
        <v>13270</v>
      </c>
      <c r="I181" s="25">
        <v>15338</v>
      </c>
    </row>
    <row r="182" spans="1:10" x14ac:dyDescent="0.25">
      <c r="C182" s="37" t="s">
        <v>37</v>
      </c>
    </row>
    <row r="183" spans="1:10" x14ac:dyDescent="0.25">
      <c r="C183" s="37">
        <v>1</v>
      </c>
      <c r="D183" s="10">
        <f>D$181/$C183</f>
        <v>87019</v>
      </c>
      <c r="E183" s="10">
        <f t="shared" ref="E183:I194" si="14">E$181/$C183</f>
        <v>84534</v>
      </c>
      <c r="F183" s="10">
        <f t="shared" si="14"/>
        <v>42117</v>
      </c>
      <c r="G183" s="10">
        <f t="shared" si="14"/>
        <v>35662</v>
      </c>
      <c r="H183" s="10">
        <f t="shared" si="14"/>
        <v>13270</v>
      </c>
      <c r="I183" s="10">
        <f t="shared" si="14"/>
        <v>15338</v>
      </c>
    </row>
    <row r="184" spans="1:10" x14ac:dyDescent="0.25">
      <c r="C184" s="37">
        <v>4</v>
      </c>
      <c r="D184" s="10">
        <f t="shared" ref="D184:D194" si="15">D$181/$C184</f>
        <v>21754.75</v>
      </c>
      <c r="E184" s="10">
        <f t="shared" si="14"/>
        <v>21133.5</v>
      </c>
      <c r="F184" s="10">
        <f t="shared" si="14"/>
        <v>10529.25</v>
      </c>
      <c r="G184" s="10">
        <f t="shared" si="14"/>
        <v>8915.5</v>
      </c>
      <c r="H184" s="12">
        <f t="shared" si="14"/>
        <v>3317.5</v>
      </c>
      <c r="I184" s="12">
        <f t="shared" si="14"/>
        <v>3834.5</v>
      </c>
    </row>
    <row r="185" spans="1:10" x14ac:dyDescent="0.25">
      <c r="C185" s="37">
        <v>7</v>
      </c>
      <c r="D185" s="10">
        <f t="shared" si="15"/>
        <v>12431.285714285714</v>
      </c>
      <c r="E185" s="10">
        <f t="shared" si="14"/>
        <v>12076.285714285714</v>
      </c>
      <c r="F185" s="12">
        <f t="shared" si="14"/>
        <v>6016.7142857142853</v>
      </c>
      <c r="G185" s="12">
        <f t="shared" si="14"/>
        <v>5094.5714285714284</v>
      </c>
      <c r="H185" s="12">
        <f t="shared" si="14"/>
        <v>1895.7142857142858</v>
      </c>
      <c r="I185" s="12">
        <f t="shared" si="14"/>
        <v>2191.1428571428573</v>
      </c>
    </row>
    <row r="186" spans="1:10" x14ac:dyDescent="0.25">
      <c r="C186" s="37">
        <v>10</v>
      </c>
      <c r="D186" s="12">
        <f t="shared" si="15"/>
        <v>8701.9</v>
      </c>
      <c r="E186" s="12">
        <f t="shared" si="14"/>
        <v>8453.4</v>
      </c>
      <c r="F186" s="12">
        <f t="shared" si="14"/>
        <v>4211.7</v>
      </c>
      <c r="G186" s="12">
        <f t="shared" si="14"/>
        <v>3566.2</v>
      </c>
      <c r="H186" s="12">
        <f t="shared" si="14"/>
        <v>1327</v>
      </c>
      <c r="I186" s="12">
        <f t="shared" si="14"/>
        <v>1533.8</v>
      </c>
    </row>
    <row r="187" spans="1:10" x14ac:dyDescent="0.25">
      <c r="C187" s="37">
        <v>13</v>
      </c>
      <c r="D187" s="12">
        <f t="shared" si="15"/>
        <v>6693.7692307692305</v>
      </c>
      <c r="E187" s="12">
        <f t="shared" si="14"/>
        <v>6502.6153846153848</v>
      </c>
      <c r="F187" s="12">
        <f t="shared" si="14"/>
        <v>3239.7692307692309</v>
      </c>
      <c r="G187" s="12">
        <f t="shared" si="14"/>
        <v>2743.2307692307691</v>
      </c>
      <c r="H187" s="12">
        <f t="shared" si="14"/>
        <v>1020.7692307692307</v>
      </c>
      <c r="I187" s="12">
        <f t="shared" si="14"/>
        <v>1179.8461538461538</v>
      </c>
    </row>
    <row r="188" spans="1:10" x14ac:dyDescent="0.25">
      <c r="C188" s="37">
        <v>16</v>
      </c>
      <c r="D188" s="12">
        <f t="shared" si="15"/>
        <v>5438.6875</v>
      </c>
      <c r="E188" s="12">
        <f t="shared" si="14"/>
        <v>5283.375</v>
      </c>
      <c r="F188" s="12">
        <f t="shared" si="14"/>
        <v>2632.3125</v>
      </c>
      <c r="G188" s="12">
        <f t="shared" si="14"/>
        <v>2228.875</v>
      </c>
      <c r="H188" s="12">
        <f t="shared" si="14"/>
        <v>829.375</v>
      </c>
      <c r="I188" s="12">
        <f t="shared" si="14"/>
        <v>958.625</v>
      </c>
    </row>
    <row r="189" spans="1:10" x14ac:dyDescent="0.25">
      <c r="C189" s="37">
        <v>19</v>
      </c>
      <c r="D189" s="12">
        <f t="shared" si="15"/>
        <v>4579.9473684210525</v>
      </c>
      <c r="E189" s="12">
        <f t="shared" si="14"/>
        <v>4449.1578947368425</v>
      </c>
      <c r="F189" s="12">
        <f t="shared" si="14"/>
        <v>2216.6842105263158</v>
      </c>
      <c r="G189" s="12">
        <f t="shared" si="14"/>
        <v>1876.9473684210527</v>
      </c>
      <c r="H189" s="12">
        <f t="shared" si="14"/>
        <v>698.42105263157896</v>
      </c>
      <c r="I189" s="12">
        <f t="shared" si="14"/>
        <v>807.26315789473688</v>
      </c>
    </row>
    <row r="190" spans="1:10" x14ac:dyDescent="0.25">
      <c r="C190" s="37">
        <v>22</v>
      </c>
      <c r="D190" s="12">
        <f t="shared" si="15"/>
        <v>3955.409090909091</v>
      </c>
      <c r="E190" s="12">
        <f t="shared" si="14"/>
        <v>3842.4545454545455</v>
      </c>
      <c r="F190" s="12">
        <f t="shared" si="14"/>
        <v>1914.409090909091</v>
      </c>
      <c r="G190" s="12">
        <f t="shared" si="14"/>
        <v>1621</v>
      </c>
      <c r="H190" s="12">
        <f t="shared" si="14"/>
        <v>603.18181818181813</v>
      </c>
      <c r="I190" s="12">
        <f t="shared" si="14"/>
        <v>697.18181818181813</v>
      </c>
    </row>
    <row r="191" spans="1:10" x14ac:dyDescent="0.25">
      <c r="C191" s="37">
        <v>25</v>
      </c>
      <c r="D191" s="12">
        <f t="shared" si="15"/>
        <v>3480.76</v>
      </c>
      <c r="E191" s="12">
        <f t="shared" si="14"/>
        <v>3381.36</v>
      </c>
      <c r="F191" s="12">
        <f t="shared" si="14"/>
        <v>1684.68</v>
      </c>
      <c r="G191" s="12">
        <f t="shared" si="14"/>
        <v>1426.48</v>
      </c>
      <c r="H191" s="12">
        <f t="shared" si="14"/>
        <v>530.79999999999995</v>
      </c>
      <c r="I191" s="12">
        <f t="shared" si="14"/>
        <v>613.52</v>
      </c>
    </row>
    <row r="192" spans="1:10" x14ac:dyDescent="0.25">
      <c r="C192" s="37">
        <v>28</v>
      </c>
      <c r="D192" s="12">
        <f t="shared" si="15"/>
        <v>3107.8214285714284</v>
      </c>
      <c r="E192" s="12">
        <f t="shared" si="14"/>
        <v>3019.0714285714284</v>
      </c>
      <c r="F192" s="12">
        <f t="shared" si="14"/>
        <v>1504.1785714285713</v>
      </c>
      <c r="G192" s="12">
        <f t="shared" si="14"/>
        <v>1273.6428571428571</v>
      </c>
      <c r="H192" s="12">
        <f t="shared" si="14"/>
        <v>473.92857142857144</v>
      </c>
      <c r="I192" s="12">
        <f t="shared" si="14"/>
        <v>547.78571428571433</v>
      </c>
    </row>
    <row r="193" spans="1:9" x14ac:dyDescent="0.25">
      <c r="C193" s="37">
        <v>31</v>
      </c>
      <c r="D193" s="12">
        <f t="shared" si="15"/>
        <v>2807.0645161290322</v>
      </c>
      <c r="E193" s="12">
        <f t="shared" si="14"/>
        <v>2726.9032258064517</v>
      </c>
      <c r="F193" s="12">
        <f t="shared" si="14"/>
        <v>1358.6129032258063</v>
      </c>
      <c r="G193" s="12">
        <f t="shared" si="14"/>
        <v>1150.3870967741937</v>
      </c>
      <c r="H193" s="12">
        <f t="shared" si="14"/>
        <v>428.06451612903226</v>
      </c>
      <c r="I193" s="12">
        <f t="shared" si="14"/>
        <v>494.77419354838707</v>
      </c>
    </row>
    <row r="194" spans="1:9" x14ac:dyDescent="0.25">
      <c r="C194" s="37">
        <v>34</v>
      </c>
      <c r="D194" s="12">
        <f t="shared" si="15"/>
        <v>2559.3823529411766</v>
      </c>
      <c r="E194" s="12">
        <f t="shared" si="14"/>
        <v>2486.294117647059</v>
      </c>
      <c r="F194" s="12">
        <f t="shared" si="14"/>
        <v>1238.7352941176471</v>
      </c>
      <c r="G194" s="12">
        <f t="shared" si="14"/>
        <v>1048.8823529411766</v>
      </c>
      <c r="H194" s="12">
        <f t="shared" si="14"/>
        <v>390.29411764705884</v>
      </c>
      <c r="I194" s="12">
        <f t="shared" si="14"/>
        <v>451.11764705882354</v>
      </c>
    </row>
    <row r="195" spans="1:9" x14ac:dyDescent="0.25">
      <c r="C195" s="37"/>
    </row>
    <row r="196" spans="1:9" x14ac:dyDescent="0.25">
      <c r="A196" s="45"/>
      <c r="B196" s="45"/>
      <c r="C196" s="37"/>
    </row>
    <row r="197" spans="1:9" x14ac:dyDescent="0.25">
      <c r="A197" s="70" t="s">
        <v>63</v>
      </c>
      <c r="B197" s="70"/>
      <c r="C197" s="37"/>
      <c r="D197" s="37">
        <v>3</v>
      </c>
      <c r="E197" s="37">
        <v>3</v>
      </c>
      <c r="F197" s="37">
        <v>2</v>
      </c>
      <c r="G197" s="37">
        <v>2</v>
      </c>
      <c r="H197" s="37">
        <v>1</v>
      </c>
      <c r="I197" s="37">
        <v>1</v>
      </c>
    </row>
    <row r="198" spans="1:9" x14ac:dyDescent="0.25">
      <c r="A198" s="45"/>
      <c r="B198" s="45"/>
      <c r="C198" s="37"/>
    </row>
    <row r="199" spans="1:9" x14ac:dyDescent="0.25">
      <c r="C199" s="37"/>
    </row>
    <row r="200" spans="1:9" x14ac:dyDescent="0.25">
      <c r="C200" s="37"/>
    </row>
    <row r="201" spans="1:9" x14ac:dyDescent="0.25">
      <c r="C201" s="37"/>
    </row>
    <row r="202" spans="1:9" x14ac:dyDescent="0.25">
      <c r="C202" s="37"/>
      <c r="D202" s="71" t="s">
        <v>20</v>
      </c>
      <c r="E202" s="71"/>
      <c r="I202" s="37" t="s">
        <v>31</v>
      </c>
    </row>
    <row r="203" spans="1:9" x14ac:dyDescent="0.25">
      <c r="C203" s="37"/>
    </row>
    <row r="204" spans="1:9" x14ac:dyDescent="0.25">
      <c r="C204" s="37"/>
      <c r="D204" s="3" t="s">
        <v>0</v>
      </c>
      <c r="E204" s="3" t="s">
        <v>1</v>
      </c>
      <c r="F204" s="3" t="s">
        <v>2</v>
      </c>
      <c r="G204" s="3" t="s">
        <v>3</v>
      </c>
      <c r="H204" s="44" t="s">
        <v>55</v>
      </c>
      <c r="I204" s="46" t="s">
        <v>56</v>
      </c>
    </row>
    <row r="205" spans="1:9" x14ac:dyDescent="0.25">
      <c r="C205" s="37"/>
    </row>
    <row r="206" spans="1:9" x14ac:dyDescent="0.25">
      <c r="A206" s="71" t="s">
        <v>36</v>
      </c>
      <c r="B206" s="71"/>
      <c r="C206" s="37"/>
      <c r="D206" s="25">
        <v>187497</v>
      </c>
      <c r="E206" s="25">
        <v>158362</v>
      </c>
      <c r="F206" s="25">
        <v>88601</v>
      </c>
      <c r="G206" s="25">
        <v>58427</v>
      </c>
      <c r="H206" s="25">
        <v>37740</v>
      </c>
      <c r="I206" s="25">
        <v>27555</v>
      </c>
    </row>
    <row r="207" spans="1:9" x14ac:dyDescent="0.25">
      <c r="C207" s="37" t="s">
        <v>37</v>
      </c>
    </row>
    <row r="208" spans="1:9" x14ac:dyDescent="0.25">
      <c r="C208" s="37">
        <v>1</v>
      </c>
      <c r="D208" s="10">
        <f>D$206/$C208</f>
        <v>187497</v>
      </c>
      <c r="E208" s="10">
        <f t="shared" ref="E208:I223" si="16">E$206/$C208</f>
        <v>158362</v>
      </c>
      <c r="F208" s="10">
        <f t="shared" si="16"/>
        <v>88601</v>
      </c>
      <c r="G208" s="10">
        <f t="shared" si="16"/>
        <v>58427</v>
      </c>
      <c r="H208" s="10">
        <f t="shared" si="16"/>
        <v>37740</v>
      </c>
      <c r="I208" s="10">
        <f t="shared" si="16"/>
        <v>27555</v>
      </c>
    </row>
    <row r="209" spans="3:10" x14ac:dyDescent="0.25">
      <c r="C209" s="37">
        <v>4</v>
      </c>
      <c r="D209" s="10">
        <f t="shared" ref="D209:I230" si="17">D$206/$C209</f>
        <v>46874.25</v>
      </c>
      <c r="E209" s="10">
        <f t="shared" si="16"/>
        <v>39590.5</v>
      </c>
      <c r="F209" s="10">
        <f t="shared" si="16"/>
        <v>22150.25</v>
      </c>
      <c r="G209" s="10">
        <f t="shared" si="16"/>
        <v>14606.75</v>
      </c>
      <c r="H209" s="10">
        <f t="shared" si="16"/>
        <v>9435</v>
      </c>
      <c r="I209" s="12">
        <f t="shared" si="16"/>
        <v>6888.75</v>
      </c>
    </row>
    <row r="210" spans="3:10" x14ac:dyDescent="0.25">
      <c r="C210" s="37">
        <v>7</v>
      </c>
      <c r="D210" s="10">
        <f t="shared" si="17"/>
        <v>26785.285714285714</v>
      </c>
      <c r="E210" s="10">
        <f t="shared" si="16"/>
        <v>22623.142857142859</v>
      </c>
      <c r="F210" s="10">
        <f t="shared" si="16"/>
        <v>12657.285714285714</v>
      </c>
      <c r="G210" s="12">
        <f t="shared" si="16"/>
        <v>8346.7142857142862</v>
      </c>
      <c r="H210" s="12">
        <f t="shared" si="16"/>
        <v>5391.4285714285716</v>
      </c>
      <c r="I210" s="12">
        <f t="shared" si="16"/>
        <v>3936.4285714285716</v>
      </c>
    </row>
    <row r="211" spans="3:10" x14ac:dyDescent="0.25">
      <c r="C211" s="37">
        <v>10</v>
      </c>
      <c r="D211" s="10">
        <f t="shared" si="17"/>
        <v>18749.7</v>
      </c>
      <c r="E211" s="10">
        <f t="shared" si="16"/>
        <v>15836.2</v>
      </c>
      <c r="F211" s="10">
        <f t="shared" si="16"/>
        <v>8860.1</v>
      </c>
      <c r="G211" s="12">
        <f t="shared" si="16"/>
        <v>5842.7</v>
      </c>
      <c r="H211" s="12">
        <f t="shared" si="16"/>
        <v>3774</v>
      </c>
      <c r="I211" s="12">
        <f t="shared" si="16"/>
        <v>2755.5</v>
      </c>
    </row>
    <row r="212" spans="3:10" x14ac:dyDescent="0.25">
      <c r="C212" s="37">
        <v>13</v>
      </c>
      <c r="D212" s="10">
        <f t="shared" si="17"/>
        <v>14422.846153846154</v>
      </c>
      <c r="E212" s="10">
        <f t="shared" si="16"/>
        <v>12181.692307692309</v>
      </c>
      <c r="F212" s="12">
        <f t="shared" si="16"/>
        <v>6815.4615384615381</v>
      </c>
      <c r="G212" s="12">
        <f t="shared" si="16"/>
        <v>4494.3846153846152</v>
      </c>
      <c r="H212" s="12">
        <f t="shared" si="16"/>
        <v>2903.0769230769229</v>
      </c>
      <c r="I212" s="12">
        <f t="shared" si="16"/>
        <v>2119.6153846153848</v>
      </c>
    </row>
    <row r="213" spans="3:10" x14ac:dyDescent="0.25">
      <c r="C213" s="37">
        <v>16</v>
      </c>
      <c r="D213" s="10">
        <f t="shared" si="17"/>
        <v>11718.5625</v>
      </c>
      <c r="E213" s="10">
        <f t="shared" si="16"/>
        <v>9897.625</v>
      </c>
      <c r="F213" s="12">
        <f t="shared" si="16"/>
        <v>5537.5625</v>
      </c>
      <c r="G213" s="12">
        <f t="shared" si="16"/>
        <v>3651.6875</v>
      </c>
      <c r="H213" s="12">
        <f t="shared" si="16"/>
        <v>2358.75</v>
      </c>
      <c r="I213" s="12">
        <f t="shared" si="16"/>
        <v>1722.1875</v>
      </c>
    </row>
    <row r="214" spans="3:10" x14ac:dyDescent="0.25">
      <c r="C214" s="37">
        <v>19</v>
      </c>
      <c r="D214" s="10">
        <f t="shared" si="17"/>
        <v>9868.2631578947367</v>
      </c>
      <c r="E214" s="12">
        <f t="shared" si="16"/>
        <v>8334.8421052631584</v>
      </c>
      <c r="F214" s="12">
        <f t="shared" si="16"/>
        <v>4663.2105263157891</v>
      </c>
      <c r="G214" s="12">
        <f t="shared" si="16"/>
        <v>3075.1052631578946</v>
      </c>
      <c r="H214" s="12">
        <f t="shared" si="16"/>
        <v>1986.3157894736842</v>
      </c>
      <c r="I214" s="12">
        <f t="shared" si="16"/>
        <v>1450.2631578947369</v>
      </c>
    </row>
    <row r="215" spans="3:10" x14ac:dyDescent="0.25">
      <c r="C215" s="37">
        <v>22</v>
      </c>
      <c r="D215" s="10">
        <f t="shared" si="17"/>
        <v>8522.5909090909099</v>
      </c>
      <c r="E215" s="12">
        <f t="shared" si="16"/>
        <v>7198.272727272727</v>
      </c>
      <c r="F215" s="12">
        <f t="shared" si="16"/>
        <v>4027.318181818182</v>
      </c>
      <c r="G215" s="12">
        <f t="shared" si="16"/>
        <v>2655.7727272727275</v>
      </c>
      <c r="H215" s="12">
        <f t="shared" si="16"/>
        <v>1715.4545454545455</v>
      </c>
      <c r="I215" s="12">
        <f t="shared" si="16"/>
        <v>1252.5</v>
      </c>
    </row>
    <row r="216" spans="3:10" x14ac:dyDescent="0.25">
      <c r="C216" s="37">
        <v>25</v>
      </c>
      <c r="D216" s="12">
        <f t="shared" si="17"/>
        <v>7499.88</v>
      </c>
      <c r="E216" s="12">
        <f t="shared" si="16"/>
        <v>6334.48</v>
      </c>
      <c r="F216" s="12">
        <f t="shared" si="16"/>
        <v>3544.04</v>
      </c>
      <c r="G216" s="12">
        <f t="shared" si="16"/>
        <v>2337.08</v>
      </c>
      <c r="H216" s="12">
        <f t="shared" si="16"/>
        <v>1509.6</v>
      </c>
      <c r="I216" s="12">
        <f t="shared" si="16"/>
        <v>1102.2</v>
      </c>
    </row>
    <row r="217" spans="3:10" x14ac:dyDescent="0.25">
      <c r="C217" s="37">
        <v>28</v>
      </c>
      <c r="D217" s="12">
        <f t="shared" si="17"/>
        <v>6696.3214285714284</v>
      </c>
      <c r="E217" s="12">
        <f t="shared" si="16"/>
        <v>5655.7857142857147</v>
      </c>
      <c r="F217" s="12">
        <f t="shared" si="16"/>
        <v>3164.3214285714284</v>
      </c>
      <c r="G217" s="12">
        <f t="shared" si="16"/>
        <v>2086.6785714285716</v>
      </c>
      <c r="H217" s="12">
        <f t="shared" si="16"/>
        <v>1347.8571428571429</v>
      </c>
      <c r="I217" s="12">
        <f t="shared" si="16"/>
        <v>984.10714285714289</v>
      </c>
    </row>
    <row r="218" spans="3:10" x14ac:dyDescent="0.25">
      <c r="C218" s="37">
        <v>31</v>
      </c>
      <c r="D218" s="12">
        <f t="shared" si="17"/>
        <v>6048.2903225806449</v>
      </c>
      <c r="E218" s="12">
        <f t="shared" si="16"/>
        <v>5108.4516129032254</v>
      </c>
      <c r="F218" s="12">
        <f t="shared" si="16"/>
        <v>2858.0967741935483</v>
      </c>
      <c r="G218" s="12">
        <f t="shared" si="16"/>
        <v>1884.741935483871</v>
      </c>
      <c r="H218" s="12">
        <f t="shared" si="16"/>
        <v>1217.4193548387098</v>
      </c>
      <c r="I218" s="12">
        <f t="shared" si="16"/>
        <v>888.87096774193549</v>
      </c>
      <c r="J218" s="25"/>
    </row>
    <row r="219" spans="3:10" x14ac:dyDescent="0.25">
      <c r="C219" s="37">
        <v>34</v>
      </c>
      <c r="D219" s="12">
        <f t="shared" si="17"/>
        <v>5514.6176470588234</v>
      </c>
      <c r="E219" s="12">
        <f t="shared" si="16"/>
        <v>4657.7058823529414</v>
      </c>
      <c r="F219" s="12">
        <f t="shared" si="16"/>
        <v>2605.9117647058824</v>
      </c>
      <c r="G219" s="12">
        <f t="shared" si="16"/>
        <v>1718.4411764705883</v>
      </c>
      <c r="H219" s="12">
        <f t="shared" si="16"/>
        <v>1110</v>
      </c>
      <c r="I219" s="12">
        <f t="shared" si="16"/>
        <v>810.44117647058829</v>
      </c>
      <c r="J219" s="25"/>
    </row>
    <row r="220" spans="3:10" x14ac:dyDescent="0.25">
      <c r="C220" s="37">
        <v>37</v>
      </c>
      <c r="D220" s="12">
        <f t="shared" si="17"/>
        <v>5067.4864864864867</v>
      </c>
      <c r="E220" s="12">
        <f t="shared" si="16"/>
        <v>4280.0540540540542</v>
      </c>
      <c r="F220" s="12">
        <f t="shared" si="16"/>
        <v>2394.6216216216217</v>
      </c>
      <c r="G220" s="12">
        <f t="shared" si="16"/>
        <v>1579.1081081081081</v>
      </c>
      <c r="H220" s="12">
        <f t="shared" si="16"/>
        <v>1020</v>
      </c>
      <c r="I220" s="12">
        <f t="shared" si="16"/>
        <v>744.72972972972968</v>
      </c>
      <c r="J220" s="37"/>
    </row>
    <row r="221" spans="3:10" x14ac:dyDescent="0.25">
      <c r="C221" s="37">
        <v>40</v>
      </c>
      <c r="D221" s="12">
        <f t="shared" si="17"/>
        <v>4687.4250000000002</v>
      </c>
      <c r="E221" s="12">
        <f t="shared" si="16"/>
        <v>3959.05</v>
      </c>
      <c r="F221" s="12">
        <f t="shared" si="16"/>
        <v>2215.0250000000001</v>
      </c>
      <c r="G221" s="12">
        <f t="shared" si="16"/>
        <v>1460.675</v>
      </c>
      <c r="H221" s="12">
        <f t="shared" si="16"/>
        <v>943.5</v>
      </c>
      <c r="I221" s="12">
        <f t="shared" si="16"/>
        <v>688.875</v>
      </c>
      <c r="J221" s="25"/>
    </row>
    <row r="222" spans="3:10" x14ac:dyDescent="0.25">
      <c r="C222" s="37">
        <v>43</v>
      </c>
      <c r="D222" s="12">
        <f t="shared" si="17"/>
        <v>4360.395348837209</v>
      </c>
      <c r="E222" s="12">
        <f t="shared" si="16"/>
        <v>3682.8372093023254</v>
      </c>
      <c r="F222" s="12">
        <f t="shared" si="16"/>
        <v>2060.4883720930234</v>
      </c>
      <c r="G222" s="12">
        <f t="shared" si="16"/>
        <v>1358.7674418604652</v>
      </c>
      <c r="H222" s="12">
        <f t="shared" si="16"/>
        <v>877.67441860465112</v>
      </c>
      <c r="I222" s="12">
        <f t="shared" si="16"/>
        <v>640.81395348837214</v>
      </c>
      <c r="J222" s="25"/>
    </row>
    <row r="223" spans="3:10" x14ac:dyDescent="0.25">
      <c r="C223" s="37">
        <v>46</v>
      </c>
      <c r="D223" s="12">
        <f t="shared" si="17"/>
        <v>4076.021739130435</v>
      </c>
      <c r="E223" s="12">
        <f t="shared" si="16"/>
        <v>3442.6521739130435</v>
      </c>
      <c r="F223" s="12">
        <f t="shared" si="16"/>
        <v>1926.108695652174</v>
      </c>
      <c r="G223" s="12">
        <f t="shared" si="16"/>
        <v>1270.1521739130435</v>
      </c>
      <c r="H223" s="12">
        <f t="shared" si="16"/>
        <v>820.43478260869563</v>
      </c>
      <c r="I223" s="12">
        <f t="shared" si="16"/>
        <v>599.02173913043475</v>
      </c>
      <c r="J223" s="37"/>
    </row>
    <row r="224" spans="3:10" x14ac:dyDescent="0.25">
      <c r="C224" s="37">
        <v>49</v>
      </c>
      <c r="D224" s="12">
        <f t="shared" si="17"/>
        <v>3826.4693877551022</v>
      </c>
      <c r="E224" s="12">
        <f t="shared" si="17"/>
        <v>3231.8775510204082</v>
      </c>
      <c r="F224" s="12">
        <f t="shared" si="17"/>
        <v>1808.1836734693877</v>
      </c>
      <c r="G224" s="12">
        <f t="shared" si="17"/>
        <v>1192.3877551020407</v>
      </c>
      <c r="H224" s="12">
        <f t="shared" si="17"/>
        <v>770.20408163265301</v>
      </c>
      <c r="I224" s="12">
        <f t="shared" si="17"/>
        <v>562.34693877551024</v>
      </c>
      <c r="J224" s="37"/>
    </row>
    <row r="225" spans="1:10" x14ac:dyDescent="0.25">
      <c r="C225" s="37">
        <v>52</v>
      </c>
      <c r="D225" s="12">
        <f t="shared" si="17"/>
        <v>3605.7115384615386</v>
      </c>
      <c r="E225" s="12">
        <f t="shared" si="17"/>
        <v>3045.4230769230771</v>
      </c>
      <c r="F225" s="12">
        <f t="shared" si="17"/>
        <v>1703.8653846153845</v>
      </c>
      <c r="G225" s="12">
        <f t="shared" si="17"/>
        <v>1123.5961538461538</v>
      </c>
      <c r="H225" s="12">
        <f t="shared" si="17"/>
        <v>725.76923076923072</v>
      </c>
      <c r="I225" s="12">
        <f t="shared" si="17"/>
        <v>529.90384615384619</v>
      </c>
      <c r="J225" s="25"/>
    </row>
    <row r="226" spans="1:10" x14ac:dyDescent="0.25">
      <c r="C226" s="37">
        <v>55</v>
      </c>
      <c r="D226" s="12">
        <f t="shared" si="17"/>
        <v>3409.0363636363636</v>
      </c>
      <c r="E226" s="12">
        <f t="shared" si="17"/>
        <v>2879.3090909090911</v>
      </c>
      <c r="F226" s="12">
        <f t="shared" si="17"/>
        <v>1610.9272727272728</v>
      </c>
      <c r="G226" s="12">
        <f t="shared" si="17"/>
        <v>1062.3090909090909</v>
      </c>
      <c r="H226" s="12">
        <f t="shared" si="17"/>
        <v>686.18181818181813</v>
      </c>
      <c r="I226" s="12">
        <f t="shared" si="17"/>
        <v>501</v>
      </c>
      <c r="J226" s="25"/>
    </row>
    <row r="227" spans="1:10" x14ac:dyDescent="0.25">
      <c r="C227" s="37">
        <v>58</v>
      </c>
      <c r="D227" s="12">
        <f t="shared" si="17"/>
        <v>3232.7068965517242</v>
      </c>
      <c r="E227" s="12">
        <f t="shared" si="17"/>
        <v>2730.3793103448274</v>
      </c>
      <c r="F227" s="12">
        <f t="shared" si="17"/>
        <v>1527.6034482758621</v>
      </c>
      <c r="G227" s="12">
        <f t="shared" si="17"/>
        <v>1007.3620689655172</v>
      </c>
      <c r="H227" s="12">
        <f t="shared" si="17"/>
        <v>650.68965517241384</v>
      </c>
      <c r="I227" s="12">
        <f t="shared" si="17"/>
        <v>475.08620689655174</v>
      </c>
      <c r="J227" s="37"/>
    </row>
    <row r="228" spans="1:10" x14ac:dyDescent="0.25">
      <c r="C228" s="37">
        <v>61</v>
      </c>
      <c r="D228" s="12">
        <f t="shared" si="17"/>
        <v>3073.7213114754099</v>
      </c>
      <c r="E228" s="12">
        <f t="shared" si="17"/>
        <v>2596.0983606557379</v>
      </c>
      <c r="F228" s="12">
        <f t="shared" si="17"/>
        <v>1452.4754098360656</v>
      </c>
      <c r="G228" s="12">
        <f t="shared" si="17"/>
        <v>957.81967213114751</v>
      </c>
      <c r="H228" s="12">
        <f t="shared" si="17"/>
        <v>618.68852459016398</v>
      </c>
      <c r="I228" s="12">
        <f t="shared" si="17"/>
        <v>451.72131147540983</v>
      </c>
      <c r="J228" s="25"/>
    </row>
    <row r="229" spans="1:10" x14ac:dyDescent="0.25">
      <c r="C229" s="37">
        <v>64</v>
      </c>
      <c r="D229" s="12">
        <f t="shared" si="17"/>
        <v>2929.640625</v>
      </c>
      <c r="E229" s="12">
        <f t="shared" si="17"/>
        <v>2474.40625</v>
      </c>
      <c r="F229" s="12">
        <f t="shared" si="17"/>
        <v>1384.390625</v>
      </c>
      <c r="G229" s="12">
        <f t="shared" si="17"/>
        <v>912.921875</v>
      </c>
      <c r="H229" s="12">
        <f t="shared" si="17"/>
        <v>589.6875</v>
      </c>
      <c r="I229" s="12">
        <f t="shared" si="17"/>
        <v>430.546875</v>
      </c>
      <c r="J229" s="25"/>
    </row>
    <row r="230" spans="1:10" x14ac:dyDescent="0.25">
      <c r="C230" s="37">
        <v>67</v>
      </c>
      <c r="D230" s="12">
        <f t="shared" si="17"/>
        <v>2798.4626865671644</v>
      </c>
      <c r="E230" s="12">
        <f t="shared" si="17"/>
        <v>2363.6119402985073</v>
      </c>
      <c r="F230" s="12">
        <f t="shared" si="17"/>
        <v>1322.4029850746269</v>
      </c>
      <c r="G230" s="12">
        <f t="shared" si="17"/>
        <v>872.04477611940297</v>
      </c>
      <c r="H230" s="12">
        <f t="shared" si="17"/>
        <v>563.28358208955228</v>
      </c>
      <c r="I230" s="12">
        <f t="shared" si="17"/>
        <v>411.26865671641792</v>
      </c>
      <c r="J230" s="37"/>
    </row>
    <row r="231" spans="1:10" x14ac:dyDescent="0.25">
      <c r="C231" s="37"/>
      <c r="J231" s="25"/>
    </row>
    <row r="232" spans="1:10" x14ac:dyDescent="0.25">
      <c r="A232" s="45"/>
      <c r="B232" s="45"/>
      <c r="C232" s="37"/>
      <c r="J232" s="25"/>
    </row>
    <row r="233" spans="1:10" x14ac:dyDescent="0.25">
      <c r="A233" s="70" t="s">
        <v>63</v>
      </c>
      <c r="B233" s="70"/>
      <c r="C233" s="37"/>
      <c r="D233" s="37">
        <v>8</v>
      </c>
      <c r="E233" s="37">
        <v>6</v>
      </c>
      <c r="F233" s="37">
        <v>4</v>
      </c>
      <c r="G233" s="37">
        <v>2</v>
      </c>
      <c r="H233" s="37">
        <v>2</v>
      </c>
      <c r="I233" s="37">
        <v>1</v>
      </c>
      <c r="J233" s="37"/>
    </row>
    <row r="234" spans="1:10" x14ac:dyDescent="0.25">
      <c r="A234" s="45"/>
      <c r="B234" s="45"/>
      <c r="C234" s="37"/>
      <c r="J234" s="25"/>
    </row>
    <row r="235" spans="1:10" x14ac:dyDescent="0.25">
      <c r="C235" s="37"/>
      <c r="J235" s="25"/>
    </row>
    <row r="236" spans="1:10" x14ac:dyDescent="0.25">
      <c r="C236" s="37"/>
    </row>
    <row r="237" spans="1:10" x14ac:dyDescent="0.25">
      <c r="C237" s="37"/>
    </row>
    <row r="238" spans="1:10" x14ac:dyDescent="0.25">
      <c r="C238" s="37"/>
      <c r="D238" s="71" t="s">
        <v>21</v>
      </c>
      <c r="E238" s="71"/>
      <c r="I238" s="37" t="s">
        <v>28</v>
      </c>
    </row>
    <row r="239" spans="1:10" x14ac:dyDescent="0.25">
      <c r="C239" s="37"/>
    </row>
    <row r="240" spans="1:10" x14ac:dyDescent="0.25">
      <c r="A240" s="71"/>
      <c r="B240" s="71"/>
      <c r="C240" s="37"/>
      <c r="D240" s="3" t="s">
        <v>0</v>
      </c>
      <c r="E240" s="3" t="s">
        <v>1</v>
      </c>
      <c r="F240" s="3" t="s">
        <v>2</v>
      </c>
      <c r="G240" s="3" t="s">
        <v>3</v>
      </c>
      <c r="H240" s="44" t="s">
        <v>55</v>
      </c>
      <c r="I240" s="46" t="s">
        <v>56</v>
      </c>
    </row>
    <row r="241" spans="1:9" x14ac:dyDescent="0.25">
      <c r="C241" s="37"/>
    </row>
    <row r="242" spans="1:9" x14ac:dyDescent="0.25">
      <c r="A242" s="71" t="s">
        <v>36</v>
      </c>
      <c r="B242" s="71"/>
      <c r="C242" s="37"/>
      <c r="D242" s="25">
        <v>77631</v>
      </c>
      <c r="E242" s="25">
        <v>74113</v>
      </c>
      <c r="F242" s="25">
        <v>37451</v>
      </c>
      <c r="G242" s="25">
        <v>24729</v>
      </c>
      <c r="H242" s="25">
        <v>14504</v>
      </c>
      <c r="I242" s="25">
        <v>18168</v>
      </c>
    </row>
    <row r="243" spans="1:9" x14ac:dyDescent="0.25">
      <c r="C243" s="37" t="s">
        <v>37</v>
      </c>
    </row>
    <row r="244" spans="1:9" x14ac:dyDescent="0.25">
      <c r="C244" s="37">
        <v>1</v>
      </c>
      <c r="D244" s="10">
        <f>D$242/$C244</f>
        <v>77631</v>
      </c>
      <c r="E244" s="10">
        <f t="shared" ref="E244:I253" si="18">E$242/$C244</f>
        <v>74113</v>
      </c>
      <c r="F244" s="10">
        <f t="shared" si="18"/>
        <v>37451</v>
      </c>
      <c r="G244" s="10">
        <f t="shared" si="18"/>
        <v>24729</v>
      </c>
      <c r="H244" s="10">
        <f t="shared" si="18"/>
        <v>14504</v>
      </c>
      <c r="I244" s="10">
        <f t="shared" si="18"/>
        <v>18168</v>
      </c>
    </row>
    <row r="245" spans="1:9" x14ac:dyDescent="0.25">
      <c r="C245" s="37">
        <v>4</v>
      </c>
      <c r="D245" s="10">
        <f t="shared" ref="D245:D253" si="19">D$242/$C245</f>
        <v>19407.75</v>
      </c>
      <c r="E245" s="10">
        <f t="shared" si="18"/>
        <v>18528.25</v>
      </c>
      <c r="F245" s="12">
        <f t="shared" si="18"/>
        <v>9362.75</v>
      </c>
      <c r="G245" s="12">
        <f t="shared" si="18"/>
        <v>6182.25</v>
      </c>
      <c r="H245" s="12">
        <f t="shared" si="18"/>
        <v>3626</v>
      </c>
      <c r="I245" s="12">
        <f t="shared" si="18"/>
        <v>4542</v>
      </c>
    </row>
    <row r="246" spans="1:9" x14ac:dyDescent="0.25">
      <c r="C246" s="37">
        <v>7</v>
      </c>
      <c r="D246" s="10">
        <f t="shared" si="19"/>
        <v>11090.142857142857</v>
      </c>
      <c r="E246" s="10">
        <f t="shared" si="18"/>
        <v>10587.571428571429</v>
      </c>
      <c r="F246" s="12">
        <f t="shared" si="18"/>
        <v>5350.1428571428569</v>
      </c>
      <c r="G246" s="12">
        <f t="shared" si="18"/>
        <v>3532.7142857142858</v>
      </c>
      <c r="H246" s="12">
        <f t="shared" si="18"/>
        <v>2072</v>
      </c>
      <c r="I246" s="12">
        <f t="shared" si="18"/>
        <v>2595.4285714285716</v>
      </c>
    </row>
    <row r="247" spans="1:9" x14ac:dyDescent="0.25">
      <c r="C247" s="37">
        <v>10</v>
      </c>
      <c r="D247" s="12">
        <f t="shared" si="19"/>
        <v>7763.1</v>
      </c>
      <c r="E247" s="12">
        <f t="shared" si="18"/>
        <v>7411.3</v>
      </c>
      <c r="F247" s="12">
        <f t="shared" si="18"/>
        <v>3745.1</v>
      </c>
      <c r="G247" s="12">
        <f t="shared" si="18"/>
        <v>2472.9</v>
      </c>
      <c r="H247" s="12">
        <f t="shared" si="18"/>
        <v>1450.4</v>
      </c>
      <c r="I247" s="12">
        <f t="shared" si="18"/>
        <v>1816.8</v>
      </c>
    </row>
    <row r="248" spans="1:9" x14ac:dyDescent="0.25">
      <c r="C248" s="37">
        <v>13</v>
      </c>
      <c r="D248" s="12">
        <f t="shared" si="19"/>
        <v>5971.6153846153848</v>
      </c>
      <c r="E248" s="12">
        <f t="shared" si="18"/>
        <v>5701</v>
      </c>
      <c r="F248" s="12">
        <f t="shared" si="18"/>
        <v>2880.8461538461538</v>
      </c>
      <c r="G248" s="12">
        <f t="shared" si="18"/>
        <v>1902.2307692307693</v>
      </c>
      <c r="H248" s="12">
        <f t="shared" si="18"/>
        <v>1115.6923076923076</v>
      </c>
      <c r="I248" s="12">
        <f t="shared" si="18"/>
        <v>1397.5384615384614</v>
      </c>
    </row>
    <row r="249" spans="1:9" x14ac:dyDescent="0.25">
      <c r="C249" s="37">
        <v>16</v>
      </c>
      <c r="D249" s="12">
        <f t="shared" si="19"/>
        <v>4851.9375</v>
      </c>
      <c r="E249" s="12">
        <f t="shared" si="18"/>
        <v>4632.0625</v>
      </c>
      <c r="F249" s="12">
        <f t="shared" si="18"/>
        <v>2340.6875</v>
      </c>
      <c r="G249" s="12">
        <f t="shared" si="18"/>
        <v>1545.5625</v>
      </c>
      <c r="H249" s="12">
        <f t="shared" si="18"/>
        <v>906.5</v>
      </c>
      <c r="I249" s="12">
        <f t="shared" si="18"/>
        <v>1135.5</v>
      </c>
    </row>
    <row r="250" spans="1:9" x14ac:dyDescent="0.25">
      <c r="C250" s="37">
        <v>19</v>
      </c>
      <c r="D250" s="12">
        <f t="shared" si="19"/>
        <v>4085.8421052631579</v>
      </c>
      <c r="E250" s="12">
        <f t="shared" si="18"/>
        <v>3900.6842105263158</v>
      </c>
      <c r="F250" s="12">
        <f t="shared" si="18"/>
        <v>1971.1052631578948</v>
      </c>
      <c r="G250" s="12">
        <f t="shared" si="18"/>
        <v>1301.5263157894738</v>
      </c>
      <c r="H250" s="12">
        <f t="shared" si="18"/>
        <v>763.36842105263156</v>
      </c>
      <c r="I250" s="12">
        <f t="shared" si="18"/>
        <v>956.21052631578948</v>
      </c>
    </row>
    <row r="251" spans="1:9" x14ac:dyDescent="0.25">
      <c r="C251" s="37">
        <v>22</v>
      </c>
      <c r="D251" s="12">
        <f t="shared" si="19"/>
        <v>3528.681818181818</v>
      </c>
      <c r="E251" s="12">
        <f t="shared" si="18"/>
        <v>3368.7727272727275</v>
      </c>
      <c r="F251" s="12">
        <f t="shared" si="18"/>
        <v>1702.3181818181818</v>
      </c>
      <c r="G251" s="12">
        <f t="shared" si="18"/>
        <v>1124.0454545454545</v>
      </c>
      <c r="H251" s="12">
        <f t="shared" si="18"/>
        <v>659.27272727272725</v>
      </c>
      <c r="I251" s="12">
        <f t="shared" si="18"/>
        <v>825.81818181818187</v>
      </c>
    </row>
    <row r="252" spans="1:9" x14ac:dyDescent="0.25">
      <c r="C252" s="37">
        <v>25</v>
      </c>
      <c r="D252" s="12">
        <f t="shared" si="19"/>
        <v>3105.24</v>
      </c>
      <c r="E252" s="12">
        <f t="shared" si="18"/>
        <v>2964.52</v>
      </c>
      <c r="F252" s="12">
        <f t="shared" si="18"/>
        <v>1498.04</v>
      </c>
      <c r="G252" s="12">
        <f t="shared" si="18"/>
        <v>989.16</v>
      </c>
      <c r="H252" s="12">
        <f t="shared" si="18"/>
        <v>580.16</v>
      </c>
      <c r="I252" s="12">
        <f t="shared" si="18"/>
        <v>726.72</v>
      </c>
    </row>
    <row r="253" spans="1:9" x14ac:dyDescent="0.25">
      <c r="C253" s="37">
        <v>28</v>
      </c>
      <c r="D253" s="12">
        <f t="shared" si="19"/>
        <v>2772.5357142857142</v>
      </c>
      <c r="E253" s="12">
        <f t="shared" si="18"/>
        <v>2646.8928571428573</v>
      </c>
      <c r="F253" s="12">
        <f t="shared" si="18"/>
        <v>1337.5357142857142</v>
      </c>
      <c r="G253" s="12">
        <f t="shared" si="18"/>
        <v>883.17857142857144</v>
      </c>
      <c r="H253" s="12">
        <f t="shared" si="18"/>
        <v>518</v>
      </c>
      <c r="I253" s="12">
        <f t="shared" si="18"/>
        <v>648.85714285714289</v>
      </c>
    </row>
    <row r="254" spans="1:9" x14ac:dyDescent="0.25">
      <c r="C254" s="37"/>
    </row>
    <row r="255" spans="1:9" x14ac:dyDescent="0.25">
      <c r="A255" s="45"/>
      <c r="B255" s="45"/>
      <c r="C255" s="37"/>
    </row>
    <row r="256" spans="1:9" x14ac:dyDescent="0.25">
      <c r="A256" s="70" t="s">
        <v>63</v>
      </c>
      <c r="B256" s="70"/>
      <c r="C256" s="37"/>
      <c r="D256" s="37">
        <v>3</v>
      </c>
      <c r="E256" s="37">
        <v>3</v>
      </c>
      <c r="F256" s="37">
        <v>1</v>
      </c>
      <c r="G256" s="37">
        <v>1</v>
      </c>
      <c r="H256" s="37">
        <v>1</v>
      </c>
      <c r="I256" s="37">
        <v>1</v>
      </c>
    </row>
    <row r="257" spans="1:9" x14ac:dyDescent="0.25">
      <c r="A257" s="45"/>
      <c r="B257" s="45"/>
      <c r="C257" s="37"/>
    </row>
    <row r="258" spans="1:9" x14ac:dyDescent="0.25">
      <c r="A258" s="37"/>
      <c r="B258" s="37"/>
      <c r="C258" s="37"/>
    </row>
    <row r="259" spans="1:9" x14ac:dyDescent="0.25">
      <c r="C259" s="37"/>
    </row>
    <row r="260" spans="1:9" x14ac:dyDescent="0.25">
      <c r="C260" s="37"/>
    </row>
    <row r="261" spans="1:9" x14ac:dyDescent="0.25">
      <c r="C261" s="37"/>
      <c r="D261" s="71" t="s">
        <v>22</v>
      </c>
      <c r="E261" s="71"/>
      <c r="I261" s="37" t="s">
        <v>32</v>
      </c>
    </row>
    <row r="262" spans="1:9" x14ac:dyDescent="0.25">
      <c r="C262" s="37"/>
    </row>
    <row r="263" spans="1:9" x14ac:dyDescent="0.25">
      <c r="C263" s="37"/>
      <c r="D263" s="3" t="s">
        <v>0</v>
      </c>
      <c r="E263" s="3" t="s">
        <v>1</v>
      </c>
      <c r="F263" s="3" t="s">
        <v>2</v>
      </c>
      <c r="G263" s="3" t="s">
        <v>3</v>
      </c>
      <c r="H263" s="44" t="s">
        <v>55</v>
      </c>
      <c r="I263" s="46" t="s">
        <v>56</v>
      </c>
    </row>
    <row r="264" spans="1:9" x14ac:dyDescent="0.25">
      <c r="C264" s="37"/>
    </row>
    <row r="265" spans="1:9" x14ac:dyDescent="0.25">
      <c r="A265" s="71" t="s">
        <v>36</v>
      </c>
      <c r="B265" s="71"/>
      <c r="C265" s="37"/>
      <c r="D265" s="25">
        <v>97698</v>
      </c>
      <c r="E265" s="25">
        <v>89509</v>
      </c>
      <c r="F265" s="25">
        <v>45357</v>
      </c>
      <c r="G265" s="25">
        <v>30183</v>
      </c>
      <c r="H265" s="25">
        <v>15165</v>
      </c>
      <c r="I265" s="25">
        <v>18304</v>
      </c>
    </row>
    <row r="266" spans="1:9" x14ac:dyDescent="0.25">
      <c r="C266" s="37" t="s">
        <v>37</v>
      </c>
    </row>
    <row r="267" spans="1:9" x14ac:dyDescent="0.25">
      <c r="C267" s="37">
        <v>1</v>
      </c>
      <c r="D267" s="10">
        <f>D$265/$C267</f>
        <v>97698</v>
      </c>
      <c r="E267" s="10">
        <f t="shared" ref="E267:I279" si="20">E$265/$C267</f>
        <v>89509</v>
      </c>
      <c r="F267" s="10">
        <f t="shared" si="20"/>
        <v>45357</v>
      </c>
      <c r="G267" s="10">
        <f t="shared" si="20"/>
        <v>30183</v>
      </c>
      <c r="H267" s="10">
        <f t="shared" si="20"/>
        <v>15165</v>
      </c>
      <c r="I267" s="10">
        <f t="shared" si="20"/>
        <v>18304</v>
      </c>
    </row>
    <row r="268" spans="1:9" x14ac:dyDescent="0.25">
      <c r="C268" s="37">
        <v>4</v>
      </c>
      <c r="D268" s="10">
        <f t="shared" ref="D268:D279" si="21">D$265/$C268</f>
        <v>24424.5</v>
      </c>
      <c r="E268" s="10">
        <f t="shared" si="20"/>
        <v>22377.25</v>
      </c>
      <c r="F268" s="10">
        <f t="shared" si="20"/>
        <v>11339.25</v>
      </c>
      <c r="G268" s="12">
        <f t="shared" si="20"/>
        <v>7545.75</v>
      </c>
      <c r="H268" s="12">
        <f t="shared" si="20"/>
        <v>3791.25</v>
      </c>
      <c r="I268" s="12">
        <f t="shared" si="20"/>
        <v>4576</v>
      </c>
    </row>
    <row r="269" spans="1:9" x14ac:dyDescent="0.25">
      <c r="C269" s="37">
        <v>7</v>
      </c>
      <c r="D269" s="10">
        <f t="shared" si="21"/>
        <v>13956.857142857143</v>
      </c>
      <c r="E269" s="10">
        <f t="shared" si="20"/>
        <v>12787</v>
      </c>
      <c r="F269" s="12">
        <f t="shared" si="20"/>
        <v>6479.5714285714284</v>
      </c>
      <c r="G269" s="12">
        <f t="shared" si="20"/>
        <v>4311.8571428571431</v>
      </c>
      <c r="H269" s="12">
        <f t="shared" si="20"/>
        <v>2166.4285714285716</v>
      </c>
      <c r="I269" s="12">
        <f t="shared" si="20"/>
        <v>2614.8571428571427</v>
      </c>
    </row>
    <row r="270" spans="1:9" x14ac:dyDescent="0.25">
      <c r="C270" s="37">
        <v>10</v>
      </c>
      <c r="D270" s="10">
        <f t="shared" si="21"/>
        <v>9769.7999999999993</v>
      </c>
      <c r="E270" s="10">
        <f t="shared" si="20"/>
        <v>8950.9</v>
      </c>
      <c r="F270" s="12">
        <f t="shared" si="20"/>
        <v>4535.7</v>
      </c>
      <c r="G270" s="12">
        <f t="shared" si="20"/>
        <v>3018.3</v>
      </c>
      <c r="H270" s="12">
        <f t="shared" si="20"/>
        <v>1516.5</v>
      </c>
      <c r="I270" s="12">
        <f t="shared" si="20"/>
        <v>1830.4</v>
      </c>
    </row>
    <row r="271" spans="1:9" x14ac:dyDescent="0.25">
      <c r="C271" s="37">
        <v>13</v>
      </c>
      <c r="D271" s="12">
        <f t="shared" si="21"/>
        <v>7515.2307692307695</v>
      </c>
      <c r="E271" s="12">
        <f t="shared" si="20"/>
        <v>6885.3076923076924</v>
      </c>
      <c r="F271" s="12">
        <f t="shared" si="20"/>
        <v>3489</v>
      </c>
      <c r="G271" s="12">
        <f t="shared" si="20"/>
        <v>2321.7692307692309</v>
      </c>
      <c r="H271" s="12">
        <f t="shared" si="20"/>
        <v>1166.5384615384614</v>
      </c>
      <c r="I271" s="12">
        <f t="shared" si="20"/>
        <v>1408</v>
      </c>
    </row>
    <row r="272" spans="1:9" x14ac:dyDescent="0.25">
      <c r="C272" s="37">
        <v>16</v>
      </c>
      <c r="D272" s="12">
        <f t="shared" si="21"/>
        <v>6106.125</v>
      </c>
      <c r="E272" s="12">
        <f t="shared" si="20"/>
        <v>5594.3125</v>
      </c>
      <c r="F272" s="12">
        <f t="shared" si="20"/>
        <v>2834.8125</v>
      </c>
      <c r="G272" s="12">
        <f t="shared" si="20"/>
        <v>1886.4375</v>
      </c>
      <c r="H272" s="12">
        <f t="shared" si="20"/>
        <v>947.8125</v>
      </c>
      <c r="I272" s="12">
        <f t="shared" si="20"/>
        <v>1144</v>
      </c>
    </row>
    <row r="273" spans="1:10" x14ac:dyDescent="0.25">
      <c r="C273" s="37">
        <v>19</v>
      </c>
      <c r="D273" s="12">
        <f t="shared" si="21"/>
        <v>5142</v>
      </c>
      <c r="E273" s="12">
        <f t="shared" si="20"/>
        <v>4711</v>
      </c>
      <c r="F273" s="12">
        <f t="shared" si="20"/>
        <v>2387.2105263157896</v>
      </c>
      <c r="G273" s="12">
        <f t="shared" si="20"/>
        <v>1588.578947368421</v>
      </c>
      <c r="H273" s="12">
        <f t="shared" si="20"/>
        <v>798.15789473684208</v>
      </c>
      <c r="I273" s="12">
        <f t="shared" si="20"/>
        <v>963.36842105263156</v>
      </c>
    </row>
    <row r="274" spans="1:10" x14ac:dyDescent="0.25">
      <c r="C274" s="37">
        <v>22</v>
      </c>
      <c r="D274" s="12">
        <f t="shared" si="21"/>
        <v>4440.818181818182</v>
      </c>
      <c r="E274" s="12">
        <f t="shared" si="20"/>
        <v>4068.590909090909</v>
      </c>
      <c r="F274" s="12">
        <f t="shared" si="20"/>
        <v>2061.681818181818</v>
      </c>
      <c r="G274" s="12">
        <f t="shared" si="20"/>
        <v>1371.9545454545455</v>
      </c>
      <c r="H274" s="12">
        <f t="shared" si="20"/>
        <v>689.31818181818187</v>
      </c>
      <c r="I274" s="12">
        <f t="shared" si="20"/>
        <v>832</v>
      </c>
    </row>
    <row r="275" spans="1:10" x14ac:dyDescent="0.25">
      <c r="C275" s="37">
        <v>25</v>
      </c>
      <c r="D275" s="12">
        <f t="shared" si="21"/>
        <v>3907.92</v>
      </c>
      <c r="E275" s="12">
        <f t="shared" si="20"/>
        <v>3580.36</v>
      </c>
      <c r="F275" s="12">
        <f t="shared" si="20"/>
        <v>1814.28</v>
      </c>
      <c r="G275" s="12">
        <f t="shared" si="20"/>
        <v>1207.32</v>
      </c>
      <c r="H275" s="12">
        <f t="shared" si="20"/>
        <v>606.6</v>
      </c>
      <c r="I275" s="12">
        <f t="shared" si="20"/>
        <v>732.16</v>
      </c>
    </row>
    <row r="276" spans="1:10" x14ac:dyDescent="0.25">
      <c r="C276" s="37">
        <v>28</v>
      </c>
      <c r="D276" s="12">
        <f t="shared" si="21"/>
        <v>3489.2142857142858</v>
      </c>
      <c r="E276" s="12">
        <f t="shared" si="20"/>
        <v>3196.75</v>
      </c>
      <c r="F276" s="12">
        <f t="shared" si="20"/>
        <v>1619.8928571428571</v>
      </c>
      <c r="G276" s="12">
        <f t="shared" si="20"/>
        <v>1077.9642857142858</v>
      </c>
      <c r="H276" s="12">
        <f t="shared" si="20"/>
        <v>541.60714285714289</v>
      </c>
      <c r="I276" s="12">
        <f t="shared" si="20"/>
        <v>653.71428571428567</v>
      </c>
    </row>
    <row r="277" spans="1:10" x14ac:dyDescent="0.25">
      <c r="C277" s="37">
        <v>31</v>
      </c>
      <c r="D277" s="12">
        <f t="shared" si="21"/>
        <v>3151.5483870967741</v>
      </c>
      <c r="E277" s="12">
        <f t="shared" si="20"/>
        <v>2887.3870967741937</v>
      </c>
      <c r="F277" s="12">
        <f t="shared" si="20"/>
        <v>1463.1290322580646</v>
      </c>
      <c r="G277" s="12">
        <f t="shared" si="20"/>
        <v>973.64516129032256</v>
      </c>
      <c r="H277" s="12">
        <f t="shared" si="20"/>
        <v>489.19354838709677</v>
      </c>
      <c r="I277" s="12">
        <f t="shared" si="20"/>
        <v>590.45161290322585</v>
      </c>
    </row>
    <row r="278" spans="1:10" x14ac:dyDescent="0.25">
      <c r="C278" s="37">
        <v>34</v>
      </c>
      <c r="D278" s="12">
        <f t="shared" si="21"/>
        <v>2873.4705882352941</v>
      </c>
      <c r="E278" s="12">
        <f t="shared" si="20"/>
        <v>2632.6176470588234</v>
      </c>
      <c r="F278" s="12">
        <f t="shared" si="20"/>
        <v>1334.0294117647059</v>
      </c>
      <c r="G278" s="12">
        <f t="shared" si="20"/>
        <v>887.73529411764707</v>
      </c>
      <c r="H278" s="12">
        <f t="shared" si="20"/>
        <v>446.02941176470586</v>
      </c>
      <c r="I278" s="12">
        <f t="shared" si="20"/>
        <v>538.35294117647061</v>
      </c>
    </row>
    <row r="279" spans="1:10" x14ac:dyDescent="0.25">
      <c r="C279" s="37">
        <v>37</v>
      </c>
      <c r="D279" s="12">
        <f t="shared" si="21"/>
        <v>2640.4864864864867</v>
      </c>
      <c r="E279" s="12">
        <f t="shared" si="20"/>
        <v>2419.1621621621621</v>
      </c>
      <c r="F279" s="12">
        <f t="shared" si="20"/>
        <v>1225.8648648648648</v>
      </c>
      <c r="G279" s="12">
        <f t="shared" si="20"/>
        <v>815.75675675675677</v>
      </c>
      <c r="H279" s="12">
        <f t="shared" si="20"/>
        <v>409.86486486486484</v>
      </c>
      <c r="I279" s="12">
        <f t="shared" si="20"/>
        <v>494.70270270270271</v>
      </c>
    </row>
    <row r="280" spans="1:10" x14ac:dyDescent="0.25">
      <c r="C280" s="37"/>
    </row>
    <row r="281" spans="1:10" x14ac:dyDescent="0.25">
      <c r="A281" s="45"/>
      <c r="B281" s="45"/>
      <c r="C281" s="37"/>
      <c r="J281" s="25"/>
    </row>
    <row r="282" spans="1:10" x14ac:dyDescent="0.25">
      <c r="A282" s="70" t="s">
        <v>63</v>
      </c>
      <c r="B282" s="70"/>
      <c r="C282" s="37"/>
      <c r="D282" s="37">
        <v>4</v>
      </c>
      <c r="E282" s="37">
        <v>4</v>
      </c>
      <c r="F282" s="37">
        <v>2</v>
      </c>
      <c r="G282" s="37">
        <v>1</v>
      </c>
      <c r="H282" s="37">
        <v>1</v>
      </c>
      <c r="I282" s="37">
        <v>1</v>
      </c>
      <c r="J282" s="25"/>
    </row>
    <row r="283" spans="1:10" x14ac:dyDescent="0.25">
      <c r="A283" s="45"/>
      <c r="B283" s="45"/>
      <c r="C283" s="37"/>
      <c r="J283" s="37"/>
    </row>
    <row r="284" spans="1:10" x14ac:dyDescent="0.25">
      <c r="C284" s="37"/>
      <c r="J284" s="37"/>
    </row>
    <row r="285" spans="1:10" x14ac:dyDescent="0.25">
      <c r="C285" s="37"/>
      <c r="J285" s="25"/>
    </row>
    <row r="286" spans="1:10" x14ac:dyDescent="0.25">
      <c r="C286" s="37"/>
      <c r="J286" s="25"/>
    </row>
    <row r="287" spans="1:10" x14ac:dyDescent="0.25">
      <c r="C287" s="37"/>
      <c r="D287" s="71" t="s">
        <v>23</v>
      </c>
      <c r="E287" s="71"/>
      <c r="I287" s="37" t="s">
        <v>26</v>
      </c>
      <c r="J287" s="37"/>
    </row>
    <row r="288" spans="1:10" x14ac:dyDescent="0.25">
      <c r="C288" s="37"/>
      <c r="J288" s="25"/>
    </row>
    <row r="289" spans="1:10" x14ac:dyDescent="0.25">
      <c r="C289" s="37"/>
      <c r="D289" s="3" t="s">
        <v>0</v>
      </c>
      <c r="E289" s="3" t="s">
        <v>1</v>
      </c>
      <c r="F289" s="3" t="s">
        <v>2</v>
      </c>
      <c r="G289" s="3" t="s">
        <v>3</v>
      </c>
      <c r="H289" s="44" t="s">
        <v>55</v>
      </c>
      <c r="I289" s="46" t="s">
        <v>56</v>
      </c>
      <c r="J289" s="25"/>
    </row>
    <row r="290" spans="1:10" x14ac:dyDescent="0.25">
      <c r="C290" s="37"/>
      <c r="J290" s="37"/>
    </row>
    <row r="291" spans="1:10" x14ac:dyDescent="0.25">
      <c r="A291" s="71" t="s">
        <v>36</v>
      </c>
      <c r="B291" s="71"/>
      <c r="C291" s="37"/>
      <c r="D291" s="25">
        <v>76994</v>
      </c>
      <c r="E291" s="25">
        <v>84107</v>
      </c>
      <c r="F291" s="25">
        <v>40210</v>
      </c>
      <c r="G291" s="25">
        <v>28874</v>
      </c>
      <c r="H291" s="25">
        <v>13695</v>
      </c>
      <c r="I291" s="25">
        <v>14466</v>
      </c>
      <c r="J291" s="25"/>
    </row>
    <row r="292" spans="1:10" x14ac:dyDescent="0.25">
      <c r="C292" s="37" t="s">
        <v>37</v>
      </c>
      <c r="J292" s="25"/>
    </row>
    <row r="293" spans="1:10" x14ac:dyDescent="0.25">
      <c r="C293" s="37">
        <v>1</v>
      </c>
      <c r="D293" s="10">
        <f>D$291/$C293</f>
        <v>76994</v>
      </c>
      <c r="E293" s="10">
        <f t="shared" ref="E293:I293" si="22">E$291/$C293</f>
        <v>84107</v>
      </c>
      <c r="F293" s="10">
        <f t="shared" si="22"/>
        <v>40210</v>
      </c>
      <c r="G293" s="10">
        <f t="shared" si="22"/>
        <v>28874</v>
      </c>
      <c r="H293" s="10">
        <f t="shared" si="22"/>
        <v>13695</v>
      </c>
      <c r="I293" s="10">
        <f t="shared" si="22"/>
        <v>14466</v>
      </c>
      <c r="J293" s="37"/>
    </row>
    <row r="294" spans="1:10" x14ac:dyDescent="0.25">
      <c r="C294" s="37">
        <v>4</v>
      </c>
      <c r="D294" s="10">
        <f t="shared" ref="D294:I303" si="23">D$291/$C294</f>
        <v>19248.5</v>
      </c>
      <c r="E294" s="10">
        <f t="shared" si="23"/>
        <v>21026.75</v>
      </c>
      <c r="F294" s="10">
        <f t="shared" si="23"/>
        <v>10052.5</v>
      </c>
      <c r="G294" s="12">
        <f t="shared" si="23"/>
        <v>7218.5</v>
      </c>
      <c r="H294" s="12">
        <f t="shared" si="23"/>
        <v>3423.75</v>
      </c>
      <c r="I294" s="12">
        <f t="shared" si="23"/>
        <v>3616.5</v>
      </c>
      <c r="J294" s="25"/>
    </row>
    <row r="295" spans="1:10" x14ac:dyDescent="0.25">
      <c r="C295" s="37">
        <v>7</v>
      </c>
      <c r="D295" s="10">
        <f t="shared" si="23"/>
        <v>10999.142857142857</v>
      </c>
      <c r="E295" s="10">
        <f t="shared" si="23"/>
        <v>12015.285714285714</v>
      </c>
      <c r="F295" s="12">
        <f t="shared" si="23"/>
        <v>5744.2857142857147</v>
      </c>
      <c r="G295" s="12">
        <f t="shared" si="23"/>
        <v>4124.8571428571431</v>
      </c>
      <c r="H295" s="12">
        <f t="shared" si="23"/>
        <v>1956.4285714285713</v>
      </c>
      <c r="I295" s="12">
        <f t="shared" si="23"/>
        <v>2066.5714285714284</v>
      </c>
      <c r="J295" s="25"/>
    </row>
    <row r="296" spans="1:10" x14ac:dyDescent="0.25">
      <c r="C296" s="37">
        <v>10</v>
      </c>
      <c r="D296" s="12">
        <f t="shared" si="23"/>
        <v>7699.4</v>
      </c>
      <c r="E296" s="12">
        <f t="shared" si="23"/>
        <v>8410.7000000000007</v>
      </c>
      <c r="F296" s="12">
        <f t="shared" si="23"/>
        <v>4021</v>
      </c>
      <c r="G296" s="12">
        <f t="shared" si="23"/>
        <v>2887.4</v>
      </c>
      <c r="H296" s="12">
        <f t="shared" si="23"/>
        <v>1369.5</v>
      </c>
      <c r="I296" s="12">
        <f t="shared" si="23"/>
        <v>1446.6</v>
      </c>
    </row>
    <row r="297" spans="1:10" x14ac:dyDescent="0.25">
      <c r="C297" s="37">
        <v>13</v>
      </c>
      <c r="D297" s="12">
        <f t="shared" si="23"/>
        <v>5922.6153846153848</v>
      </c>
      <c r="E297" s="12">
        <f t="shared" si="23"/>
        <v>6469.7692307692305</v>
      </c>
      <c r="F297" s="12">
        <f t="shared" si="23"/>
        <v>3093.0769230769229</v>
      </c>
      <c r="G297" s="12">
        <f t="shared" si="23"/>
        <v>2221.0769230769229</v>
      </c>
      <c r="H297" s="12">
        <f t="shared" si="23"/>
        <v>1053.4615384615386</v>
      </c>
      <c r="I297" s="12">
        <f t="shared" si="23"/>
        <v>1112.7692307692307</v>
      </c>
    </row>
    <row r="298" spans="1:10" x14ac:dyDescent="0.25">
      <c r="C298" s="37">
        <v>16</v>
      </c>
      <c r="D298" s="12">
        <f t="shared" si="23"/>
        <v>4812.125</v>
      </c>
      <c r="E298" s="12">
        <f t="shared" si="23"/>
        <v>5256.6875</v>
      </c>
      <c r="F298" s="12">
        <f t="shared" si="23"/>
        <v>2513.125</v>
      </c>
      <c r="G298" s="12">
        <f t="shared" si="23"/>
        <v>1804.625</v>
      </c>
      <c r="H298" s="12">
        <f t="shared" si="23"/>
        <v>855.9375</v>
      </c>
      <c r="I298" s="12">
        <f t="shared" si="23"/>
        <v>904.125</v>
      </c>
    </row>
    <row r="299" spans="1:10" x14ac:dyDescent="0.25">
      <c r="C299" s="37">
        <v>19</v>
      </c>
      <c r="D299" s="12">
        <f t="shared" si="23"/>
        <v>4052.3157894736842</v>
      </c>
      <c r="E299" s="12">
        <f t="shared" si="23"/>
        <v>4426.6842105263158</v>
      </c>
      <c r="F299" s="12">
        <f t="shared" si="23"/>
        <v>2116.3157894736842</v>
      </c>
      <c r="G299" s="12">
        <f t="shared" si="23"/>
        <v>1519.6842105263158</v>
      </c>
      <c r="H299" s="12">
        <f t="shared" si="23"/>
        <v>720.78947368421052</v>
      </c>
      <c r="I299" s="12">
        <f t="shared" si="23"/>
        <v>761.36842105263156</v>
      </c>
    </row>
    <row r="300" spans="1:10" x14ac:dyDescent="0.25">
      <c r="C300" s="37">
        <v>22</v>
      </c>
      <c r="D300" s="12">
        <f t="shared" si="23"/>
        <v>3499.7272727272725</v>
      </c>
      <c r="E300" s="12">
        <f t="shared" si="23"/>
        <v>3823.0454545454545</v>
      </c>
      <c r="F300" s="12">
        <f t="shared" si="23"/>
        <v>1827.7272727272727</v>
      </c>
      <c r="G300" s="12">
        <f t="shared" si="23"/>
        <v>1312.4545454545455</v>
      </c>
      <c r="H300" s="12">
        <f t="shared" si="23"/>
        <v>622.5</v>
      </c>
      <c r="I300" s="12">
        <f t="shared" si="23"/>
        <v>657.5454545454545</v>
      </c>
    </row>
    <row r="301" spans="1:10" x14ac:dyDescent="0.25">
      <c r="C301" s="37">
        <v>25</v>
      </c>
      <c r="D301" s="12">
        <f t="shared" si="23"/>
        <v>3079.76</v>
      </c>
      <c r="E301" s="12">
        <f t="shared" si="23"/>
        <v>3364.28</v>
      </c>
      <c r="F301" s="12">
        <f t="shared" si="23"/>
        <v>1608.4</v>
      </c>
      <c r="G301" s="12">
        <f t="shared" si="23"/>
        <v>1154.96</v>
      </c>
      <c r="H301" s="12">
        <f t="shared" si="23"/>
        <v>547.79999999999995</v>
      </c>
      <c r="I301" s="12">
        <f t="shared" si="23"/>
        <v>578.64</v>
      </c>
    </row>
    <row r="302" spans="1:10" x14ac:dyDescent="0.25">
      <c r="C302" s="37">
        <v>28</v>
      </c>
      <c r="D302" s="12">
        <f t="shared" si="23"/>
        <v>2749.7857142857142</v>
      </c>
      <c r="E302" s="12">
        <f t="shared" si="23"/>
        <v>3003.8214285714284</v>
      </c>
      <c r="F302" s="12">
        <f t="shared" si="23"/>
        <v>1436.0714285714287</v>
      </c>
      <c r="G302" s="12">
        <f t="shared" si="23"/>
        <v>1031.2142857142858</v>
      </c>
      <c r="H302" s="12">
        <f t="shared" si="23"/>
        <v>489.10714285714283</v>
      </c>
      <c r="I302" s="12">
        <f t="shared" si="23"/>
        <v>516.64285714285711</v>
      </c>
    </row>
    <row r="303" spans="1:10" x14ac:dyDescent="0.25">
      <c r="C303" s="37">
        <v>31</v>
      </c>
      <c r="D303" s="12">
        <f t="shared" si="23"/>
        <v>2483.6774193548385</v>
      </c>
      <c r="E303" s="12">
        <f t="shared" si="23"/>
        <v>2713.1290322580644</v>
      </c>
      <c r="F303" s="12">
        <f t="shared" si="23"/>
        <v>1297.0967741935483</v>
      </c>
      <c r="G303" s="12">
        <f t="shared" si="23"/>
        <v>931.41935483870964</v>
      </c>
      <c r="H303" s="12">
        <f t="shared" si="23"/>
        <v>441.77419354838707</v>
      </c>
      <c r="I303" s="12">
        <f t="shared" si="23"/>
        <v>466.64516129032256</v>
      </c>
    </row>
    <row r="304" spans="1:10" x14ac:dyDescent="0.25">
      <c r="C304" s="37"/>
    </row>
    <row r="305" spans="1:9" x14ac:dyDescent="0.25">
      <c r="A305" s="45"/>
      <c r="B305" s="45"/>
      <c r="C305" s="37"/>
    </row>
    <row r="306" spans="1:9" x14ac:dyDescent="0.25">
      <c r="A306" s="70" t="s">
        <v>63</v>
      </c>
      <c r="B306" s="70"/>
      <c r="C306" s="37"/>
      <c r="D306" s="37">
        <v>3</v>
      </c>
      <c r="E306" s="37">
        <v>3</v>
      </c>
      <c r="F306" s="37">
        <v>2</v>
      </c>
      <c r="G306" s="37">
        <v>1</v>
      </c>
      <c r="H306" s="37">
        <v>1</v>
      </c>
      <c r="I306" s="37">
        <v>1</v>
      </c>
    </row>
    <row r="307" spans="1:9" x14ac:dyDescent="0.25">
      <c r="A307" s="45"/>
      <c r="B307" s="45"/>
      <c r="C307" s="37"/>
    </row>
    <row r="308" spans="1:9" x14ac:dyDescent="0.25">
      <c r="C308" s="37"/>
    </row>
    <row r="309" spans="1:9" x14ac:dyDescent="0.25">
      <c r="C309" s="37"/>
    </row>
    <row r="310" spans="1:9" x14ac:dyDescent="0.25">
      <c r="C310" s="37"/>
    </row>
    <row r="311" spans="1:9" x14ac:dyDescent="0.25">
      <c r="C311" s="37"/>
      <c r="D311" s="71" t="s">
        <v>24</v>
      </c>
      <c r="E311" s="71"/>
      <c r="I311" s="37" t="s">
        <v>27</v>
      </c>
    </row>
    <row r="312" spans="1:9" x14ac:dyDescent="0.25">
      <c r="C312" s="37"/>
    </row>
    <row r="313" spans="1:9" x14ac:dyDescent="0.25">
      <c r="C313" s="37"/>
      <c r="D313" s="3" t="s">
        <v>0</v>
      </c>
      <c r="E313" s="3" t="s">
        <v>1</v>
      </c>
      <c r="F313" s="3" t="s">
        <v>2</v>
      </c>
      <c r="G313" s="3" t="s">
        <v>3</v>
      </c>
      <c r="H313" s="44" t="s">
        <v>55</v>
      </c>
      <c r="I313" s="46" t="s">
        <v>56</v>
      </c>
    </row>
    <row r="314" spans="1:9" x14ac:dyDescent="0.25">
      <c r="C314" s="37"/>
    </row>
    <row r="315" spans="1:9" x14ac:dyDescent="0.25">
      <c r="A315" s="71" t="s">
        <v>36</v>
      </c>
      <c r="B315" s="71"/>
      <c r="C315" s="37"/>
      <c r="D315" s="25">
        <v>203091</v>
      </c>
      <c r="E315" s="25">
        <v>176100</v>
      </c>
      <c r="F315" s="25">
        <v>137532</v>
      </c>
      <c r="G315" s="25">
        <v>55105</v>
      </c>
      <c r="H315" s="25">
        <v>32427</v>
      </c>
      <c r="I315" s="25">
        <v>32245</v>
      </c>
    </row>
    <row r="316" spans="1:9" x14ac:dyDescent="0.25">
      <c r="C316" s="37" t="s">
        <v>37</v>
      </c>
    </row>
    <row r="317" spans="1:9" x14ac:dyDescent="0.25">
      <c r="C317" s="37">
        <v>1</v>
      </c>
      <c r="D317" s="10">
        <f>D$315/$C317</f>
        <v>203091</v>
      </c>
      <c r="E317" s="10">
        <f t="shared" ref="E317:I332" si="24">E$315/$C317</f>
        <v>176100</v>
      </c>
      <c r="F317" s="10">
        <f t="shared" si="24"/>
        <v>137532</v>
      </c>
      <c r="G317" s="10">
        <f t="shared" si="24"/>
        <v>55105</v>
      </c>
      <c r="H317" s="10">
        <f t="shared" si="24"/>
        <v>32427</v>
      </c>
      <c r="I317" s="10">
        <f t="shared" si="24"/>
        <v>32245</v>
      </c>
    </row>
    <row r="318" spans="1:9" x14ac:dyDescent="0.25">
      <c r="C318" s="37">
        <v>4</v>
      </c>
      <c r="D318" s="10">
        <f t="shared" ref="D318:I342" si="25">D$315/$C318</f>
        <v>50772.75</v>
      </c>
      <c r="E318" s="10">
        <f t="shared" si="24"/>
        <v>44025</v>
      </c>
      <c r="F318" s="10">
        <f t="shared" si="24"/>
        <v>34383</v>
      </c>
      <c r="G318" s="10">
        <f t="shared" si="24"/>
        <v>13776.25</v>
      </c>
      <c r="H318" s="12">
        <f t="shared" si="24"/>
        <v>8106.75</v>
      </c>
      <c r="I318" s="12">
        <f t="shared" si="24"/>
        <v>8061.25</v>
      </c>
    </row>
    <row r="319" spans="1:9" x14ac:dyDescent="0.25">
      <c r="C319" s="37">
        <v>7</v>
      </c>
      <c r="D319" s="10">
        <f t="shared" si="25"/>
        <v>29013</v>
      </c>
      <c r="E319" s="10">
        <f t="shared" si="24"/>
        <v>25157.142857142859</v>
      </c>
      <c r="F319" s="10">
        <f t="shared" si="24"/>
        <v>19647.428571428572</v>
      </c>
      <c r="G319" s="12">
        <f t="shared" si="24"/>
        <v>7872.1428571428569</v>
      </c>
      <c r="H319" s="12">
        <f t="shared" si="24"/>
        <v>4632.4285714285716</v>
      </c>
      <c r="I319" s="12">
        <f t="shared" si="24"/>
        <v>4606.4285714285716</v>
      </c>
    </row>
    <row r="320" spans="1:9" x14ac:dyDescent="0.25">
      <c r="C320" s="37">
        <v>10</v>
      </c>
      <c r="D320" s="10">
        <f t="shared" si="25"/>
        <v>20309.099999999999</v>
      </c>
      <c r="E320" s="10">
        <f t="shared" si="24"/>
        <v>17610</v>
      </c>
      <c r="F320" s="10">
        <f t="shared" si="24"/>
        <v>13753.2</v>
      </c>
      <c r="G320" s="12">
        <f t="shared" si="24"/>
        <v>5510.5</v>
      </c>
      <c r="H320" s="12">
        <f t="shared" si="24"/>
        <v>3242.7</v>
      </c>
      <c r="I320" s="12">
        <f t="shared" si="24"/>
        <v>3224.5</v>
      </c>
    </row>
    <row r="321" spans="3:10" x14ac:dyDescent="0.25">
      <c r="C321" s="37">
        <v>13</v>
      </c>
      <c r="D321" s="10">
        <f t="shared" si="25"/>
        <v>15622.384615384615</v>
      </c>
      <c r="E321" s="10">
        <f t="shared" si="24"/>
        <v>13546.153846153846</v>
      </c>
      <c r="F321" s="10">
        <f t="shared" si="24"/>
        <v>10579.384615384615</v>
      </c>
      <c r="G321" s="12">
        <f t="shared" si="24"/>
        <v>4238.8461538461543</v>
      </c>
      <c r="H321" s="12">
        <f t="shared" si="24"/>
        <v>2494.3846153846152</v>
      </c>
      <c r="I321" s="12">
        <f t="shared" si="24"/>
        <v>2480.3846153846152</v>
      </c>
    </row>
    <row r="322" spans="3:10" x14ac:dyDescent="0.25">
      <c r="C322" s="37">
        <v>16</v>
      </c>
      <c r="D322" s="10">
        <f t="shared" si="25"/>
        <v>12693.1875</v>
      </c>
      <c r="E322" s="10">
        <f t="shared" si="24"/>
        <v>11006.25</v>
      </c>
      <c r="F322" s="10">
        <f t="shared" si="24"/>
        <v>8595.75</v>
      </c>
      <c r="G322" s="12">
        <f t="shared" si="24"/>
        <v>3444.0625</v>
      </c>
      <c r="H322" s="12">
        <f t="shared" si="24"/>
        <v>2026.6875</v>
      </c>
      <c r="I322" s="12">
        <f t="shared" si="24"/>
        <v>2015.3125</v>
      </c>
    </row>
    <row r="323" spans="3:10" x14ac:dyDescent="0.25">
      <c r="C323" s="37">
        <v>19</v>
      </c>
      <c r="D323" s="10">
        <f t="shared" si="25"/>
        <v>10689</v>
      </c>
      <c r="E323" s="10">
        <f t="shared" si="24"/>
        <v>9268.4210526315783</v>
      </c>
      <c r="F323" s="12">
        <f t="shared" si="24"/>
        <v>7238.5263157894733</v>
      </c>
      <c r="G323" s="12">
        <f t="shared" si="24"/>
        <v>2900.2631578947367</v>
      </c>
      <c r="H323" s="12">
        <f t="shared" si="24"/>
        <v>1706.6842105263158</v>
      </c>
      <c r="I323" s="12">
        <f t="shared" si="24"/>
        <v>1697.1052631578948</v>
      </c>
    </row>
    <row r="324" spans="3:10" x14ac:dyDescent="0.25">
      <c r="C324" s="37">
        <v>22</v>
      </c>
      <c r="D324" s="10">
        <f t="shared" si="25"/>
        <v>9231.4090909090901</v>
      </c>
      <c r="E324" s="12">
        <f t="shared" si="24"/>
        <v>8004.545454545455</v>
      </c>
      <c r="F324" s="12">
        <f t="shared" si="24"/>
        <v>6251.454545454545</v>
      </c>
      <c r="G324" s="12">
        <f t="shared" si="24"/>
        <v>2504.7727272727275</v>
      </c>
      <c r="H324" s="12">
        <f t="shared" si="24"/>
        <v>1473.9545454545455</v>
      </c>
      <c r="I324" s="12">
        <f t="shared" si="24"/>
        <v>1465.6818181818182</v>
      </c>
    </row>
    <row r="325" spans="3:10" x14ac:dyDescent="0.25">
      <c r="C325" s="37">
        <v>25</v>
      </c>
      <c r="D325" s="10">
        <f t="shared" si="25"/>
        <v>8123.64</v>
      </c>
      <c r="E325" s="12">
        <f t="shared" si="24"/>
        <v>7044</v>
      </c>
      <c r="F325" s="12">
        <f t="shared" si="24"/>
        <v>5501.28</v>
      </c>
      <c r="G325" s="12">
        <f t="shared" si="24"/>
        <v>2204.1999999999998</v>
      </c>
      <c r="H325" s="12">
        <f t="shared" si="24"/>
        <v>1297.08</v>
      </c>
      <c r="I325" s="12">
        <f t="shared" si="24"/>
        <v>1289.8</v>
      </c>
      <c r="J325" s="25"/>
    </row>
    <row r="326" spans="3:10" x14ac:dyDescent="0.25">
      <c r="C326" s="37">
        <v>28</v>
      </c>
      <c r="D326" s="12">
        <f t="shared" si="25"/>
        <v>7253.25</v>
      </c>
      <c r="E326" s="12">
        <f t="shared" si="24"/>
        <v>6289.2857142857147</v>
      </c>
      <c r="F326" s="12">
        <f t="shared" si="24"/>
        <v>4911.8571428571431</v>
      </c>
      <c r="G326" s="12">
        <f t="shared" si="24"/>
        <v>1968.0357142857142</v>
      </c>
      <c r="H326" s="12">
        <f t="shared" si="24"/>
        <v>1158.1071428571429</v>
      </c>
      <c r="I326" s="12">
        <f t="shared" si="24"/>
        <v>1151.6071428571429</v>
      </c>
      <c r="J326" s="25"/>
    </row>
    <row r="327" spans="3:10" x14ac:dyDescent="0.25">
      <c r="C327" s="37">
        <v>31</v>
      </c>
      <c r="D327" s="12">
        <f t="shared" si="25"/>
        <v>6551.322580645161</v>
      </c>
      <c r="E327" s="12">
        <f t="shared" si="24"/>
        <v>5680.6451612903229</v>
      </c>
      <c r="F327" s="12">
        <f t="shared" si="24"/>
        <v>4436.5161290322585</v>
      </c>
      <c r="G327" s="12">
        <f t="shared" si="24"/>
        <v>1777.5806451612902</v>
      </c>
      <c r="H327" s="12">
        <f t="shared" si="24"/>
        <v>1046.0322580645161</v>
      </c>
      <c r="I327" s="12">
        <f t="shared" si="24"/>
        <v>1040.1612903225807</v>
      </c>
      <c r="J327" s="37"/>
    </row>
    <row r="328" spans="3:10" x14ac:dyDescent="0.25">
      <c r="C328" s="37">
        <v>34</v>
      </c>
      <c r="D328" s="12">
        <f t="shared" si="25"/>
        <v>5973.2647058823532</v>
      </c>
      <c r="E328" s="12">
        <f t="shared" si="24"/>
        <v>5179.411764705882</v>
      </c>
      <c r="F328" s="12">
        <f t="shared" si="24"/>
        <v>4045.0588235294117</v>
      </c>
      <c r="G328" s="12">
        <f t="shared" si="24"/>
        <v>1620.7352941176471</v>
      </c>
      <c r="H328" s="12">
        <f t="shared" si="24"/>
        <v>953.73529411764707</v>
      </c>
      <c r="I328" s="12">
        <f t="shared" si="24"/>
        <v>948.38235294117646</v>
      </c>
      <c r="J328" s="25"/>
    </row>
    <row r="329" spans="3:10" x14ac:dyDescent="0.25">
      <c r="C329" s="37">
        <v>37</v>
      </c>
      <c r="D329" s="12">
        <f t="shared" si="25"/>
        <v>5488.9459459459458</v>
      </c>
      <c r="E329" s="12">
        <f t="shared" si="24"/>
        <v>4759.4594594594591</v>
      </c>
      <c r="F329" s="12">
        <f t="shared" si="24"/>
        <v>3717.0810810810813</v>
      </c>
      <c r="G329" s="12">
        <f t="shared" si="24"/>
        <v>1489.3243243243244</v>
      </c>
      <c r="H329" s="12">
        <f t="shared" si="24"/>
        <v>876.40540540540542</v>
      </c>
      <c r="I329" s="12">
        <f t="shared" si="24"/>
        <v>871.48648648648646</v>
      </c>
      <c r="J329" s="25"/>
    </row>
    <row r="330" spans="3:10" x14ac:dyDescent="0.25">
      <c r="C330" s="37">
        <v>40</v>
      </c>
      <c r="D330" s="12">
        <f t="shared" si="25"/>
        <v>5077.2749999999996</v>
      </c>
      <c r="E330" s="12">
        <f t="shared" si="24"/>
        <v>4402.5</v>
      </c>
      <c r="F330" s="12">
        <f t="shared" si="24"/>
        <v>3438.3</v>
      </c>
      <c r="G330" s="12">
        <f t="shared" si="24"/>
        <v>1377.625</v>
      </c>
      <c r="H330" s="12">
        <f t="shared" si="24"/>
        <v>810.67499999999995</v>
      </c>
      <c r="I330" s="12">
        <f t="shared" si="24"/>
        <v>806.125</v>
      </c>
    </row>
    <row r="331" spans="3:10" x14ac:dyDescent="0.25">
      <c r="C331" s="37">
        <v>43</v>
      </c>
      <c r="D331" s="12">
        <f t="shared" si="25"/>
        <v>4723.0465116279074</v>
      </c>
      <c r="E331" s="12">
        <f t="shared" si="24"/>
        <v>4095.3488372093025</v>
      </c>
      <c r="F331" s="12">
        <f t="shared" si="24"/>
        <v>3198.4186046511627</v>
      </c>
      <c r="G331" s="12">
        <f t="shared" si="24"/>
        <v>1281.5116279069769</v>
      </c>
      <c r="H331" s="12">
        <f t="shared" si="24"/>
        <v>754.11627906976742</v>
      </c>
      <c r="I331" s="12">
        <f t="shared" si="24"/>
        <v>749.88372093023258</v>
      </c>
    </row>
    <row r="332" spans="3:10" x14ac:dyDescent="0.25">
      <c r="C332" s="37">
        <v>46</v>
      </c>
      <c r="D332" s="12">
        <f t="shared" si="25"/>
        <v>4415.021739130435</v>
      </c>
      <c r="E332" s="12">
        <f t="shared" si="24"/>
        <v>3828.2608695652175</v>
      </c>
      <c r="F332" s="12">
        <f t="shared" si="24"/>
        <v>2989.8260869565215</v>
      </c>
      <c r="G332" s="12">
        <f t="shared" si="24"/>
        <v>1197.9347826086957</v>
      </c>
      <c r="H332" s="12">
        <f t="shared" si="24"/>
        <v>704.93478260869563</v>
      </c>
      <c r="I332" s="12">
        <f t="shared" si="24"/>
        <v>700.97826086956525</v>
      </c>
    </row>
    <row r="333" spans="3:10" x14ac:dyDescent="0.25">
      <c r="C333" s="37">
        <v>49</v>
      </c>
      <c r="D333" s="12">
        <f t="shared" si="25"/>
        <v>4144.7142857142853</v>
      </c>
      <c r="E333" s="12">
        <f t="shared" si="25"/>
        <v>3593.8775510204082</v>
      </c>
      <c r="F333" s="12">
        <f t="shared" si="25"/>
        <v>2806.7755102040815</v>
      </c>
      <c r="G333" s="12">
        <f t="shared" si="25"/>
        <v>1124.591836734694</v>
      </c>
      <c r="H333" s="12">
        <f t="shared" si="25"/>
        <v>661.77551020408168</v>
      </c>
      <c r="I333" s="12">
        <f t="shared" si="25"/>
        <v>658.0612244897959</v>
      </c>
    </row>
    <row r="334" spans="3:10" x14ac:dyDescent="0.25">
      <c r="C334" s="37">
        <v>52</v>
      </c>
      <c r="D334" s="12">
        <f t="shared" si="25"/>
        <v>3905.5961538461538</v>
      </c>
      <c r="E334" s="12">
        <f t="shared" si="25"/>
        <v>3386.5384615384614</v>
      </c>
      <c r="F334" s="12">
        <f t="shared" si="25"/>
        <v>2644.8461538461538</v>
      </c>
      <c r="G334" s="12">
        <f t="shared" si="25"/>
        <v>1059.7115384615386</v>
      </c>
      <c r="H334" s="12">
        <f t="shared" si="25"/>
        <v>623.59615384615381</v>
      </c>
      <c r="I334" s="12">
        <f t="shared" si="25"/>
        <v>620.09615384615381</v>
      </c>
    </row>
    <row r="335" spans="3:10" x14ac:dyDescent="0.25">
      <c r="C335" s="37">
        <v>55</v>
      </c>
      <c r="D335" s="12">
        <f t="shared" si="25"/>
        <v>3692.5636363636363</v>
      </c>
      <c r="E335" s="12">
        <f t="shared" si="25"/>
        <v>3201.818181818182</v>
      </c>
      <c r="F335" s="12">
        <f t="shared" si="25"/>
        <v>2500.5818181818181</v>
      </c>
      <c r="G335" s="12">
        <f t="shared" si="25"/>
        <v>1001.9090909090909</v>
      </c>
      <c r="H335" s="12">
        <f t="shared" si="25"/>
        <v>589.58181818181822</v>
      </c>
      <c r="I335" s="12">
        <f t="shared" si="25"/>
        <v>586.27272727272725</v>
      </c>
    </row>
    <row r="336" spans="3:10" x14ac:dyDescent="0.25">
      <c r="C336" s="37">
        <v>58</v>
      </c>
      <c r="D336" s="12">
        <f t="shared" si="25"/>
        <v>3501.5689655172414</v>
      </c>
      <c r="E336" s="12">
        <f t="shared" si="25"/>
        <v>3036.2068965517242</v>
      </c>
      <c r="F336" s="12">
        <f t="shared" si="25"/>
        <v>2371.2413793103447</v>
      </c>
      <c r="G336" s="12">
        <f t="shared" si="25"/>
        <v>950.08620689655174</v>
      </c>
      <c r="H336" s="12">
        <f t="shared" si="25"/>
        <v>559.08620689655174</v>
      </c>
      <c r="I336" s="12">
        <f t="shared" si="25"/>
        <v>555.94827586206895</v>
      </c>
    </row>
    <row r="337" spans="1:9" x14ac:dyDescent="0.25">
      <c r="C337" s="37">
        <v>61</v>
      </c>
      <c r="D337" s="12">
        <f t="shared" si="25"/>
        <v>3329.3606557377047</v>
      </c>
      <c r="E337" s="12">
        <f t="shared" si="25"/>
        <v>2886.8852459016393</v>
      </c>
      <c r="F337" s="12">
        <f t="shared" si="25"/>
        <v>2254.622950819672</v>
      </c>
      <c r="G337" s="12">
        <f t="shared" si="25"/>
        <v>903.36065573770497</v>
      </c>
      <c r="H337" s="12">
        <f t="shared" si="25"/>
        <v>531.59016393442619</v>
      </c>
      <c r="I337" s="12">
        <f t="shared" si="25"/>
        <v>528.60655737704917</v>
      </c>
    </row>
    <row r="338" spans="1:9" x14ac:dyDescent="0.25">
      <c r="C338" s="37">
        <v>64</v>
      </c>
      <c r="D338" s="12">
        <f t="shared" si="25"/>
        <v>3173.296875</v>
      </c>
      <c r="E338" s="12">
        <f t="shared" si="25"/>
        <v>2751.5625</v>
      </c>
      <c r="F338" s="12">
        <f t="shared" si="25"/>
        <v>2148.9375</v>
      </c>
      <c r="G338" s="12">
        <f t="shared" si="25"/>
        <v>861.015625</v>
      </c>
      <c r="H338" s="12">
        <f t="shared" si="25"/>
        <v>506.671875</v>
      </c>
      <c r="I338" s="12">
        <f t="shared" si="25"/>
        <v>503.828125</v>
      </c>
    </row>
    <row r="339" spans="1:9" x14ac:dyDescent="0.25">
      <c r="C339" s="37">
        <v>67</v>
      </c>
      <c r="D339" s="12">
        <f t="shared" si="25"/>
        <v>3031.2089552238808</v>
      </c>
      <c r="E339" s="12">
        <f t="shared" si="25"/>
        <v>2628.3582089552237</v>
      </c>
      <c r="F339" s="12">
        <f t="shared" si="25"/>
        <v>2052.7164179104479</v>
      </c>
      <c r="G339" s="12">
        <f t="shared" si="25"/>
        <v>822.46268656716416</v>
      </c>
      <c r="H339" s="12">
        <f t="shared" si="25"/>
        <v>483.9850746268657</v>
      </c>
      <c r="I339" s="12">
        <f t="shared" si="25"/>
        <v>481.26865671641792</v>
      </c>
    </row>
    <row r="340" spans="1:9" x14ac:dyDescent="0.25">
      <c r="C340" s="37">
        <v>70</v>
      </c>
      <c r="D340" s="12">
        <f t="shared" si="25"/>
        <v>2901.3</v>
      </c>
      <c r="E340" s="12">
        <f t="shared" si="25"/>
        <v>2515.7142857142858</v>
      </c>
      <c r="F340" s="12">
        <f t="shared" si="25"/>
        <v>1964.7428571428572</v>
      </c>
      <c r="G340" s="12">
        <f t="shared" si="25"/>
        <v>787.21428571428567</v>
      </c>
      <c r="H340" s="12">
        <f t="shared" si="25"/>
        <v>463.24285714285713</v>
      </c>
      <c r="I340" s="12">
        <f t="shared" si="25"/>
        <v>460.64285714285717</v>
      </c>
    </row>
    <row r="341" spans="1:9" x14ac:dyDescent="0.25">
      <c r="C341" s="37">
        <v>73</v>
      </c>
      <c r="D341" s="12">
        <f t="shared" si="25"/>
        <v>2782.0684931506848</v>
      </c>
      <c r="E341" s="12">
        <f t="shared" si="25"/>
        <v>2412.3287671232879</v>
      </c>
      <c r="F341" s="12">
        <f t="shared" si="25"/>
        <v>1884</v>
      </c>
      <c r="G341" s="12">
        <f t="shared" si="25"/>
        <v>754.86301369863008</v>
      </c>
      <c r="H341" s="12">
        <f t="shared" si="25"/>
        <v>444.20547945205482</v>
      </c>
      <c r="I341" s="12">
        <f t="shared" si="25"/>
        <v>441.71232876712327</v>
      </c>
    </row>
    <row r="342" spans="1:9" x14ac:dyDescent="0.25">
      <c r="C342" s="37">
        <v>76</v>
      </c>
      <c r="D342" s="12">
        <f t="shared" si="25"/>
        <v>2672.25</v>
      </c>
      <c r="E342" s="12">
        <f t="shared" si="25"/>
        <v>2317.1052631578946</v>
      </c>
      <c r="F342" s="12">
        <f t="shared" si="25"/>
        <v>1809.6315789473683</v>
      </c>
      <c r="G342" s="12">
        <f t="shared" si="25"/>
        <v>725.06578947368416</v>
      </c>
      <c r="H342" s="12">
        <f t="shared" si="25"/>
        <v>426.67105263157896</v>
      </c>
      <c r="I342" s="12">
        <f t="shared" si="25"/>
        <v>424.2763157894737</v>
      </c>
    </row>
    <row r="343" spans="1:9" x14ac:dyDescent="0.25">
      <c r="C343" s="37"/>
    </row>
    <row r="344" spans="1:9" x14ac:dyDescent="0.25">
      <c r="A344" s="45"/>
      <c r="B344" s="45"/>
      <c r="C344" s="37"/>
    </row>
    <row r="345" spans="1:9" x14ac:dyDescent="0.25">
      <c r="A345" s="70" t="s">
        <v>63</v>
      </c>
      <c r="B345" s="70"/>
      <c r="C345" s="37"/>
      <c r="D345" s="37">
        <v>9</v>
      </c>
      <c r="E345" s="53">
        <v>7</v>
      </c>
      <c r="F345" s="37">
        <v>6</v>
      </c>
      <c r="G345" s="37">
        <v>2</v>
      </c>
      <c r="H345" s="37">
        <v>1</v>
      </c>
      <c r="I345" s="37">
        <v>1</v>
      </c>
    </row>
    <row r="346" spans="1:9" x14ac:dyDescent="0.25">
      <c r="A346" s="45"/>
      <c r="B346" s="45"/>
      <c r="C346" s="37"/>
    </row>
    <row r="347" spans="1:9" x14ac:dyDescent="0.25">
      <c r="A347" s="37"/>
      <c r="B347" s="37"/>
      <c r="C347" s="37"/>
    </row>
    <row r="348" spans="1:9" x14ac:dyDescent="0.25">
      <c r="C348" s="37"/>
    </row>
    <row r="349" spans="1:9" x14ac:dyDescent="0.25">
      <c r="C349" s="37"/>
    </row>
    <row r="350" spans="1:9" x14ac:dyDescent="0.25">
      <c r="C350" s="37"/>
      <c r="D350" s="71" t="s">
        <v>25</v>
      </c>
      <c r="E350" s="71"/>
      <c r="I350" s="37" t="s">
        <v>31</v>
      </c>
    </row>
    <row r="351" spans="1:9" x14ac:dyDescent="0.25">
      <c r="C351" s="37"/>
    </row>
    <row r="352" spans="1:9" x14ac:dyDescent="0.25">
      <c r="C352" s="37"/>
      <c r="D352" s="3" t="s">
        <v>0</v>
      </c>
      <c r="E352" s="3" t="s">
        <v>1</v>
      </c>
      <c r="F352" s="3" t="s">
        <v>2</v>
      </c>
      <c r="G352" s="3" t="s">
        <v>3</v>
      </c>
      <c r="H352" s="44" t="s">
        <v>55</v>
      </c>
      <c r="I352" s="46" t="s">
        <v>56</v>
      </c>
    </row>
    <row r="353" spans="1:9" x14ac:dyDescent="0.25">
      <c r="C353" s="37"/>
    </row>
    <row r="354" spans="1:9" x14ac:dyDescent="0.25">
      <c r="A354" s="71" t="s">
        <v>36</v>
      </c>
      <c r="B354" s="71"/>
      <c r="C354" s="37"/>
      <c r="D354" s="25">
        <v>251090</v>
      </c>
      <c r="E354" s="25">
        <v>109588</v>
      </c>
      <c r="F354" s="25">
        <v>142100</v>
      </c>
      <c r="G354" s="25">
        <v>28859</v>
      </c>
      <c r="H354" s="25">
        <v>21418</v>
      </c>
      <c r="I354" s="25">
        <v>25116</v>
      </c>
    </row>
    <row r="355" spans="1:9" x14ac:dyDescent="0.25">
      <c r="C355" s="37" t="s">
        <v>37</v>
      </c>
    </row>
    <row r="356" spans="1:9" x14ac:dyDescent="0.25">
      <c r="C356" s="37">
        <v>1</v>
      </c>
      <c r="D356" s="10">
        <f>D$354/$C356</f>
        <v>251090</v>
      </c>
      <c r="E356" s="10">
        <f t="shared" ref="E356:I371" si="26">E$354/$C356</f>
        <v>109588</v>
      </c>
      <c r="F356" s="10">
        <f t="shared" si="26"/>
        <v>142100</v>
      </c>
      <c r="G356" s="10">
        <f t="shared" si="26"/>
        <v>28859</v>
      </c>
      <c r="H356" s="10">
        <f t="shared" si="26"/>
        <v>21418</v>
      </c>
      <c r="I356" s="10">
        <f t="shared" si="26"/>
        <v>25116</v>
      </c>
    </row>
    <row r="357" spans="1:9" x14ac:dyDescent="0.25">
      <c r="C357" s="37">
        <v>4</v>
      </c>
      <c r="D357" s="10">
        <f t="shared" ref="D357:I378" si="27">D$354/$C357</f>
        <v>62772.5</v>
      </c>
      <c r="E357" s="10">
        <f t="shared" si="26"/>
        <v>27397</v>
      </c>
      <c r="F357" s="10">
        <f t="shared" si="26"/>
        <v>35525</v>
      </c>
      <c r="G357" s="12">
        <f t="shared" si="26"/>
        <v>7214.75</v>
      </c>
      <c r="H357" s="12">
        <f t="shared" si="26"/>
        <v>5354.5</v>
      </c>
      <c r="I357" s="12">
        <f t="shared" si="26"/>
        <v>6279</v>
      </c>
    </row>
    <row r="358" spans="1:9" x14ac:dyDescent="0.25">
      <c r="C358" s="37">
        <v>7</v>
      </c>
      <c r="D358" s="10">
        <f t="shared" si="27"/>
        <v>35870</v>
      </c>
      <c r="E358" s="10">
        <f t="shared" si="26"/>
        <v>15655.428571428571</v>
      </c>
      <c r="F358" s="10">
        <f t="shared" si="26"/>
        <v>20300</v>
      </c>
      <c r="G358" s="12">
        <f t="shared" si="26"/>
        <v>4122.7142857142853</v>
      </c>
      <c r="H358" s="12">
        <f t="shared" si="26"/>
        <v>3059.7142857142858</v>
      </c>
      <c r="I358" s="12">
        <f t="shared" si="26"/>
        <v>3588</v>
      </c>
    </row>
    <row r="359" spans="1:9" x14ac:dyDescent="0.25">
      <c r="C359" s="37">
        <v>10</v>
      </c>
      <c r="D359" s="10">
        <f t="shared" si="27"/>
        <v>25109</v>
      </c>
      <c r="E359" s="10">
        <f t="shared" si="26"/>
        <v>10958.8</v>
      </c>
      <c r="F359" s="10">
        <f t="shared" si="26"/>
        <v>14210</v>
      </c>
      <c r="G359" s="12">
        <f t="shared" si="26"/>
        <v>2885.9</v>
      </c>
      <c r="H359" s="12">
        <f t="shared" si="26"/>
        <v>2141.8000000000002</v>
      </c>
      <c r="I359" s="12">
        <f t="shared" si="26"/>
        <v>2511.6</v>
      </c>
    </row>
    <row r="360" spans="1:9" x14ac:dyDescent="0.25">
      <c r="C360" s="37">
        <v>13</v>
      </c>
      <c r="D360" s="10">
        <f t="shared" si="27"/>
        <v>19314.615384615383</v>
      </c>
      <c r="E360" s="12">
        <f t="shared" si="26"/>
        <v>8429.8461538461543</v>
      </c>
      <c r="F360" s="10">
        <f t="shared" si="26"/>
        <v>10930.76923076923</v>
      </c>
      <c r="G360" s="12">
        <f t="shared" si="26"/>
        <v>2219.9230769230771</v>
      </c>
      <c r="H360" s="12">
        <f t="shared" si="26"/>
        <v>1647.5384615384614</v>
      </c>
      <c r="I360" s="12">
        <f t="shared" si="26"/>
        <v>1932</v>
      </c>
    </row>
    <row r="361" spans="1:9" x14ac:dyDescent="0.25">
      <c r="C361" s="37">
        <v>16</v>
      </c>
      <c r="D361" s="10">
        <f t="shared" si="27"/>
        <v>15693.125</v>
      </c>
      <c r="E361" s="12">
        <f t="shared" si="26"/>
        <v>6849.25</v>
      </c>
      <c r="F361" s="10">
        <f t="shared" si="26"/>
        <v>8881.25</v>
      </c>
      <c r="G361" s="12">
        <f t="shared" si="26"/>
        <v>1803.6875</v>
      </c>
      <c r="H361" s="12">
        <f t="shared" si="26"/>
        <v>1338.625</v>
      </c>
      <c r="I361" s="12">
        <f t="shared" si="26"/>
        <v>1569.75</v>
      </c>
    </row>
    <row r="362" spans="1:9" x14ac:dyDescent="0.25">
      <c r="C362" s="37">
        <v>19</v>
      </c>
      <c r="D362" s="10">
        <f t="shared" si="27"/>
        <v>13215.263157894737</v>
      </c>
      <c r="E362" s="12">
        <f t="shared" si="26"/>
        <v>5767.7894736842109</v>
      </c>
      <c r="F362" s="12">
        <f t="shared" si="26"/>
        <v>7478.9473684210525</v>
      </c>
      <c r="G362" s="12">
        <f t="shared" si="26"/>
        <v>1518.8947368421052</v>
      </c>
      <c r="H362" s="12">
        <f t="shared" si="26"/>
        <v>1127.2631578947369</v>
      </c>
      <c r="I362" s="12">
        <f t="shared" si="26"/>
        <v>1321.8947368421052</v>
      </c>
    </row>
    <row r="363" spans="1:9" x14ac:dyDescent="0.25">
      <c r="C363" s="37">
        <v>22</v>
      </c>
      <c r="D363" s="10">
        <f t="shared" si="27"/>
        <v>11413.181818181818</v>
      </c>
      <c r="E363" s="12">
        <f t="shared" si="26"/>
        <v>4981.272727272727</v>
      </c>
      <c r="F363" s="12">
        <f t="shared" si="26"/>
        <v>6459.090909090909</v>
      </c>
      <c r="G363" s="12">
        <f t="shared" si="26"/>
        <v>1311.7727272727273</v>
      </c>
      <c r="H363" s="12">
        <f t="shared" si="26"/>
        <v>973.5454545454545</v>
      </c>
      <c r="I363" s="12">
        <f t="shared" si="26"/>
        <v>1141.6363636363637</v>
      </c>
    </row>
    <row r="364" spans="1:9" x14ac:dyDescent="0.25">
      <c r="C364" s="37">
        <v>25</v>
      </c>
      <c r="D364" s="10">
        <f t="shared" si="27"/>
        <v>10043.6</v>
      </c>
      <c r="E364" s="12">
        <f t="shared" si="26"/>
        <v>4383.5200000000004</v>
      </c>
      <c r="F364" s="12">
        <f t="shared" si="26"/>
        <v>5684</v>
      </c>
      <c r="G364" s="12">
        <f t="shared" si="26"/>
        <v>1154.3599999999999</v>
      </c>
      <c r="H364" s="12">
        <f t="shared" si="26"/>
        <v>856.72</v>
      </c>
      <c r="I364" s="12">
        <f t="shared" si="26"/>
        <v>1004.64</v>
      </c>
    </row>
    <row r="365" spans="1:9" x14ac:dyDescent="0.25">
      <c r="C365" s="37">
        <v>28</v>
      </c>
      <c r="D365" s="10">
        <f t="shared" si="27"/>
        <v>8967.5</v>
      </c>
      <c r="E365" s="12">
        <f t="shared" si="26"/>
        <v>3913.8571428571427</v>
      </c>
      <c r="F365" s="12">
        <f t="shared" si="26"/>
        <v>5075</v>
      </c>
      <c r="G365" s="12">
        <f t="shared" si="26"/>
        <v>1030.6785714285713</v>
      </c>
      <c r="H365" s="12">
        <f t="shared" si="26"/>
        <v>764.92857142857144</v>
      </c>
      <c r="I365" s="12">
        <f t="shared" si="26"/>
        <v>897</v>
      </c>
    </row>
    <row r="366" spans="1:9" x14ac:dyDescent="0.25">
      <c r="C366" s="37">
        <v>31</v>
      </c>
      <c r="D366" s="12">
        <f t="shared" si="27"/>
        <v>8099.677419354839</v>
      </c>
      <c r="E366" s="12">
        <f t="shared" si="26"/>
        <v>3535.0967741935483</v>
      </c>
      <c r="F366" s="12">
        <f t="shared" si="26"/>
        <v>4583.8709677419356</v>
      </c>
      <c r="G366" s="12">
        <f t="shared" si="26"/>
        <v>930.93548387096769</v>
      </c>
      <c r="H366" s="12">
        <f t="shared" si="26"/>
        <v>690.90322580645159</v>
      </c>
      <c r="I366" s="12">
        <f t="shared" si="26"/>
        <v>810.19354838709683</v>
      </c>
    </row>
    <row r="367" spans="1:9" x14ac:dyDescent="0.25">
      <c r="C367" s="37">
        <v>34</v>
      </c>
      <c r="D367" s="12">
        <f t="shared" si="27"/>
        <v>7385</v>
      </c>
      <c r="E367" s="12">
        <f t="shared" si="26"/>
        <v>3223.1764705882351</v>
      </c>
      <c r="F367" s="12">
        <f t="shared" si="26"/>
        <v>4179.411764705882</v>
      </c>
      <c r="G367" s="12">
        <f t="shared" si="26"/>
        <v>848.79411764705878</v>
      </c>
      <c r="H367" s="12">
        <f t="shared" si="26"/>
        <v>629.94117647058829</v>
      </c>
      <c r="I367" s="12">
        <f t="shared" si="26"/>
        <v>738.70588235294122</v>
      </c>
    </row>
    <row r="368" spans="1:9" x14ac:dyDescent="0.25">
      <c r="C368" s="37">
        <v>37</v>
      </c>
      <c r="D368" s="12">
        <f t="shared" si="27"/>
        <v>6786.2162162162158</v>
      </c>
      <c r="E368" s="12">
        <f t="shared" si="26"/>
        <v>2961.8378378378379</v>
      </c>
      <c r="F368" s="12">
        <f t="shared" si="26"/>
        <v>3840.5405405405404</v>
      </c>
      <c r="G368" s="12">
        <f t="shared" si="26"/>
        <v>779.97297297297303</v>
      </c>
      <c r="H368" s="12">
        <f t="shared" si="26"/>
        <v>578.8648648648649</v>
      </c>
      <c r="I368" s="12">
        <f t="shared" si="26"/>
        <v>678.81081081081084</v>
      </c>
    </row>
    <row r="369" spans="1:9" x14ac:dyDescent="0.25">
      <c r="C369" s="37">
        <v>40</v>
      </c>
      <c r="D369" s="12">
        <f t="shared" si="27"/>
        <v>6277.25</v>
      </c>
      <c r="E369" s="12">
        <f t="shared" si="26"/>
        <v>2739.7</v>
      </c>
      <c r="F369" s="12">
        <f t="shared" si="26"/>
        <v>3552.5</v>
      </c>
      <c r="G369" s="12">
        <f t="shared" si="26"/>
        <v>721.47500000000002</v>
      </c>
      <c r="H369" s="12">
        <f t="shared" si="26"/>
        <v>535.45000000000005</v>
      </c>
      <c r="I369" s="12">
        <f t="shared" si="26"/>
        <v>627.9</v>
      </c>
    </row>
    <row r="370" spans="1:9" x14ac:dyDescent="0.25">
      <c r="C370" s="37">
        <v>43</v>
      </c>
      <c r="D370" s="12">
        <f t="shared" si="27"/>
        <v>5839.3023255813951</v>
      </c>
      <c r="E370" s="12">
        <f t="shared" si="26"/>
        <v>2548.5581395348836</v>
      </c>
      <c r="F370" s="12">
        <f t="shared" si="26"/>
        <v>3304.6511627906975</v>
      </c>
      <c r="G370" s="12">
        <f t="shared" si="26"/>
        <v>671.1395348837209</v>
      </c>
      <c r="H370" s="12">
        <f t="shared" si="26"/>
        <v>498.09302325581393</v>
      </c>
      <c r="I370" s="12">
        <f t="shared" si="26"/>
        <v>584.09302325581393</v>
      </c>
    </row>
    <row r="371" spans="1:9" x14ac:dyDescent="0.25">
      <c r="C371" s="37">
        <v>46</v>
      </c>
      <c r="D371" s="12">
        <f t="shared" si="27"/>
        <v>5458.478260869565</v>
      </c>
      <c r="E371" s="12">
        <f t="shared" si="26"/>
        <v>2382.3478260869565</v>
      </c>
      <c r="F371" s="12">
        <f t="shared" si="26"/>
        <v>3089.1304347826085</v>
      </c>
      <c r="G371" s="12">
        <f t="shared" si="26"/>
        <v>627.36956521739125</v>
      </c>
      <c r="H371" s="12">
        <f t="shared" si="26"/>
        <v>465.60869565217394</v>
      </c>
      <c r="I371" s="12">
        <f t="shared" si="26"/>
        <v>546</v>
      </c>
    </row>
    <row r="372" spans="1:9" x14ac:dyDescent="0.25">
      <c r="C372" s="37">
        <v>49</v>
      </c>
      <c r="D372" s="12">
        <f t="shared" si="27"/>
        <v>5124.2857142857147</v>
      </c>
      <c r="E372" s="12">
        <f t="shared" si="27"/>
        <v>2236.4897959183672</v>
      </c>
      <c r="F372" s="12">
        <f t="shared" si="27"/>
        <v>2900</v>
      </c>
      <c r="G372" s="12">
        <f t="shared" si="27"/>
        <v>588.9591836734694</v>
      </c>
      <c r="H372" s="12">
        <f t="shared" si="27"/>
        <v>437.10204081632651</v>
      </c>
      <c r="I372" s="12">
        <f t="shared" si="27"/>
        <v>512.57142857142856</v>
      </c>
    </row>
    <row r="373" spans="1:9" x14ac:dyDescent="0.25">
      <c r="C373" s="37">
        <v>52</v>
      </c>
      <c r="D373" s="12">
        <f t="shared" si="27"/>
        <v>4828.6538461538457</v>
      </c>
      <c r="E373" s="12">
        <f t="shared" si="27"/>
        <v>2107.4615384615386</v>
      </c>
      <c r="F373" s="12">
        <f t="shared" si="27"/>
        <v>2732.6923076923076</v>
      </c>
      <c r="G373" s="12">
        <f t="shared" si="27"/>
        <v>554.98076923076928</v>
      </c>
      <c r="H373" s="12">
        <f t="shared" si="27"/>
        <v>411.88461538461536</v>
      </c>
      <c r="I373" s="12">
        <f t="shared" si="27"/>
        <v>483</v>
      </c>
    </row>
    <row r="374" spans="1:9" x14ac:dyDescent="0.25">
      <c r="C374" s="37">
        <v>55</v>
      </c>
      <c r="D374" s="12">
        <f t="shared" si="27"/>
        <v>4565.272727272727</v>
      </c>
      <c r="E374" s="12">
        <f t="shared" si="27"/>
        <v>1992.5090909090909</v>
      </c>
      <c r="F374" s="12">
        <f t="shared" si="27"/>
        <v>2583.6363636363635</v>
      </c>
      <c r="G374" s="12">
        <f t="shared" si="27"/>
        <v>524.70909090909095</v>
      </c>
      <c r="H374" s="12">
        <f t="shared" si="27"/>
        <v>389.41818181818184</v>
      </c>
      <c r="I374" s="12">
        <f t="shared" si="27"/>
        <v>456.65454545454543</v>
      </c>
    </row>
    <row r="375" spans="1:9" x14ac:dyDescent="0.25">
      <c r="C375" s="37">
        <v>58</v>
      </c>
      <c r="D375" s="12">
        <f t="shared" si="27"/>
        <v>4329.1379310344828</v>
      </c>
      <c r="E375" s="12">
        <f t="shared" si="27"/>
        <v>1889.4482758620691</v>
      </c>
      <c r="F375" s="12">
        <f t="shared" si="27"/>
        <v>2450</v>
      </c>
      <c r="G375" s="12">
        <f t="shared" si="27"/>
        <v>497.56896551724139</v>
      </c>
      <c r="H375" s="12">
        <f t="shared" si="27"/>
        <v>369.27586206896552</v>
      </c>
      <c r="I375" s="12">
        <f t="shared" si="27"/>
        <v>433.0344827586207</v>
      </c>
    </row>
    <row r="376" spans="1:9" x14ac:dyDescent="0.25">
      <c r="C376" s="37">
        <v>61</v>
      </c>
      <c r="D376" s="12">
        <f t="shared" si="27"/>
        <v>4116.2295081967213</v>
      </c>
      <c r="E376" s="12">
        <f t="shared" si="27"/>
        <v>1796.5245901639344</v>
      </c>
      <c r="F376" s="12">
        <f t="shared" si="27"/>
        <v>2329.5081967213114</v>
      </c>
      <c r="G376" s="12">
        <f t="shared" si="27"/>
        <v>473.09836065573768</v>
      </c>
      <c r="H376" s="12">
        <f t="shared" si="27"/>
        <v>351.11475409836066</v>
      </c>
      <c r="I376" s="12">
        <f t="shared" si="27"/>
        <v>411.73770491803276</v>
      </c>
    </row>
    <row r="377" spans="1:9" x14ac:dyDescent="0.25">
      <c r="C377" s="37">
        <v>64</v>
      </c>
      <c r="D377" s="12">
        <f t="shared" si="27"/>
        <v>3923.28125</v>
      </c>
      <c r="E377" s="12">
        <f t="shared" si="27"/>
        <v>1712.3125</v>
      </c>
      <c r="F377" s="12">
        <f t="shared" si="27"/>
        <v>2220.3125</v>
      </c>
      <c r="G377" s="12">
        <f t="shared" si="27"/>
        <v>450.921875</v>
      </c>
      <c r="H377" s="12">
        <f t="shared" si="27"/>
        <v>334.65625</v>
      </c>
      <c r="I377" s="12">
        <f t="shared" si="27"/>
        <v>392.4375</v>
      </c>
    </row>
    <row r="378" spans="1:9" x14ac:dyDescent="0.25">
      <c r="C378" s="37">
        <v>67</v>
      </c>
      <c r="D378" s="12">
        <f t="shared" si="27"/>
        <v>3747.6119402985073</v>
      </c>
      <c r="E378" s="12">
        <f t="shared" si="27"/>
        <v>1635.641791044776</v>
      </c>
      <c r="F378" s="12">
        <f t="shared" si="27"/>
        <v>2120.8955223880598</v>
      </c>
      <c r="G378" s="12">
        <f t="shared" si="27"/>
        <v>430.73134328358208</v>
      </c>
      <c r="H378" s="12">
        <f t="shared" si="27"/>
        <v>319.67164179104475</v>
      </c>
      <c r="I378" s="12">
        <f t="shared" si="27"/>
        <v>374.86567164179104</v>
      </c>
    </row>
    <row r="379" spans="1:9" x14ac:dyDescent="0.25">
      <c r="C379" s="37"/>
    </row>
    <row r="380" spans="1:9" x14ac:dyDescent="0.25">
      <c r="A380" s="45"/>
      <c r="B380" s="45"/>
      <c r="C380" s="37"/>
    </row>
    <row r="381" spans="1:9" x14ac:dyDescent="0.25">
      <c r="A381" s="70" t="s">
        <v>63</v>
      </c>
      <c r="B381" s="70"/>
      <c r="C381" s="37"/>
      <c r="D381" s="37">
        <v>10</v>
      </c>
      <c r="E381" s="37">
        <v>4</v>
      </c>
      <c r="F381" s="37">
        <v>6</v>
      </c>
      <c r="G381" s="37">
        <v>1</v>
      </c>
      <c r="H381" s="37">
        <v>1</v>
      </c>
      <c r="I381" s="37">
        <v>1</v>
      </c>
    </row>
    <row r="382" spans="1:9" x14ac:dyDescent="0.25">
      <c r="A382" s="45"/>
      <c r="B382" s="45"/>
      <c r="C382" s="37"/>
    </row>
    <row r="388" spans="1:10" x14ac:dyDescent="0.25">
      <c r="A388" s="37"/>
      <c r="B388" s="37"/>
      <c r="C388" s="37"/>
      <c r="D388" s="3"/>
      <c r="E388" s="3"/>
      <c r="F388" s="3"/>
      <c r="G388" s="3"/>
      <c r="H388" s="44"/>
      <c r="I388" s="46"/>
    </row>
    <row r="389" spans="1:10" x14ac:dyDescent="0.25">
      <c r="A389" s="37"/>
      <c r="B389" s="37"/>
      <c r="C389" s="37"/>
    </row>
    <row r="390" spans="1:10" x14ac:dyDescent="0.25">
      <c r="A390" s="45"/>
      <c r="B390" s="45"/>
      <c r="C390" s="37"/>
      <c r="D390" s="33" t="s">
        <v>0</v>
      </c>
      <c r="E390" s="33" t="s">
        <v>1</v>
      </c>
      <c r="F390" s="33" t="s">
        <v>2</v>
      </c>
      <c r="G390" s="33" t="s">
        <v>3</v>
      </c>
      <c r="H390" s="42" t="s">
        <v>55</v>
      </c>
      <c r="I390" s="43" t="s">
        <v>56</v>
      </c>
      <c r="J390" s="33" t="s">
        <v>79</v>
      </c>
    </row>
    <row r="391" spans="1:10" x14ac:dyDescent="0.25">
      <c r="A391" s="70" t="s">
        <v>63</v>
      </c>
      <c r="B391" s="70"/>
      <c r="C391" s="53"/>
      <c r="D391" s="52">
        <f>D381+D345+D306+D282+D256+D233+D197+D172+D137+D112+D89+D65+D44+D17</f>
        <v>60</v>
      </c>
      <c r="E391" s="52">
        <f>E381+E345+E306+E282+E256+E233+E197+E172+E137+E112+E89+E65+E44+E17</f>
        <v>56</v>
      </c>
      <c r="F391" s="52">
        <f t="shared" ref="F391:I391" si="28">F381+F345+F306+F282+F256+F233+F197+F172+F137+F112+F89+F65+F44+F17</f>
        <v>36</v>
      </c>
      <c r="G391" s="52">
        <f t="shared" si="28"/>
        <v>21</v>
      </c>
      <c r="H391" s="52">
        <f t="shared" si="28"/>
        <v>14</v>
      </c>
      <c r="I391" s="52">
        <f t="shared" si="28"/>
        <v>13</v>
      </c>
      <c r="J391" s="52">
        <f>SUM(D391:I391)</f>
        <v>200</v>
      </c>
    </row>
    <row r="392" spans="1:10" x14ac:dyDescent="0.25">
      <c r="A392" s="45"/>
      <c r="B392" s="45"/>
      <c r="C392" s="37"/>
    </row>
  </sheetData>
  <mergeCells count="51">
    <mergeCell ref="A345:B345"/>
    <mergeCell ref="D350:E350"/>
    <mergeCell ref="A354:B354"/>
    <mergeCell ref="A381:B381"/>
    <mergeCell ref="A391:B391"/>
    <mergeCell ref="D287:E287"/>
    <mergeCell ref="A291:B291"/>
    <mergeCell ref="A306:B306"/>
    <mergeCell ref="D311:E311"/>
    <mergeCell ref="A315:B315"/>
    <mergeCell ref="A282:B282"/>
    <mergeCell ref="D202:E202"/>
    <mergeCell ref="A206:B206"/>
    <mergeCell ref="A233:B233"/>
    <mergeCell ref="D238:E238"/>
    <mergeCell ref="A240:B240"/>
    <mergeCell ref="A242:B242"/>
    <mergeCell ref="A256:B256"/>
    <mergeCell ref="D261:E261"/>
    <mergeCell ref="A265:B265"/>
    <mergeCell ref="A146:B146"/>
    <mergeCell ref="A172:B172"/>
    <mergeCell ref="D177:E177"/>
    <mergeCell ref="A181:B181"/>
    <mergeCell ref="A197:B197"/>
    <mergeCell ref="D117:E117"/>
    <mergeCell ref="A121:B121"/>
    <mergeCell ref="A137:B137"/>
    <mergeCell ref="A138:B138"/>
    <mergeCell ref="D142:E142"/>
    <mergeCell ref="A113:B113"/>
    <mergeCell ref="A44:B44"/>
    <mergeCell ref="D49:E49"/>
    <mergeCell ref="A51:B51"/>
    <mergeCell ref="A53:B53"/>
    <mergeCell ref="A65:B65"/>
    <mergeCell ref="D70:E70"/>
    <mergeCell ref="A74:B74"/>
    <mergeCell ref="A89:B89"/>
    <mergeCell ref="D94:E94"/>
    <mergeCell ref="A98:B98"/>
    <mergeCell ref="A112:B112"/>
    <mergeCell ref="A45:B45"/>
    <mergeCell ref="A66:B66"/>
    <mergeCell ref="A90:B90"/>
    <mergeCell ref="A26:B26"/>
    <mergeCell ref="D3:E3"/>
    <mergeCell ref="A8:B8"/>
    <mergeCell ref="A17:B17"/>
    <mergeCell ref="A18:B18"/>
    <mergeCell ref="D22:E2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E282-9880-4F3C-8F42-77657EB4A896}">
  <dimension ref="B4:O104"/>
  <sheetViews>
    <sheetView topLeftCell="B1" workbookViewId="0">
      <selection activeCell="D13" sqref="D13"/>
    </sheetView>
  </sheetViews>
  <sheetFormatPr defaultRowHeight="15.75" x14ac:dyDescent="0.25"/>
  <cols>
    <col min="1" max="1" width="9.140625" style="55"/>
    <col min="2" max="2" width="36.140625" style="55" customWidth="1"/>
    <col min="3" max="3" width="18.7109375" style="55" customWidth="1"/>
    <col min="4" max="4" width="19.140625" style="55" customWidth="1"/>
    <col min="5" max="6" width="19" style="55" customWidth="1"/>
    <col min="7" max="7" width="18.7109375" style="55" customWidth="1"/>
    <col min="8" max="8" width="19" style="55" customWidth="1"/>
    <col min="9" max="9" width="18.85546875" style="55" customWidth="1"/>
    <col min="10" max="10" width="18.28515625" style="55" customWidth="1"/>
    <col min="11" max="11" width="9.140625" style="55"/>
    <col min="12" max="12" width="18.42578125" style="55" customWidth="1"/>
    <col min="13" max="13" width="15.85546875" style="55" bestFit="1" customWidth="1"/>
    <col min="14" max="15" width="18.5703125" style="55" customWidth="1"/>
    <col min="16" max="16384" width="9.140625" style="55"/>
  </cols>
  <sheetData>
    <row r="4" spans="2:15" x14ac:dyDescent="0.25">
      <c r="C4" s="55" t="s">
        <v>71</v>
      </c>
      <c r="D4" s="55" t="s">
        <v>73</v>
      </c>
      <c r="E4" s="55" t="s">
        <v>48</v>
      </c>
      <c r="F4" s="55" t="s">
        <v>72</v>
      </c>
      <c r="G4" s="55" t="s">
        <v>74</v>
      </c>
      <c r="H4" s="55" t="s">
        <v>75</v>
      </c>
      <c r="I4" s="55" t="s">
        <v>76</v>
      </c>
      <c r="J4" s="55" t="s">
        <v>50</v>
      </c>
      <c r="L4" s="55" t="s">
        <v>68</v>
      </c>
      <c r="M4" s="55" t="s">
        <v>69</v>
      </c>
      <c r="N4" s="55" t="s">
        <v>70</v>
      </c>
    </row>
    <row r="5" spans="2:15" x14ac:dyDescent="0.25">
      <c r="B5" s="56" t="s">
        <v>0</v>
      </c>
      <c r="C5" s="55">
        <v>71</v>
      </c>
      <c r="D5" s="55">
        <v>72</v>
      </c>
      <c r="E5" s="55">
        <v>69</v>
      </c>
      <c r="F5" s="55">
        <v>71</v>
      </c>
      <c r="G5" s="55">
        <v>71</v>
      </c>
      <c r="H5" s="55">
        <v>73</v>
      </c>
      <c r="I5" s="55">
        <v>77</v>
      </c>
      <c r="J5" s="55">
        <v>70</v>
      </c>
      <c r="L5" s="57">
        <v>1493905</v>
      </c>
      <c r="M5" s="58">
        <f>L5/$L$10*100</f>
        <v>34.69573459187302</v>
      </c>
      <c r="N5" s="57">
        <f>M5*200/100</f>
        <v>69.39146918374604</v>
      </c>
      <c r="O5" s="57"/>
    </row>
    <row r="6" spans="2:15" x14ac:dyDescent="0.25">
      <c r="B6" s="56" t="s">
        <v>1</v>
      </c>
      <c r="C6" s="55">
        <v>72</v>
      </c>
      <c r="D6" s="55">
        <v>74</v>
      </c>
      <c r="E6" s="55">
        <v>68</v>
      </c>
      <c r="F6" s="55">
        <v>68</v>
      </c>
      <c r="G6" s="55">
        <v>70</v>
      </c>
      <c r="H6" s="55">
        <v>73</v>
      </c>
      <c r="I6" s="55">
        <v>79</v>
      </c>
      <c r="J6" s="55">
        <v>66</v>
      </c>
      <c r="L6" s="57">
        <v>1458140</v>
      </c>
      <c r="M6" s="58">
        <f t="shared" ref="M6:M8" si="0">L6/$L$10*100</f>
        <v>33.86509747125401</v>
      </c>
      <c r="N6" s="57">
        <f t="shared" ref="N6:N8" si="1">M6*200/100</f>
        <v>67.730194942508021</v>
      </c>
    </row>
    <row r="7" spans="2:15" x14ac:dyDescent="0.25">
      <c r="B7" s="56" t="s">
        <v>2</v>
      </c>
      <c r="C7" s="55">
        <v>37</v>
      </c>
      <c r="D7" s="55">
        <v>36</v>
      </c>
      <c r="E7" s="55">
        <v>39</v>
      </c>
      <c r="F7" s="55">
        <v>39</v>
      </c>
      <c r="G7" s="55">
        <v>38</v>
      </c>
      <c r="H7" s="55">
        <v>37</v>
      </c>
      <c r="I7" s="55">
        <v>32</v>
      </c>
      <c r="J7" s="55">
        <v>39</v>
      </c>
      <c r="L7" s="57">
        <v>839776</v>
      </c>
      <c r="M7" s="58">
        <f t="shared" si="0"/>
        <v>19.503680095203347</v>
      </c>
      <c r="N7" s="57">
        <f t="shared" si="1"/>
        <v>39.007360190406693</v>
      </c>
    </row>
    <row r="8" spans="2:15" x14ac:dyDescent="0.25">
      <c r="B8" s="56" t="s">
        <v>3</v>
      </c>
      <c r="C8" s="55">
        <v>20</v>
      </c>
      <c r="D8" s="55">
        <v>18</v>
      </c>
      <c r="E8" s="55">
        <v>24</v>
      </c>
      <c r="F8" s="55">
        <v>22</v>
      </c>
      <c r="G8" s="55">
        <v>21</v>
      </c>
      <c r="H8" s="55">
        <v>17</v>
      </c>
      <c r="I8" s="55">
        <v>12</v>
      </c>
      <c r="J8" s="55">
        <v>25</v>
      </c>
      <c r="L8" s="57">
        <v>513910</v>
      </c>
      <c r="M8" s="58">
        <f t="shared" si="0"/>
        <v>11.935487841669627</v>
      </c>
      <c r="N8" s="57">
        <f t="shared" si="1"/>
        <v>23.870975683339253</v>
      </c>
    </row>
    <row r="9" spans="2:15" x14ac:dyDescent="0.25">
      <c r="B9" s="59"/>
      <c r="C9" s="55">
        <f>SUM(C5:C8)</f>
        <v>200</v>
      </c>
      <c r="D9" s="55">
        <f t="shared" ref="D9:H9" si="2">SUM(D5:D8)</f>
        <v>200</v>
      </c>
      <c r="E9" s="55">
        <f t="shared" si="2"/>
        <v>200</v>
      </c>
      <c r="F9" s="55">
        <f t="shared" si="2"/>
        <v>200</v>
      </c>
      <c r="G9" s="55">
        <f t="shared" si="2"/>
        <v>200</v>
      </c>
      <c r="H9" s="55">
        <f t="shared" si="2"/>
        <v>200</v>
      </c>
      <c r="I9" s="55">
        <f t="shared" ref="I9:J9" si="3">SUM(I5:I8)</f>
        <v>200</v>
      </c>
      <c r="J9" s="55">
        <f t="shared" si="3"/>
        <v>200</v>
      </c>
    </row>
    <row r="10" spans="2:15" x14ac:dyDescent="0.25">
      <c r="B10" s="60"/>
      <c r="L10" s="61">
        <f>SUM(L5:L8)</f>
        <v>4305731</v>
      </c>
      <c r="M10" s="62">
        <f>SUM(M5:M8)</f>
        <v>100.00000000000001</v>
      </c>
      <c r="N10" s="61">
        <f>SUM(N5:N8)</f>
        <v>200.00000000000003</v>
      </c>
    </row>
    <row r="12" spans="2:15" x14ac:dyDescent="0.25">
      <c r="C12" s="55" t="s">
        <v>71</v>
      </c>
      <c r="D12" s="55" t="s">
        <v>73</v>
      </c>
      <c r="E12" s="55" t="s">
        <v>48</v>
      </c>
      <c r="F12" s="55" t="s">
        <v>72</v>
      </c>
      <c r="G12" s="55" t="s">
        <v>74</v>
      </c>
      <c r="H12" s="55" t="s">
        <v>75</v>
      </c>
      <c r="I12" s="55" t="s">
        <v>76</v>
      </c>
      <c r="J12" s="55" t="s">
        <v>50</v>
      </c>
    </row>
    <row r="13" spans="2:15" x14ac:dyDescent="0.25">
      <c r="B13" s="56" t="s">
        <v>0</v>
      </c>
      <c r="C13" s="55">
        <v>70</v>
      </c>
      <c r="D13" s="55">
        <v>70</v>
      </c>
      <c r="E13" s="55">
        <v>69</v>
      </c>
      <c r="F13" s="55">
        <v>69</v>
      </c>
      <c r="G13" s="55">
        <v>70</v>
      </c>
      <c r="H13" s="55">
        <v>70</v>
      </c>
      <c r="I13" s="55">
        <v>70</v>
      </c>
      <c r="J13" s="55">
        <v>70</v>
      </c>
      <c r="L13" s="61">
        <v>1493905</v>
      </c>
      <c r="M13" s="63">
        <f>L13/$L$17*100</f>
        <v>34.69573459187302</v>
      </c>
      <c r="N13" s="64">
        <f>M13*200/100</f>
        <v>69.39146918374604</v>
      </c>
    </row>
    <row r="14" spans="2:15" x14ac:dyDescent="0.25">
      <c r="B14" s="56" t="s">
        <v>51</v>
      </c>
      <c r="C14" s="55">
        <v>96</v>
      </c>
      <c r="D14" s="55">
        <v>98</v>
      </c>
      <c r="E14" s="55">
        <v>92</v>
      </c>
      <c r="F14" s="55">
        <v>94</v>
      </c>
      <c r="G14" s="55">
        <v>94</v>
      </c>
      <c r="H14" s="55">
        <v>95</v>
      </c>
      <c r="I14" s="55">
        <v>101</v>
      </c>
      <c r="J14" s="55">
        <v>91</v>
      </c>
      <c r="L14" s="61">
        <v>1972050</v>
      </c>
      <c r="M14" s="63">
        <f t="shared" ref="M14:M22" si="4">L14/$L$17*100</f>
        <v>45.800585312923637</v>
      </c>
      <c r="N14" s="64">
        <f t="shared" ref="N14:N22" si="5">M14*200/100</f>
        <v>91.601170625847274</v>
      </c>
    </row>
    <row r="15" spans="2:15" x14ac:dyDescent="0.25">
      <c r="B15" s="56" t="s">
        <v>2</v>
      </c>
      <c r="C15" s="55">
        <v>34</v>
      </c>
      <c r="D15" s="55">
        <v>32</v>
      </c>
      <c r="E15" s="55">
        <v>39</v>
      </c>
      <c r="F15" s="55">
        <v>37</v>
      </c>
      <c r="G15" s="55">
        <v>36</v>
      </c>
      <c r="H15" s="55">
        <v>35</v>
      </c>
      <c r="I15" s="55">
        <v>29</v>
      </c>
      <c r="J15" s="55">
        <v>39</v>
      </c>
      <c r="L15" s="61">
        <v>839776</v>
      </c>
      <c r="M15" s="63">
        <f t="shared" si="4"/>
        <v>19.503680095203347</v>
      </c>
      <c r="N15" s="64">
        <f t="shared" si="5"/>
        <v>39.007360190406693</v>
      </c>
    </row>
    <row r="16" spans="2:15" x14ac:dyDescent="0.25">
      <c r="B16" s="59" t="s">
        <v>67</v>
      </c>
      <c r="C16" s="55">
        <f>SUM(C13:C15)</f>
        <v>200</v>
      </c>
      <c r="D16" s="55">
        <f t="shared" ref="D16:H16" si="6">SUM(D13:D15)</f>
        <v>200</v>
      </c>
      <c r="E16" s="55">
        <f t="shared" si="6"/>
        <v>200</v>
      </c>
      <c r="F16" s="55">
        <f t="shared" si="6"/>
        <v>200</v>
      </c>
      <c r="G16" s="55">
        <f t="shared" si="6"/>
        <v>200</v>
      </c>
      <c r="H16" s="55">
        <f t="shared" si="6"/>
        <v>200</v>
      </c>
      <c r="I16" s="55">
        <f t="shared" ref="I16:J16" si="7">SUM(I13:I15)</f>
        <v>200</v>
      </c>
      <c r="J16" s="55">
        <f t="shared" si="7"/>
        <v>200</v>
      </c>
      <c r="M16" s="63"/>
      <c r="N16" s="64"/>
    </row>
    <row r="17" spans="2:15" x14ac:dyDescent="0.25">
      <c r="L17" s="61">
        <f>SUM(L13:L15)</f>
        <v>4305731</v>
      </c>
      <c r="M17" s="63">
        <f t="shared" si="4"/>
        <v>100</v>
      </c>
      <c r="N17" s="64">
        <f>SUM(N13:N15)</f>
        <v>200</v>
      </c>
    </row>
    <row r="18" spans="2:15" x14ac:dyDescent="0.25">
      <c r="M18" s="63"/>
      <c r="N18" s="64"/>
    </row>
    <row r="19" spans="2:15" x14ac:dyDescent="0.25">
      <c r="C19" s="55" t="s">
        <v>71</v>
      </c>
      <c r="D19" s="55" t="s">
        <v>73</v>
      </c>
      <c r="E19" s="55" t="s">
        <v>48</v>
      </c>
      <c r="F19" s="55" t="s">
        <v>72</v>
      </c>
      <c r="G19" s="55" t="s">
        <v>74</v>
      </c>
      <c r="H19" s="55" t="s">
        <v>75</v>
      </c>
      <c r="I19" s="55" t="s">
        <v>76</v>
      </c>
      <c r="J19" s="55" t="s">
        <v>50</v>
      </c>
      <c r="M19" s="63"/>
      <c r="N19" s="64"/>
    </row>
    <row r="20" spans="2:15" x14ac:dyDescent="0.25">
      <c r="B20" s="56" t="s">
        <v>54</v>
      </c>
      <c r="C20" s="55">
        <v>114</v>
      </c>
      <c r="D20" s="55">
        <v>118</v>
      </c>
      <c r="E20" s="55">
        <v>108</v>
      </c>
      <c r="F20" s="55">
        <v>111</v>
      </c>
      <c r="G20" s="55">
        <v>111</v>
      </c>
      <c r="H20" s="55">
        <v>114</v>
      </c>
      <c r="I20" s="55">
        <v>121</v>
      </c>
      <c r="J20" s="55">
        <v>107</v>
      </c>
      <c r="L20" s="61">
        <f>L5+L7</f>
        <v>2333681</v>
      </c>
      <c r="M20" s="63">
        <f>L20/$L$17*100</f>
        <v>54.199414687076363</v>
      </c>
      <c r="N20" s="64">
        <f t="shared" si="5"/>
        <v>108.39882937415273</v>
      </c>
    </row>
    <row r="21" spans="2:15" x14ac:dyDescent="0.25">
      <c r="B21" s="56" t="s">
        <v>1</v>
      </c>
      <c r="C21" s="55">
        <v>66</v>
      </c>
      <c r="D21" s="55">
        <v>67</v>
      </c>
      <c r="E21" s="55">
        <v>68</v>
      </c>
      <c r="F21" s="55">
        <v>67</v>
      </c>
      <c r="G21" s="55">
        <v>69</v>
      </c>
      <c r="H21" s="55">
        <v>71</v>
      </c>
      <c r="I21" s="55">
        <v>69</v>
      </c>
      <c r="J21" s="55">
        <v>68</v>
      </c>
      <c r="L21" s="61">
        <f>L6</f>
        <v>1458140</v>
      </c>
      <c r="M21" s="63">
        <f t="shared" si="4"/>
        <v>33.86509747125401</v>
      </c>
      <c r="N21" s="64">
        <f t="shared" si="5"/>
        <v>67.730194942508021</v>
      </c>
    </row>
    <row r="22" spans="2:15" x14ac:dyDescent="0.25">
      <c r="B22" s="56" t="s">
        <v>53</v>
      </c>
      <c r="C22" s="55">
        <v>20</v>
      </c>
      <c r="D22" s="55">
        <v>15</v>
      </c>
      <c r="E22" s="55">
        <v>24</v>
      </c>
      <c r="F22" s="55">
        <v>22</v>
      </c>
      <c r="G22" s="55">
        <v>20</v>
      </c>
      <c r="H22" s="55">
        <v>15</v>
      </c>
      <c r="I22" s="55">
        <v>10</v>
      </c>
      <c r="J22" s="55">
        <v>25</v>
      </c>
      <c r="L22" s="61">
        <f>L8</f>
        <v>513910</v>
      </c>
      <c r="M22" s="63">
        <f t="shared" si="4"/>
        <v>11.935487841669627</v>
      </c>
      <c r="N22" s="64">
        <f t="shared" si="5"/>
        <v>23.870975683339253</v>
      </c>
    </row>
    <row r="23" spans="2:15" x14ac:dyDescent="0.25">
      <c r="B23" s="59" t="s">
        <v>67</v>
      </c>
      <c r="C23" s="55">
        <f>SUM(C20:C22)</f>
        <v>200</v>
      </c>
      <c r="D23" s="55">
        <f t="shared" ref="D23:H23" si="8">SUM(D20:D22)</f>
        <v>200</v>
      </c>
      <c r="E23" s="55">
        <f t="shared" si="8"/>
        <v>200</v>
      </c>
      <c r="F23" s="55">
        <f t="shared" si="8"/>
        <v>200</v>
      </c>
      <c r="G23" s="55">
        <f t="shared" si="8"/>
        <v>200</v>
      </c>
      <c r="H23" s="55">
        <f t="shared" si="8"/>
        <v>200</v>
      </c>
      <c r="I23" s="55">
        <f t="shared" ref="I23:J23" si="9">SUM(I20:I22)</f>
        <v>200</v>
      </c>
      <c r="J23" s="55">
        <f t="shared" si="9"/>
        <v>200</v>
      </c>
    </row>
    <row r="24" spans="2:15" x14ac:dyDescent="0.25">
      <c r="L24" s="61">
        <f>SUM(L20:L22)</f>
        <v>4305731</v>
      </c>
      <c r="M24" s="61">
        <f t="shared" ref="M24:N24" si="10">SUM(M20:M22)</f>
        <v>100</v>
      </c>
      <c r="N24" s="61">
        <f t="shared" si="10"/>
        <v>200</v>
      </c>
    </row>
    <row r="25" spans="2:15" x14ac:dyDescent="0.25">
      <c r="O25" s="55" t="s">
        <v>77</v>
      </c>
    </row>
    <row r="26" spans="2:15" x14ac:dyDescent="0.25">
      <c r="C26" s="55" t="s">
        <v>71</v>
      </c>
      <c r="D26" s="55" t="s">
        <v>73</v>
      </c>
      <c r="E26" s="55" t="s">
        <v>48</v>
      </c>
      <c r="F26" s="55" t="s">
        <v>72</v>
      </c>
      <c r="G26" s="55" t="s">
        <v>74</v>
      </c>
      <c r="H26" s="55" t="s">
        <v>75</v>
      </c>
      <c r="I26" s="55" t="s">
        <v>76</v>
      </c>
      <c r="J26" s="55" t="s">
        <v>50</v>
      </c>
    </row>
    <row r="27" spans="2:15" x14ac:dyDescent="0.25">
      <c r="B27" s="56" t="s">
        <v>0</v>
      </c>
      <c r="C27" s="55">
        <v>65</v>
      </c>
      <c r="D27" s="55">
        <v>69</v>
      </c>
      <c r="E27" s="55">
        <v>62</v>
      </c>
      <c r="F27" s="55">
        <v>64</v>
      </c>
      <c r="G27" s="55">
        <v>68</v>
      </c>
      <c r="H27" s="55">
        <v>72</v>
      </c>
      <c r="I27" s="55">
        <v>77</v>
      </c>
      <c r="J27" s="55">
        <v>60</v>
      </c>
      <c r="L27" s="57">
        <v>1493905</v>
      </c>
      <c r="M27" s="63">
        <f>L27/$L$34*100</f>
        <v>31.073238915154676</v>
      </c>
      <c r="N27" s="65">
        <f>M27*200/100</f>
        <v>62.146477830309351</v>
      </c>
      <c r="O27" s="55">
        <v>62</v>
      </c>
    </row>
    <row r="28" spans="2:15" x14ac:dyDescent="0.25">
      <c r="B28" s="56" t="s">
        <v>1</v>
      </c>
      <c r="C28" s="55">
        <v>65</v>
      </c>
      <c r="D28" s="55">
        <v>65</v>
      </c>
      <c r="E28" s="55">
        <v>61</v>
      </c>
      <c r="F28" s="55">
        <v>63</v>
      </c>
      <c r="G28" s="55">
        <v>65</v>
      </c>
      <c r="H28" s="55">
        <v>70</v>
      </c>
      <c r="I28" s="55">
        <v>78</v>
      </c>
      <c r="J28" s="55">
        <v>56</v>
      </c>
      <c r="L28" s="57">
        <v>1458140</v>
      </c>
      <c r="M28" s="63">
        <f t="shared" ref="M28:M32" si="11">L28/$L$34*100</f>
        <v>30.329326558076747</v>
      </c>
      <c r="N28" s="65">
        <f t="shared" ref="N28:N32" si="12">M28*200/100</f>
        <v>60.658653116153488</v>
      </c>
      <c r="O28" s="55">
        <v>61</v>
      </c>
    </row>
    <row r="29" spans="2:15" x14ac:dyDescent="0.25">
      <c r="B29" s="56" t="s">
        <v>2</v>
      </c>
      <c r="C29" s="55">
        <v>36</v>
      </c>
      <c r="D29" s="55">
        <v>37</v>
      </c>
      <c r="E29" s="55">
        <v>35</v>
      </c>
      <c r="F29" s="55">
        <v>34</v>
      </c>
      <c r="G29" s="55">
        <v>38</v>
      </c>
      <c r="H29" s="55">
        <v>37</v>
      </c>
      <c r="I29" s="55">
        <v>32</v>
      </c>
      <c r="J29" s="55">
        <v>36</v>
      </c>
      <c r="L29" s="57">
        <v>839776</v>
      </c>
      <c r="M29" s="63">
        <f t="shared" si="11"/>
        <v>17.467349184327606</v>
      </c>
      <c r="N29" s="65">
        <f t="shared" si="12"/>
        <v>34.934698368655212</v>
      </c>
      <c r="O29" s="55">
        <v>35</v>
      </c>
    </row>
    <row r="30" spans="2:15" x14ac:dyDescent="0.25">
      <c r="B30" s="56" t="s">
        <v>3</v>
      </c>
      <c r="C30" s="55">
        <v>21</v>
      </c>
      <c r="D30" s="55">
        <v>20</v>
      </c>
      <c r="E30" s="55">
        <v>21</v>
      </c>
      <c r="F30" s="55">
        <v>21</v>
      </c>
      <c r="G30" s="55">
        <v>21</v>
      </c>
      <c r="H30" s="55">
        <v>17</v>
      </c>
      <c r="I30" s="55">
        <v>12</v>
      </c>
      <c r="J30" s="55">
        <v>21</v>
      </c>
      <c r="L30" s="57">
        <v>513910</v>
      </c>
      <c r="M30" s="63">
        <f t="shared" si="11"/>
        <v>10.689333130879902</v>
      </c>
      <c r="N30" s="65">
        <f t="shared" si="12"/>
        <v>21.378666261759804</v>
      </c>
      <c r="O30" s="55">
        <v>21</v>
      </c>
    </row>
    <row r="31" spans="2:15" x14ac:dyDescent="0.25">
      <c r="B31" s="59" t="s">
        <v>55</v>
      </c>
      <c r="C31" s="55">
        <v>6</v>
      </c>
      <c r="D31" s="55">
        <v>4</v>
      </c>
      <c r="E31" s="55">
        <v>11</v>
      </c>
      <c r="F31" s="55">
        <v>9</v>
      </c>
      <c r="G31" s="55">
        <v>3</v>
      </c>
      <c r="H31" s="55">
        <v>2</v>
      </c>
      <c r="I31" s="55">
        <v>1</v>
      </c>
      <c r="J31" s="55">
        <v>14</v>
      </c>
      <c r="L31" s="57">
        <v>251562</v>
      </c>
      <c r="M31" s="63">
        <f t="shared" si="11"/>
        <v>5.2324921115962137</v>
      </c>
      <c r="N31" s="65">
        <f t="shared" si="12"/>
        <v>10.464984223192427</v>
      </c>
      <c r="O31" s="55">
        <v>11</v>
      </c>
    </row>
    <row r="32" spans="2:15" x14ac:dyDescent="0.25">
      <c r="B32" s="60" t="s">
        <v>56</v>
      </c>
      <c r="C32" s="55">
        <v>7</v>
      </c>
      <c r="D32" s="55">
        <v>5</v>
      </c>
      <c r="E32" s="55">
        <v>10</v>
      </c>
      <c r="F32" s="55">
        <v>9</v>
      </c>
      <c r="G32" s="55">
        <v>5</v>
      </c>
      <c r="H32" s="55">
        <v>2</v>
      </c>
      <c r="I32" s="55">
        <v>0</v>
      </c>
      <c r="J32" s="55">
        <v>13</v>
      </c>
      <c r="L32" s="57">
        <v>250397</v>
      </c>
      <c r="M32" s="63">
        <f t="shared" si="11"/>
        <v>5.2082600999648481</v>
      </c>
      <c r="N32" s="65">
        <f t="shared" si="12"/>
        <v>10.416520199929696</v>
      </c>
      <c r="O32" s="55">
        <v>10</v>
      </c>
    </row>
    <row r="33" spans="2:15" x14ac:dyDescent="0.25">
      <c r="B33" s="59" t="s">
        <v>67</v>
      </c>
      <c r="C33" s="55">
        <f>SUM(C27:C32)</f>
        <v>200</v>
      </c>
      <c r="D33" s="55">
        <f t="shared" ref="D33:H33" si="13">SUM(D27:D32)</f>
        <v>200</v>
      </c>
      <c r="E33" s="55">
        <f t="shared" si="13"/>
        <v>200</v>
      </c>
      <c r="F33" s="55">
        <f t="shared" si="13"/>
        <v>200</v>
      </c>
      <c r="G33" s="55">
        <f t="shared" si="13"/>
        <v>200</v>
      </c>
      <c r="H33" s="55">
        <f t="shared" si="13"/>
        <v>200</v>
      </c>
      <c r="I33" s="55">
        <f t="shared" ref="I33:J33" si="14">SUM(I27:I32)</f>
        <v>200</v>
      </c>
      <c r="J33" s="55">
        <f t="shared" si="14"/>
        <v>200</v>
      </c>
      <c r="L33" s="66"/>
      <c r="M33" s="66"/>
    </row>
    <row r="34" spans="2:15" x14ac:dyDescent="0.25">
      <c r="B34" s="60"/>
      <c r="L34" s="67">
        <f>SUM(L27:L32)</f>
        <v>4807690</v>
      </c>
      <c r="M34" s="67">
        <f>SUM(M27:M32)</f>
        <v>99.999999999999986</v>
      </c>
      <c r="N34" s="64">
        <f>SUM(N27:N32)</f>
        <v>199.99999999999997</v>
      </c>
      <c r="O34" s="55">
        <f>SUM(O27:O32)</f>
        <v>200</v>
      </c>
    </row>
    <row r="35" spans="2:15" x14ac:dyDescent="0.25">
      <c r="L35" s="66"/>
      <c r="M35" s="66"/>
    </row>
    <row r="36" spans="2:15" x14ac:dyDescent="0.25">
      <c r="L36" s="66"/>
      <c r="M36" s="66"/>
    </row>
    <row r="37" spans="2:15" x14ac:dyDescent="0.25">
      <c r="C37" s="55" t="s">
        <v>71</v>
      </c>
      <c r="D37" s="55" t="s">
        <v>73</v>
      </c>
      <c r="E37" s="55" t="s">
        <v>48</v>
      </c>
      <c r="F37" s="55" t="s">
        <v>72</v>
      </c>
      <c r="G37" s="55" t="s">
        <v>74</v>
      </c>
      <c r="H37" s="55" t="s">
        <v>75</v>
      </c>
      <c r="I37" s="55" t="s">
        <v>76</v>
      </c>
      <c r="J37" s="55" t="s">
        <v>50</v>
      </c>
      <c r="L37" s="66"/>
      <c r="M37" s="66"/>
    </row>
    <row r="38" spans="2:15" x14ac:dyDescent="0.25">
      <c r="B38" s="56" t="s">
        <v>0</v>
      </c>
      <c r="C38" s="61">
        <f>$L5/C5</f>
        <v>21040.915492957745</v>
      </c>
      <c r="D38" s="61">
        <f t="shared" ref="D38:H38" si="15">$L5/D5</f>
        <v>20748.680555555555</v>
      </c>
      <c r="E38" s="61">
        <f t="shared" si="15"/>
        <v>21650.797101449276</v>
      </c>
      <c r="F38" s="61">
        <f t="shared" si="15"/>
        <v>21040.915492957745</v>
      </c>
      <c r="G38" s="61">
        <f t="shared" si="15"/>
        <v>21040.915492957745</v>
      </c>
      <c r="H38" s="61">
        <f t="shared" si="15"/>
        <v>20464.452054794521</v>
      </c>
      <c r="I38" s="61">
        <f>$L5/I5</f>
        <v>19401.363636363636</v>
      </c>
      <c r="J38" s="61">
        <f t="shared" ref="J38:J41" si="16">$L5/J5</f>
        <v>21341.5</v>
      </c>
      <c r="L38" s="66"/>
      <c r="M38" s="66"/>
    </row>
    <row r="39" spans="2:15" x14ac:dyDescent="0.25">
      <c r="B39" s="56" t="s">
        <v>1</v>
      </c>
      <c r="C39" s="61">
        <f t="shared" ref="C39:H41" si="17">$L6/C6</f>
        <v>20251.944444444445</v>
      </c>
      <c r="D39" s="61">
        <f t="shared" si="17"/>
        <v>19704.594594594593</v>
      </c>
      <c r="E39" s="61">
        <f t="shared" si="17"/>
        <v>21443.235294117647</v>
      </c>
      <c r="F39" s="61">
        <f t="shared" si="17"/>
        <v>21443.235294117647</v>
      </c>
      <c r="G39" s="61">
        <f t="shared" si="17"/>
        <v>20830.571428571428</v>
      </c>
      <c r="H39" s="61">
        <f t="shared" si="17"/>
        <v>19974.520547945205</v>
      </c>
      <c r="I39" s="61">
        <f t="shared" ref="I39" si="18">$L6/I6</f>
        <v>18457.468354430381</v>
      </c>
      <c r="J39" s="61">
        <f t="shared" si="16"/>
        <v>22093.030303030304</v>
      </c>
    </row>
    <row r="40" spans="2:15" x14ac:dyDescent="0.25">
      <c r="B40" s="56" t="s">
        <v>2</v>
      </c>
      <c r="C40" s="61">
        <f t="shared" si="17"/>
        <v>22696.64864864865</v>
      </c>
      <c r="D40" s="61">
        <f t="shared" si="17"/>
        <v>23327.111111111109</v>
      </c>
      <c r="E40" s="61">
        <f t="shared" si="17"/>
        <v>21532.717948717949</v>
      </c>
      <c r="F40" s="61">
        <f t="shared" si="17"/>
        <v>21532.717948717949</v>
      </c>
      <c r="G40" s="61">
        <f t="shared" si="17"/>
        <v>22099.36842105263</v>
      </c>
      <c r="H40" s="61">
        <f t="shared" si="17"/>
        <v>22696.64864864865</v>
      </c>
      <c r="I40" s="61">
        <f t="shared" ref="I40" si="19">$L7/I7</f>
        <v>26243</v>
      </c>
      <c r="J40" s="61">
        <f t="shared" si="16"/>
        <v>21532.717948717949</v>
      </c>
    </row>
    <row r="41" spans="2:15" x14ac:dyDescent="0.25">
      <c r="B41" s="56" t="s">
        <v>3</v>
      </c>
      <c r="C41" s="61">
        <f t="shared" si="17"/>
        <v>25695.5</v>
      </c>
      <c r="D41" s="61">
        <f t="shared" si="17"/>
        <v>28550.555555555555</v>
      </c>
      <c r="E41" s="61">
        <f t="shared" si="17"/>
        <v>21412.916666666668</v>
      </c>
      <c r="F41" s="61">
        <f t="shared" si="17"/>
        <v>23359.545454545456</v>
      </c>
      <c r="G41" s="61">
        <f t="shared" si="17"/>
        <v>24471.904761904763</v>
      </c>
      <c r="H41" s="61">
        <f t="shared" si="17"/>
        <v>30230</v>
      </c>
      <c r="I41" s="61">
        <f t="shared" ref="I41" si="20">$L8/I8</f>
        <v>42825.833333333336</v>
      </c>
      <c r="J41" s="61">
        <f t="shared" si="16"/>
        <v>20556.400000000001</v>
      </c>
      <c r="L41" s="61">
        <f>SUM(L27:L30)/200</f>
        <v>21528.654999999999</v>
      </c>
    </row>
    <row r="44" spans="2:15" x14ac:dyDescent="0.25">
      <c r="B44" s="56" t="s">
        <v>0</v>
      </c>
      <c r="C44" s="61">
        <f>$L$41-C38</f>
        <v>487.73950704225354</v>
      </c>
      <c r="D44" s="61">
        <f t="shared" ref="D44:H44" si="21">$L$41-D38</f>
        <v>779.97444444444409</v>
      </c>
      <c r="E44" s="61">
        <f t="shared" si="21"/>
        <v>-122.14210144927711</v>
      </c>
      <c r="F44" s="61">
        <f t="shared" si="21"/>
        <v>487.73950704225354</v>
      </c>
      <c r="G44" s="61">
        <f t="shared" si="21"/>
        <v>487.73950704225354</v>
      </c>
      <c r="H44" s="61">
        <f t="shared" si="21"/>
        <v>1064.2029452054776</v>
      </c>
      <c r="I44" s="61">
        <f t="shared" ref="I44" si="22">$L$41-I38</f>
        <v>2127.2913636363628</v>
      </c>
      <c r="J44" s="61">
        <f>$L$41-J38</f>
        <v>187.15499999999884</v>
      </c>
    </row>
    <row r="45" spans="2:15" x14ac:dyDescent="0.25">
      <c r="B45" s="56" t="s">
        <v>1</v>
      </c>
      <c r="C45" s="61">
        <f t="shared" ref="C45:J47" si="23">$L$41-C39</f>
        <v>1276.7105555555536</v>
      </c>
      <c r="D45" s="61">
        <f t="shared" si="23"/>
        <v>1824.0604054054056</v>
      </c>
      <c r="E45" s="61">
        <f t="shared" si="23"/>
        <v>85.419705882351991</v>
      </c>
      <c r="F45" s="61">
        <f t="shared" si="23"/>
        <v>85.419705882351991</v>
      </c>
      <c r="G45" s="61">
        <f t="shared" si="23"/>
        <v>698.0835714285713</v>
      </c>
      <c r="H45" s="61">
        <f t="shared" si="23"/>
        <v>1554.1344520547937</v>
      </c>
      <c r="I45" s="61">
        <f t="shared" ref="I45" si="24">$L$41-I39</f>
        <v>3071.1866455696181</v>
      </c>
      <c r="J45" s="61">
        <f>$L$41-J39</f>
        <v>-564.37530303030508</v>
      </c>
    </row>
    <row r="46" spans="2:15" x14ac:dyDescent="0.25">
      <c r="B46" s="56" t="s">
        <v>2</v>
      </c>
      <c r="C46" s="61">
        <f t="shared" si="23"/>
        <v>-1167.9936486486513</v>
      </c>
      <c r="D46" s="61">
        <f t="shared" si="23"/>
        <v>-1798.4561111111107</v>
      </c>
      <c r="E46" s="61">
        <f t="shared" si="23"/>
        <v>-4.0629487179503485</v>
      </c>
      <c r="F46" s="61">
        <f t="shared" si="23"/>
        <v>-4.0629487179503485</v>
      </c>
      <c r="G46" s="61">
        <f t="shared" si="23"/>
        <v>-570.71342105263102</v>
      </c>
      <c r="H46" s="61">
        <f t="shared" si="23"/>
        <v>-1167.9936486486513</v>
      </c>
      <c r="I46" s="61">
        <f t="shared" ref="I46" si="25">$L$41-I40</f>
        <v>-4714.3450000000012</v>
      </c>
      <c r="J46" s="61">
        <f>$L$41-J40</f>
        <v>-4.0629487179503485</v>
      </c>
    </row>
    <row r="47" spans="2:15" x14ac:dyDescent="0.25">
      <c r="B47" s="56" t="s">
        <v>3</v>
      </c>
      <c r="C47" s="61">
        <f t="shared" si="23"/>
        <v>-4166.8450000000012</v>
      </c>
      <c r="D47" s="61">
        <f t="shared" si="23"/>
        <v>-7021.9005555555559</v>
      </c>
      <c r="E47" s="61">
        <f t="shared" si="23"/>
        <v>115.73833333333096</v>
      </c>
      <c r="F47" s="61">
        <f t="shared" si="23"/>
        <v>-1830.890454545457</v>
      </c>
      <c r="G47" s="61">
        <f t="shared" si="23"/>
        <v>-2943.2497619047645</v>
      </c>
      <c r="H47" s="61">
        <f t="shared" si="23"/>
        <v>-8701.3450000000012</v>
      </c>
      <c r="I47" s="61">
        <f t="shared" ref="I47" si="26">$L$41-I41</f>
        <v>-21297.178333333337</v>
      </c>
      <c r="J47" s="61">
        <f t="shared" si="23"/>
        <v>972.25499999999738</v>
      </c>
    </row>
    <row r="49" spans="2:12" x14ac:dyDescent="0.25">
      <c r="B49" s="55" t="s">
        <v>66</v>
      </c>
      <c r="C49" s="64" cm="1">
        <f t="array" ref="C49">SUM(ABS(C44:C47))</f>
        <v>7099.2887112464596</v>
      </c>
      <c r="D49" s="64" cm="1">
        <f t="array" ref="D49">SUM(ABS(D44:D47))</f>
        <v>11424.391516516516</v>
      </c>
      <c r="E49" s="64" cm="1">
        <f t="array" ref="E49">SUM(ABS(E44:E47))</f>
        <v>327.3630893829104</v>
      </c>
      <c r="F49" s="64" cm="1">
        <f t="array" ref="F49">SUM(ABS(F44:F47))</f>
        <v>2408.1126161880129</v>
      </c>
      <c r="G49" s="64" cm="1">
        <f t="array" ref="G49">SUM(ABS(G44:G47))</f>
        <v>4699.7862614282203</v>
      </c>
      <c r="H49" s="64" cm="1">
        <f t="array" ref="H49">SUM(ABS(H44:H47))</f>
        <v>12487.676045908924</v>
      </c>
      <c r="I49" s="64" cm="1">
        <f t="array" ref="I49">SUM(ABS(I44:I47))</f>
        <v>31210.001342539319</v>
      </c>
      <c r="J49" s="64" cm="1">
        <f t="array" ref="J49">SUM(ABS(J44:J47))</f>
        <v>1727.8482517482516</v>
      </c>
    </row>
    <row r="54" spans="2:12" x14ac:dyDescent="0.25">
      <c r="B54" s="56"/>
      <c r="C54" s="64"/>
      <c r="D54" s="64"/>
      <c r="E54" s="64"/>
      <c r="F54" s="64"/>
      <c r="G54" s="64"/>
      <c r="H54" s="64"/>
      <c r="I54" s="64"/>
      <c r="J54" s="64"/>
    </row>
    <row r="55" spans="2:12" x14ac:dyDescent="0.25">
      <c r="B55" s="56"/>
      <c r="C55" s="64"/>
      <c r="D55" s="64"/>
      <c r="E55" s="64"/>
      <c r="F55" s="64"/>
      <c r="G55" s="64"/>
      <c r="H55" s="64"/>
      <c r="I55" s="64"/>
      <c r="J55" s="64"/>
    </row>
    <row r="56" spans="2:12" x14ac:dyDescent="0.25">
      <c r="B56" s="56"/>
      <c r="C56" s="64"/>
      <c r="D56" s="64"/>
      <c r="E56" s="64"/>
      <c r="F56" s="64"/>
      <c r="G56" s="64"/>
      <c r="H56" s="64"/>
      <c r="I56" s="64"/>
      <c r="J56" s="64"/>
      <c r="L56" s="61"/>
    </row>
    <row r="59" spans="2:12" x14ac:dyDescent="0.25">
      <c r="B59" s="56"/>
      <c r="C59" s="61"/>
      <c r="D59" s="61"/>
      <c r="E59" s="61"/>
      <c r="G59" s="61"/>
      <c r="H59" s="61"/>
      <c r="I59" s="61"/>
      <c r="J59" s="61"/>
    </row>
    <row r="60" spans="2:12" x14ac:dyDescent="0.25">
      <c r="B60" s="56"/>
      <c r="C60" s="61"/>
      <c r="D60" s="61"/>
      <c r="E60" s="61"/>
      <c r="G60" s="61"/>
      <c r="J60" s="61"/>
    </row>
    <row r="61" spans="2:12" x14ac:dyDescent="0.25">
      <c r="B61" s="56"/>
      <c r="C61" s="61"/>
      <c r="D61" s="67"/>
      <c r="E61" s="67"/>
      <c r="G61" s="67"/>
      <c r="J61" s="61"/>
    </row>
    <row r="62" spans="2:12" x14ac:dyDescent="0.25">
      <c r="D62" s="66"/>
      <c r="E62" s="66"/>
      <c r="G62" s="66"/>
    </row>
    <row r="63" spans="2:12" x14ac:dyDescent="0.25">
      <c r="C63" s="64"/>
      <c r="D63" s="68"/>
      <c r="E63" s="68"/>
      <c r="G63" s="68"/>
      <c r="J63" s="64"/>
    </row>
    <row r="64" spans="2:12" x14ac:dyDescent="0.25">
      <c r="D64" s="66"/>
      <c r="E64" s="66"/>
      <c r="G64" s="66"/>
    </row>
    <row r="65" spans="4:7" x14ac:dyDescent="0.25">
      <c r="D65" s="66"/>
      <c r="E65" s="54"/>
      <c r="G65" s="54"/>
    </row>
    <row r="66" spans="4:7" x14ac:dyDescent="0.25">
      <c r="D66" s="66"/>
      <c r="E66" s="54"/>
      <c r="G66" s="54"/>
    </row>
    <row r="67" spans="4:7" x14ac:dyDescent="0.25">
      <c r="D67" s="66"/>
      <c r="E67" s="54"/>
      <c r="G67" s="54"/>
    </row>
    <row r="68" spans="4:7" x14ac:dyDescent="0.25">
      <c r="D68" s="66"/>
      <c r="E68" s="54"/>
      <c r="G68" s="54"/>
    </row>
    <row r="69" spans="4:7" x14ac:dyDescent="0.25">
      <c r="D69" s="66"/>
      <c r="E69" s="54"/>
      <c r="G69" s="54"/>
    </row>
    <row r="70" spans="4:7" x14ac:dyDescent="0.25">
      <c r="D70" s="66"/>
      <c r="E70" s="54"/>
      <c r="G70" s="54"/>
    </row>
    <row r="71" spans="4:7" x14ac:dyDescent="0.25">
      <c r="D71" s="66"/>
      <c r="E71" s="54"/>
      <c r="G71" s="54"/>
    </row>
    <row r="72" spans="4:7" x14ac:dyDescent="0.25">
      <c r="D72" s="66"/>
      <c r="E72" s="54"/>
      <c r="G72" s="54"/>
    </row>
    <row r="73" spans="4:7" x14ac:dyDescent="0.25">
      <c r="D73" s="66"/>
      <c r="E73" s="54"/>
      <c r="G73" s="54"/>
    </row>
    <row r="74" spans="4:7" x14ac:dyDescent="0.25">
      <c r="D74" s="66"/>
      <c r="E74" s="54"/>
      <c r="G74" s="54"/>
    </row>
    <row r="75" spans="4:7" x14ac:dyDescent="0.25">
      <c r="D75" s="66"/>
      <c r="E75" s="54"/>
      <c r="G75" s="54"/>
    </row>
    <row r="76" spans="4:7" x14ac:dyDescent="0.25">
      <c r="D76" s="66"/>
      <c r="E76" s="54"/>
      <c r="G76" s="54"/>
    </row>
    <row r="77" spans="4:7" x14ac:dyDescent="0.25">
      <c r="D77" s="66"/>
      <c r="E77" s="54"/>
      <c r="G77" s="54"/>
    </row>
    <row r="78" spans="4:7" x14ac:dyDescent="0.25">
      <c r="D78" s="66"/>
      <c r="E78" s="54"/>
      <c r="G78" s="54"/>
    </row>
    <row r="79" spans="4:7" x14ac:dyDescent="0.25">
      <c r="D79" s="66"/>
      <c r="E79" s="54"/>
      <c r="G79" s="54"/>
    </row>
    <row r="80" spans="4:7" x14ac:dyDescent="0.25">
      <c r="D80" s="66"/>
      <c r="E80" s="54"/>
      <c r="G80" s="54"/>
    </row>
    <row r="81" spans="4:8" x14ac:dyDescent="0.25">
      <c r="D81" s="66"/>
      <c r="E81" s="54"/>
      <c r="G81" s="54"/>
      <c r="H81" s="66"/>
    </row>
    <row r="82" spans="4:8" x14ac:dyDescent="0.25">
      <c r="D82" s="66"/>
      <c r="E82" s="54"/>
      <c r="G82" s="54"/>
      <c r="H82" s="66"/>
    </row>
    <row r="83" spans="4:8" x14ac:dyDescent="0.25">
      <c r="D83" s="66"/>
      <c r="E83" s="69"/>
      <c r="G83" s="66"/>
      <c r="H83" s="66"/>
    </row>
    <row r="84" spans="4:8" x14ac:dyDescent="0.25">
      <c r="D84" s="66"/>
      <c r="E84" s="66"/>
      <c r="G84" s="66"/>
      <c r="H84" s="66"/>
    </row>
    <row r="93" spans="4:8" x14ac:dyDescent="0.25">
      <c r="F93" s="61"/>
    </row>
    <row r="94" spans="4:8" x14ac:dyDescent="0.25">
      <c r="F94" s="61"/>
    </row>
    <row r="95" spans="4:8" x14ac:dyDescent="0.25">
      <c r="F95" s="61"/>
    </row>
    <row r="96" spans="4:8" x14ac:dyDescent="0.25">
      <c r="F96" s="61"/>
    </row>
    <row r="99" spans="6:6" x14ac:dyDescent="0.25">
      <c r="F99" s="61"/>
    </row>
    <row r="100" spans="6:6" x14ac:dyDescent="0.25">
      <c r="F100" s="61"/>
    </row>
    <row r="101" spans="6:6" x14ac:dyDescent="0.25">
      <c r="F101" s="61"/>
    </row>
    <row r="102" spans="6:6" x14ac:dyDescent="0.25">
      <c r="F102" s="61"/>
    </row>
    <row r="104" spans="6:6" x14ac:dyDescent="0.25">
      <c r="F104" s="6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01B8-EF65-4519-9817-25F0633F406B}">
  <dimension ref="A1"/>
  <sheetViews>
    <sheetView topLeftCell="A10" workbookViewId="0">
      <selection activeCell="J38" sqref="J3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F7B6-E070-44AF-9B5D-2BC90F80E0D7}">
  <dimension ref="A1"/>
  <sheetViews>
    <sheetView topLeftCell="A4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08AF-91CD-402C-8674-362D89AA78B6}">
  <dimension ref="A1"/>
  <sheetViews>
    <sheetView topLeftCell="A4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9A65-0CC4-4D56-B4F6-7AF88BB21D11}">
  <dimension ref="A1"/>
  <sheetViews>
    <sheetView tabSelected="1" topLeftCell="A16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Oficiální metoda (Imper.+HB)</vt:lpstr>
      <vt:lpstr>Oficiální metoda (Imper.+HB) 4%</vt:lpstr>
      <vt:lpstr>Zesílený Imperiali</vt:lpstr>
      <vt:lpstr>Zesílený Imperiali 4%</vt:lpstr>
      <vt:lpstr>Hareova metoda</vt:lpstr>
      <vt:lpstr>Hareova metoda 4%</vt:lpstr>
      <vt:lpstr>Hagenbach Bischoffova metoda</vt:lpstr>
      <vt:lpstr>Hag- Bisch metoda 4%</vt:lpstr>
      <vt:lpstr>d´Hondt</vt:lpstr>
      <vt:lpstr>d´Hondt 4%</vt:lpstr>
      <vt:lpstr>d´Hondt 1,42</vt:lpstr>
      <vt:lpstr>d´Hondt 1,42 4%</vt:lpstr>
      <vt:lpstr>metoda Imperialiho dělitele</vt:lpstr>
      <vt:lpstr>dělitel imperiali 4%</vt:lpstr>
      <vt:lpstr>Dánský dělitel</vt:lpstr>
      <vt:lpstr>Dánský dělitel 4%</vt:lpstr>
      <vt:lpstr>Přehled pro PČ</vt:lpstr>
      <vt:lpstr>VS1 grafy</vt:lpstr>
      <vt:lpstr>VS2 grafy</vt:lpstr>
      <vt:lpstr>VS3 grafy</vt:lpstr>
      <vt:lpstr>VS4 grafy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42060</dc:creator>
  <cp:lastModifiedBy>42060</cp:lastModifiedBy>
  <dcterms:created xsi:type="dcterms:W3CDTF">2015-06-05T18:19:34Z</dcterms:created>
  <dcterms:modified xsi:type="dcterms:W3CDTF">2022-03-15T17:51:13Z</dcterms:modified>
</cp:coreProperties>
</file>