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0515" windowHeight="6735" activeTab="7"/>
  </bookViews>
  <sheets>
    <sheet name="alkohol" sheetId="1" r:id="rId1"/>
    <sheet name="keramika" sheetId="2" r:id="rId2"/>
    <sheet name="rýžové víno" sheetId="3" r:id="rId3"/>
    <sheet name="čaje" sheetId="4" r:id="rId4"/>
    <sheet name="sladkosti" sheetId="5" r:id="rId5"/>
    <sheet name="polévky" sheetId="7" r:id="rId6"/>
    <sheet name="mořské řasy" sheetId="9" r:id="rId7"/>
    <sheet name="rýžové krekry" sheetId="10" r:id="rId8"/>
  </sheets>
  <calcPr calcId="125725"/>
  <fileRecoveryPr repairLoad="1"/>
</workbook>
</file>

<file path=xl/calcChain.xml><?xml version="1.0" encoding="utf-8"?>
<calcChain xmlns="http://schemas.openxmlformats.org/spreadsheetml/2006/main">
  <c r="F19" i="7"/>
  <c r="F17"/>
  <c r="D17"/>
  <c r="F19" i="9"/>
  <c r="F17"/>
  <c r="F22" s="1"/>
  <c r="F19" i="10"/>
  <c r="D17"/>
  <c r="D22" s="1"/>
  <c r="F17" i="5"/>
  <c r="D17"/>
  <c r="D22" s="1"/>
  <c r="F9" i="10"/>
  <c r="F10"/>
  <c r="F11"/>
  <c r="F13"/>
  <c r="D15"/>
  <c r="E15"/>
  <c r="F15"/>
  <c r="H14" s="1"/>
  <c r="I14" s="1"/>
  <c r="E22"/>
  <c r="F22"/>
  <c r="H22" s="1"/>
  <c r="I22" s="1"/>
  <c r="J22"/>
  <c r="F14" i="9"/>
  <c r="F13"/>
  <c r="F12"/>
  <c r="F10"/>
  <c r="F9"/>
  <c r="E22"/>
  <c r="D22"/>
  <c r="E15"/>
  <c r="D15"/>
  <c r="J22" s="1"/>
  <c r="F14" i="7"/>
  <c r="F13"/>
  <c r="F12"/>
  <c r="F10"/>
  <c r="F9"/>
  <c r="J22"/>
  <c r="E22"/>
  <c r="D22"/>
  <c r="E15"/>
  <c r="D15"/>
  <c r="D15" i="3"/>
  <c r="J22" s="1"/>
  <c r="F14" i="5"/>
  <c r="F13"/>
  <c r="F12"/>
  <c r="F10"/>
  <c r="F9"/>
  <c r="E22"/>
  <c r="E15"/>
  <c r="D15"/>
  <c r="J22" s="1"/>
  <c r="F15" i="4"/>
  <c r="F14"/>
  <c r="F13"/>
  <c r="F12"/>
  <c r="F10"/>
  <c r="F9"/>
  <c r="E15"/>
  <c r="D15"/>
  <c r="J22" s="1"/>
  <c r="F22"/>
  <c r="E22"/>
  <c r="D22"/>
  <c r="E15" i="3"/>
  <c r="F15"/>
  <c r="F9"/>
  <c r="F12"/>
  <c r="F11"/>
  <c r="F23"/>
  <c r="E23"/>
  <c r="D23"/>
  <c r="J22" i="2"/>
  <c r="J22" i="1"/>
  <c r="F23" i="2"/>
  <c r="E23"/>
  <c r="D23"/>
  <c r="H26" i="10" l="1"/>
  <c r="H22" i="4"/>
  <c r="I22" s="1"/>
  <c r="H22" i="3"/>
  <c r="I22" s="1"/>
  <c r="H22" i="9"/>
  <c r="I22" s="1"/>
  <c r="F15"/>
  <c r="H14" s="1"/>
  <c r="I14" s="1"/>
  <c r="F22" i="7"/>
  <c r="H22" s="1"/>
  <c r="I22" s="1"/>
  <c r="F15"/>
  <c r="H14" s="1"/>
  <c r="I14" s="1"/>
  <c r="F22" i="5"/>
  <c r="H22" s="1"/>
  <c r="I22" s="1"/>
  <c r="F15"/>
  <c r="H14" s="1"/>
  <c r="I14" s="1"/>
  <c r="H14" i="4"/>
  <c r="I14" s="1"/>
  <c r="H15" i="3"/>
  <c r="I15" s="1"/>
  <c r="H26" i="4" l="1"/>
  <c r="H26" i="3"/>
  <c r="H26" i="9"/>
  <c r="H26" i="7"/>
  <c r="H26" i="5"/>
  <c r="F15" i="2" l="1"/>
  <c r="F14"/>
  <c r="F13"/>
  <c r="F12"/>
  <c r="F10"/>
  <c r="F9"/>
  <c r="E15"/>
  <c r="D15"/>
  <c r="H22"/>
  <c r="I22" s="1"/>
  <c r="D14" i="1"/>
  <c r="D22"/>
  <c r="E22"/>
  <c r="E14"/>
  <c r="H14" s="1"/>
  <c r="I14" s="1"/>
  <c r="F22"/>
  <c r="F13"/>
  <c r="F14" s="1"/>
  <c r="H22" l="1"/>
  <c r="I22" s="1"/>
  <c r="H26" s="1"/>
  <c r="H15" i="2"/>
  <c r="I15" s="1"/>
  <c r="H26" s="1"/>
</calcChain>
</file>

<file path=xl/sharedStrings.xml><?xml version="1.0" encoding="utf-8"?>
<sst xmlns="http://schemas.openxmlformats.org/spreadsheetml/2006/main" count="96" uniqueCount="11">
  <si>
    <t>prodej za období</t>
  </si>
  <si>
    <t>f</t>
  </si>
  <si>
    <t>f*d*d</t>
  </si>
  <si>
    <t>doba doplnění zásob (dny)</t>
  </si>
  <si>
    <t>směrodatná odchylka prodeje</t>
  </si>
  <si>
    <t>směrodatná odchylka cyklu dopnění zásob</t>
  </si>
  <si>
    <t>průměr S*S</t>
  </si>
  <si>
    <t>pojistná zásoba</t>
  </si>
  <si>
    <t>průměr</t>
  </si>
  <si>
    <t>doba doplnění zásob (měsíce)</t>
  </si>
  <si>
    <t>f*(d*d)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</si>
</sst>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"/>
  </numFmts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2" fontId="0" fillId="0" borderId="0" xfId="0" applyNumberFormat="1"/>
    <xf numFmtId="12" fontId="0" fillId="0" borderId="0" xfId="0" applyNumberFormat="1" applyAlignment="1">
      <alignment horizontal="center"/>
    </xf>
    <xf numFmtId="0" fontId="0" fillId="0" borderId="0" xfId="0" applyNumberFormat="1"/>
    <xf numFmtId="165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8:J26"/>
  <sheetViews>
    <sheetView workbookViewId="0">
      <selection activeCell="G33" sqref="G33"/>
    </sheetView>
  </sheetViews>
  <sheetFormatPr defaultRowHeight="15"/>
  <cols>
    <col min="4" max="4" width="33.140625" customWidth="1"/>
    <col min="8" max="8" width="39.7109375" customWidth="1"/>
    <col min="10" max="10" width="10.7109375" customWidth="1"/>
  </cols>
  <sheetData>
    <row r="8" spans="3:9">
      <c r="D8" t="s">
        <v>0</v>
      </c>
      <c r="E8" t="s">
        <v>1</v>
      </c>
      <c r="F8" t="s">
        <v>2</v>
      </c>
    </row>
    <row r="9" spans="3:9">
      <c r="D9">
        <v>80</v>
      </c>
      <c r="E9">
        <v>1</v>
      </c>
      <c r="F9">
        <v>2500</v>
      </c>
    </row>
    <row r="10" spans="3:9">
      <c r="D10">
        <v>90</v>
      </c>
      <c r="E10">
        <v>1</v>
      </c>
      <c r="F10">
        <v>1600</v>
      </c>
    </row>
    <row r="11" spans="3:9">
      <c r="D11">
        <v>110</v>
      </c>
      <c r="E11">
        <v>1</v>
      </c>
      <c r="F11">
        <v>400</v>
      </c>
    </row>
    <row r="12" spans="3:9">
      <c r="D12">
        <v>130</v>
      </c>
      <c r="E12">
        <v>2</v>
      </c>
      <c r="F12">
        <v>0</v>
      </c>
    </row>
    <row r="13" spans="3:9">
      <c r="D13">
        <v>260</v>
      </c>
      <c r="E13">
        <v>1</v>
      </c>
      <c r="F13">
        <f>130*130</f>
        <v>16900</v>
      </c>
      <c r="H13" t="s">
        <v>4</v>
      </c>
    </row>
    <row r="14" spans="3:9">
      <c r="C14" t="s">
        <v>8</v>
      </c>
      <c r="D14">
        <f>AVERAGE(D9:D13)</f>
        <v>134</v>
      </c>
      <c r="E14">
        <f>SUM(E9:E13)</f>
        <v>6</v>
      </c>
      <c r="F14">
        <f>SUM(F9:F13)</f>
        <v>21400</v>
      </c>
      <c r="H14" s="1">
        <f>SQRT(F14/(E14-1))</f>
        <v>65.421708935184498</v>
      </c>
      <c r="I14">
        <f>POWER(H14,2)</f>
        <v>4279.9999999999991</v>
      </c>
    </row>
    <row r="16" spans="3:9">
      <c r="D16" t="s">
        <v>9</v>
      </c>
      <c r="E16" t="s">
        <v>1</v>
      </c>
      <c r="F16" t="s">
        <v>10</v>
      </c>
    </row>
    <row r="17" spans="3:10">
      <c r="D17">
        <v>1</v>
      </c>
      <c r="E17">
        <v>1</v>
      </c>
      <c r="F17">
        <v>1</v>
      </c>
    </row>
    <row r="18" spans="3:10">
      <c r="D18">
        <v>2</v>
      </c>
      <c r="E18">
        <v>3</v>
      </c>
      <c r="F18">
        <v>0</v>
      </c>
    </row>
    <row r="19" spans="3:10">
      <c r="D19">
        <v>3</v>
      </c>
      <c r="E19">
        <v>2</v>
      </c>
      <c r="F19">
        <v>2</v>
      </c>
    </row>
    <row r="21" spans="3:10">
      <c r="H21" t="s">
        <v>5</v>
      </c>
      <c r="J21" t="s">
        <v>6</v>
      </c>
    </row>
    <row r="22" spans="3:10">
      <c r="C22" t="s">
        <v>8</v>
      </c>
      <c r="D22">
        <f>AVERAGE(D17:D21)</f>
        <v>2</v>
      </c>
      <c r="E22">
        <f>SUM(E17:E21)</f>
        <v>6</v>
      </c>
      <c r="F22">
        <f>SUM(F17:F21)</f>
        <v>3</v>
      </c>
      <c r="H22" s="2">
        <f>SQRT(F22/(E22-1))</f>
        <v>0.7745966692414834</v>
      </c>
      <c r="I22">
        <f>POWER(H22,2)</f>
        <v>0.60000000000000009</v>
      </c>
      <c r="J22">
        <f>D14*D14</f>
        <v>17956</v>
      </c>
    </row>
    <row r="25" spans="3:10">
      <c r="H25" s="2" t="s">
        <v>7</v>
      </c>
    </row>
    <row r="26" spans="3:10">
      <c r="H26" s="3">
        <f>SQRT(D22*I14+J22*I22)</f>
        <v>139.04531635405775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8:J26"/>
  <sheetViews>
    <sheetView workbookViewId="0">
      <selection activeCell="H36" sqref="H36"/>
    </sheetView>
  </sheetViews>
  <sheetFormatPr defaultRowHeight="15"/>
  <cols>
    <col min="4" max="4" width="21" customWidth="1"/>
    <col min="9" max="9" width="33.28515625" customWidth="1"/>
  </cols>
  <sheetData>
    <row r="8" spans="3:9">
      <c r="D8" t="s">
        <v>0</v>
      </c>
      <c r="E8" t="s">
        <v>1</v>
      </c>
      <c r="F8" t="s">
        <v>2</v>
      </c>
    </row>
    <row r="9" spans="3:9">
      <c r="D9">
        <v>50</v>
      </c>
      <c r="E9">
        <v>1</v>
      </c>
      <c r="F9">
        <f>20*20</f>
        <v>400</v>
      </c>
    </row>
    <row r="10" spans="3:9">
      <c r="D10">
        <v>60</v>
      </c>
      <c r="E10">
        <v>1</v>
      </c>
      <c r="F10">
        <f>10*10</f>
        <v>100</v>
      </c>
    </row>
    <row r="11" spans="3:9">
      <c r="D11">
        <v>70</v>
      </c>
      <c r="E11">
        <v>1</v>
      </c>
      <c r="F11">
        <v>0</v>
      </c>
    </row>
    <row r="12" spans="3:9">
      <c r="D12">
        <v>90</v>
      </c>
      <c r="E12">
        <v>1</v>
      </c>
      <c r="F12">
        <f>20*20</f>
        <v>400</v>
      </c>
    </row>
    <row r="13" spans="3:9">
      <c r="D13">
        <v>170</v>
      </c>
      <c r="E13">
        <v>1</v>
      </c>
      <c r="F13">
        <f>100*100</f>
        <v>10000</v>
      </c>
    </row>
    <row r="14" spans="3:9">
      <c r="D14">
        <v>230</v>
      </c>
      <c r="E14">
        <v>1</v>
      </c>
      <c r="F14">
        <f>160*160</f>
        <v>25600</v>
      </c>
      <c r="H14" t="s">
        <v>4</v>
      </c>
    </row>
    <row r="15" spans="3:9">
      <c r="C15" t="s">
        <v>8</v>
      </c>
      <c r="D15" s="1">
        <f>AVERAGE(D9:D14)</f>
        <v>111.66666666666667</v>
      </c>
      <c r="E15">
        <f>SUM(E9:E14)</f>
        <v>6</v>
      </c>
      <c r="F15">
        <f>SUM(F9:F14)</f>
        <v>36500</v>
      </c>
      <c r="H15" s="1">
        <f>SQRT(F15/(E15-1))</f>
        <v>85.440037453175307</v>
      </c>
      <c r="I15">
        <f>POWER(H15,2)</f>
        <v>7299.9999999999991</v>
      </c>
    </row>
    <row r="16" spans="3:9">
      <c r="D16" t="s">
        <v>9</v>
      </c>
      <c r="E16" t="s">
        <v>1</v>
      </c>
      <c r="F16" t="s">
        <v>2</v>
      </c>
    </row>
    <row r="17" spans="3:10">
      <c r="D17">
        <v>1</v>
      </c>
      <c r="E17">
        <v>1</v>
      </c>
      <c r="F17">
        <v>1</v>
      </c>
    </row>
    <row r="18" spans="3:10">
      <c r="D18">
        <v>2</v>
      </c>
      <c r="E18">
        <v>3</v>
      </c>
      <c r="F18">
        <v>0</v>
      </c>
    </row>
    <row r="19" spans="3:10">
      <c r="D19">
        <v>3</v>
      </c>
      <c r="E19">
        <v>3</v>
      </c>
      <c r="F19">
        <v>3</v>
      </c>
    </row>
    <row r="21" spans="3:10">
      <c r="H21" t="s">
        <v>5</v>
      </c>
      <c r="J21" t="s">
        <v>6</v>
      </c>
    </row>
    <row r="22" spans="3:10">
      <c r="H22" s="2">
        <f>SQRT(F23/(E23-1))</f>
        <v>0.81649658092772603</v>
      </c>
      <c r="I22">
        <f>POWER(H22,2)</f>
        <v>0.66666666666666663</v>
      </c>
      <c r="J22">
        <f>D14*D14</f>
        <v>52900</v>
      </c>
    </row>
    <row r="23" spans="3:10">
      <c r="C23" t="s">
        <v>8</v>
      </c>
      <c r="D23">
        <f>AVERAGE(D17:D22)</f>
        <v>2</v>
      </c>
      <c r="E23">
        <f>SUM(E17:E22)</f>
        <v>7</v>
      </c>
      <c r="F23">
        <f>SUM(F17:F22)</f>
        <v>4</v>
      </c>
    </row>
    <row r="25" spans="3:10">
      <c r="H25" s="2" t="s">
        <v>7</v>
      </c>
    </row>
    <row r="26" spans="3:10">
      <c r="H26" s="3">
        <f>SQRT(D23*I15+J22*I22)</f>
        <v>223.308456325923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8:J26"/>
  <sheetViews>
    <sheetView workbookViewId="0">
      <selection activeCell="C41" sqref="C41"/>
    </sheetView>
  </sheetViews>
  <sheetFormatPr defaultRowHeight="15"/>
  <cols>
    <col min="4" max="4" width="25.85546875" customWidth="1"/>
  </cols>
  <sheetData>
    <row r="8" spans="3:9">
      <c r="D8" t="s">
        <v>0</v>
      </c>
      <c r="E8" t="s">
        <v>1</v>
      </c>
      <c r="F8" t="s">
        <v>2</v>
      </c>
    </row>
    <row r="9" spans="3:9">
      <c r="D9">
        <v>130</v>
      </c>
      <c r="E9">
        <v>1</v>
      </c>
      <c r="F9">
        <f>60*60</f>
        <v>3600</v>
      </c>
    </row>
    <row r="10" spans="3:9">
      <c r="D10">
        <v>190</v>
      </c>
      <c r="E10">
        <v>2</v>
      </c>
      <c r="F10">
        <v>0</v>
      </c>
    </row>
    <row r="11" spans="3:9">
      <c r="D11">
        <v>240</v>
      </c>
      <c r="E11">
        <v>2</v>
      </c>
      <c r="F11">
        <f>2*E11*2500</f>
        <v>10000</v>
      </c>
    </row>
    <row r="12" spans="3:9">
      <c r="D12">
        <v>260</v>
      </c>
      <c r="E12">
        <v>1</v>
      </c>
      <c r="F12">
        <f>70*70</f>
        <v>4900</v>
      </c>
    </row>
    <row r="14" spans="3:9">
      <c r="H14" t="s">
        <v>4</v>
      </c>
    </row>
    <row r="15" spans="3:9">
      <c r="C15" t="s">
        <v>8</v>
      </c>
      <c r="D15" s="1">
        <f>AVERAGE(130,190,190,240,240,260)</f>
        <v>208.33333333333334</v>
      </c>
      <c r="E15">
        <f>SUM(E9:E12)</f>
        <v>6</v>
      </c>
      <c r="F15">
        <f>SUM(F9:F12)</f>
        <v>18500</v>
      </c>
      <c r="H15" s="1">
        <f>SQRT(F15/(E15-1))</f>
        <v>60.827625302982199</v>
      </c>
      <c r="I15">
        <f>POWER(H15,2)</f>
        <v>3700</v>
      </c>
    </row>
    <row r="16" spans="3:9">
      <c r="D16" t="s">
        <v>9</v>
      </c>
      <c r="E16" t="s">
        <v>1</v>
      </c>
      <c r="F16" t="s">
        <v>2</v>
      </c>
    </row>
    <row r="17" spans="3:10">
      <c r="D17">
        <v>1</v>
      </c>
      <c r="E17">
        <v>1</v>
      </c>
      <c r="F17">
        <v>1</v>
      </c>
    </row>
    <row r="18" spans="3:10">
      <c r="D18">
        <v>2</v>
      </c>
      <c r="E18">
        <v>3</v>
      </c>
      <c r="F18">
        <v>0</v>
      </c>
    </row>
    <row r="19" spans="3:10">
      <c r="D19">
        <v>3</v>
      </c>
      <c r="E19">
        <v>2</v>
      </c>
      <c r="F19">
        <v>2</v>
      </c>
    </row>
    <row r="21" spans="3:10">
      <c r="H21" t="s">
        <v>5</v>
      </c>
      <c r="J21" t="s">
        <v>6</v>
      </c>
    </row>
    <row r="22" spans="3:10">
      <c r="H22" s="2">
        <f>SQRT(F23/(E23-1))</f>
        <v>0.7745966692414834</v>
      </c>
      <c r="I22">
        <f>POWER(H22,2)</f>
        <v>0.60000000000000009</v>
      </c>
      <c r="J22">
        <f>D15*D15</f>
        <v>43402.777777777781</v>
      </c>
    </row>
    <row r="23" spans="3:10">
      <c r="C23" t="s">
        <v>8</v>
      </c>
      <c r="D23">
        <f>AVERAGE(D17:D22)</f>
        <v>2</v>
      </c>
      <c r="E23">
        <f>SUM(E17:E22)</f>
        <v>6</v>
      </c>
      <c r="F23">
        <f>SUM(F17:F22)</f>
        <v>3</v>
      </c>
    </row>
    <row r="25" spans="3:10">
      <c r="H25" s="2" t="s">
        <v>7</v>
      </c>
    </row>
    <row r="26" spans="3:10">
      <c r="H26" s="3">
        <f>SQRT(D23*I15+J22*I22)</f>
        <v>182.8706282229781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8:J26"/>
  <sheetViews>
    <sheetView workbookViewId="0">
      <selection activeCell="H22" sqref="H22"/>
    </sheetView>
  </sheetViews>
  <sheetFormatPr defaultRowHeight="15"/>
  <cols>
    <col min="4" max="4" width="29.85546875" customWidth="1"/>
    <col min="8" max="8" width="10.5703125" bestFit="1" customWidth="1"/>
  </cols>
  <sheetData>
    <row r="8" spans="3:9">
      <c r="D8" t="s">
        <v>0</v>
      </c>
      <c r="E8" t="s">
        <v>1</v>
      </c>
      <c r="F8" t="s">
        <v>2</v>
      </c>
    </row>
    <row r="9" spans="3:9">
      <c r="D9">
        <v>130</v>
      </c>
      <c r="E9">
        <v>1</v>
      </c>
      <c r="F9">
        <f>70*70</f>
        <v>4900</v>
      </c>
    </row>
    <row r="10" spans="3:9">
      <c r="D10">
        <v>190</v>
      </c>
      <c r="E10">
        <v>1</v>
      </c>
      <c r="F10">
        <f>10*10</f>
        <v>100</v>
      </c>
    </row>
    <row r="11" spans="3:9">
      <c r="D11">
        <v>200</v>
      </c>
      <c r="E11">
        <v>1</v>
      </c>
      <c r="F11">
        <v>0</v>
      </c>
    </row>
    <row r="12" spans="3:9">
      <c r="D12">
        <v>260</v>
      </c>
      <c r="E12">
        <v>1</v>
      </c>
      <c r="F12">
        <f>60*60</f>
        <v>3600</v>
      </c>
    </row>
    <row r="13" spans="3:9">
      <c r="D13">
        <v>360</v>
      </c>
      <c r="E13">
        <v>1</v>
      </c>
      <c r="F13">
        <f>160*160</f>
        <v>25600</v>
      </c>
      <c r="H13" t="s">
        <v>4</v>
      </c>
    </row>
    <row r="14" spans="3:9">
      <c r="D14">
        <v>380</v>
      </c>
      <c r="E14">
        <v>1</v>
      </c>
      <c r="F14">
        <f>180*180</f>
        <v>32400</v>
      </c>
      <c r="H14" s="1">
        <f>SQRT(F15/(E15-1))</f>
        <v>115.41230437002807</v>
      </c>
      <c r="I14">
        <f>POWER(H14,2)</f>
        <v>13320</v>
      </c>
    </row>
    <row r="15" spans="3:9">
      <c r="C15" t="s">
        <v>8</v>
      </c>
      <c r="D15">
        <f>AVERAGE(D9:D14)</f>
        <v>253.33333333333334</v>
      </c>
      <c r="E15">
        <f>SUM(E9:E14)</f>
        <v>6</v>
      </c>
      <c r="F15">
        <f>SUM(F9:F14)</f>
        <v>66600</v>
      </c>
    </row>
    <row r="16" spans="3:9">
      <c r="D16" t="s">
        <v>9</v>
      </c>
      <c r="E16" t="s">
        <v>1</v>
      </c>
      <c r="F16" t="s">
        <v>2</v>
      </c>
    </row>
    <row r="17" spans="3:10">
      <c r="D17" s="5">
        <v>0.5</v>
      </c>
      <c r="E17">
        <v>4</v>
      </c>
      <c r="F17">
        <v>0</v>
      </c>
    </row>
    <row r="18" spans="3:10">
      <c r="D18">
        <v>1</v>
      </c>
      <c r="E18">
        <v>3</v>
      </c>
      <c r="F18">
        <v>3</v>
      </c>
    </row>
    <row r="19" spans="3:10">
      <c r="D19">
        <v>2</v>
      </c>
      <c r="E19">
        <v>1</v>
      </c>
      <c r="F19">
        <v>1</v>
      </c>
    </row>
    <row r="21" spans="3:10">
      <c r="H21" t="s">
        <v>5</v>
      </c>
      <c r="J21" t="s">
        <v>6</v>
      </c>
    </row>
    <row r="22" spans="3:10">
      <c r="C22" t="s">
        <v>8</v>
      </c>
      <c r="D22">
        <f>AVERAGE(D17:D21)</f>
        <v>1.1666666666666667</v>
      </c>
      <c r="E22">
        <f>SUM(E17:E21)</f>
        <v>8</v>
      </c>
      <c r="F22">
        <f>SUM(F17:F21)</f>
        <v>4</v>
      </c>
      <c r="H22" s="8">
        <f>SQRT(F22/(E22-1))</f>
        <v>0.7559289460184544</v>
      </c>
      <c r="I22" s="1">
        <f>POWER(H22,2)</f>
        <v>0.57142857142857129</v>
      </c>
      <c r="J22">
        <f>D15*D15</f>
        <v>64177.777777777781</v>
      </c>
    </row>
    <row r="25" spans="3:10">
      <c r="H25" s="2" t="s">
        <v>7</v>
      </c>
    </row>
    <row r="26" spans="3:10">
      <c r="H26" s="3">
        <f>SQRT(D22*I14+J22*I22)</f>
        <v>228.50167586478631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8:J26"/>
  <sheetViews>
    <sheetView workbookViewId="0">
      <selection activeCell="P22" sqref="P22"/>
    </sheetView>
  </sheetViews>
  <sheetFormatPr defaultRowHeight="15"/>
  <cols>
    <col min="4" max="4" width="19.85546875" customWidth="1"/>
  </cols>
  <sheetData>
    <row r="8" spans="3:9">
      <c r="D8" t="s">
        <v>0</v>
      </c>
      <c r="E8" t="s">
        <v>1</v>
      </c>
      <c r="F8" t="s">
        <v>2</v>
      </c>
    </row>
    <row r="9" spans="3:9">
      <c r="D9">
        <v>160</v>
      </c>
      <c r="E9">
        <v>1</v>
      </c>
      <c r="F9">
        <f>90*90</f>
        <v>8100</v>
      </c>
    </row>
    <row r="10" spans="3:9">
      <c r="D10">
        <v>220</v>
      </c>
      <c r="E10">
        <v>1</v>
      </c>
      <c r="F10">
        <f>30*30</f>
        <v>900</v>
      </c>
    </row>
    <row r="11" spans="3:9">
      <c r="D11">
        <v>250</v>
      </c>
      <c r="E11">
        <v>1</v>
      </c>
      <c r="F11">
        <v>0</v>
      </c>
    </row>
    <row r="12" spans="3:9">
      <c r="D12">
        <v>360</v>
      </c>
      <c r="E12">
        <v>1</v>
      </c>
      <c r="F12">
        <f>110*110</f>
        <v>12100</v>
      </c>
    </row>
    <row r="13" spans="3:9">
      <c r="D13">
        <v>460</v>
      </c>
      <c r="E13">
        <v>1</v>
      </c>
      <c r="F13">
        <f>210*210</f>
        <v>44100</v>
      </c>
      <c r="H13" t="s">
        <v>4</v>
      </c>
    </row>
    <row r="14" spans="3:9">
      <c r="D14">
        <v>490</v>
      </c>
      <c r="E14">
        <v>1</v>
      </c>
      <c r="F14">
        <f>240*240</f>
        <v>57600</v>
      </c>
      <c r="H14" s="1">
        <f>SQRT(F15/(E15-1))</f>
        <v>156.71630419327786</v>
      </c>
      <c r="I14">
        <f>POWER(H14,2)</f>
        <v>24560</v>
      </c>
    </row>
    <row r="15" spans="3:9">
      <c r="C15" t="s">
        <v>8</v>
      </c>
      <c r="D15">
        <f>AVERAGE(D9:D14)</f>
        <v>323.33333333333331</v>
      </c>
      <c r="E15">
        <f>SUM(E9:E14)</f>
        <v>6</v>
      </c>
      <c r="F15">
        <f>SUM(F9:F14)</f>
        <v>122800</v>
      </c>
    </row>
    <row r="16" spans="3:9">
      <c r="D16" t="s">
        <v>3</v>
      </c>
      <c r="E16" t="s">
        <v>1</v>
      </c>
      <c r="F16" t="s">
        <v>2</v>
      </c>
    </row>
    <row r="17" spans="3:10">
      <c r="D17" s="5">
        <f>1/2</f>
        <v>0.5</v>
      </c>
      <c r="E17">
        <v>2</v>
      </c>
      <c r="F17">
        <f>0.5*0.5*2</f>
        <v>0.5</v>
      </c>
    </row>
    <row r="18" spans="3:10">
      <c r="D18">
        <v>1</v>
      </c>
      <c r="E18">
        <v>3</v>
      </c>
      <c r="F18">
        <v>0</v>
      </c>
    </row>
    <row r="19" spans="3:10">
      <c r="D19">
        <v>2</v>
      </c>
      <c r="E19">
        <v>2</v>
      </c>
      <c r="F19">
        <v>2</v>
      </c>
    </row>
    <row r="21" spans="3:10">
      <c r="H21" t="s">
        <v>5</v>
      </c>
      <c r="J21" t="s">
        <v>6</v>
      </c>
    </row>
    <row r="22" spans="3:10">
      <c r="C22" t="s">
        <v>8</v>
      </c>
      <c r="D22">
        <f>AVERAGE(D17:D21)</f>
        <v>1.1666666666666667</v>
      </c>
      <c r="E22">
        <f>SUM(E17:E21)</f>
        <v>7</v>
      </c>
      <c r="F22">
        <f>SUM(F17:F21)</f>
        <v>2.5</v>
      </c>
      <c r="H22" s="4">
        <f>SQRT(F22/(E22-1))</f>
        <v>0.6454972243679028</v>
      </c>
      <c r="I22" s="1">
        <f>POWER(H22,2)</f>
        <v>0.41666666666666663</v>
      </c>
      <c r="J22">
        <f>D15*D15</f>
        <v>104544.44444444444</v>
      </c>
    </row>
    <row r="25" spans="3:10">
      <c r="H25" s="2" t="s">
        <v>7</v>
      </c>
    </row>
    <row r="26" spans="3:10">
      <c r="H26" s="3">
        <f>SQRT(D22*I14+J22*I22)</f>
        <v>268.72573103169429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C8:J26"/>
  <sheetViews>
    <sheetView workbookViewId="0">
      <selection activeCell="B41" sqref="B41"/>
    </sheetView>
  </sheetViews>
  <sheetFormatPr defaultRowHeight="15"/>
  <cols>
    <col min="4" max="4" width="19.5703125" customWidth="1"/>
  </cols>
  <sheetData>
    <row r="8" spans="3:9">
      <c r="D8" t="s">
        <v>0</v>
      </c>
      <c r="E8" t="s">
        <v>1</v>
      </c>
      <c r="F8" t="s">
        <v>2</v>
      </c>
    </row>
    <row r="9" spans="3:9">
      <c r="D9">
        <v>210</v>
      </c>
      <c r="E9">
        <v>1</v>
      </c>
      <c r="F9">
        <f>110*110</f>
        <v>12100</v>
      </c>
    </row>
    <row r="10" spans="3:9">
      <c r="D10">
        <v>260</v>
      </c>
      <c r="E10">
        <v>1</v>
      </c>
      <c r="F10">
        <f>60*60</f>
        <v>3600</v>
      </c>
    </row>
    <row r="11" spans="3:9">
      <c r="D11">
        <v>320</v>
      </c>
      <c r="E11">
        <v>1</v>
      </c>
      <c r="F11">
        <v>0</v>
      </c>
    </row>
    <row r="12" spans="3:9">
      <c r="D12">
        <v>360</v>
      </c>
      <c r="E12">
        <v>1</v>
      </c>
      <c r="F12">
        <f>40*40</f>
        <v>1600</v>
      </c>
    </row>
    <row r="13" spans="3:9">
      <c r="D13">
        <v>420</v>
      </c>
      <c r="E13">
        <v>1</v>
      </c>
      <c r="F13">
        <f>100*100</f>
        <v>10000</v>
      </c>
      <c r="H13" t="s">
        <v>4</v>
      </c>
    </row>
    <row r="14" spans="3:9">
      <c r="D14">
        <v>510</v>
      </c>
      <c r="E14">
        <v>1</v>
      </c>
      <c r="F14">
        <f>190*190</f>
        <v>36100</v>
      </c>
      <c r="H14" s="1">
        <f>SQRT(F15/(E15-1))</f>
        <v>112.60550608207397</v>
      </c>
      <c r="I14">
        <f>POWER(H14,2)</f>
        <v>12679.999999999998</v>
      </c>
    </row>
    <row r="15" spans="3:9">
      <c r="C15" t="s">
        <v>8</v>
      </c>
      <c r="D15">
        <f>AVERAGE(D9:D14)</f>
        <v>346.66666666666669</v>
      </c>
      <c r="E15">
        <f>SUM(E9:E14)</f>
        <v>6</v>
      </c>
      <c r="F15">
        <f>SUM(F9:F14)</f>
        <v>63400</v>
      </c>
    </row>
    <row r="16" spans="3:9">
      <c r="D16" s="7" t="s">
        <v>3</v>
      </c>
      <c r="E16" t="s">
        <v>1</v>
      </c>
      <c r="F16" t="s">
        <v>2</v>
      </c>
    </row>
    <row r="17" spans="3:10">
      <c r="D17" s="5">
        <f>1/2</f>
        <v>0.5</v>
      </c>
      <c r="E17">
        <v>3</v>
      </c>
      <c r="F17">
        <f>0.5*0.5*3</f>
        <v>0.75</v>
      </c>
    </row>
    <row r="18" spans="3:10">
      <c r="D18">
        <v>1</v>
      </c>
      <c r="E18">
        <v>4</v>
      </c>
      <c r="F18">
        <v>0</v>
      </c>
    </row>
    <row r="19" spans="3:10">
      <c r="D19">
        <v>2</v>
      </c>
      <c r="E19">
        <v>3</v>
      </c>
      <c r="F19">
        <f>1.5*1.5*3</f>
        <v>6.75</v>
      </c>
    </row>
    <row r="21" spans="3:10">
      <c r="H21" t="s">
        <v>5</v>
      </c>
      <c r="J21" t="s">
        <v>6</v>
      </c>
    </row>
    <row r="22" spans="3:10">
      <c r="C22" t="s">
        <v>8</v>
      </c>
      <c r="D22">
        <f>AVERAGE(D17:D21)</f>
        <v>1.1666666666666667</v>
      </c>
      <c r="E22">
        <f>SUM(E17:E21)</f>
        <v>10</v>
      </c>
      <c r="F22">
        <f>SUM(F17:F21)</f>
        <v>7.5</v>
      </c>
      <c r="H22" s="4">
        <f>SQRT(F22/(E22-1))</f>
        <v>0.9128709291752769</v>
      </c>
      <c r="I22" s="1">
        <f>POWER(H22,2)</f>
        <v>0.83333333333333337</v>
      </c>
      <c r="J22">
        <f>D15*D15</f>
        <v>120177.7777777778</v>
      </c>
    </row>
    <row r="25" spans="3:10">
      <c r="H25" s="2" t="s">
        <v>7</v>
      </c>
    </row>
    <row r="26" spans="3:10">
      <c r="H26" s="3">
        <f>SQRT(D22*I14+J22*I22)</f>
        <v>339.03020732890673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C8:J26"/>
  <sheetViews>
    <sheetView topLeftCell="A3" workbookViewId="0">
      <selection activeCell="F19" sqref="F19"/>
    </sheetView>
  </sheetViews>
  <sheetFormatPr defaultRowHeight="15"/>
  <cols>
    <col min="4" max="4" width="19.5703125" customWidth="1"/>
  </cols>
  <sheetData>
    <row r="8" spans="3:9">
      <c r="D8" t="s">
        <v>0</v>
      </c>
      <c r="E8" t="s">
        <v>1</v>
      </c>
      <c r="F8" t="s">
        <v>2</v>
      </c>
    </row>
    <row r="9" spans="3:9">
      <c r="D9">
        <v>310</v>
      </c>
      <c r="E9">
        <v>1</v>
      </c>
      <c r="F9">
        <f>140*140</f>
        <v>19600</v>
      </c>
    </row>
    <row r="10" spans="3:9">
      <c r="D10">
        <v>450</v>
      </c>
      <c r="E10">
        <v>1</v>
      </c>
      <c r="F10">
        <f>40*40</f>
        <v>1600</v>
      </c>
    </row>
    <row r="11" spans="3:9">
      <c r="D11">
        <v>490</v>
      </c>
      <c r="E11">
        <v>1</v>
      </c>
      <c r="F11">
        <v>0</v>
      </c>
    </row>
    <row r="12" spans="3:9">
      <c r="D12">
        <v>510</v>
      </c>
      <c r="E12">
        <v>1</v>
      </c>
      <c r="F12">
        <f>20*20</f>
        <v>400</v>
      </c>
    </row>
    <row r="13" spans="3:9">
      <c r="D13">
        <v>670</v>
      </c>
      <c r="E13">
        <v>1</v>
      </c>
      <c r="F13">
        <f>180*180</f>
        <v>32400</v>
      </c>
      <c r="H13" t="s">
        <v>4</v>
      </c>
    </row>
    <row r="14" spans="3:9">
      <c r="D14">
        <v>790</v>
      </c>
      <c r="E14">
        <v>1</v>
      </c>
      <c r="F14">
        <f>300*300</f>
        <v>90000</v>
      </c>
      <c r="H14" s="1">
        <f>SQRT(F15/(E15-1))</f>
        <v>169.70562748477141</v>
      </c>
      <c r="I14">
        <f>POWER(H14,2)</f>
        <v>28800.000000000004</v>
      </c>
    </row>
    <row r="15" spans="3:9">
      <c r="C15" t="s">
        <v>8</v>
      </c>
      <c r="D15">
        <f>AVERAGE(D9:D14)</f>
        <v>536.66666666666663</v>
      </c>
      <c r="E15">
        <f>SUM(E9:E14)</f>
        <v>6</v>
      </c>
      <c r="F15">
        <f>SUM(F9:F14)</f>
        <v>144000</v>
      </c>
    </row>
    <row r="16" spans="3:9">
      <c r="D16" t="s">
        <v>3</v>
      </c>
      <c r="E16" t="s">
        <v>1</v>
      </c>
      <c r="F16" t="s">
        <v>2</v>
      </c>
    </row>
    <row r="17" spans="3:10">
      <c r="D17" s="5">
        <v>0.5</v>
      </c>
      <c r="E17">
        <v>2</v>
      </c>
      <c r="F17">
        <f>0.5*0.5*2</f>
        <v>0.5</v>
      </c>
    </row>
    <row r="18" spans="3:10">
      <c r="D18">
        <v>1</v>
      </c>
      <c r="E18">
        <v>5</v>
      </c>
      <c r="F18">
        <v>0</v>
      </c>
    </row>
    <row r="19" spans="3:10">
      <c r="D19">
        <v>2</v>
      </c>
      <c r="E19">
        <v>4</v>
      </c>
      <c r="F19">
        <f>1.5*1.5*4</f>
        <v>9</v>
      </c>
    </row>
    <row r="21" spans="3:10">
      <c r="H21" t="s">
        <v>5</v>
      </c>
      <c r="J21" t="s">
        <v>6</v>
      </c>
    </row>
    <row r="22" spans="3:10">
      <c r="C22" t="s">
        <v>8</v>
      </c>
      <c r="D22">
        <f>AVERAGE(D17:D21)</f>
        <v>1.1666666666666667</v>
      </c>
      <c r="E22">
        <f>SUM(E17:E21)</f>
        <v>11</v>
      </c>
      <c r="F22">
        <f>SUM(F17:F21)</f>
        <v>9.5</v>
      </c>
      <c r="H22" s="4">
        <f>SQRT(F22/(E22-1))</f>
        <v>0.97467943448089633</v>
      </c>
      <c r="I22" s="1">
        <f>POWER(H22,2)</f>
        <v>0.94999999999999984</v>
      </c>
      <c r="J22">
        <f>D15*D15</f>
        <v>288011.11111111107</v>
      </c>
    </row>
    <row r="25" spans="3:10">
      <c r="H25" s="2" t="s">
        <v>7</v>
      </c>
    </row>
    <row r="26" spans="3:10">
      <c r="H26" s="3">
        <f>SQRT(D22*I14+J22*I22)</f>
        <v>554.26578061030921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8:J26"/>
  <sheetViews>
    <sheetView tabSelected="1" workbookViewId="0">
      <selection activeCell="F28" sqref="F28"/>
    </sheetView>
  </sheetViews>
  <sheetFormatPr defaultRowHeight="15"/>
  <cols>
    <col min="4" max="4" width="24.140625" customWidth="1"/>
  </cols>
  <sheetData>
    <row r="8" spans="3:9">
      <c r="D8" t="s">
        <v>0</v>
      </c>
      <c r="E8" t="s">
        <v>1</v>
      </c>
      <c r="F8" t="s">
        <v>2</v>
      </c>
    </row>
    <row r="9" spans="3:9">
      <c r="D9">
        <v>200</v>
      </c>
      <c r="E9">
        <v>1</v>
      </c>
      <c r="F9">
        <f>60*60</f>
        <v>3600</v>
      </c>
    </row>
    <row r="10" spans="3:9">
      <c r="D10">
        <v>220</v>
      </c>
      <c r="E10">
        <v>1</v>
      </c>
      <c r="F10">
        <f>40*40</f>
        <v>1600</v>
      </c>
    </row>
    <row r="11" spans="3:9">
      <c r="D11">
        <v>230</v>
      </c>
      <c r="E11">
        <v>1</v>
      </c>
      <c r="F11">
        <f>30*30</f>
        <v>900</v>
      </c>
    </row>
    <row r="12" spans="3:9">
      <c r="D12">
        <v>260</v>
      </c>
      <c r="E12">
        <v>2</v>
      </c>
      <c r="F12">
        <v>0</v>
      </c>
    </row>
    <row r="13" spans="3:9">
      <c r="D13">
        <v>360</v>
      </c>
      <c r="E13">
        <v>1</v>
      </c>
      <c r="F13">
        <f>100*100</f>
        <v>10000</v>
      </c>
      <c r="H13" t="s">
        <v>4</v>
      </c>
    </row>
    <row r="14" spans="3:9">
      <c r="H14" s="1">
        <f>SQRT(F15/(E15-1))</f>
        <v>56.745043836444431</v>
      </c>
      <c r="I14">
        <f>POWER(H14,2)</f>
        <v>3220</v>
      </c>
    </row>
    <row r="15" spans="3:9">
      <c r="C15" t="s">
        <v>8</v>
      </c>
      <c r="D15">
        <f>AVERAGE(D9:D14)</f>
        <v>254</v>
      </c>
      <c r="E15">
        <f>SUM(E9:E14)</f>
        <v>6</v>
      </c>
      <c r="F15">
        <f>SUM(F9:F14)</f>
        <v>16100</v>
      </c>
    </row>
    <row r="16" spans="3:9">
      <c r="D16" t="s">
        <v>3</v>
      </c>
      <c r="E16" t="s">
        <v>1</v>
      </c>
      <c r="F16" t="s">
        <v>2</v>
      </c>
    </row>
    <row r="17" spans="3:10">
      <c r="D17" s="6">
        <f>1/2</f>
        <v>0.5</v>
      </c>
      <c r="E17">
        <v>4</v>
      </c>
      <c r="F17">
        <v>0</v>
      </c>
    </row>
    <row r="18" spans="3:10">
      <c r="D18" s="2">
        <v>1</v>
      </c>
      <c r="E18">
        <v>1</v>
      </c>
      <c r="F18">
        <v>0.5</v>
      </c>
    </row>
    <row r="19" spans="3:10">
      <c r="D19" s="2">
        <v>2</v>
      </c>
      <c r="E19">
        <v>1</v>
      </c>
      <c r="F19">
        <f>1.5*1.5*1</f>
        <v>2.25</v>
      </c>
    </row>
    <row r="20" spans="3:10">
      <c r="D20" s="2"/>
    </row>
    <row r="21" spans="3:10">
      <c r="D21" s="2"/>
      <c r="H21" t="s">
        <v>5</v>
      </c>
      <c r="J21" t="s">
        <v>6</v>
      </c>
    </row>
    <row r="22" spans="3:10">
      <c r="C22" t="s">
        <v>8</v>
      </c>
      <c r="D22" s="2">
        <f>AVERAGE(D17:D21)</f>
        <v>1.1666666666666667</v>
      </c>
      <c r="E22">
        <f>SUM(E17:E21)</f>
        <v>6</v>
      </c>
      <c r="F22">
        <f>SUM(F17:F21)</f>
        <v>2.75</v>
      </c>
      <c r="H22" s="4">
        <f>SQRT(F22/(E22-1))</f>
        <v>0.74161984870956632</v>
      </c>
      <c r="I22" s="1">
        <f>POWER(H22,2)</f>
        <v>0.55000000000000004</v>
      </c>
      <c r="J22">
        <f>D15*D15</f>
        <v>64516</v>
      </c>
    </row>
    <row r="25" spans="3:10">
      <c r="H25" s="2" t="s">
        <v>7</v>
      </c>
    </row>
    <row r="26" spans="3:10">
      <c r="H26" s="3">
        <f>SQRT(D22*I14+J22*I22)</f>
        <v>198.09206613760853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alkohol</vt:lpstr>
      <vt:lpstr>keramika</vt:lpstr>
      <vt:lpstr>rýžové víno</vt:lpstr>
      <vt:lpstr>čaje</vt:lpstr>
      <vt:lpstr>sladkosti</vt:lpstr>
      <vt:lpstr>polévky</vt:lpstr>
      <vt:lpstr>mořské řasy</vt:lpstr>
      <vt:lpstr>rýžové krekry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japashop</dc:creator>
  <cp:lastModifiedBy>japashop</cp:lastModifiedBy>
  <dcterms:created xsi:type="dcterms:W3CDTF">2018-11-08T10:18:10Z</dcterms:created>
  <dcterms:modified xsi:type="dcterms:W3CDTF">2018-11-15T19:08:01Z</dcterms:modified>
</cp:coreProperties>
</file>