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Úvod" sheetId="5" r:id="rId1"/>
    <sheet name="Případová studie" sheetId="1" r:id="rId2"/>
    <sheet name="Případová studie Tabulka" sheetId="2" r:id="rId3"/>
    <sheet name="Celosvětová infrastruktura" sheetId="3" r:id="rId4"/>
    <sheet name="Výroba elektřiny %" sheetId="4" r:id="rId5"/>
    <sheet name="Zásoby ropy" sheetId="6" r:id="rId6"/>
  </sheets>
  <externalReferences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H32" i="1"/>
  <c r="K21"/>
  <c r="K18"/>
  <c r="B11" i="6"/>
  <c r="C9" s="1"/>
  <c r="C6"/>
  <c r="C17" i="4"/>
  <c r="B17"/>
  <c r="C16"/>
  <c r="C15"/>
  <c r="C14"/>
  <c r="C13"/>
  <c r="C12"/>
  <c r="C11"/>
  <c r="C10"/>
  <c r="C9"/>
  <c r="C8"/>
  <c r="C7"/>
  <c r="C6"/>
  <c r="C5"/>
  <c r="D8" i="3"/>
  <c r="B8"/>
  <c r="E21" i="2"/>
  <c r="E4" s="1"/>
  <c r="D21"/>
  <c r="C21"/>
  <c r="B21"/>
  <c r="B4" s="1"/>
  <c r="E19"/>
  <c r="E20" s="1"/>
  <c r="D19"/>
  <c r="D20" s="1"/>
  <c r="C19"/>
  <c r="C20" s="1"/>
  <c r="B19"/>
  <c r="B20" s="1"/>
  <c r="E14"/>
  <c r="E10" s="1"/>
  <c r="D14"/>
  <c r="D10" s="1"/>
  <c r="C14"/>
  <c r="C10" s="1"/>
  <c r="B14"/>
  <c r="B11" s="1"/>
  <c r="B22" s="1"/>
  <c r="E11"/>
  <c r="E12" s="1"/>
  <c r="D11"/>
  <c r="D22" s="1"/>
  <c r="C11"/>
  <c r="C22" s="1"/>
  <c r="D4"/>
  <c r="D5" s="1"/>
  <c r="C4"/>
  <c r="C5" s="1"/>
  <c r="K32" i="1"/>
  <c r="K16" s="1"/>
  <c r="J32"/>
  <c r="J16" s="1"/>
  <c r="I32"/>
  <c r="I16" s="1"/>
  <c r="H16"/>
  <c r="I30"/>
  <c r="J30"/>
  <c r="J31" s="1"/>
  <c r="K30"/>
  <c r="H30"/>
  <c r="H31" s="1"/>
  <c r="I25"/>
  <c r="J25"/>
  <c r="J22" s="1"/>
  <c r="K25"/>
  <c r="H25"/>
  <c r="H22" s="1"/>
  <c r="C8" i="6" l="1"/>
  <c r="C7"/>
  <c r="C10"/>
  <c r="C5"/>
  <c r="C11" s="1"/>
  <c r="B5" i="2"/>
  <c r="E5"/>
  <c r="B10"/>
  <c r="J17" i="1"/>
  <c r="K22"/>
  <c r="K23" s="1"/>
  <c r="H17"/>
  <c r="H23"/>
  <c r="I22"/>
  <c r="I23" s="1"/>
  <c r="K17"/>
  <c r="J18"/>
  <c r="H18"/>
  <c r="B14" s="1"/>
  <c r="E6" i="2"/>
  <c r="D6"/>
  <c r="C6"/>
  <c r="B6"/>
  <c r="E22"/>
  <c r="D12"/>
  <c r="C12"/>
  <c r="B12"/>
  <c r="I17" i="1"/>
  <c r="I31"/>
  <c r="I18" s="1"/>
  <c r="K31"/>
  <c r="B15" l="1"/>
  <c r="C15"/>
  <c r="E15"/>
  <c r="E14"/>
  <c r="E13"/>
  <c r="E30" s="1"/>
  <c r="D20"/>
  <c r="D16"/>
  <c r="D21"/>
  <c r="D17"/>
  <c r="D22"/>
  <c r="D18"/>
  <c r="D19"/>
  <c r="E18"/>
  <c r="C19"/>
  <c r="C20"/>
  <c r="C16"/>
  <c r="C21"/>
  <c r="C17"/>
  <c r="C22"/>
  <c r="C18"/>
  <c r="E21"/>
  <c r="E22"/>
  <c r="E20"/>
  <c r="E19"/>
  <c r="B22"/>
  <c r="B18"/>
  <c r="B19"/>
  <c r="B20"/>
  <c r="B16"/>
  <c r="B21"/>
  <c r="B17"/>
  <c r="E16"/>
  <c r="C13"/>
  <c r="C30" s="1"/>
  <c r="E17"/>
  <c r="C14"/>
  <c r="B13"/>
  <c r="J23"/>
  <c r="D14"/>
  <c r="D15"/>
  <c r="D13"/>
  <c r="D30" s="1"/>
  <c r="D31" s="1"/>
  <c r="C31" l="1"/>
  <c r="C32" s="1"/>
  <c r="C33" s="1"/>
  <c r="C34" s="1"/>
  <c r="C35" s="1"/>
  <c r="C36" s="1"/>
  <c r="C37" s="1"/>
  <c r="C38" s="1"/>
  <c r="C39" s="1"/>
  <c r="C40" s="1"/>
  <c r="E31"/>
  <c r="E32"/>
  <c r="E33" s="1"/>
  <c r="E34" s="1"/>
  <c r="E35" s="1"/>
  <c r="E36" s="1"/>
  <c r="E37" s="1"/>
  <c r="E38" s="1"/>
  <c r="E39" s="1"/>
  <c r="E40" s="1"/>
  <c r="E41" s="1"/>
  <c r="B23"/>
  <c r="B30"/>
  <c r="B31"/>
  <c r="B32" s="1"/>
  <c r="B33" s="1"/>
  <c r="B34" s="1"/>
  <c r="B35" s="1"/>
  <c r="B36" s="1"/>
  <c r="B37" s="1"/>
  <c r="C41"/>
  <c r="D32"/>
  <c r="D33" s="1"/>
  <c r="D34" s="1"/>
  <c r="D35" s="1"/>
  <c r="D36" s="1"/>
  <c r="D37" s="1"/>
  <c r="D38" s="1"/>
  <c r="D39" s="1"/>
  <c r="D40" s="1"/>
  <c r="D41" s="1"/>
  <c r="E23"/>
  <c r="C23"/>
  <c r="D23"/>
  <c r="B38" l="1"/>
  <c r="B39" s="1"/>
  <c r="B40" s="1"/>
  <c r="B41" s="1"/>
</calcChain>
</file>

<file path=xl/comments1.xml><?xml version="1.0" encoding="utf-8"?>
<comments xmlns="http://schemas.openxmlformats.org/spreadsheetml/2006/main">
  <authors>
    <author>Ondra Rolník</author>
  </authors>
  <commentList>
    <comment ref="H19" authorId="0">
      <text>
        <r>
          <rPr>
            <b/>
            <sz val="9"/>
            <color indexed="81"/>
            <rFont val="Tahoma"/>
            <family val="2"/>
            <charset val="238"/>
          </rPr>
          <t>Ondra Rolník:</t>
        </r>
        <r>
          <rPr>
            <sz val="9"/>
            <color indexed="81"/>
            <rFont val="Tahoma"/>
            <family val="2"/>
            <charset val="238"/>
          </rPr>
          <t xml:space="preserve">
https://www.airbank.cz/cs/pujcka/proc-pujcku-u-nas/vypocet-nove-pujcky/</t>
        </r>
      </text>
    </comment>
    <comment ref="K19" authorId="0">
      <text>
        <r>
          <rPr>
            <b/>
            <sz val="9"/>
            <color indexed="81"/>
            <rFont val="Tahoma"/>
            <family val="2"/>
            <charset val="238"/>
          </rPr>
          <t>Ondra Rolník:</t>
        </r>
        <r>
          <rPr>
            <sz val="9"/>
            <color indexed="81"/>
            <rFont val="Tahoma"/>
            <family val="2"/>
            <charset val="238"/>
          </rPr>
          <t xml:space="preserve">
https://www.skofin.cz/financovani-znacek/volkswagen-finance/#calculator</t>
        </r>
      </text>
    </comment>
    <comment ref="K21" authorId="0">
      <text>
        <r>
          <rPr>
            <b/>
            <sz val="9"/>
            <color indexed="81"/>
            <rFont val="Tahoma"/>
            <family val="2"/>
            <charset val="238"/>
          </rPr>
          <t>Ondra Rolník:</t>
        </r>
        <r>
          <rPr>
            <sz val="9"/>
            <color indexed="81"/>
            <rFont val="Tahoma"/>
            <family val="2"/>
            <charset val="238"/>
          </rPr>
          <t xml:space="preserve">
U takto vysoké částky se půjčka nevyplatí. Proto jako jediná varinta počítá s leasingem. </t>
        </r>
      </text>
    </comment>
    <comment ref="H26" authorId="0">
      <text>
        <r>
          <rPr>
            <b/>
            <sz val="9"/>
            <color indexed="81"/>
            <rFont val="Tahoma"/>
            <family val="2"/>
            <charset val="238"/>
          </rPr>
          <t>Ondra Rolník:</t>
        </r>
        <r>
          <rPr>
            <sz val="9"/>
            <color indexed="81"/>
            <rFont val="Tahoma"/>
            <family val="2"/>
            <charset val="238"/>
          </rPr>
          <t xml:space="preserve">
http://www.kurzy.cz/komodity/benzin-nafta-cena/
6. 12 2014</t>
        </r>
      </text>
    </comment>
    <comment ref="I27" authorId="0">
      <text>
        <r>
          <rPr>
            <b/>
            <sz val="9"/>
            <color indexed="81"/>
            <rFont val="Tahoma"/>
            <family val="2"/>
            <charset val="238"/>
          </rPr>
          <t>Ondra Rolník:</t>
        </r>
        <r>
          <rPr>
            <sz val="9"/>
            <color indexed="81"/>
            <rFont val="Tahoma"/>
            <family val="2"/>
            <charset val="238"/>
          </rPr>
          <t xml:space="preserve">
http://www.kurzy.cz/komodity/benzin-nafta-cena/
6.12 2014</t>
        </r>
      </text>
    </comment>
    <comment ref="J28" authorId="0">
      <text>
        <r>
          <rPr>
            <b/>
            <sz val="9"/>
            <color indexed="81"/>
            <rFont val="Tahoma"/>
            <charset val="1"/>
          </rPr>
          <t>Ondra Rolník:</t>
        </r>
        <r>
          <rPr>
            <sz val="9"/>
            <color indexed="81"/>
            <rFont val="Tahoma"/>
            <charset val="1"/>
          </rPr>
          <t xml:space="preserve">
http://www.cng.cz/cs/aktualni-ceny/
6.12 2014</t>
        </r>
      </text>
    </comment>
    <comment ref="K29" authorId="0">
      <text>
        <r>
          <rPr>
            <b/>
            <sz val="9"/>
            <color indexed="81"/>
            <rFont val="Tahoma"/>
            <family val="2"/>
            <charset val="238"/>
          </rPr>
          <t>Ondra Rolník:</t>
        </r>
        <r>
          <rPr>
            <sz val="9"/>
            <color indexed="81"/>
            <rFont val="Tahoma"/>
            <family val="2"/>
            <charset val="238"/>
          </rPr>
          <t xml:space="preserve">
http://www.cenyenergie.cz/elektrina/kalkulacka/#/ele/1417794648366
Sazba D27</t>
        </r>
      </text>
    </comment>
  </commentList>
</comments>
</file>

<file path=xl/comments2.xml><?xml version="1.0" encoding="utf-8"?>
<comments xmlns="http://schemas.openxmlformats.org/spreadsheetml/2006/main">
  <authors>
    <author>Ondra Rolník</author>
  </authors>
  <commentList>
    <comment ref="B8" authorId="0">
      <text>
        <r>
          <rPr>
            <b/>
            <sz val="9"/>
            <color indexed="81"/>
            <rFont val="Tahoma"/>
            <family val="2"/>
            <charset val="238"/>
          </rPr>
          <t>Ondra Rolník:</t>
        </r>
        <r>
          <rPr>
            <sz val="9"/>
            <color indexed="81"/>
            <rFont val="Tahoma"/>
            <family val="2"/>
            <charset val="238"/>
          </rPr>
          <t xml:space="preserve">
https://www.airbank.cz/cs/pujcka/proc-pujcku-u-nas/vypocet-nove-pujcky/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Ondra Rolník:</t>
        </r>
        <r>
          <rPr>
            <sz val="9"/>
            <color indexed="81"/>
            <rFont val="Tahoma"/>
            <family val="2"/>
            <charset val="238"/>
          </rPr>
          <t xml:space="preserve">
https://www.skofin.cz/financovani-znacek/volkswagen-finance/#calculator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Ondra Rolník:</t>
        </r>
        <r>
          <rPr>
            <sz val="9"/>
            <color indexed="81"/>
            <rFont val="Tahoma"/>
            <family val="2"/>
            <charset val="238"/>
          </rPr>
          <t xml:space="preserve">
U takto vysoké částky se půjčka nevyplatí. Proto jako jediná varinta počíta s leasingem. 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38"/>
          </rPr>
          <t>Ondra Rolník:</t>
        </r>
        <r>
          <rPr>
            <sz val="9"/>
            <color indexed="81"/>
            <rFont val="Tahoma"/>
            <family val="2"/>
            <charset val="238"/>
          </rPr>
          <t xml:space="preserve">
http://www.kurzy.cz/komodity/benzin-nafta-cena/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38"/>
          </rPr>
          <t>Ondra Rolník:</t>
        </r>
        <r>
          <rPr>
            <sz val="9"/>
            <color indexed="81"/>
            <rFont val="Tahoma"/>
            <family val="2"/>
            <charset val="238"/>
          </rPr>
          <t xml:space="preserve">
http://www.kurzy.cz/komodity/benzin-nafta-cena/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Ondra Rolník:</t>
        </r>
        <r>
          <rPr>
            <sz val="9"/>
            <color indexed="81"/>
            <rFont val="Tahoma"/>
            <family val="2"/>
            <charset val="238"/>
          </rPr>
          <t xml:space="preserve">
http://www.cenyenergie.cz/elektrina/kalkulacka/#/ele/1417794648366</t>
        </r>
      </text>
    </comment>
  </commentList>
</comments>
</file>

<file path=xl/comments3.xml><?xml version="1.0" encoding="utf-8"?>
<comments xmlns="http://schemas.openxmlformats.org/spreadsheetml/2006/main">
  <authors>
    <author>Ondra Rolník</author>
  </authors>
  <commentList>
    <comment ref="B3" authorId="0">
      <text>
        <r>
          <rPr>
            <b/>
            <sz val="9"/>
            <color indexed="81"/>
            <rFont val="Tahoma"/>
            <charset val="1"/>
          </rPr>
          <t>Ondřej Rolník</t>
        </r>
        <r>
          <rPr>
            <sz val="9"/>
            <color indexed="81"/>
            <rFont val="Tahoma"/>
            <charset val="1"/>
          </rPr>
          <t xml:space="preserve">
http://www.teslamotors.com/supercharger</t>
        </r>
      </text>
    </comment>
    <comment ref="C3" authorId="0">
      <text>
        <r>
          <rPr>
            <b/>
            <sz val="9"/>
            <color indexed="81"/>
            <rFont val="Tahoma"/>
            <charset val="1"/>
          </rPr>
          <t>Ondřej Rolník:</t>
        </r>
        <r>
          <rPr>
            <sz val="9"/>
            <color indexed="81"/>
            <rFont val="Tahoma"/>
            <charset val="1"/>
          </rPr>
          <t xml:space="preserve">
http://ccs-map.eu/</t>
        </r>
      </text>
    </comment>
    <comment ref="D3" authorId="0">
      <text>
        <r>
          <rPr>
            <b/>
            <sz val="9"/>
            <color indexed="81"/>
            <rFont val="Tahoma"/>
            <charset val="1"/>
          </rPr>
          <t>Ondřej Rolník</t>
        </r>
        <r>
          <rPr>
            <sz val="9"/>
            <color indexed="81"/>
            <rFont val="Tahoma"/>
            <charset val="1"/>
          </rPr>
          <t xml:space="preserve">
http://www.chademo.com/wp/</t>
        </r>
      </text>
    </comment>
  </commentList>
</comments>
</file>

<file path=xl/sharedStrings.xml><?xml version="1.0" encoding="utf-8"?>
<sst xmlns="http://schemas.openxmlformats.org/spreadsheetml/2006/main" count="164" uniqueCount="114">
  <si>
    <t>Model vozu</t>
  </si>
  <si>
    <t>Palivo</t>
  </si>
  <si>
    <t>Cena</t>
  </si>
  <si>
    <t>Spotřeba</t>
  </si>
  <si>
    <t>Golf 1.2 TSI</t>
  </si>
  <si>
    <t>Golf 1.4 TSI</t>
  </si>
  <si>
    <t>Golf 1.6 TDI</t>
  </si>
  <si>
    <t>Diesel</t>
  </si>
  <si>
    <t>426 900,-</t>
  </si>
  <si>
    <t>4,9l/100km</t>
  </si>
  <si>
    <t>492 900,-</t>
  </si>
  <si>
    <t>Elektřina</t>
  </si>
  <si>
    <t>e-Golf</t>
  </si>
  <si>
    <t>909 900,-</t>
  </si>
  <si>
    <t>Provozní výdaje na 1km</t>
  </si>
  <si>
    <t>Varianta 0</t>
  </si>
  <si>
    <t>Varianta I</t>
  </si>
  <si>
    <t>Varianta II</t>
  </si>
  <si>
    <t>Varianta III</t>
  </si>
  <si>
    <t>x</t>
  </si>
  <si>
    <t>RPSN</t>
  </si>
  <si>
    <t>Počet let</t>
  </si>
  <si>
    <t>Roční anuitní splátka</t>
  </si>
  <si>
    <t>Měsíční anuitní splátka</t>
  </si>
  <si>
    <t>Akontace</t>
  </si>
  <si>
    <t>Vlastní kapitál</t>
  </si>
  <si>
    <t>https://www.airbank.cz/cs/pujcka/proc-pujcku-u-nas/vypocet-nove-pujcky/</t>
  </si>
  <si>
    <t>https://www.skofin.cz/financovani-znacek/volkswagen-finance/#calculator</t>
  </si>
  <si>
    <t>Cena benzinu</t>
  </si>
  <si>
    <t>Cena nafty</t>
  </si>
  <si>
    <t>15 kg stlačeného zemního plynu</t>
  </si>
  <si>
    <t>Cena CNG kg</t>
  </si>
  <si>
    <t>Spotřeba na 1km</t>
  </si>
  <si>
    <t>Celková částka</t>
  </si>
  <si>
    <t>Golf 1.4 TSI CNG</t>
  </si>
  <si>
    <t>Cena vozu</t>
  </si>
  <si>
    <t>Výše půjčky</t>
  </si>
  <si>
    <t>Cena nafty 1l</t>
  </si>
  <si>
    <t>Cena CNG 1kg</t>
  </si>
  <si>
    <t>Cena elektřiny 1kWh</t>
  </si>
  <si>
    <t>Měsíční nájezd km</t>
  </si>
  <si>
    <t>Počet let splácení</t>
  </si>
  <si>
    <t>Golf CNG</t>
  </si>
  <si>
    <t>Supercharger</t>
  </si>
  <si>
    <t>Combo</t>
  </si>
  <si>
    <t>Chademo</t>
  </si>
  <si>
    <t>USA</t>
  </si>
  <si>
    <t>Evropa</t>
  </si>
  <si>
    <t>Asie</t>
  </si>
  <si>
    <t>Ostatní</t>
  </si>
  <si>
    <t>Celkem</t>
  </si>
  <si>
    <t>není uvedeno</t>
  </si>
  <si>
    <t>Česká zemědělská univerzita v Praze</t>
  </si>
  <si>
    <t>Technická fakulta</t>
  </si>
  <si>
    <t>Katedra vozidel a pozemní dopravy</t>
  </si>
  <si>
    <t>Hospodárná a ekologická vozidla</t>
  </si>
  <si>
    <t>Bakalářská práce</t>
  </si>
  <si>
    <r>
      <t xml:space="preserve">Autor: </t>
    </r>
    <r>
      <rPr>
        <b/>
        <sz val="20"/>
        <color rgb="FF000000"/>
        <rFont val="Times New Roman"/>
        <family val="1"/>
        <charset val="238"/>
      </rPr>
      <t>Ondřej Rolník</t>
    </r>
  </si>
  <si>
    <t>Vedoucí práce: Ing. František Dvořák, CSc.</t>
  </si>
  <si>
    <t>Případová studie výpočet</t>
  </si>
  <si>
    <t>Výkon kW</t>
  </si>
  <si>
    <t>3,8l/100km</t>
  </si>
  <si>
    <t>476900,-</t>
  </si>
  <si>
    <t>Zdroje</t>
  </si>
  <si>
    <t>Celkové součty výdajů</t>
  </si>
  <si>
    <t>Infrastruktura dobíjecích elektrických stanic</t>
  </si>
  <si>
    <t>Zdroj: ERÚ</t>
  </si>
  <si>
    <t>Typ paliva</t>
  </si>
  <si>
    <t xml:space="preserve">Výroba elektřiny [GWh] </t>
  </si>
  <si>
    <t>% z celkové výroby</t>
  </si>
  <si>
    <t>Černé uhlí</t>
  </si>
  <si>
    <t>Hnědé uhlí</t>
  </si>
  <si>
    <t>Biomasa</t>
  </si>
  <si>
    <t>Oleje</t>
  </si>
  <si>
    <t>Zemní plyn</t>
  </si>
  <si>
    <t>Skládkový plyn</t>
  </si>
  <si>
    <t>Ostatní plyny</t>
  </si>
  <si>
    <t>Nespecifikované palivo</t>
  </si>
  <si>
    <t>Větrné elektrárny</t>
  </si>
  <si>
    <t>Jaderné elektrárny</t>
  </si>
  <si>
    <t>Vodní elektrárny</t>
  </si>
  <si>
    <t>Solární elektrárny</t>
  </si>
  <si>
    <t>Výroba elektřiny podle typu paliv v ČR v roce 2012 [%]</t>
  </si>
  <si>
    <t>Provozní výdaje za měsíc</t>
  </si>
  <si>
    <t>Provozní výdaje za rok</t>
  </si>
  <si>
    <t>Roční nájezd km</t>
  </si>
  <si>
    <t>Cena vozidla</t>
  </si>
  <si>
    <t>Roční splátku půjčky</t>
  </si>
  <si>
    <t>Roční nájezd</t>
  </si>
  <si>
    <t>Zdroj: BP Statistical Review of World Energy</t>
  </si>
  <si>
    <t>Region</t>
  </si>
  <si>
    <t>Zásoby [mld. barelů]</t>
  </si>
  <si>
    <t>Podíl na celkových zásobách [%]</t>
  </si>
  <si>
    <t>Severní Amerika</t>
  </si>
  <si>
    <t>Střední a Jižní Amerika</t>
  </si>
  <si>
    <t>Střední východ</t>
  </si>
  <si>
    <t>Evropa, Rusko a centrální Asie</t>
  </si>
  <si>
    <t>Afrika</t>
  </si>
  <si>
    <t>Východní Asie a Austrálie</t>
  </si>
  <si>
    <t>Celkové zásoby</t>
  </si>
  <si>
    <t xml:space="preserve"> </t>
  </si>
  <si>
    <t>Zásoby ropy v jednotlivých regionech světa v roce 2011 [mld. barelů, %]</t>
  </si>
  <si>
    <t>http://www.hybrid.cz/rwe-ma-v-evrope-2000-dobijecich-stanic-pro-elektromobily</t>
  </si>
  <si>
    <t>https://www.google.com/maps/d/viewer?ie=UTF8&amp;om=1&amp;msa=0&amp;z=7&amp;hl=cs&amp;mid=zKQCDB56MJv4.kx_q-PAk3ezY</t>
  </si>
  <si>
    <t>Data jsou ke dni 11.3. 2015</t>
  </si>
  <si>
    <t>Cena elektřiny</t>
  </si>
  <si>
    <t>12,7 kWh/100km</t>
  </si>
  <si>
    <t>Akontace %</t>
  </si>
  <si>
    <t>Celkové roční náklady</t>
  </si>
  <si>
    <t>Benzín + CNG</t>
  </si>
  <si>
    <t>CNG 3,5 kg/100km Benzín 5,3l/100km</t>
  </si>
  <si>
    <t>Cena benzínu 1l</t>
  </si>
  <si>
    <t>Výdaje, které rodina za jeden rok zaplatí</t>
  </si>
  <si>
    <t>Benzín 95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</si>
</sst>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\ &quot;Kč&quot;"/>
    <numFmt numFmtId="166" formatCode="#,##0.0\ &quot;Kč&quot;"/>
    <numFmt numFmtId="167" formatCode="0.0"/>
  </numFmts>
  <fonts count="24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5"/>
      <color rgb="FF000000"/>
      <name val="Times New Roman"/>
      <family val="1"/>
      <charset val="238"/>
    </font>
    <font>
      <sz val="23"/>
      <color rgb="FF000000"/>
      <name val="Times New Roman"/>
      <family val="1"/>
      <charset val="238"/>
    </font>
    <font>
      <sz val="20"/>
      <color rgb="FF00000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name val="Arial"/>
      <family val="2"/>
    </font>
    <font>
      <sz val="9"/>
      <name val="Times New Roman"/>
      <family val="1"/>
      <charset val="238"/>
    </font>
    <font>
      <sz val="7"/>
      <name val="Times New Roman"/>
      <family val="1"/>
      <charset val="238"/>
    </font>
    <font>
      <u/>
      <sz val="11"/>
      <color theme="1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2" fontId="20" fillId="0" borderId="0"/>
  </cellStyleXfs>
  <cellXfs count="68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1" fillId="0" borderId="0" xfId="0" applyFont="1"/>
    <xf numFmtId="0" fontId="7" fillId="5" borderId="0" xfId="0" applyFont="1" applyFill="1" applyBorder="1" applyAlignment="1">
      <alignment horizontal="center"/>
    </xf>
    <xf numFmtId="0" fontId="0" fillId="5" borderId="0" xfId="0" applyFill="1" applyBorder="1"/>
    <xf numFmtId="0" fontId="8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2" fillId="0" borderId="0" xfId="0" applyFont="1"/>
    <xf numFmtId="0" fontId="12" fillId="0" borderId="0" xfId="0" applyFont="1"/>
    <xf numFmtId="0" fontId="2" fillId="4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0" borderId="0" xfId="0" applyFont="1"/>
    <xf numFmtId="0" fontId="13" fillId="0" borderId="0" xfId="0" applyFont="1"/>
    <xf numFmtId="0" fontId="14" fillId="0" borderId="0" xfId="0" applyFont="1"/>
    <xf numFmtId="164" fontId="14" fillId="0" borderId="1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67" fontId="14" fillId="0" borderId="1" xfId="0" applyNumberFormat="1" applyFont="1" applyBorder="1" applyAlignment="1">
      <alignment horizontal="right"/>
    </xf>
    <xf numFmtId="167" fontId="13" fillId="0" borderId="1" xfId="0" applyNumberFormat="1" applyFont="1" applyBorder="1" applyAlignment="1">
      <alignment horizontal="right"/>
    </xf>
    <xf numFmtId="0" fontId="15" fillId="11" borderId="1" xfId="0" applyFont="1" applyFill="1" applyBorder="1" applyAlignment="1">
      <alignment horizontal="left"/>
    </xf>
    <xf numFmtId="0" fontId="15" fillId="11" borderId="1" xfId="0" applyFont="1" applyFill="1" applyBorder="1" applyAlignment="1">
      <alignment horizontal="center"/>
    </xf>
    <xf numFmtId="0" fontId="15" fillId="12" borderId="1" xfId="0" applyFont="1" applyFill="1" applyBorder="1"/>
    <xf numFmtId="0" fontId="17" fillId="12" borderId="1" xfId="0" applyFont="1" applyFill="1" applyBorder="1"/>
    <xf numFmtId="0" fontId="18" fillId="0" borderId="0" xfId="0" applyFont="1"/>
    <xf numFmtId="0" fontId="16" fillId="0" borderId="0" xfId="0" applyFont="1"/>
    <xf numFmtId="3" fontId="2" fillId="0" borderId="1" xfId="0" applyNumberFormat="1" applyFont="1" applyBorder="1" applyAlignment="1"/>
    <xf numFmtId="0" fontId="0" fillId="0" borderId="1" xfId="0" applyBorder="1" applyAlignment="1"/>
    <xf numFmtId="10" fontId="0" fillId="0" borderId="1" xfId="0" applyNumberFormat="1" applyBorder="1" applyAlignment="1"/>
    <xf numFmtId="2" fontId="0" fillId="0" borderId="1" xfId="0" applyNumberFormat="1" applyBorder="1" applyAlignment="1"/>
    <xf numFmtId="3" fontId="0" fillId="0" borderId="1" xfId="0" applyNumberFormat="1" applyBorder="1" applyAlignment="1"/>
    <xf numFmtId="0" fontId="0" fillId="5" borderId="0" xfId="0" applyNumberFormat="1" applyFill="1" applyBorder="1"/>
    <xf numFmtId="0" fontId="0" fillId="5" borderId="2" xfId="0" applyFill="1" applyBorder="1"/>
    <xf numFmtId="0" fontId="19" fillId="0" borderId="0" xfId="0" applyFont="1"/>
    <xf numFmtId="0" fontId="2" fillId="5" borderId="0" xfId="0" applyNumberFormat="1" applyFont="1" applyFill="1" applyBorder="1"/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2" applyFont="1" applyBorder="1"/>
    <xf numFmtId="2" fontId="14" fillId="0" borderId="1" xfId="2" applyFont="1" applyFill="1" applyBorder="1" applyAlignment="1">
      <alignment horizontal="left"/>
    </xf>
    <xf numFmtId="167" fontId="14" fillId="0" borderId="1" xfId="0" applyNumberFormat="1" applyFont="1" applyFill="1" applyBorder="1" applyAlignment="1">
      <alignment horizontal="left"/>
    </xf>
    <xf numFmtId="4" fontId="14" fillId="0" borderId="1" xfId="2" applyNumberFormat="1" applyFont="1" applyFill="1" applyBorder="1" applyAlignment="1">
      <alignment horizontal="left"/>
    </xf>
    <xf numFmtId="0" fontId="14" fillId="5" borderId="0" xfId="0" applyFont="1" applyFill="1" applyBorder="1"/>
    <xf numFmtId="2" fontId="21" fillId="5" borderId="0" xfId="2" applyFont="1" applyFill="1" applyBorder="1"/>
    <xf numFmtId="2" fontId="22" fillId="5" borderId="0" xfId="2" applyFont="1" applyFill="1" applyBorder="1"/>
    <xf numFmtId="0" fontId="14" fillId="5" borderId="0" xfId="0" applyFont="1" applyFill="1"/>
    <xf numFmtId="0" fontId="1" fillId="5" borderId="0" xfId="1" applyNumberFormat="1" applyFill="1" applyBorder="1" applyAlignment="1" applyProtection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/>
    <xf numFmtId="166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5" borderId="0" xfId="0" applyFont="1" applyFill="1"/>
    <xf numFmtId="0" fontId="23" fillId="5" borderId="0" xfId="1" applyFont="1" applyFill="1" applyAlignment="1" applyProtection="1"/>
    <xf numFmtId="0" fontId="0" fillId="3" borderId="1" xfId="0" applyFill="1" applyBorder="1"/>
    <xf numFmtId="0" fontId="2" fillId="3" borderId="1" xfId="0" applyFont="1" applyFill="1" applyBorder="1"/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2000" b="0" i="0" baseline="0">
                <a:latin typeface="Times New Roman" pitchFamily="18" charset="0"/>
                <a:cs typeface="Times New Roman" pitchFamily="18" charset="0"/>
              </a:rPr>
              <a:t>Celkový součet výdajů všech variant</a:t>
            </a:r>
          </a:p>
        </c:rich>
      </c:tx>
      <c:layout>
        <c:manualLayout>
          <c:xMode val="edge"/>
          <c:yMode val="edge"/>
          <c:x val="0.19495209568616925"/>
          <c:y val="1.7683465959328029E-2"/>
        </c:manualLayout>
      </c:layout>
    </c:title>
    <c:plotArea>
      <c:layout>
        <c:manualLayout>
          <c:layoutTarget val="inner"/>
          <c:xMode val="edge"/>
          <c:yMode val="edge"/>
          <c:x val="0.14615392465314117"/>
          <c:y val="0.13486135188008674"/>
          <c:w val="0.74935554457411413"/>
          <c:h val="0.74142901898535962"/>
        </c:manualLayout>
      </c:layout>
      <c:scatterChart>
        <c:scatterStyle val="lineMarker"/>
        <c:ser>
          <c:idx val="0"/>
          <c:order val="0"/>
          <c:tx>
            <c:strRef>
              <c:f>'Případová studie'!$B$29</c:f>
              <c:strCache>
                <c:ptCount val="1"/>
                <c:pt idx="0">
                  <c:v>Golf 1.2 TSI</c:v>
                </c:pt>
              </c:strCache>
            </c:strRef>
          </c:tx>
          <c:marker>
            <c:symbol val="circle"/>
            <c:size val="5"/>
          </c:marker>
          <c:xVal>
            <c:numRef>
              <c:f>'Případová studie'!$A$30:$A$41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'Případová studie'!$B$30:$B$41</c:f>
              <c:numCache>
                <c:formatCode>#,##0</c:formatCode>
                <c:ptCount val="12"/>
                <c:pt idx="0">
                  <c:v>324402.99279351358</c:v>
                </c:pt>
                <c:pt idx="1">
                  <c:v>435355.98558702716</c:v>
                </c:pt>
                <c:pt idx="2">
                  <c:v>546308.97838054074</c:v>
                </c:pt>
                <c:pt idx="3">
                  <c:v>570870.91438054072</c:v>
                </c:pt>
                <c:pt idx="4">
                  <c:v>595432.85038054071</c:v>
                </c:pt>
                <c:pt idx="5">
                  <c:v>619994.7863805407</c:v>
                </c:pt>
                <c:pt idx="6">
                  <c:v>644556.72238054068</c:v>
                </c:pt>
                <c:pt idx="7">
                  <c:v>669118.65838054067</c:v>
                </c:pt>
                <c:pt idx="8">
                  <c:v>693680.59438054066</c:v>
                </c:pt>
                <c:pt idx="9">
                  <c:v>718242.53038054064</c:v>
                </c:pt>
                <c:pt idx="10">
                  <c:v>742804.46638054063</c:v>
                </c:pt>
                <c:pt idx="11">
                  <c:v>767366.40238054062</c:v>
                </c:pt>
              </c:numCache>
            </c:numRef>
          </c:yVal>
        </c:ser>
        <c:ser>
          <c:idx val="1"/>
          <c:order val="1"/>
          <c:tx>
            <c:strRef>
              <c:f>'Případová studie'!$C$29</c:f>
              <c:strCache>
                <c:ptCount val="1"/>
                <c:pt idx="0">
                  <c:v>Golf 1.6 TDI</c:v>
                </c:pt>
              </c:strCache>
            </c:strRef>
          </c:tx>
          <c:marker>
            <c:symbol val="circle"/>
            <c:size val="5"/>
          </c:marker>
          <c:xVal>
            <c:numRef>
              <c:f>'Případová studie'!$A$30:$A$41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'Případová studie'!$C$30:$C$41</c:f>
              <c:numCache>
                <c:formatCode>#,##0</c:formatCode>
                <c:ptCount val="12"/>
                <c:pt idx="0">
                  <c:v>339011.01370930503</c:v>
                </c:pt>
                <c:pt idx="1">
                  <c:v>464572.02741861006</c:v>
                </c:pt>
                <c:pt idx="2">
                  <c:v>590133.04112791503</c:v>
                </c:pt>
                <c:pt idx="3">
                  <c:v>609066.16112791502</c:v>
                </c:pt>
                <c:pt idx="4">
                  <c:v>627999.28112791502</c:v>
                </c:pt>
                <c:pt idx="5">
                  <c:v>646932.40112791501</c:v>
                </c:pt>
                <c:pt idx="6">
                  <c:v>665865.52112791501</c:v>
                </c:pt>
                <c:pt idx="7">
                  <c:v>684798.64112791501</c:v>
                </c:pt>
                <c:pt idx="8">
                  <c:v>703731.761127915</c:v>
                </c:pt>
                <c:pt idx="9">
                  <c:v>722664.881127915</c:v>
                </c:pt>
                <c:pt idx="10">
                  <c:v>741598.00112791499</c:v>
                </c:pt>
                <c:pt idx="11">
                  <c:v>760531.12112791499</c:v>
                </c:pt>
              </c:numCache>
            </c:numRef>
          </c:yVal>
        </c:ser>
        <c:ser>
          <c:idx val="2"/>
          <c:order val="2"/>
          <c:tx>
            <c:strRef>
              <c:f>'Případová studie'!$D$29</c:f>
              <c:strCache>
                <c:ptCount val="1"/>
                <c:pt idx="0">
                  <c:v>Golf CNG</c:v>
                </c:pt>
              </c:strCache>
            </c:strRef>
          </c:tx>
          <c:marker>
            <c:symbol val="circle"/>
            <c:size val="5"/>
          </c:marker>
          <c:xVal>
            <c:numRef>
              <c:f>'Případová studie'!$A$30:$A$41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'Případová studie'!$D$30:$D$41</c:f>
              <c:numCache>
                <c:formatCode>#,##0</c:formatCode>
                <c:ptCount val="12"/>
                <c:pt idx="0">
                  <c:v>339405.68152235827</c:v>
                </c:pt>
                <c:pt idx="1">
                  <c:v>465361.36304471653</c:v>
                </c:pt>
                <c:pt idx="2">
                  <c:v>591317.04456707486</c:v>
                </c:pt>
                <c:pt idx="3">
                  <c:v>604169.04456707486</c:v>
                </c:pt>
                <c:pt idx="4">
                  <c:v>617021.04456707486</c:v>
                </c:pt>
                <c:pt idx="5">
                  <c:v>629873.04456707486</c:v>
                </c:pt>
                <c:pt idx="6">
                  <c:v>642725.04456707486</c:v>
                </c:pt>
                <c:pt idx="7">
                  <c:v>655577.04456707486</c:v>
                </c:pt>
                <c:pt idx="8">
                  <c:v>668429.04456707486</c:v>
                </c:pt>
                <c:pt idx="9">
                  <c:v>681281.04456707486</c:v>
                </c:pt>
                <c:pt idx="10">
                  <c:v>694133.04456707486</c:v>
                </c:pt>
                <c:pt idx="11">
                  <c:v>706985.04456707486</c:v>
                </c:pt>
              </c:numCache>
            </c:numRef>
          </c:yVal>
        </c:ser>
        <c:ser>
          <c:idx val="3"/>
          <c:order val="3"/>
          <c:tx>
            <c:strRef>
              <c:f>'Případová studie'!$E$29</c:f>
              <c:strCache>
                <c:ptCount val="1"/>
                <c:pt idx="0">
                  <c:v>e-Golf</c:v>
                </c:pt>
              </c:strCache>
            </c:strRef>
          </c:tx>
          <c:marker>
            <c:symbol val="circle"/>
            <c:size val="5"/>
          </c:marker>
          <c:xVal>
            <c:numRef>
              <c:f>'Případová studie'!$A$30:$A$41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'Případová studie'!$E$30:$E$41</c:f>
              <c:numCache>
                <c:formatCode>#,##0</c:formatCode>
                <c:ptCount val="12"/>
                <c:pt idx="0">
                  <c:v>361154.98106132064</c:v>
                </c:pt>
                <c:pt idx="1">
                  <c:v>508859.96212264127</c:v>
                </c:pt>
                <c:pt idx="2">
                  <c:v>656564.94318396191</c:v>
                </c:pt>
                <c:pt idx="3">
                  <c:v>804269.92424528254</c:v>
                </c:pt>
                <c:pt idx="4">
                  <c:v>951974.90530660318</c:v>
                </c:pt>
                <c:pt idx="5">
                  <c:v>1099679.8863679238</c:v>
                </c:pt>
                <c:pt idx="6">
                  <c:v>1103520.3663679238</c:v>
                </c:pt>
                <c:pt idx="7">
                  <c:v>1107360.8463679238</c:v>
                </c:pt>
                <c:pt idx="8">
                  <c:v>1111201.3263679238</c:v>
                </c:pt>
                <c:pt idx="9">
                  <c:v>1115041.8063679237</c:v>
                </c:pt>
                <c:pt idx="10">
                  <c:v>1118882.2863679237</c:v>
                </c:pt>
                <c:pt idx="11">
                  <c:v>1122722.7663679237</c:v>
                </c:pt>
              </c:numCache>
            </c:numRef>
          </c:yVal>
        </c:ser>
        <c:axId val="104737024"/>
        <c:axId val="104764160"/>
      </c:scatterChart>
      <c:valAx>
        <c:axId val="104737024"/>
        <c:scaling>
          <c:orientation val="minMax"/>
          <c:max val="12"/>
          <c:min val="1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sz="1200" b="0" i="0" baseline="0">
                    <a:latin typeface="Times New Roman" pitchFamily="18" charset="0"/>
                    <a:cs typeface="Times New Roman" pitchFamily="18" charset="0"/>
                  </a:rPr>
                  <a:t>Počet let</a:t>
                </a:r>
                <a:endParaRPr lang="cs-CZ" sz="12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>
                <a:latin typeface="+mn-lt"/>
                <a:cs typeface="Times New Roman" pitchFamily="18" charset="0"/>
              </a:defRPr>
            </a:pPr>
            <a:endParaRPr lang="cs-CZ"/>
          </a:p>
        </c:txPr>
        <c:crossAx val="104764160"/>
        <c:crosses val="autoZero"/>
        <c:crossBetween val="midCat"/>
        <c:majorUnit val="1"/>
      </c:valAx>
      <c:valAx>
        <c:axId val="104764160"/>
        <c:scaling>
          <c:orientation val="minMax"/>
          <c:min val="320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="0" i="0" baseline="0">
                    <a:latin typeface="Times New Roman" pitchFamily="18" charset="0"/>
                    <a:cs typeface="Times New Roman" pitchFamily="18" charset="0"/>
                  </a:rPr>
                  <a:t>Celkové náklady v Kč</a:t>
                </a:r>
                <a:endParaRPr lang="cs-CZ" sz="12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</c:title>
        <c:numFmt formatCode="#,##0" sourceLinked="1"/>
        <c:tickLblPos val="nextTo"/>
        <c:crossAx val="104737024"/>
        <c:crosses val="autoZero"/>
        <c:crossBetween val="midCat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137624189130458"/>
          <c:y val="0.61631083912919604"/>
          <c:w val="0.15213829705348009"/>
          <c:h val="0.25581486664299707"/>
        </c:manualLayout>
      </c:layout>
      <c:spPr>
        <a:solidFill>
          <a:schemeClr val="bg1"/>
        </a:solidFill>
      </c:spPr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ctr">
              <a:defRPr/>
            </a:pPr>
            <a:r>
              <a:rPr lang="cs-CZ" sz="2000" b="0">
                <a:latin typeface="Times New Roman" pitchFamily="18" charset="0"/>
                <a:cs typeface="Times New Roman" pitchFamily="18" charset="0"/>
              </a:rPr>
              <a:t>Celkový</a:t>
            </a:r>
            <a:r>
              <a:rPr lang="cs-CZ" sz="2000" b="0" baseline="0">
                <a:latin typeface="Times New Roman" pitchFamily="18" charset="0"/>
                <a:cs typeface="Times New Roman" pitchFamily="18" charset="0"/>
              </a:rPr>
              <a:t> součet výdajů</a:t>
            </a:r>
            <a:endParaRPr lang="cs-CZ" sz="2000" b="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34385071964043812"/>
          <c:y val="3.1408859840232388E-2"/>
        </c:manualLayout>
      </c:layout>
    </c:title>
    <c:plotArea>
      <c:layout>
        <c:manualLayout>
          <c:layoutTarget val="inner"/>
          <c:xMode val="edge"/>
          <c:yMode val="edge"/>
          <c:x val="0.15176659290137809"/>
          <c:y val="0.15278706991691399"/>
          <c:w val="0.80307549791570265"/>
          <c:h val="0.70103757455154703"/>
        </c:manualLayout>
      </c:layout>
      <c:scatterChart>
        <c:scatterStyle val="lineMarker"/>
        <c:ser>
          <c:idx val="0"/>
          <c:order val="0"/>
          <c:tx>
            <c:strRef>
              <c:f>'Případová studie'!$B$29</c:f>
              <c:strCache>
                <c:ptCount val="1"/>
                <c:pt idx="0">
                  <c:v>Golf 1.2 TSI</c:v>
                </c:pt>
              </c:strCache>
            </c:strRef>
          </c:tx>
          <c:spPr>
            <a:ln w="15875"/>
          </c:spPr>
          <c:marker>
            <c:symbol val="circle"/>
            <c:size val="5"/>
            <c:spPr>
              <a:ln w="0"/>
            </c:spPr>
          </c:marker>
          <c:xVal>
            <c:numRef>
              <c:f>'Případová studie'!$A$30:$A$41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'Případová studie'!$B$30:$B$41</c:f>
              <c:numCache>
                <c:formatCode>#,##0</c:formatCode>
                <c:ptCount val="12"/>
                <c:pt idx="0">
                  <c:v>324402.99279351358</c:v>
                </c:pt>
                <c:pt idx="1">
                  <c:v>435355.98558702716</c:v>
                </c:pt>
                <c:pt idx="2">
                  <c:v>546308.97838054074</c:v>
                </c:pt>
                <c:pt idx="3">
                  <c:v>570870.91438054072</c:v>
                </c:pt>
                <c:pt idx="4">
                  <c:v>595432.85038054071</c:v>
                </c:pt>
                <c:pt idx="5">
                  <c:v>619994.7863805407</c:v>
                </c:pt>
                <c:pt idx="6">
                  <c:v>644556.72238054068</c:v>
                </c:pt>
                <c:pt idx="7">
                  <c:v>669118.65838054067</c:v>
                </c:pt>
                <c:pt idx="8">
                  <c:v>693680.59438054066</c:v>
                </c:pt>
                <c:pt idx="9">
                  <c:v>718242.53038054064</c:v>
                </c:pt>
                <c:pt idx="10">
                  <c:v>742804.46638054063</c:v>
                </c:pt>
                <c:pt idx="11">
                  <c:v>767366.40238054062</c:v>
                </c:pt>
              </c:numCache>
            </c:numRef>
          </c:yVal>
        </c:ser>
        <c:ser>
          <c:idx val="1"/>
          <c:order val="1"/>
          <c:tx>
            <c:strRef>
              <c:f>'Případová studie'!$C$29</c:f>
              <c:strCache>
                <c:ptCount val="1"/>
                <c:pt idx="0">
                  <c:v>Golf 1.6 TDI</c:v>
                </c:pt>
              </c:strCache>
            </c:strRef>
          </c:tx>
          <c:spPr>
            <a:ln w="15875"/>
          </c:spPr>
          <c:marker>
            <c:symbol val="circle"/>
            <c:size val="5"/>
            <c:spPr>
              <a:ln w="0"/>
            </c:spPr>
          </c:marker>
          <c:xVal>
            <c:numRef>
              <c:f>'Případová studie'!$A$30:$A$41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'Případová studie'!$C$30:$C$41</c:f>
              <c:numCache>
                <c:formatCode>#,##0</c:formatCode>
                <c:ptCount val="12"/>
                <c:pt idx="0">
                  <c:v>339011.01370930503</c:v>
                </c:pt>
                <c:pt idx="1">
                  <c:v>464572.02741861006</c:v>
                </c:pt>
                <c:pt idx="2">
                  <c:v>590133.04112791503</c:v>
                </c:pt>
                <c:pt idx="3">
                  <c:v>609066.16112791502</c:v>
                </c:pt>
                <c:pt idx="4">
                  <c:v>627999.28112791502</c:v>
                </c:pt>
                <c:pt idx="5">
                  <c:v>646932.40112791501</c:v>
                </c:pt>
                <c:pt idx="6">
                  <c:v>665865.52112791501</c:v>
                </c:pt>
                <c:pt idx="7">
                  <c:v>684798.64112791501</c:v>
                </c:pt>
                <c:pt idx="8">
                  <c:v>703731.761127915</c:v>
                </c:pt>
                <c:pt idx="9">
                  <c:v>722664.881127915</c:v>
                </c:pt>
                <c:pt idx="10">
                  <c:v>741598.00112791499</c:v>
                </c:pt>
                <c:pt idx="11">
                  <c:v>760531.12112791499</c:v>
                </c:pt>
              </c:numCache>
            </c:numRef>
          </c:yVal>
        </c:ser>
        <c:ser>
          <c:idx val="2"/>
          <c:order val="2"/>
          <c:tx>
            <c:strRef>
              <c:f>'Případová studie'!$D$29</c:f>
              <c:strCache>
                <c:ptCount val="1"/>
                <c:pt idx="0">
                  <c:v>Golf CNG</c:v>
                </c:pt>
              </c:strCache>
            </c:strRef>
          </c:tx>
          <c:spPr>
            <a:ln w="15875"/>
          </c:spPr>
          <c:marker>
            <c:symbol val="circle"/>
            <c:size val="5"/>
            <c:spPr>
              <a:ln w="3175"/>
            </c:spPr>
          </c:marker>
          <c:xVal>
            <c:numRef>
              <c:f>'Případová studie'!$A$30:$A$41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'Případová studie'!$D$30:$D$41</c:f>
              <c:numCache>
                <c:formatCode>#,##0</c:formatCode>
                <c:ptCount val="12"/>
                <c:pt idx="0">
                  <c:v>339405.68152235827</c:v>
                </c:pt>
                <c:pt idx="1">
                  <c:v>465361.36304471653</c:v>
                </c:pt>
                <c:pt idx="2">
                  <c:v>591317.04456707486</c:v>
                </c:pt>
                <c:pt idx="3">
                  <c:v>604169.04456707486</c:v>
                </c:pt>
                <c:pt idx="4">
                  <c:v>617021.04456707486</c:v>
                </c:pt>
                <c:pt idx="5">
                  <c:v>629873.04456707486</c:v>
                </c:pt>
                <c:pt idx="6">
                  <c:v>642725.04456707486</c:v>
                </c:pt>
                <c:pt idx="7">
                  <c:v>655577.04456707486</c:v>
                </c:pt>
                <c:pt idx="8">
                  <c:v>668429.04456707486</c:v>
                </c:pt>
                <c:pt idx="9">
                  <c:v>681281.04456707486</c:v>
                </c:pt>
                <c:pt idx="10">
                  <c:v>694133.04456707486</c:v>
                </c:pt>
                <c:pt idx="11">
                  <c:v>706985.04456707486</c:v>
                </c:pt>
              </c:numCache>
            </c:numRef>
          </c:yVal>
        </c:ser>
        <c:axId val="104998784"/>
        <c:axId val="105005440"/>
      </c:scatterChart>
      <c:valAx>
        <c:axId val="104998784"/>
        <c:scaling>
          <c:orientation val="minMax"/>
          <c:max val="12"/>
          <c:min val="1"/>
        </c:scaling>
        <c:axPos val="b"/>
        <c:majorGridlines/>
        <c:title>
          <c:tx>
            <c:rich>
              <a:bodyPr/>
              <a:lstStyle/>
              <a:p>
                <a:pPr>
                  <a:defRPr sz="12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cs-CZ" sz="1200" b="0">
                    <a:latin typeface="Times New Roman" pitchFamily="18" charset="0"/>
                    <a:cs typeface="Times New Roman" pitchFamily="18" charset="0"/>
                  </a:rPr>
                  <a:t>Počet let</a:t>
                </a:r>
              </a:p>
            </c:rich>
          </c:tx>
          <c:layout/>
        </c:title>
        <c:numFmt formatCode="General" sourceLinked="1"/>
        <c:tickLblPos val="nextTo"/>
        <c:crossAx val="105005440"/>
        <c:crosses val="autoZero"/>
        <c:crossBetween val="midCat"/>
        <c:majorUnit val="1"/>
      </c:valAx>
      <c:valAx>
        <c:axId val="105005440"/>
        <c:scaling>
          <c:orientation val="minMax"/>
          <c:max val="800000"/>
          <c:min val="300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cs-CZ" sz="1200" b="0">
                    <a:latin typeface="Times New Roman" pitchFamily="18" charset="0"/>
                    <a:cs typeface="Times New Roman" pitchFamily="18" charset="0"/>
                  </a:rPr>
                  <a:t>Celkové</a:t>
                </a:r>
                <a:r>
                  <a:rPr lang="cs-CZ" sz="1200" b="0" baseline="0">
                    <a:latin typeface="Times New Roman" pitchFamily="18" charset="0"/>
                    <a:cs typeface="Times New Roman" pitchFamily="18" charset="0"/>
                  </a:rPr>
                  <a:t> náklady v Kč</a:t>
                </a:r>
              </a:p>
            </c:rich>
          </c:tx>
          <c:layout/>
        </c:title>
        <c:numFmt formatCode="#,##0" sourceLinked="1"/>
        <c:tickLblPos val="nextTo"/>
        <c:crossAx val="1049987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538178655103435"/>
          <c:y val="0.6392997443946985"/>
          <c:w val="0.2018981367873128"/>
          <c:h val="0.20868286072084127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cs-CZ"/>
        </a:p>
      </c:txPr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000"/>
            </a:pPr>
            <a:r>
              <a:rPr lang="cs-CZ" sz="2000">
                <a:latin typeface="Batang" pitchFamily="18" charset="-127"/>
                <a:ea typeface="Batang" pitchFamily="18" charset="-127"/>
              </a:rPr>
              <a:t>Celosvětová infrastruktura dobíjecích</a:t>
            </a:r>
            <a:r>
              <a:rPr lang="cs-CZ" sz="2000" baseline="0">
                <a:latin typeface="Batang" pitchFamily="18" charset="-127"/>
                <a:ea typeface="Batang" pitchFamily="18" charset="-127"/>
              </a:rPr>
              <a:t> stanic</a:t>
            </a:r>
            <a:endParaRPr lang="cs-CZ" sz="2000">
              <a:latin typeface="Batang" pitchFamily="18" charset="-127"/>
              <a:ea typeface="Batang" pitchFamily="18" charset="-127"/>
            </a:endParaRP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600"/>
                      <a:t>6%</a:t>
                    </a:r>
                  </a:p>
                </c:rich>
              </c:tx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600"/>
                      <a:t>12%</a:t>
                    </a:r>
                  </a:p>
                </c:rich>
              </c:tx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600"/>
                      <a:t>82%</a:t>
                    </a:r>
                  </a:p>
                </c:rich>
              </c:tx>
              <c:showPercent val="1"/>
            </c:dLbl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cs-CZ"/>
              </a:p>
            </c:txPr>
            <c:showPercent val="1"/>
            <c:showLeaderLines val="1"/>
          </c:dLbls>
          <c:cat>
            <c:strRef>
              <c:f>'Celosvětová infrastruktura'!$B$3:$D$3</c:f>
              <c:strCache>
                <c:ptCount val="3"/>
                <c:pt idx="0">
                  <c:v>Supercharger</c:v>
                </c:pt>
                <c:pt idx="1">
                  <c:v>Combo</c:v>
                </c:pt>
                <c:pt idx="2">
                  <c:v>Chademo</c:v>
                </c:pt>
              </c:strCache>
            </c:strRef>
          </c:cat>
          <c:val>
            <c:numRef>
              <c:f>'Celosvětová infrastruktura'!$B$8:$D$8</c:f>
              <c:numCache>
                <c:formatCode>General</c:formatCode>
                <c:ptCount val="3"/>
                <c:pt idx="0">
                  <c:v>567</c:v>
                </c:pt>
                <c:pt idx="1">
                  <c:v>680</c:v>
                </c:pt>
                <c:pt idx="2">
                  <c:v>5467</c:v>
                </c:pt>
              </c:numCache>
            </c:numRef>
          </c:val>
        </c:ser>
        <c:dLbls>
          <c:showVal val="1"/>
        </c:dLbls>
      </c:pie3DChart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cs-CZ"/>
          </a:p>
        </c:txPr>
      </c:legendEntry>
      <c:legendEntry>
        <c:idx val="2"/>
        <c:txPr>
          <a:bodyPr/>
          <a:lstStyle/>
          <a:p>
            <a:pPr>
              <a:defRPr sz="1200"/>
            </a:pPr>
            <a:endParaRPr lang="cs-CZ"/>
          </a:p>
        </c:txPr>
      </c:legendEntry>
      <c:layout/>
    </c:legend>
    <c:plotVisOnly val="1"/>
  </c:chart>
  <c:spPr>
    <a:ln>
      <a:solidFill>
        <a:schemeClr val="bg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3693865189928232"/>
          <c:y val="0.16131531430911561"/>
          <c:w val="0.50563956183142256"/>
          <c:h val="0.7270279864706326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tx1"/>
              </a:solidFill>
            </c:spPr>
          </c:dPt>
          <c:dPt>
            <c:idx val="1"/>
            <c:spPr>
              <a:solidFill>
                <a:srgbClr val="CC660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C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C00000"/>
              </a:solidFill>
            </c:spPr>
          </c:dPt>
          <c:dPt>
            <c:idx val="10"/>
            <c:spPr>
              <a:solidFill>
                <a:srgbClr val="09D1F6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9C5BCD"/>
              </a:solidFill>
            </c:spPr>
          </c:dPt>
          <c:dLbls>
            <c:dLbl>
              <c:idx val="0"/>
              <c:layout>
                <c:manualLayout>
                  <c:x val="-2.155842361810038E-2"/>
                  <c:y val="-6.461441497444424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4701050402625367E-2"/>
                  <c:y val="0.19517617007242341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4.0056440313381902E-2"/>
                  <c:y val="-0.38150208025307014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8.7394174412408973E-2"/>
                  <c:y val="-0.3681727011197857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6.1628677994198112E-2"/>
                  <c:y val="-0.18314708478034231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3.5976456890257136E-2"/>
                  <c:y val="-3.3127027243865258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4.1888678388885603E-2"/>
                  <c:y val="1.1001272220885096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2.0438300475598546E-2"/>
                  <c:y val="9.5785051977673452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2.0129062814516611E-3"/>
                  <c:y val="0.25365964079817421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5.4110867720482313E-2"/>
                  <c:y val="-0.20207164644959918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2.9930534998914609E-2"/>
                  <c:y val="0.12083376313768662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-3.9848229404089872E-2"/>
                  <c:y val="3.1523679602258672E-3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'[1]2.1.2.1a'!$A$5:$A$16</c:f>
              <c:strCache>
                <c:ptCount val="12"/>
                <c:pt idx="0">
                  <c:v>Černé uhlí</c:v>
                </c:pt>
                <c:pt idx="1">
                  <c:v>Hnědé uhlí</c:v>
                </c:pt>
                <c:pt idx="2">
                  <c:v>Biomasa</c:v>
                </c:pt>
                <c:pt idx="3">
                  <c:v>Oleje</c:v>
                </c:pt>
                <c:pt idx="4">
                  <c:v>Zemní plyn</c:v>
                </c:pt>
                <c:pt idx="5">
                  <c:v>Skládkový plyn</c:v>
                </c:pt>
                <c:pt idx="6">
                  <c:v>Ostatní plyny</c:v>
                </c:pt>
                <c:pt idx="7">
                  <c:v>Nespecifikované palivo</c:v>
                </c:pt>
                <c:pt idx="8">
                  <c:v>Větrné elektrárny</c:v>
                </c:pt>
                <c:pt idx="9">
                  <c:v>Jaderné elektrárny</c:v>
                </c:pt>
                <c:pt idx="10">
                  <c:v>Vodní elektrárny</c:v>
                </c:pt>
                <c:pt idx="11">
                  <c:v>Solární elektrárny</c:v>
                </c:pt>
              </c:strCache>
            </c:strRef>
          </c:cat>
          <c:val>
            <c:numRef>
              <c:f>'[1]2.1.2.1a'!$B$5:$B$16</c:f>
              <c:numCache>
                <c:formatCode>General</c:formatCode>
                <c:ptCount val="12"/>
                <c:pt idx="0">
                  <c:v>4887</c:v>
                </c:pt>
                <c:pt idx="1">
                  <c:v>39143</c:v>
                </c:pt>
                <c:pt idx="2">
                  <c:v>1813</c:v>
                </c:pt>
                <c:pt idx="3">
                  <c:v>48</c:v>
                </c:pt>
                <c:pt idx="4">
                  <c:v>1141</c:v>
                </c:pt>
                <c:pt idx="5">
                  <c:v>102</c:v>
                </c:pt>
                <c:pt idx="6">
                  <c:v>4294</c:v>
                </c:pt>
                <c:pt idx="7">
                  <c:v>264</c:v>
                </c:pt>
                <c:pt idx="8">
                  <c:v>417</c:v>
                </c:pt>
                <c:pt idx="9">
                  <c:v>30324</c:v>
                </c:pt>
                <c:pt idx="10">
                  <c:v>2963</c:v>
                </c:pt>
                <c:pt idx="11">
                  <c:v>2173</c:v>
                </c:pt>
              </c:numCache>
            </c:numRef>
          </c:val>
        </c:ser>
        <c:firstSliceAng val="244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4.2670880305223223E-2"/>
          <c:y val="5.3030064423765233E-2"/>
          <c:w val="0.64459003332846698"/>
          <c:h val="0.86873156764495363"/>
        </c:manualLayout>
      </c:layout>
      <c:pieChart>
        <c:varyColors val="1"/>
        <c:ser>
          <c:idx val="0"/>
          <c:order val="0"/>
          <c:explosion val="5"/>
          <c:dLbls>
            <c:dLbl>
              <c:idx val="0"/>
              <c:layout>
                <c:manualLayout>
                  <c:x val="-4.9668530050944501E-2"/>
                  <c:y val="0.10895800524934381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Percent val="1"/>
            </c:dLbl>
            <c:dLbl>
              <c:idx val="1"/>
              <c:layout>
                <c:manualLayout>
                  <c:x val="-0.12312942332461414"/>
                  <c:y val="2.1767835838702038E-2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Percent val="1"/>
            </c:dLbl>
            <c:dLbl>
              <c:idx val="2"/>
              <c:layout>
                <c:manualLayout>
                  <c:x val="9.7103300535999706E-2"/>
                  <c:y val="-0.11510069195896001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Percent val="1"/>
            </c:dLbl>
            <c:dLbl>
              <c:idx val="3"/>
              <c:layout>
                <c:manualLayout>
                  <c:x val="8.3753856231714746E-2"/>
                  <c:y val="6.9664519207826445E-2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Percent val="1"/>
            </c:dLbl>
            <c:dLbl>
              <c:idx val="4"/>
              <c:layout>
                <c:manualLayout>
                  <c:x val="4.9288063275395796E-2"/>
                  <c:y val="0.10707086614173228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Percent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Percent val="1"/>
            <c:showLeaderLines val="1"/>
          </c:dLbls>
          <c:cat>
            <c:strRef>
              <c:f>'[2]2.4.3 g1'!$B$5:$B$10</c:f>
              <c:strCache>
                <c:ptCount val="6"/>
                <c:pt idx="0">
                  <c:v>Severní Amerika</c:v>
                </c:pt>
                <c:pt idx="1">
                  <c:v>Střední a Jižní Amerika</c:v>
                </c:pt>
                <c:pt idx="2">
                  <c:v>Střední východ</c:v>
                </c:pt>
                <c:pt idx="3">
                  <c:v>Evropa, Rusko a centrální Asie</c:v>
                </c:pt>
                <c:pt idx="4">
                  <c:v>Afrika</c:v>
                </c:pt>
                <c:pt idx="5">
                  <c:v>Východní Asie a Austrálie</c:v>
                </c:pt>
              </c:strCache>
            </c:strRef>
          </c:cat>
          <c:val>
            <c:numRef>
              <c:f>'[2]2.4.3 g1'!$C$5:$C$10</c:f>
              <c:numCache>
                <c:formatCode>General</c:formatCode>
                <c:ptCount val="6"/>
                <c:pt idx="0">
                  <c:v>217.5</c:v>
                </c:pt>
                <c:pt idx="1">
                  <c:v>325.39999999999998</c:v>
                </c:pt>
                <c:pt idx="2">
                  <c:v>795</c:v>
                </c:pt>
                <c:pt idx="3">
                  <c:v>141.1</c:v>
                </c:pt>
                <c:pt idx="4">
                  <c:v>132.4</c:v>
                </c:pt>
                <c:pt idx="5">
                  <c:v>41.3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</c:legendEntry>
      <c:legendEntry>
        <c:idx val="2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</c:legendEntry>
      <c:legendEntry>
        <c:idx val="3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</c:legendEntry>
      <c:legendEntry>
        <c:idx val="4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</c:legendEntry>
      <c:layout>
        <c:manualLayout>
          <c:xMode val="edge"/>
          <c:yMode val="edge"/>
          <c:x val="0.70821932518917974"/>
          <c:y val="0.22309408663163224"/>
          <c:w val="0.26587639696245213"/>
          <c:h val="0.39527768563297744"/>
        </c:manualLayout>
      </c:layout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2752725</xdr:colOff>
      <xdr:row>1</xdr:row>
      <xdr:rowOff>9525</xdr:rowOff>
    </xdr:from>
    <xdr:to>
      <xdr:col>0</xdr:col>
      <xdr:colOff>7275195</xdr:colOff>
      <xdr:row>16</xdr:row>
      <xdr:rowOff>59055</xdr:rowOff>
    </xdr:to>
    <xdr:pic>
      <xdr:nvPicPr>
        <xdr:cNvPr id="2" name="Obrázek 1" descr="C:\Users\Ondra\Desktop\CZU_CZ_zelena_zluta_900x600x300dpi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400050"/>
          <a:ext cx="4522470" cy="2907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16566</xdr:colOff>
      <xdr:row>42</xdr:row>
      <xdr:rowOff>21535</xdr:rowOff>
    </xdr:from>
    <xdr:to>
      <xdr:col>6</xdr:col>
      <xdr:colOff>370235</xdr:colOff>
      <xdr:row>60</xdr:row>
      <xdr:rowOff>183460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381001</xdr:colOff>
      <xdr:row>42</xdr:row>
      <xdr:rowOff>76200</xdr:rowOff>
    </xdr:from>
    <xdr:to>
      <xdr:col>13</xdr:col>
      <xdr:colOff>132523</xdr:colOff>
      <xdr:row>60</xdr:row>
      <xdr:rowOff>152400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581024</xdr:colOff>
      <xdr:row>0</xdr:row>
      <xdr:rowOff>66675</xdr:rowOff>
    </xdr:from>
    <xdr:to>
      <xdr:col>15</xdr:col>
      <xdr:colOff>485775</xdr:colOff>
      <xdr:row>14</xdr:row>
      <xdr:rowOff>185759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0</xdr:rowOff>
    </xdr:from>
    <xdr:to>
      <xdr:col>12</xdr:col>
      <xdr:colOff>476249</xdr:colOff>
      <xdr:row>29</xdr:row>
      <xdr:rowOff>38100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</xdr:row>
      <xdr:rowOff>9525</xdr:rowOff>
    </xdr:from>
    <xdr:to>
      <xdr:col>11</xdr:col>
      <xdr:colOff>352425</xdr:colOff>
      <xdr:row>24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ndra/AppData/Local/Temp/74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.2.1a"/>
    </sheetNames>
    <sheetDataSet>
      <sheetData sheetId="0">
        <row r="5">
          <cell r="A5" t="str">
            <v>Černé uhlí</v>
          </cell>
          <cell r="B5">
            <v>4887</v>
          </cell>
        </row>
        <row r="6">
          <cell r="A6" t="str">
            <v>Hnědé uhlí</v>
          </cell>
          <cell r="B6">
            <v>39143</v>
          </cell>
        </row>
        <row r="7">
          <cell r="A7" t="str">
            <v>Biomasa</v>
          </cell>
          <cell r="B7">
            <v>1813</v>
          </cell>
        </row>
        <row r="8">
          <cell r="A8" t="str">
            <v>Oleje</v>
          </cell>
          <cell r="B8">
            <v>48</v>
          </cell>
        </row>
        <row r="9">
          <cell r="A9" t="str">
            <v>Zemní plyn</v>
          </cell>
          <cell r="B9">
            <v>1141</v>
          </cell>
        </row>
        <row r="10">
          <cell r="A10" t="str">
            <v>Skládkový plyn</v>
          </cell>
          <cell r="B10">
            <v>102</v>
          </cell>
        </row>
        <row r="11">
          <cell r="A11" t="str">
            <v>Ostatní plyny</v>
          </cell>
          <cell r="B11">
            <v>4294</v>
          </cell>
        </row>
        <row r="12">
          <cell r="A12" t="str">
            <v>Nespecifikované palivo</v>
          </cell>
          <cell r="B12">
            <v>264</v>
          </cell>
        </row>
        <row r="13">
          <cell r="A13" t="str">
            <v>Větrné elektrárny</v>
          </cell>
          <cell r="B13">
            <v>417</v>
          </cell>
        </row>
        <row r="14">
          <cell r="A14" t="str">
            <v>Jaderné elektrárny</v>
          </cell>
          <cell r="B14">
            <v>30324</v>
          </cell>
        </row>
        <row r="15">
          <cell r="A15" t="str">
            <v>Vodní elektrárny</v>
          </cell>
          <cell r="B15">
            <v>2963</v>
          </cell>
        </row>
        <row r="16">
          <cell r="A16" t="str">
            <v>Solární elektrárny</v>
          </cell>
          <cell r="B16">
            <v>2173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3.3"/>
      <sheetName val="2.3.4.1"/>
      <sheetName val="letiště!"/>
      <sheetName val="2.3.4.4"/>
      <sheetName val="2.3.5"/>
      <sheetName val="2.4.1.1"/>
      <sheetName val="2.4.1.2"/>
      <sheetName val="2.4.1.3"/>
      <sheetName val="2.4.1.4g1"/>
      <sheetName val="2.4.1.4g2"/>
      <sheetName val="2.4.2g1"/>
      <sheetName val="2.4.2.g2"/>
      <sheetName val="2.4.3 g1"/>
      <sheetName val="2.4.3g3"/>
      <sheetName val="2.4.3 g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B5" t="str">
            <v>Severní Amerika</v>
          </cell>
          <cell r="C5">
            <v>217.5</v>
          </cell>
        </row>
        <row r="6">
          <cell r="B6" t="str">
            <v>Střední a Jižní Amerika</v>
          </cell>
          <cell r="C6">
            <v>325.39999999999998</v>
          </cell>
        </row>
        <row r="7">
          <cell r="B7" t="str">
            <v>Střední východ</v>
          </cell>
          <cell r="C7">
            <v>795</v>
          </cell>
        </row>
        <row r="8">
          <cell r="B8" t="str">
            <v>Evropa, Rusko a centrální Asie</v>
          </cell>
          <cell r="C8">
            <v>141.1</v>
          </cell>
        </row>
        <row r="9">
          <cell r="B9" t="str">
            <v>Afrika</v>
          </cell>
          <cell r="C9">
            <v>132.4</v>
          </cell>
        </row>
        <row r="10">
          <cell r="B10" t="str">
            <v>Východní Asie a Austrálie</v>
          </cell>
          <cell r="C10">
            <v>41.3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kofin.cz/financovani-znacek/volkswagen-finance/" TargetMode="External"/><Relationship Id="rId1" Type="http://schemas.openxmlformats.org/officeDocument/2006/relationships/hyperlink" Target="https://www.airbank.cz/cs/pujcka/proc-pujcku-u-nas/vypocet-nove-pujcky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google.com/maps/d/viewer?ie=UTF8&amp;om=1&amp;msa=0&amp;z=7&amp;hl=cs&amp;mid=zKQCDB56MJv4.kx_q-PAk3ezY" TargetMode="External"/><Relationship Id="rId1" Type="http://schemas.openxmlformats.org/officeDocument/2006/relationships/hyperlink" Target="http://www.hybrid.cz/rwe-ma-v-evrope-2000-dobijecich-stanic-pro-elektromobily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tabSelected="1" zoomScaleNormal="100" workbookViewId="0"/>
  </sheetViews>
  <sheetFormatPr defaultRowHeight="15"/>
  <cols>
    <col min="1" max="1" width="148" style="13" customWidth="1"/>
    <col min="2" max="16384" width="9.140625" style="13"/>
  </cols>
  <sheetData>
    <row r="1" spans="1:1" ht="30.75">
      <c r="A1" s="12" t="s">
        <v>52</v>
      </c>
    </row>
    <row r="18" spans="1:1" ht="29.25">
      <c r="A18" s="14" t="s">
        <v>53</v>
      </c>
    </row>
    <row r="21" spans="1:1" ht="26.25">
      <c r="A21" s="15" t="s">
        <v>54</v>
      </c>
    </row>
    <row r="24" spans="1:1" ht="30.75">
      <c r="A24" s="12" t="s">
        <v>55</v>
      </c>
    </row>
    <row r="26" spans="1:1" ht="26.25">
      <c r="A26" s="15" t="s">
        <v>56</v>
      </c>
    </row>
    <row r="27" spans="1:1" ht="26.25">
      <c r="A27" s="15" t="s">
        <v>57</v>
      </c>
    </row>
    <row r="28" spans="1:1" ht="26.25">
      <c r="A28" s="15" t="s">
        <v>58</v>
      </c>
    </row>
    <row r="34" spans="1:1" ht="30.75">
      <c r="A34" s="12"/>
    </row>
    <row r="38" spans="1:1" ht="26.25">
      <c r="A38" s="1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703"/>
  <sheetViews>
    <sheetView zoomScaleNormal="100" workbookViewId="0"/>
  </sheetViews>
  <sheetFormatPr defaultRowHeight="15"/>
  <cols>
    <col min="1" max="1" width="13.42578125" style="17" customWidth="1"/>
    <col min="2" max="2" width="12.7109375" style="17" customWidth="1"/>
    <col min="3" max="3" width="13.5703125" style="17" bestFit="1" customWidth="1"/>
    <col min="4" max="4" width="11.42578125" style="17" bestFit="1" customWidth="1"/>
    <col min="5" max="5" width="33.85546875" style="17" customWidth="1"/>
    <col min="6" max="6" width="9.140625" style="17"/>
    <col min="7" max="7" width="21.5703125" style="17" customWidth="1"/>
    <col min="8" max="8" width="12" style="17" bestFit="1" customWidth="1"/>
    <col min="9" max="11" width="12.42578125" style="17" bestFit="1" customWidth="1"/>
    <col min="12" max="12" width="22.28515625" style="17" bestFit="1" customWidth="1"/>
    <col min="13" max="16384" width="9.140625" style="17"/>
  </cols>
  <sheetData>
    <row r="1" spans="1:11" ht="26.25">
      <c r="A1" s="11" t="s">
        <v>59</v>
      </c>
    </row>
    <row r="3" spans="1:11">
      <c r="A3" s="2"/>
      <c r="B3" s="3" t="s">
        <v>0</v>
      </c>
      <c r="C3" s="3" t="s">
        <v>1</v>
      </c>
      <c r="D3" s="3" t="s">
        <v>60</v>
      </c>
      <c r="E3" s="3" t="s">
        <v>3</v>
      </c>
      <c r="F3" s="3" t="s">
        <v>2</v>
      </c>
    </row>
    <row r="4" spans="1:11">
      <c r="A4" s="1" t="s">
        <v>15</v>
      </c>
      <c r="B4" s="1" t="s">
        <v>4</v>
      </c>
      <c r="C4" s="1" t="s">
        <v>113</v>
      </c>
      <c r="D4" s="4">
        <v>77</v>
      </c>
      <c r="E4" s="4" t="s">
        <v>9</v>
      </c>
      <c r="F4" s="5" t="s">
        <v>8</v>
      </c>
    </row>
    <row r="5" spans="1:11">
      <c r="A5" s="1" t="s">
        <v>16</v>
      </c>
      <c r="B5" s="1" t="s">
        <v>6</v>
      </c>
      <c r="C5" s="1" t="s">
        <v>7</v>
      </c>
      <c r="D5" s="4">
        <v>77</v>
      </c>
      <c r="E5" s="4" t="s">
        <v>61</v>
      </c>
      <c r="F5" s="6" t="s">
        <v>62</v>
      </c>
    </row>
    <row r="6" spans="1:11">
      <c r="A6" s="1" t="s">
        <v>17</v>
      </c>
      <c r="B6" s="1" t="s">
        <v>5</v>
      </c>
      <c r="C6" s="1" t="s">
        <v>109</v>
      </c>
      <c r="D6" s="4">
        <v>81</v>
      </c>
      <c r="E6" s="4" t="s">
        <v>110</v>
      </c>
      <c r="F6" s="5" t="s">
        <v>10</v>
      </c>
    </row>
    <row r="7" spans="1:11">
      <c r="A7" s="1" t="s">
        <v>18</v>
      </c>
      <c r="B7" s="1" t="s">
        <v>12</v>
      </c>
      <c r="C7" s="1" t="s">
        <v>11</v>
      </c>
      <c r="D7" s="4">
        <v>85</v>
      </c>
      <c r="E7" s="4" t="s">
        <v>106</v>
      </c>
      <c r="F7" s="5" t="s">
        <v>13</v>
      </c>
    </row>
    <row r="8" spans="1:11">
      <c r="E8" s="1" t="s">
        <v>30</v>
      </c>
    </row>
    <row r="11" spans="1:11" ht="15.75">
      <c r="A11" s="18" t="s">
        <v>112</v>
      </c>
    </row>
    <row r="12" spans="1:11">
      <c r="A12" s="2" t="s">
        <v>21</v>
      </c>
      <c r="B12" s="2" t="s">
        <v>4</v>
      </c>
      <c r="C12" s="2" t="s">
        <v>6</v>
      </c>
      <c r="D12" s="2" t="s">
        <v>5</v>
      </c>
      <c r="E12" s="3" t="s">
        <v>12</v>
      </c>
    </row>
    <row r="13" spans="1:11">
      <c r="A13" s="19">
        <v>1</v>
      </c>
      <c r="B13" s="58">
        <f>H24+H22+H18</f>
        <v>324402.99279351358</v>
      </c>
      <c r="C13" s="58">
        <f>I24+I22+I18</f>
        <v>339011.01370930503</v>
      </c>
      <c r="D13" s="58">
        <f>J24+J22+J18</f>
        <v>339405.68152235827</v>
      </c>
      <c r="E13" s="59">
        <f>K24+K22+K18</f>
        <v>361154.98106132064</v>
      </c>
      <c r="G13" s="60"/>
      <c r="H13" s="9" t="s">
        <v>15</v>
      </c>
      <c r="I13" s="9" t="s">
        <v>16</v>
      </c>
      <c r="J13" s="9" t="s">
        <v>17</v>
      </c>
      <c r="K13" s="9" t="s">
        <v>18</v>
      </c>
    </row>
    <row r="14" spans="1:11">
      <c r="A14" s="19">
        <v>2</v>
      </c>
      <c r="B14" s="58">
        <f>H18+H22</f>
        <v>110952.99279351359</v>
      </c>
      <c r="C14" s="58">
        <f>I18+I22</f>
        <v>125561.01370930501</v>
      </c>
      <c r="D14" s="58">
        <f>J18+J22</f>
        <v>125955.68152235828</v>
      </c>
      <c r="E14" s="59">
        <f>K18+K22</f>
        <v>147704.98106132066</v>
      </c>
      <c r="G14" s="7" t="s">
        <v>0</v>
      </c>
      <c r="H14" s="10" t="s">
        <v>4</v>
      </c>
      <c r="I14" s="10" t="s">
        <v>6</v>
      </c>
      <c r="J14" s="10" t="s">
        <v>34</v>
      </c>
      <c r="K14" s="10" t="s">
        <v>12</v>
      </c>
    </row>
    <row r="15" spans="1:11">
      <c r="A15" s="19">
        <v>3</v>
      </c>
      <c r="B15" s="58">
        <f>H18+H22</f>
        <v>110952.99279351359</v>
      </c>
      <c r="C15" s="58">
        <f>I18+I22</f>
        <v>125561.01370930501</v>
      </c>
      <c r="D15" s="58">
        <f>J18+J22</f>
        <v>125955.68152235828</v>
      </c>
      <c r="E15" s="59">
        <f>K18+K22</f>
        <v>147704.98106132066</v>
      </c>
      <c r="G15" s="7" t="s">
        <v>35</v>
      </c>
      <c r="H15" s="8">
        <v>426900</v>
      </c>
      <c r="I15" s="8">
        <v>476900</v>
      </c>
      <c r="J15" s="8">
        <v>492900</v>
      </c>
      <c r="K15" s="8">
        <v>909900</v>
      </c>
    </row>
    <row r="16" spans="1:11">
      <c r="A16" s="19">
        <v>4</v>
      </c>
      <c r="B16" s="58">
        <f>H18</f>
        <v>24561.936000000002</v>
      </c>
      <c r="C16" s="58">
        <f>I18</f>
        <v>18933.12</v>
      </c>
      <c r="D16" s="58">
        <f>J18</f>
        <v>12852.000000000002</v>
      </c>
      <c r="E16" s="59">
        <f>K18+K22</f>
        <v>147704.98106132066</v>
      </c>
      <c r="G16" s="7" t="s">
        <v>14</v>
      </c>
      <c r="H16" s="61">
        <f>H26*H32</f>
        <v>1.7056900000000002</v>
      </c>
      <c r="I16" s="61">
        <f>I27*I32</f>
        <v>1.3148</v>
      </c>
      <c r="J16" s="61">
        <f>J28*J32</f>
        <v>0.89250000000000007</v>
      </c>
      <c r="K16" s="61">
        <f>K29*K32</f>
        <v>0.26669999999999999</v>
      </c>
    </row>
    <row r="17" spans="1:11">
      <c r="A17" s="19">
        <v>5</v>
      </c>
      <c r="B17" s="58">
        <f>H18</f>
        <v>24561.936000000002</v>
      </c>
      <c r="C17" s="58">
        <f>I18</f>
        <v>18933.12</v>
      </c>
      <c r="D17" s="58">
        <f>J18</f>
        <v>12852.000000000002</v>
      </c>
      <c r="E17" s="59">
        <f>K18+K22</f>
        <v>147704.98106132066</v>
      </c>
      <c r="G17" s="7" t="s">
        <v>83</v>
      </c>
      <c r="H17" s="61">
        <f>H30*H16</f>
        <v>2046.8280000000002</v>
      </c>
      <c r="I17" s="61">
        <f>I30*I16</f>
        <v>1577.76</v>
      </c>
      <c r="J17" s="61">
        <f>J30*J16</f>
        <v>1071</v>
      </c>
      <c r="K17" s="61">
        <f>K30*K16</f>
        <v>320.03999999999996</v>
      </c>
    </row>
    <row r="18" spans="1:11">
      <c r="A18" s="19">
        <v>6</v>
      </c>
      <c r="B18" s="58">
        <f>H18</f>
        <v>24561.936000000002</v>
      </c>
      <c r="C18" s="58">
        <f>I18</f>
        <v>18933.12</v>
      </c>
      <c r="D18" s="58">
        <f>J18</f>
        <v>12852.000000000002</v>
      </c>
      <c r="E18" s="59">
        <f>K18+K22</f>
        <v>147704.98106132066</v>
      </c>
      <c r="G18" s="7" t="s">
        <v>84</v>
      </c>
      <c r="H18" s="61">
        <f>H31*H16</f>
        <v>24561.936000000002</v>
      </c>
      <c r="I18" s="61">
        <f>I31*I16</f>
        <v>18933.12</v>
      </c>
      <c r="J18" s="61">
        <f>J31*J16</f>
        <v>12852.000000000002</v>
      </c>
      <c r="K18" s="61">
        <f>K31*K16</f>
        <v>3840.48</v>
      </c>
    </row>
    <row r="19" spans="1:11">
      <c r="A19" s="19">
        <v>7</v>
      </c>
      <c r="B19" s="58">
        <f>H18</f>
        <v>24561.936000000002</v>
      </c>
      <c r="C19" s="58">
        <f>I18</f>
        <v>18933.12</v>
      </c>
      <c r="D19" s="58">
        <f>J18</f>
        <v>12852.000000000002</v>
      </c>
      <c r="E19" s="59">
        <f>K18</f>
        <v>3840.48</v>
      </c>
      <c r="G19" s="7" t="s">
        <v>20</v>
      </c>
      <c r="H19" s="62">
        <v>0.1037</v>
      </c>
      <c r="I19" s="62">
        <v>0.1037</v>
      </c>
      <c r="J19" s="62">
        <v>0.1037</v>
      </c>
      <c r="K19" s="62">
        <v>6.5000000000000002E-2</v>
      </c>
    </row>
    <row r="20" spans="1:11">
      <c r="A20" s="19">
        <v>8</v>
      </c>
      <c r="B20" s="58">
        <f>H18</f>
        <v>24561.936000000002</v>
      </c>
      <c r="C20" s="58">
        <f>I18</f>
        <v>18933.12</v>
      </c>
      <c r="D20" s="58">
        <f>J18</f>
        <v>12852.000000000002</v>
      </c>
      <c r="E20" s="59">
        <f>K18</f>
        <v>3840.48</v>
      </c>
      <c r="G20" s="7" t="s">
        <v>41</v>
      </c>
      <c r="H20" s="59">
        <v>3</v>
      </c>
      <c r="I20" s="59">
        <v>3</v>
      </c>
      <c r="J20" s="59">
        <v>3</v>
      </c>
      <c r="K20" s="59">
        <v>6</v>
      </c>
    </row>
    <row r="21" spans="1:11">
      <c r="A21" s="19">
        <v>9</v>
      </c>
      <c r="B21" s="58">
        <f>H18</f>
        <v>24561.936000000002</v>
      </c>
      <c r="C21" s="58">
        <f>I18</f>
        <v>18933.12</v>
      </c>
      <c r="D21" s="58">
        <f>J18</f>
        <v>12852.000000000002</v>
      </c>
      <c r="E21" s="59">
        <f>K18</f>
        <v>3840.48</v>
      </c>
      <c r="G21" s="7" t="s">
        <v>107</v>
      </c>
      <c r="H21" s="63"/>
      <c r="I21" s="63"/>
      <c r="J21" s="63"/>
      <c r="K21" s="63">
        <f>(100-(K25/K15)*100)</f>
        <v>23.458621826574344</v>
      </c>
    </row>
    <row r="22" spans="1:11">
      <c r="A22" s="19">
        <v>10</v>
      </c>
      <c r="B22" s="58">
        <f>H18</f>
        <v>24561.936000000002</v>
      </c>
      <c r="C22" s="58">
        <f>I18</f>
        <v>18933.12</v>
      </c>
      <c r="D22" s="58">
        <f>J18</f>
        <v>12852.000000000002</v>
      </c>
      <c r="E22" s="59">
        <f>K18</f>
        <v>3840.48</v>
      </c>
      <c r="G22" s="7" t="s">
        <v>22</v>
      </c>
      <c r="H22" s="61">
        <f>(((1+H19)^3*((1+H19)-1))/((1+H19)^3-1))*H25</f>
        <v>86391.056793513591</v>
      </c>
      <c r="I22" s="61">
        <f>(((1+I19)^3*((1+I19)-1))/((1+I19)^3-1))*I25</f>
        <v>106627.89370930502</v>
      </c>
      <c r="J22" s="61">
        <f>(((1+J19)^3*((1+J19)-1))/((1+J19)^3-1))*J25</f>
        <v>113103.68152235828</v>
      </c>
      <c r="K22" s="61">
        <f>(((1+K19)^6*((1+K19)-1))/((1+K19)^6-1))*K25</f>
        <v>143864.50106132065</v>
      </c>
    </row>
    <row r="23" spans="1:11">
      <c r="A23" s="19" t="s">
        <v>33</v>
      </c>
      <c r="B23" s="58">
        <f>SUM(B13:B22)</f>
        <v>718242.53038054064</v>
      </c>
      <c r="C23" s="58">
        <f>SUM(C13:C22)</f>
        <v>722664.881127915</v>
      </c>
      <c r="D23" s="58">
        <f>SUM(D13:D22)</f>
        <v>681281.04456707486</v>
      </c>
      <c r="E23" s="59">
        <f>SUM(E13:E22)</f>
        <v>1115041.8063679237</v>
      </c>
      <c r="G23" s="7" t="s">
        <v>23</v>
      </c>
      <c r="H23" s="61">
        <f>H22/12</f>
        <v>7199.2547327927996</v>
      </c>
      <c r="I23" s="61">
        <f t="shared" ref="I23:K23" si="0">I22/12</f>
        <v>8885.6578091087522</v>
      </c>
      <c r="J23" s="61">
        <f t="shared" si="0"/>
        <v>9425.3067935298568</v>
      </c>
      <c r="K23" s="61">
        <f t="shared" si="0"/>
        <v>11988.708421776721</v>
      </c>
    </row>
    <row r="24" spans="1:11">
      <c r="G24" s="7" t="s">
        <v>25</v>
      </c>
      <c r="H24" s="8">
        <v>213450</v>
      </c>
      <c r="I24" s="8">
        <v>213450</v>
      </c>
      <c r="J24" s="8">
        <v>213450</v>
      </c>
      <c r="K24" s="8">
        <v>213450</v>
      </c>
    </row>
    <row r="25" spans="1:11">
      <c r="G25" s="7" t="s">
        <v>36</v>
      </c>
      <c r="H25" s="8">
        <f>H15-H24</f>
        <v>213450</v>
      </c>
      <c r="I25" s="8">
        <f>I15-I24</f>
        <v>263450</v>
      </c>
      <c r="J25" s="8">
        <f>J15-J24</f>
        <v>279450</v>
      </c>
      <c r="K25" s="8">
        <f>K15-K24</f>
        <v>696450</v>
      </c>
    </row>
    <row r="26" spans="1:11">
      <c r="G26" s="7" t="s">
        <v>111</v>
      </c>
      <c r="H26" s="61">
        <v>34.81</v>
      </c>
      <c r="I26" s="63" t="s">
        <v>19</v>
      </c>
      <c r="J26" s="63" t="s">
        <v>19</v>
      </c>
      <c r="K26" s="63" t="s">
        <v>19</v>
      </c>
    </row>
    <row r="27" spans="1:11">
      <c r="G27" s="7" t="s">
        <v>37</v>
      </c>
      <c r="H27" s="63" t="s">
        <v>19</v>
      </c>
      <c r="I27" s="61">
        <v>34.6</v>
      </c>
      <c r="J27" s="63" t="s">
        <v>19</v>
      </c>
      <c r="K27" s="63" t="s">
        <v>19</v>
      </c>
    </row>
    <row r="28" spans="1:11" ht="15.75">
      <c r="A28" s="18" t="s">
        <v>64</v>
      </c>
      <c r="G28" s="7" t="s">
        <v>38</v>
      </c>
      <c r="H28" s="63" t="s">
        <v>19</v>
      </c>
      <c r="I28" s="63" t="s">
        <v>19</v>
      </c>
      <c r="J28" s="61">
        <v>25.5</v>
      </c>
      <c r="K28" s="63" t="s">
        <v>19</v>
      </c>
    </row>
    <row r="29" spans="1:11">
      <c r="A29" s="19" t="s">
        <v>21</v>
      </c>
      <c r="B29" s="19" t="s">
        <v>4</v>
      </c>
      <c r="C29" s="19" t="s">
        <v>6</v>
      </c>
      <c r="D29" s="19" t="s">
        <v>42</v>
      </c>
      <c r="E29" s="19" t="s">
        <v>12</v>
      </c>
      <c r="G29" s="7" t="s">
        <v>39</v>
      </c>
      <c r="H29" s="63" t="s">
        <v>19</v>
      </c>
      <c r="I29" s="63" t="s">
        <v>19</v>
      </c>
      <c r="J29" s="63" t="s">
        <v>19</v>
      </c>
      <c r="K29" s="61">
        <v>2.1</v>
      </c>
    </row>
    <row r="30" spans="1:11">
      <c r="A30" s="10">
        <v>1</v>
      </c>
      <c r="B30" s="6">
        <f>B13</f>
        <v>324402.99279351358</v>
      </c>
      <c r="C30" s="6">
        <f>C13</f>
        <v>339011.01370930503</v>
      </c>
      <c r="D30" s="6">
        <f>D13</f>
        <v>339405.68152235827</v>
      </c>
      <c r="E30" s="6">
        <f>E13</f>
        <v>361154.98106132064</v>
      </c>
      <c r="G30" s="7" t="s">
        <v>40</v>
      </c>
      <c r="H30" s="59">
        <f>(50*5*4)+200</f>
        <v>1200</v>
      </c>
      <c r="I30" s="59">
        <f t="shared" ref="I30:K30" si="1">(50*5*4)+200</f>
        <v>1200</v>
      </c>
      <c r="J30" s="59">
        <f t="shared" si="1"/>
        <v>1200</v>
      </c>
      <c r="K30" s="59">
        <f t="shared" si="1"/>
        <v>1200</v>
      </c>
    </row>
    <row r="31" spans="1:11">
      <c r="A31" s="10">
        <v>2</v>
      </c>
      <c r="B31" s="6">
        <f>B13+B14</f>
        <v>435355.98558702716</v>
      </c>
      <c r="C31" s="6">
        <f t="shared" ref="C31:C39" si="2">C30+C14</f>
        <v>464572.02741861006</v>
      </c>
      <c r="D31" s="6">
        <f t="shared" ref="D31:D39" si="3">D30+D14</f>
        <v>465361.36304471653</v>
      </c>
      <c r="E31" s="6">
        <f t="shared" ref="E31:E39" si="4">E30+E14</f>
        <v>508859.96212264127</v>
      </c>
      <c r="G31" s="7" t="s">
        <v>85</v>
      </c>
      <c r="H31" s="59">
        <f>H30*12</f>
        <v>14400</v>
      </c>
      <c r="I31" s="59">
        <f t="shared" ref="I31:K31" si="5">I30*12</f>
        <v>14400</v>
      </c>
      <c r="J31" s="59">
        <f t="shared" si="5"/>
        <v>14400</v>
      </c>
      <c r="K31" s="59">
        <f t="shared" si="5"/>
        <v>14400</v>
      </c>
    </row>
    <row r="32" spans="1:11">
      <c r="A32" s="10">
        <v>3</v>
      </c>
      <c r="B32" s="6">
        <f t="shared" ref="B32:B39" si="6">B31+B15</f>
        <v>546308.97838054074</v>
      </c>
      <c r="C32" s="6">
        <f t="shared" si="2"/>
        <v>590133.04112791503</v>
      </c>
      <c r="D32" s="6">
        <f t="shared" si="3"/>
        <v>591317.04456707486</v>
      </c>
      <c r="E32" s="6">
        <f t="shared" si="4"/>
        <v>656564.94318396191</v>
      </c>
      <c r="G32" s="7" t="s">
        <v>32</v>
      </c>
      <c r="H32" s="4">
        <f>4.9/100</f>
        <v>4.9000000000000002E-2</v>
      </c>
      <c r="I32" s="4">
        <f>3.8/100</f>
        <v>3.7999999999999999E-2</v>
      </c>
      <c r="J32" s="4">
        <f>3.5/100</f>
        <v>3.5000000000000003E-2</v>
      </c>
      <c r="K32" s="4">
        <f>12.7/100</f>
        <v>0.127</v>
      </c>
    </row>
    <row r="33" spans="1:123">
      <c r="A33" s="10">
        <v>4</v>
      </c>
      <c r="B33" s="6">
        <f t="shared" si="6"/>
        <v>570870.91438054072</v>
      </c>
      <c r="C33" s="6">
        <f t="shared" si="2"/>
        <v>609066.16112791502</v>
      </c>
      <c r="D33" s="6">
        <f t="shared" si="3"/>
        <v>604169.04456707486</v>
      </c>
      <c r="E33" s="6">
        <f t="shared" si="4"/>
        <v>804269.92424528254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</row>
    <row r="34" spans="1:123">
      <c r="A34" s="10">
        <v>5</v>
      </c>
      <c r="B34" s="6">
        <f t="shared" si="6"/>
        <v>595432.85038054071</v>
      </c>
      <c r="C34" s="6">
        <f t="shared" si="2"/>
        <v>627999.28112791502</v>
      </c>
      <c r="D34" s="6">
        <f t="shared" si="3"/>
        <v>617021.04456707486</v>
      </c>
      <c r="E34" s="6">
        <f t="shared" si="4"/>
        <v>951974.90530660318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</row>
    <row r="35" spans="1:123">
      <c r="A35" s="10">
        <v>6</v>
      </c>
      <c r="B35" s="6">
        <f t="shared" si="6"/>
        <v>619994.7863805407</v>
      </c>
      <c r="C35" s="6">
        <f t="shared" si="2"/>
        <v>646932.40112791501</v>
      </c>
      <c r="D35" s="6">
        <f t="shared" si="3"/>
        <v>629873.04456707486</v>
      </c>
      <c r="E35" s="6">
        <f t="shared" si="4"/>
        <v>1099679.8863679238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</row>
    <row r="36" spans="1:123">
      <c r="A36" s="10">
        <v>7</v>
      </c>
      <c r="B36" s="6">
        <f t="shared" si="6"/>
        <v>644556.72238054068</v>
      </c>
      <c r="C36" s="6">
        <f t="shared" si="2"/>
        <v>665865.52112791501</v>
      </c>
      <c r="D36" s="6">
        <f t="shared" si="3"/>
        <v>642725.04456707486</v>
      </c>
      <c r="E36" s="6">
        <f t="shared" si="4"/>
        <v>1103520.3663679238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</row>
    <row r="37" spans="1:123">
      <c r="A37" s="10">
        <v>8</v>
      </c>
      <c r="B37" s="6">
        <f t="shared" si="6"/>
        <v>669118.65838054067</v>
      </c>
      <c r="C37" s="6">
        <f t="shared" si="2"/>
        <v>684798.64112791501</v>
      </c>
      <c r="D37" s="6">
        <f t="shared" si="3"/>
        <v>655577.04456707486</v>
      </c>
      <c r="E37" s="6">
        <f t="shared" si="4"/>
        <v>1107360.8463679238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</row>
    <row r="38" spans="1:123">
      <c r="A38" s="10">
        <v>9</v>
      </c>
      <c r="B38" s="6">
        <f>B37+B21</f>
        <v>693680.59438054066</v>
      </c>
      <c r="C38" s="6">
        <f t="shared" si="2"/>
        <v>703731.761127915</v>
      </c>
      <c r="D38" s="6">
        <f t="shared" si="3"/>
        <v>668429.04456707486</v>
      </c>
      <c r="E38" s="6">
        <f t="shared" si="4"/>
        <v>1111201.3263679238</v>
      </c>
      <c r="F38" s="64"/>
      <c r="G38" s="65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</row>
    <row r="39" spans="1:123">
      <c r="A39" s="10">
        <v>10</v>
      </c>
      <c r="B39" s="6">
        <f t="shared" si="6"/>
        <v>718242.53038054064</v>
      </c>
      <c r="C39" s="6">
        <f t="shared" si="2"/>
        <v>722664.881127915</v>
      </c>
      <c r="D39" s="6">
        <f t="shared" si="3"/>
        <v>681281.04456707486</v>
      </c>
      <c r="E39" s="6">
        <f t="shared" si="4"/>
        <v>1115041.8063679237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</row>
    <row r="40" spans="1:123">
      <c r="A40" s="10">
        <v>11</v>
      </c>
      <c r="B40" s="6">
        <f>B39+B22</f>
        <v>742804.46638054063</v>
      </c>
      <c r="C40" s="6">
        <f>C39+C22</f>
        <v>741598.00112791499</v>
      </c>
      <c r="D40" s="6">
        <f>D39+D22</f>
        <v>694133.04456707486</v>
      </c>
      <c r="E40" s="6">
        <f>E39+E22</f>
        <v>1118882.2863679237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</row>
    <row r="41" spans="1:123">
      <c r="A41" s="10">
        <v>12</v>
      </c>
      <c r="B41" s="6">
        <f>B40+B22</f>
        <v>767366.40238054062</v>
      </c>
      <c r="C41" s="6">
        <f>C22+C40</f>
        <v>760531.12112791499</v>
      </c>
      <c r="D41" s="6">
        <f>D40+D22</f>
        <v>706985.04456707486</v>
      </c>
      <c r="E41" s="6">
        <f>E40+E22</f>
        <v>1122722.7663679237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</row>
    <row r="42" spans="1:123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</row>
    <row r="43" spans="1:123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</row>
    <row r="44" spans="1:123"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</row>
    <row r="45" spans="1:123"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</row>
    <row r="46" spans="1:123"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</row>
    <row r="47" spans="1:123"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</row>
    <row r="48" spans="1:123"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</row>
    <row r="49" spans="1:123"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</row>
    <row r="50" spans="1:123"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</row>
    <row r="51" spans="1:123"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</row>
    <row r="52" spans="1:123"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</row>
    <row r="53" spans="1:123"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</row>
    <row r="54" spans="1:123"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</row>
    <row r="55" spans="1:123"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</row>
    <row r="56" spans="1:123"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</row>
    <row r="57" spans="1:123"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</row>
    <row r="58" spans="1:123"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</row>
    <row r="59" spans="1:123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</row>
    <row r="60" spans="1:123"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</row>
    <row r="61" spans="1:123"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</row>
    <row r="62" spans="1:123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</row>
    <row r="63" spans="1:123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</row>
    <row r="64" spans="1:123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</row>
    <row r="65" spans="1:123">
      <c r="A65" s="64" t="s">
        <v>63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</row>
    <row r="66" spans="1:123">
      <c r="A66" s="65" t="s">
        <v>26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</row>
    <row r="67" spans="1:123">
      <c r="A67" s="65" t="s">
        <v>27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</row>
    <row r="68" spans="1:123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</row>
    <row r="69" spans="1:123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</row>
    <row r="70" spans="1:123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</row>
    <row r="71" spans="1:123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</row>
    <row r="72" spans="1:123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</row>
    <row r="73" spans="1:123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</row>
    <row r="74" spans="1:123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</row>
    <row r="75" spans="1:123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</row>
    <row r="76" spans="1:123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</row>
    <row r="77" spans="1:123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</row>
    <row r="78" spans="1:123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</row>
    <row r="79" spans="1:123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</row>
    <row r="80" spans="1:123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</row>
    <row r="81" spans="1:123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</row>
    <row r="82" spans="1:123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</row>
    <row r="83" spans="1:123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</row>
    <row r="84" spans="1:123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</row>
    <row r="85" spans="1:123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</row>
    <row r="86" spans="1:123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</row>
    <row r="87" spans="1:123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</row>
    <row r="88" spans="1:123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</row>
    <row r="89" spans="1:123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</row>
    <row r="90" spans="1:123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</row>
    <row r="91" spans="1:123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</row>
    <row r="92" spans="1:123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</row>
    <row r="93" spans="1:123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</row>
    <row r="94" spans="1:123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</row>
    <row r="95" spans="1:123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</row>
    <row r="96" spans="1:123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</row>
    <row r="97" spans="1:123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</row>
    <row r="98" spans="1:123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</row>
    <row r="99" spans="1:123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</row>
    <row r="100" spans="1:123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</row>
    <row r="101" spans="1:123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</row>
    <row r="102" spans="1:123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</row>
    <row r="103" spans="1:123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</row>
    <row r="104" spans="1:123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</row>
    <row r="105" spans="1:123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</row>
    <row r="106" spans="1:123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</row>
    <row r="107" spans="1:123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</row>
    <row r="108" spans="1:123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</row>
    <row r="109" spans="1:123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</row>
    <row r="110" spans="1:123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</row>
    <row r="111" spans="1:123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</row>
    <row r="112" spans="1:123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</row>
    <row r="113" spans="1:123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</row>
    <row r="114" spans="1:123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</row>
    <row r="115" spans="1:123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</row>
    <row r="116" spans="1:123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</row>
    <row r="117" spans="1:123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</row>
    <row r="118" spans="1:123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</row>
    <row r="119" spans="1:123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</row>
    <row r="120" spans="1:123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</row>
    <row r="121" spans="1:123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</row>
    <row r="122" spans="1:123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</row>
    <row r="123" spans="1:123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</row>
    <row r="124" spans="1:123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</row>
    <row r="125" spans="1:123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</row>
    <row r="126" spans="1:123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</row>
    <row r="127" spans="1:123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</row>
    <row r="128" spans="1:123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</row>
    <row r="129" spans="1:123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</row>
    <row r="130" spans="1:123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</row>
    <row r="131" spans="1:123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</row>
    <row r="132" spans="1:123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</row>
    <row r="133" spans="1:123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</row>
    <row r="134" spans="1:123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</row>
    <row r="135" spans="1:123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</row>
    <row r="136" spans="1:123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</row>
    <row r="137" spans="1:123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</row>
    <row r="138" spans="1:123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</row>
    <row r="139" spans="1:123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</row>
    <row r="140" spans="1:123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</row>
    <row r="141" spans="1:123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</row>
    <row r="142" spans="1:123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</row>
    <row r="143" spans="1:123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</row>
    <row r="144" spans="1:123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</row>
    <row r="145" spans="1:123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</row>
    <row r="146" spans="1:123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</row>
    <row r="147" spans="1:123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</row>
    <row r="148" spans="1:123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</row>
    <row r="149" spans="1:123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</row>
    <row r="150" spans="1:123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</row>
    <row r="151" spans="1:123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</row>
    <row r="152" spans="1:123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</row>
    <row r="153" spans="1:123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</row>
    <row r="154" spans="1:123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</row>
    <row r="155" spans="1:123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</row>
    <row r="156" spans="1:123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</row>
    <row r="157" spans="1:123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</row>
    <row r="158" spans="1:123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</row>
    <row r="159" spans="1:123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</row>
    <row r="160" spans="1:123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</row>
    <row r="161" spans="1:123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</row>
    <row r="162" spans="1:123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</row>
    <row r="163" spans="1:123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</row>
    <row r="164" spans="1:123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</row>
    <row r="165" spans="1:123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</row>
    <row r="166" spans="1:123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</row>
    <row r="167" spans="1:123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</row>
    <row r="168" spans="1:123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</row>
    <row r="169" spans="1:123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</row>
    <row r="170" spans="1:123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</row>
    <row r="171" spans="1:123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</row>
    <row r="172" spans="1:123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</row>
    <row r="173" spans="1:123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</row>
    <row r="174" spans="1:123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</row>
    <row r="175" spans="1:123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</row>
    <row r="176" spans="1:123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</row>
    <row r="177" spans="1:123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</row>
    <row r="178" spans="1:123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</row>
    <row r="179" spans="1:123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</row>
    <row r="180" spans="1:123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</row>
    <row r="181" spans="1:123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</row>
    <row r="182" spans="1:123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</row>
    <row r="183" spans="1:123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</row>
    <row r="184" spans="1:123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</row>
    <row r="185" spans="1:123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</row>
    <row r="186" spans="1:123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</row>
    <row r="187" spans="1:123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</row>
    <row r="188" spans="1:123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</row>
    <row r="189" spans="1:123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</row>
    <row r="190" spans="1:123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</row>
    <row r="191" spans="1:123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</row>
    <row r="192" spans="1:123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</row>
    <row r="193" spans="1:123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</row>
    <row r="194" spans="1:123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</row>
    <row r="195" spans="1:123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</row>
    <row r="196" spans="1:123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</row>
    <row r="197" spans="1:123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</row>
    <row r="198" spans="1:123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</row>
    <row r="199" spans="1:123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</row>
    <row r="200" spans="1:123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</row>
    <row r="201" spans="1:123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</row>
    <row r="202" spans="1:123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</row>
    <row r="203" spans="1:123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</row>
    <row r="204" spans="1:123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</row>
    <row r="205" spans="1:123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</row>
    <row r="206" spans="1:123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</row>
    <row r="207" spans="1:123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</row>
    <row r="208" spans="1:123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</row>
    <row r="209" spans="1:123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</row>
    <row r="210" spans="1:123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</row>
    <row r="211" spans="1:123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</row>
    <row r="212" spans="1:123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</row>
    <row r="213" spans="1:123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</row>
    <row r="214" spans="1:123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</row>
    <row r="215" spans="1:123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</row>
    <row r="216" spans="1:123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</row>
    <row r="217" spans="1:123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</row>
    <row r="218" spans="1:123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</row>
    <row r="219" spans="1:123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</row>
    <row r="220" spans="1:123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</row>
    <row r="221" spans="1:123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</row>
    <row r="222" spans="1:123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</row>
    <row r="223" spans="1:123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</row>
    <row r="224" spans="1:123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</row>
    <row r="225" spans="1:123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</row>
    <row r="226" spans="1:123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</row>
    <row r="227" spans="1:123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</row>
    <row r="228" spans="1:123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</row>
    <row r="229" spans="1:123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</row>
    <row r="230" spans="1:123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</row>
    <row r="231" spans="1:123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</row>
    <row r="232" spans="1:123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</row>
    <row r="233" spans="1:123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</row>
    <row r="234" spans="1:123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</row>
    <row r="235" spans="1:123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</row>
    <row r="236" spans="1:123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</row>
    <row r="237" spans="1:123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</row>
    <row r="238" spans="1:123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</row>
    <row r="239" spans="1:123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</row>
    <row r="240" spans="1:123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</row>
    <row r="241" spans="1:123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</row>
    <row r="242" spans="1:123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</row>
    <row r="243" spans="1:123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</row>
    <row r="244" spans="1:123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</row>
    <row r="245" spans="1:123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</row>
    <row r="246" spans="1:123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</row>
    <row r="247" spans="1:123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</row>
    <row r="248" spans="1:123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</row>
    <row r="249" spans="1:123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</row>
    <row r="250" spans="1:123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</row>
    <row r="251" spans="1:123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</row>
    <row r="252" spans="1:123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</row>
    <row r="253" spans="1:123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</row>
    <row r="254" spans="1:123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</row>
    <row r="255" spans="1:123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</row>
    <row r="256" spans="1:123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</row>
    <row r="257" spans="1:123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</row>
    <row r="258" spans="1:123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</row>
    <row r="259" spans="1:123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</row>
    <row r="260" spans="1:123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</row>
    <row r="261" spans="1:123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</row>
    <row r="262" spans="1:123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</row>
    <row r="263" spans="1:123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</row>
    <row r="264" spans="1:123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</row>
    <row r="265" spans="1:123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</row>
    <row r="266" spans="1:123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</row>
    <row r="267" spans="1:123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</row>
    <row r="268" spans="1:123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</row>
    <row r="269" spans="1:123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</row>
    <row r="270" spans="1:123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</row>
    <row r="271" spans="1:123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</row>
    <row r="272" spans="1:123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</row>
    <row r="273" spans="1:123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</row>
    <row r="274" spans="1:123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</row>
    <row r="275" spans="1:123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</row>
    <row r="276" spans="1:123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</row>
    <row r="277" spans="1:123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</row>
    <row r="278" spans="1:123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</row>
    <row r="279" spans="1:123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</row>
    <row r="280" spans="1:123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</row>
    <row r="281" spans="1:123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</row>
    <row r="282" spans="1:123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</row>
    <row r="283" spans="1:123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</row>
    <row r="284" spans="1:123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</row>
    <row r="285" spans="1:123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</row>
    <row r="286" spans="1:123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</row>
    <row r="287" spans="1:123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</row>
    <row r="288" spans="1:123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</row>
    <row r="289" spans="1:123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</row>
    <row r="290" spans="1:123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</row>
    <row r="291" spans="1:123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</row>
    <row r="292" spans="1:123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</row>
    <row r="293" spans="1:123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</row>
    <row r="294" spans="1:123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</row>
    <row r="295" spans="1:123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</row>
    <row r="296" spans="1:123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</row>
    <row r="297" spans="1:123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</row>
    <row r="298" spans="1:123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</row>
    <row r="299" spans="1:123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</row>
    <row r="300" spans="1:123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</row>
    <row r="301" spans="1:123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</row>
    <row r="302" spans="1:123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</row>
    <row r="303" spans="1:123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</row>
    <row r="304" spans="1:123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</row>
    <row r="305" spans="1:123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</row>
    <row r="306" spans="1:123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</row>
    <row r="307" spans="1:123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</row>
    <row r="308" spans="1:123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</row>
    <row r="309" spans="1:123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</row>
    <row r="310" spans="1:123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</row>
    <row r="311" spans="1:123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</row>
    <row r="312" spans="1:123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</row>
    <row r="313" spans="1:123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</row>
    <row r="314" spans="1:123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</row>
    <row r="315" spans="1:123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</row>
    <row r="316" spans="1:123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</row>
    <row r="317" spans="1:123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</row>
    <row r="318" spans="1:123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</row>
    <row r="319" spans="1:123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</row>
    <row r="320" spans="1:123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</row>
    <row r="321" spans="1:123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</row>
    <row r="322" spans="1:123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</row>
    <row r="323" spans="1:123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</row>
    <row r="324" spans="1:123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</row>
    <row r="325" spans="1:123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</row>
    <row r="326" spans="1:123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</row>
    <row r="327" spans="1:123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</row>
    <row r="328" spans="1:123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</row>
    <row r="329" spans="1:123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</row>
    <row r="330" spans="1:123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</row>
    <row r="331" spans="1:123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</row>
    <row r="332" spans="1:123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</row>
    <row r="333" spans="1:123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</row>
    <row r="334" spans="1:123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</row>
    <row r="335" spans="1:123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</row>
    <row r="336" spans="1:123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</row>
    <row r="337" spans="1:123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</row>
    <row r="338" spans="1:123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</row>
    <row r="339" spans="1:123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</row>
    <row r="340" spans="1:123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</row>
    <row r="341" spans="1:123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</row>
    <row r="342" spans="1:123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</row>
    <row r="343" spans="1:123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</row>
    <row r="344" spans="1:123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</row>
    <row r="345" spans="1:123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</row>
    <row r="346" spans="1:123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</row>
    <row r="347" spans="1:123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</row>
    <row r="348" spans="1:123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</row>
    <row r="349" spans="1:123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</row>
    <row r="350" spans="1:123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</row>
    <row r="351" spans="1:123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</row>
    <row r="352" spans="1:123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</row>
    <row r="353" spans="1:123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</row>
    <row r="354" spans="1:123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</row>
    <row r="355" spans="1:123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</row>
    <row r="356" spans="1:123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</row>
    <row r="357" spans="1:123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</row>
    <row r="358" spans="1:123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</row>
    <row r="359" spans="1:123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</row>
    <row r="360" spans="1:123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</row>
    <row r="361" spans="1:123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</row>
    <row r="362" spans="1:123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</row>
    <row r="363" spans="1:123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</row>
    <row r="364" spans="1:123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</row>
    <row r="365" spans="1:123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</row>
    <row r="366" spans="1:123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</row>
    <row r="367" spans="1:123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</row>
    <row r="368" spans="1:123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</row>
    <row r="369" spans="1:123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</row>
    <row r="370" spans="1:123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</row>
    <row r="371" spans="1:123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</row>
    <row r="372" spans="1:123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</row>
    <row r="373" spans="1:123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</row>
    <row r="374" spans="1:123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</row>
    <row r="375" spans="1:123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</row>
    <row r="376" spans="1:123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</row>
    <row r="377" spans="1:123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</row>
    <row r="378" spans="1:123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</row>
    <row r="379" spans="1:123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</row>
    <row r="380" spans="1:123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</row>
    <row r="381" spans="1:123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</row>
    <row r="382" spans="1:123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</row>
    <row r="383" spans="1:123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</row>
    <row r="384" spans="1:123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</row>
    <row r="385" spans="1:123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</row>
    <row r="386" spans="1:123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</row>
    <row r="387" spans="1:123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</row>
    <row r="388" spans="1:123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</row>
    <row r="389" spans="1:123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</row>
    <row r="390" spans="1:123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</row>
    <row r="391" spans="1:123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</row>
    <row r="392" spans="1:123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</row>
    <row r="393" spans="1:123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</row>
    <row r="394" spans="1:123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</row>
    <row r="395" spans="1:123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</row>
    <row r="396" spans="1:123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</row>
    <row r="397" spans="1:123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</row>
    <row r="398" spans="1:123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</row>
    <row r="399" spans="1:123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</row>
    <row r="400" spans="1:123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</row>
    <row r="401" spans="1:123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</row>
    <row r="402" spans="1:123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</row>
    <row r="403" spans="1:123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</row>
    <row r="404" spans="1:123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</row>
    <row r="405" spans="1:123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</row>
    <row r="406" spans="1:123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</row>
    <row r="407" spans="1:123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</row>
    <row r="408" spans="1:123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</row>
    <row r="409" spans="1:123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</row>
    <row r="410" spans="1:123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</row>
    <row r="411" spans="1:123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</row>
    <row r="412" spans="1:123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</row>
    <row r="413" spans="1:123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</row>
    <row r="414" spans="1:123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</row>
    <row r="415" spans="1:123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</row>
    <row r="416" spans="1:123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</row>
    <row r="417" spans="1:123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</row>
    <row r="418" spans="1:123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</row>
    <row r="419" spans="1:123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</row>
    <row r="420" spans="1:123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</row>
    <row r="421" spans="1:123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</row>
    <row r="422" spans="1:123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</row>
    <row r="423" spans="1:123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</row>
    <row r="424" spans="1:123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</row>
    <row r="425" spans="1:123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</row>
    <row r="426" spans="1:123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</row>
    <row r="427" spans="1:123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</row>
    <row r="428" spans="1:123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</row>
    <row r="429" spans="1:123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</row>
    <row r="430" spans="1:123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</row>
    <row r="431" spans="1:123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</row>
    <row r="432" spans="1:123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</row>
    <row r="433" spans="1:123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</row>
    <row r="434" spans="1:123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</row>
    <row r="435" spans="1:123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</row>
    <row r="436" spans="1:123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</row>
    <row r="437" spans="1:123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</row>
    <row r="438" spans="1:123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</row>
    <row r="439" spans="1:123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</row>
    <row r="440" spans="1:123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</row>
    <row r="441" spans="1:123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</row>
    <row r="442" spans="1:123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</row>
    <row r="443" spans="1:123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</row>
    <row r="444" spans="1:123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</row>
    <row r="445" spans="1:123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</row>
    <row r="446" spans="1:123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</row>
    <row r="447" spans="1:123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</row>
    <row r="448" spans="1:123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</row>
    <row r="449" spans="1:123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</row>
    <row r="450" spans="1:123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</row>
    <row r="451" spans="1:123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</row>
    <row r="452" spans="1:123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</row>
    <row r="453" spans="1:123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</row>
    <row r="454" spans="1:123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</row>
    <row r="455" spans="1:123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</row>
    <row r="456" spans="1:123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</row>
    <row r="457" spans="1:123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</row>
    <row r="458" spans="1:123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</row>
    <row r="459" spans="1:123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</row>
    <row r="460" spans="1:123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</row>
    <row r="461" spans="1:123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</row>
    <row r="462" spans="1:123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</row>
    <row r="463" spans="1:123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</row>
    <row r="464" spans="1:123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</row>
    <row r="465" spans="1:123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</row>
    <row r="466" spans="1:123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</row>
    <row r="467" spans="1:123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</row>
    <row r="468" spans="1:123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</row>
    <row r="469" spans="1:123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</row>
    <row r="470" spans="1:123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</row>
    <row r="471" spans="1:123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</row>
    <row r="472" spans="1:123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</row>
    <row r="473" spans="1:123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</row>
    <row r="474" spans="1:123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</row>
    <row r="475" spans="1:123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</row>
    <row r="476" spans="1:123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</row>
    <row r="477" spans="1:123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</row>
    <row r="478" spans="1:123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</row>
    <row r="479" spans="1:123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</row>
    <row r="480" spans="1:123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</row>
    <row r="481" spans="1:123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</row>
    <row r="482" spans="1:123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</row>
    <row r="483" spans="1:123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</row>
    <row r="484" spans="1:123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</row>
    <row r="485" spans="1:123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</row>
    <row r="486" spans="1:123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</row>
    <row r="487" spans="1:123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</row>
    <row r="488" spans="1:123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</row>
    <row r="489" spans="1:123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</row>
    <row r="490" spans="1:123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</row>
    <row r="491" spans="1:123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</row>
    <row r="492" spans="1:123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</row>
    <row r="493" spans="1:123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</row>
    <row r="494" spans="1:123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</row>
    <row r="495" spans="1:123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</row>
    <row r="496" spans="1:123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</row>
    <row r="497" spans="1:123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</row>
    <row r="498" spans="1:123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</row>
    <row r="499" spans="1:123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</row>
    <row r="500" spans="1:123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</row>
    <row r="501" spans="1:123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</row>
    <row r="502" spans="1:123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</row>
    <row r="503" spans="1:123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</row>
    <row r="504" spans="1:123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</row>
    <row r="505" spans="1:123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</row>
    <row r="506" spans="1:123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</row>
    <row r="507" spans="1:123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</row>
    <row r="508" spans="1:123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</row>
    <row r="509" spans="1:123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</row>
    <row r="510" spans="1:123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</row>
    <row r="511" spans="1:123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</row>
    <row r="512" spans="1:123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</row>
    <row r="513" spans="1:123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</row>
    <row r="514" spans="1:123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</row>
    <row r="515" spans="1:123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</row>
    <row r="516" spans="1:123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</row>
    <row r="517" spans="1:123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</row>
    <row r="518" spans="1:123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</row>
    <row r="519" spans="1:123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</row>
    <row r="520" spans="1:123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</row>
    <row r="521" spans="1:123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</row>
    <row r="522" spans="1:123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</row>
    <row r="523" spans="1:123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</row>
    <row r="524" spans="1:123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</row>
    <row r="525" spans="1:123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</row>
    <row r="526" spans="1:123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</row>
    <row r="527" spans="1:123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</row>
    <row r="528" spans="1:123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</row>
    <row r="529" spans="1:123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</row>
    <row r="530" spans="1:123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</row>
    <row r="531" spans="1:123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</row>
    <row r="532" spans="1:123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</row>
    <row r="533" spans="1:123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</row>
    <row r="534" spans="1:123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</row>
    <row r="535" spans="1:123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</row>
    <row r="536" spans="1:123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</row>
    <row r="537" spans="1:123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</row>
    <row r="538" spans="1:123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</row>
    <row r="539" spans="1:123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</row>
    <row r="540" spans="1:123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</row>
    <row r="541" spans="1:123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</row>
    <row r="542" spans="1:123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</row>
    <row r="543" spans="1:123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</row>
    <row r="544" spans="1:123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</row>
    <row r="545" spans="1:123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</row>
    <row r="546" spans="1:123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</row>
    <row r="547" spans="1:123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</row>
    <row r="548" spans="1:123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</row>
    <row r="549" spans="1:123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</row>
    <row r="550" spans="1:123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</row>
    <row r="551" spans="1:123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</row>
    <row r="552" spans="1:123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</row>
    <row r="553" spans="1:123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</row>
    <row r="554" spans="1:123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</row>
    <row r="555" spans="1:123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</row>
    <row r="556" spans="1:123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</row>
    <row r="557" spans="1:123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</row>
    <row r="558" spans="1:123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</row>
    <row r="559" spans="1:123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</row>
    <row r="560" spans="1:123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</row>
    <row r="561" spans="1:123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</row>
    <row r="562" spans="1:123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</row>
    <row r="563" spans="1:123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</row>
    <row r="564" spans="1:123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</row>
    <row r="565" spans="1:123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</row>
    <row r="566" spans="1:123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</row>
    <row r="567" spans="1:123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</row>
    <row r="568" spans="1:123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</row>
    <row r="569" spans="1:123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</row>
    <row r="570" spans="1:123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</row>
    <row r="571" spans="1:123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</row>
    <row r="572" spans="1:123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</row>
    <row r="573" spans="1:123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</row>
    <row r="574" spans="1:123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</row>
    <row r="575" spans="1:123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</row>
    <row r="576" spans="1:123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</row>
    <row r="577" spans="1:123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</row>
    <row r="578" spans="1:123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</row>
    <row r="579" spans="1:123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</row>
    <row r="580" spans="1:123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</row>
    <row r="581" spans="1:123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</row>
    <row r="582" spans="1:123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</row>
    <row r="583" spans="1:123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</row>
    <row r="584" spans="1:123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</row>
    <row r="585" spans="1:123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</row>
    <row r="586" spans="1:123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</row>
    <row r="587" spans="1:123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</row>
    <row r="588" spans="1:123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</row>
    <row r="589" spans="1:123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</row>
    <row r="590" spans="1:123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</row>
    <row r="591" spans="1:123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4"/>
      <c r="BU591" s="64"/>
      <c r="BV591" s="64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</row>
    <row r="592" spans="1:123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</row>
    <row r="593" spans="1:123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</row>
    <row r="594" spans="1:123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  <c r="BO594" s="64"/>
      <c r="BP594" s="64"/>
      <c r="BQ594" s="64"/>
      <c r="BR594" s="64"/>
      <c r="BS594" s="64"/>
      <c r="BT594" s="64"/>
      <c r="BU594" s="64"/>
      <c r="BV594" s="64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</row>
    <row r="595" spans="1:123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  <c r="BO595" s="64"/>
      <c r="BP595" s="64"/>
      <c r="BQ595" s="64"/>
      <c r="BR595" s="64"/>
      <c r="BS595" s="64"/>
      <c r="BT595" s="64"/>
      <c r="BU595" s="64"/>
      <c r="BV595" s="64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</row>
    <row r="596" spans="1:123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</row>
    <row r="597" spans="1:123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</row>
    <row r="598" spans="1:123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</row>
    <row r="599" spans="1:123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</row>
    <row r="600" spans="1:123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</row>
    <row r="601" spans="1:123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</row>
    <row r="602" spans="1:123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  <c r="BC602" s="64"/>
      <c r="BD602" s="64"/>
      <c r="BE602" s="64"/>
      <c r="BF602" s="64"/>
      <c r="BG602" s="64"/>
      <c r="BH602" s="64"/>
      <c r="BI602" s="64"/>
      <c r="BJ602" s="64"/>
      <c r="BK602" s="64"/>
      <c r="BL602" s="64"/>
      <c r="BM602" s="64"/>
      <c r="BN602" s="64"/>
      <c r="BO602" s="64"/>
      <c r="BP602" s="64"/>
      <c r="BQ602" s="64"/>
      <c r="BR602" s="64"/>
      <c r="BS602" s="64"/>
      <c r="BT602" s="64"/>
      <c r="BU602" s="64"/>
      <c r="BV602" s="64"/>
      <c r="BW602" s="64"/>
      <c r="BX602" s="64"/>
      <c r="BY602" s="64"/>
      <c r="BZ602" s="64"/>
      <c r="CA602" s="64"/>
      <c r="CB602" s="64"/>
      <c r="CC602" s="64"/>
      <c r="CD602" s="64"/>
      <c r="CE602" s="64"/>
      <c r="CF602" s="64"/>
      <c r="CG602" s="64"/>
      <c r="CH602" s="64"/>
      <c r="CI602" s="64"/>
      <c r="CJ602" s="64"/>
      <c r="CK602" s="64"/>
      <c r="CL602" s="64"/>
      <c r="CM602" s="64"/>
      <c r="CN602" s="64"/>
      <c r="CO602" s="64"/>
      <c r="CP602" s="64"/>
      <c r="CQ602" s="64"/>
      <c r="CR602" s="64"/>
      <c r="CS602" s="64"/>
      <c r="CT602" s="64"/>
      <c r="CU602" s="64"/>
      <c r="CV602" s="64"/>
      <c r="CW602" s="64"/>
      <c r="CX602" s="64"/>
      <c r="CY602" s="64"/>
      <c r="CZ602" s="64"/>
      <c r="DA602" s="64"/>
      <c r="DB602" s="64"/>
      <c r="DC602" s="64"/>
      <c r="DD602" s="64"/>
      <c r="DE602" s="64"/>
      <c r="DF602" s="64"/>
      <c r="DG602" s="64"/>
      <c r="DH602" s="64"/>
      <c r="DI602" s="64"/>
      <c r="DJ602" s="64"/>
      <c r="DK602" s="64"/>
      <c r="DL602" s="64"/>
      <c r="DM602" s="64"/>
      <c r="DN602" s="64"/>
      <c r="DO602" s="64"/>
      <c r="DP602" s="64"/>
      <c r="DQ602" s="64"/>
      <c r="DR602" s="64"/>
      <c r="DS602" s="64"/>
    </row>
    <row r="603" spans="1:123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  <c r="AV603" s="64"/>
      <c r="AW603" s="64"/>
      <c r="AX603" s="64"/>
      <c r="AY603" s="64"/>
      <c r="AZ603" s="64"/>
      <c r="BA603" s="64"/>
      <c r="BB603" s="64"/>
      <c r="BC603" s="64"/>
      <c r="BD603" s="64"/>
      <c r="BE603" s="64"/>
      <c r="BF603" s="64"/>
      <c r="BG603" s="64"/>
      <c r="BH603" s="64"/>
      <c r="BI603" s="64"/>
      <c r="BJ603" s="64"/>
      <c r="BK603" s="64"/>
      <c r="BL603" s="64"/>
      <c r="BM603" s="64"/>
      <c r="BN603" s="64"/>
      <c r="BO603" s="64"/>
      <c r="BP603" s="64"/>
      <c r="BQ603" s="64"/>
      <c r="BR603" s="64"/>
      <c r="BS603" s="64"/>
      <c r="BT603" s="64"/>
      <c r="BU603" s="64"/>
      <c r="BV603" s="64"/>
      <c r="BW603" s="64"/>
      <c r="BX603" s="64"/>
      <c r="BY603" s="64"/>
      <c r="BZ603" s="64"/>
      <c r="CA603" s="64"/>
      <c r="CB603" s="64"/>
      <c r="CC603" s="64"/>
      <c r="CD603" s="64"/>
      <c r="CE603" s="64"/>
      <c r="CF603" s="64"/>
      <c r="CG603" s="64"/>
      <c r="CH603" s="64"/>
      <c r="CI603" s="64"/>
      <c r="CJ603" s="64"/>
      <c r="CK603" s="64"/>
      <c r="CL603" s="64"/>
      <c r="CM603" s="64"/>
      <c r="CN603" s="64"/>
      <c r="CO603" s="64"/>
      <c r="CP603" s="64"/>
      <c r="CQ603" s="64"/>
      <c r="CR603" s="64"/>
      <c r="CS603" s="64"/>
      <c r="CT603" s="64"/>
      <c r="CU603" s="64"/>
      <c r="CV603" s="64"/>
      <c r="CW603" s="64"/>
      <c r="CX603" s="64"/>
      <c r="CY603" s="64"/>
      <c r="CZ603" s="64"/>
      <c r="DA603" s="64"/>
      <c r="DB603" s="64"/>
      <c r="DC603" s="64"/>
      <c r="DD603" s="64"/>
      <c r="DE603" s="64"/>
      <c r="DF603" s="64"/>
      <c r="DG603" s="64"/>
      <c r="DH603" s="64"/>
      <c r="DI603" s="64"/>
      <c r="DJ603" s="64"/>
      <c r="DK603" s="64"/>
      <c r="DL603" s="64"/>
      <c r="DM603" s="64"/>
      <c r="DN603" s="64"/>
      <c r="DO603" s="64"/>
      <c r="DP603" s="64"/>
      <c r="DQ603" s="64"/>
      <c r="DR603" s="64"/>
      <c r="DS603" s="64"/>
    </row>
    <row r="604" spans="1:123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  <c r="AW604" s="64"/>
      <c r="AX604" s="64"/>
      <c r="AY604" s="64"/>
      <c r="AZ604" s="64"/>
      <c r="BA604" s="64"/>
      <c r="BB604" s="64"/>
      <c r="BC604" s="64"/>
      <c r="BD604" s="64"/>
      <c r="BE604" s="64"/>
      <c r="BF604" s="64"/>
      <c r="BG604" s="64"/>
      <c r="BH604" s="64"/>
      <c r="BI604" s="64"/>
      <c r="BJ604" s="64"/>
      <c r="BK604" s="64"/>
      <c r="BL604" s="64"/>
      <c r="BM604" s="64"/>
      <c r="BN604" s="64"/>
      <c r="BO604" s="64"/>
      <c r="BP604" s="64"/>
      <c r="BQ604" s="64"/>
      <c r="BR604" s="64"/>
      <c r="BS604" s="64"/>
      <c r="BT604" s="64"/>
      <c r="BU604" s="64"/>
      <c r="BV604" s="64"/>
      <c r="BW604" s="64"/>
      <c r="BX604" s="64"/>
      <c r="BY604" s="64"/>
      <c r="BZ604" s="64"/>
      <c r="CA604" s="64"/>
      <c r="CB604" s="64"/>
      <c r="CC604" s="64"/>
      <c r="CD604" s="64"/>
      <c r="CE604" s="64"/>
      <c r="CF604" s="64"/>
      <c r="CG604" s="64"/>
      <c r="CH604" s="64"/>
      <c r="CI604" s="64"/>
      <c r="CJ604" s="64"/>
      <c r="CK604" s="64"/>
      <c r="CL604" s="64"/>
      <c r="CM604" s="64"/>
      <c r="CN604" s="64"/>
      <c r="CO604" s="64"/>
      <c r="CP604" s="64"/>
      <c r="CQ604" s="64"/>
      <c r="CR604" s="64"/>
      <c r="CS604" s="64"/>
      <c r="CT604" s="64"/>
      <c r="CU604" s="64"/>
      <c r="CV604" s="64"/>
      <c r="CW604" s="64"/>
      <c r="CX604" s="64"/>
      <c r="CY604" s="64"/>
      <c r="CZ604" s="64"/>
      <c r="DA604" s="64"/>
      <c r="DB604" s="64"/>
      <c r="DC604" s="64"/>
      <c r="DD604" s="64"/>
      <c r="DE604" s="64"/>
      <c r="DF604" s="64"/>
      <c r="DG604" s="64"/>
      <c r="DH604" s="64"/>
      <c r="DI604" s="64"/>
      <c r="DJ604" s="64"/>
      <c r="DK604" s="64"/>
      <c r="DL604" s="64"/>
      <c r="DM604" s="64"/>
      <c r="DN604" s="64"/>
      <c r="DO604" s="64"/>
      <c r="DP604" s="64"/>
      <c r="DQ604" s="64"/>
      <c r="DR604" s="64"/>
      <c r="DS604" s="64"/>
    </row>
    <row r="605" spans="1:123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  <c r="AO605" s="64"/>
      <c r="AP605" s="64"/>
      <c r="AQ605" s="64"/>
      <c r="AR605" s="64"/>
      <c r="AS605" s="64"/>
      <c r="AT605" s="64"/>
      <c r="AU605" s="64"/>
      <c r="AV605" s="64"/>
      <c r="AW605" s="64"/>
      <c r="AX605" s="64"/>
      <c r="AY605" s="64"/>
      <c r="AZ605" s="64"/>
      <c r="BA605" s="64"/>
      <c r="BB605" s="64"/>
      <c r="BC605" s="64"/>
      <c r="BD605" s="64"/>
      <c r="BE605" s="64"/>
      <c r="BF605" s="64"/>
      <c r="BG605" s="64"/>
      <c r="BH605" s="64"/>
      <c r="BI605" s="64"/>
      <c r="BJ605" s="64"/>
      <c r="BK605" s="64"/>
      <c r="BL605" s="64"/>
      <c r="BM605" s="64"/>
      <c r="BN605" s="64"/>
      <c r="BO605" s="64"/>
      <c r="BP605" s="64"/>
      <c r="BQ605" s="64"/>
      <c r="BR605" s="64"/>
      <c r="BS605" s="64"/>
      <c r="BT605" s="64"/>
      <c r="BU605" s="64"/>
      <c r="BV605" s="64"/>
      <c r="BW605" s="64"/>
      <c r="BX605" s="64"/>
      <c r="BY605" s="64"/>
      <c r="BZ605" s="64"/>
      <c r="CA605" s="64"/>
      <c r="CB605" s="64"/>
      <c r="CC605" s="64"/>
      <c r="CD605" s="64"/>
      <c r="CE605" s="64"/>
      <c r="CF605" s="64"/>
      <c r="CG605" s="64"/>
      <c r="CH605" s="64"/>
      <c r="CI605" s="64"/>
      <c r="CJ605" s="64"/>
      <c r="CK605" s="64"/>
      <c r="CL605" s="64"/>
      <c r="CM605" s="64"/>
      <c r="CN605" s="64"/>
      <c r="CO605" s="64"/>
      <c r="CP605" s="64"/>
      <c r="CQ605" s="64"/>
      <c r="CR605" s="64"/>
      <c r="CS605" s="64"/>
      <c r="CT605" s="64"/>
      <c r="CU605" s="64"/>
      <c r="CV605" s="64"/>
      <c r="CW605" s="64"/>
      <c r="CX605" s="64"/>
      <c r="CY605" s="64"/>
      <c r="CZ605" s="64"/>
      <c r="DA605" s="64"/>
      <c r="DB605" s="64"/>
      <c r="DC605" s="64"/>
      <c r="DD605" s="64"/>
      <c r="DE605" s="64"/>
      <c r="DF605" s="64"/>
      <c r="DG605" s="64"/>
      <c r="DH605" s="64"/>
      <c r="DI605" s="64"/>
      <c r="DJ605" s="64"/>
      <c r="DK605" s="64"/>
      <c r="DL605" s="64"/>
      <c r="DM605" s="64"/>
      <c r="DN605" s="64"/>
      <c r="DO605" s="64"/>
      <c r="DP605" s="64"/>
      <c r="DQ605" s="64"/>
      <c r="DR605" s="64"/>
      <c r="DS605" s="64"/>
    </row>
    <row r="606" spans="1:123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  <c r="AO606" s="64"/>
      <c r="AP606" s="64"/>
      <c r="AQ606" s="64"/>
      <c r="AR606" s="64"/>
      <c r="AS606" s="64"/>
      <c r="AT606" s="64"/>
      <c r="AU606" s="64"/>
      <c r="AV606" s="64"/>
      <c r="AW606" s="64"/>
      <c r="AX606" s="64"/>
      <c r="AY606" s="64"/>
      <c r="AZ606" s="64"/>
      <c r="BA606" s="64"/>
      <c r="BB606" s="64"/>
      <c r="BC606" s="64"/>
      <c r="BD606" s="64"/>
      <c r="BE606" s="64"/>
      <c r="BF606" s="64"/>
      <c r="BG606" s="64"/>
      <c r="BH606" s="64"/>
      <c r="BI606" s="64"/>
      <c r="BJ606" s="64"/>
      <c r="BK606" s="64"/>
      <c r="BL606" s="64"/>
      <c r="BM606" s="64"/>
      <c r="BN606" s="64"/>
      <c r="BO606" s="64"/>
      <c r="BP606" s="64"/>
      <c r="BQ606" s="64"/>
      <c r="BR606" s="64"/>
      <c r="BS606" s="64"/>
      <c r="BT606" s="64"/>
      <c r="BU606" s="64"/>
      <c r="BV606" s="64"/>
      <c r="BW606" s="64"/>
      <c r="BX606" s="64"/>
      <c r="BY606" s="64"/>
      <c r="BZ606" s="64"/>
      <c r="CA606" s="64"/>
      <c r="CB606" s="64"/>
      <c r="CC606" s="64"/>
      <c r="CD606" s="64"/>
      <c r="CE606" s="64"/>
      <c r="CF606" s="64"/>
      <c r="CG606" s="64"/>
      <c r="CH606" s="64"/>
      <c r="CI606" s="64"/>
      <c r="CJ606" s="64"/>
      <c r="CK606" s="64"/>
      <c r="CL606" s="64"/>
      <c r="CM606" s="64"/>
      <c r="CN606" s="64"/>
      <c r="CO606" s="64"/>
      <c r="CP606" s="64"/>
      <c r="CQ606" s="64"/>
      <c r="CR606" s="64"/>
      <c r="CS606" s="64"/>
      <c r="CT606" s="64"/>
      <c r="CU606" s="64"/>
      <c r="CV606" s="64"/>
      <c r="CW606" s="64"/>
      <c r="CX606" s="64"/>
      <c r="CY606" s="64"/>
      <c r="CZ606" s="64"/>
      <c r="DA606" s="64"/>
      <c r="DB606" s="64"/>
      <c r="DC606" s="64"/>
      <c r="DD606" s="64"/>
      <c r="DE606" s="64"/>
      <c r="DF606" s="64"/>
      <c r="DG606" s="64"/>
      <c r="DH606" s="64"/>
      <c r="DI606" s="64"/>
      <c r="DJ606" s="64"/>
      <c r="DK606" s="64"/>
      <c r="DL606" s="64"/>
      <c r="DM606" s="64"/>
      <c r="DN606" s="64"/>
      <c r="DO606" s="64"/>
      <c r="DP606" s="64"/>
      <c r="DQ606" s="64"/>
      <c r="DR606" s="64"/>
      <c r="DS606" s="64"/>
    </row>
    <row r="607" spans="1:123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  <c r="AO607" s="64"/>
      <c r="AP607" s="64"/>
      <c r="AQ607" s="64"/>
      <c r="AR607" s="64"/>
      <c r="AS607" s="64"/>
      <c r="AT607" s="64"/>
      <c r="AU607" s="64"/>
      <c r="AV607" s="64"/>
      <c r="AW607" s="64"/>
      <c r="AX607" s="64"/>
      <c r="AY607" s="64"/>
      <c r="AZ607" s="64"/>
      <c r="BA607" s="64"/>
      <c r="BB607" s="64"/>
      <c r="BC607" s="64"/>
      <c r="BD607" s="64"/>
      <c r="BE607" s="64"/>
      <c r="BF607" s="64"/>
      <c r="BG607" s="64"/>
      <c r="BH607" s="64"/>
      <c r="BI607" s="64"/>
      <c r="BJ607" s="64"/>
      <c r="BK607" s="64"/>
      <c r="BL607" s="64"/>
      <c r="BM607" s="64"/>
      <c r="BN607" s="64"/>
      <c r="BO607" s="64"/>
      <c r="BP607" s="64"/>
      <c r="BQ607" s="64"/>
      <c r="BR607" s="64"/>
      <c r="BS607" s="64"/>
      <c r="BT607" s="64"/>
      <c r="BU607" s="64"/>
      <c r="BV607" s="64"/>
      <c r="BW607" s="64"/>
      <c r="BX607" s="64"/>
      <c r="BY607" s="64"/>
      <c r="BZ607" s="64"/>
      <c r="CA607" s="64"/>
      <c r="CB607" s="64"/>
      <c r="CC607" s="64"/>
      <c r="CD607" s="64"/>
      <c r="CE607" s="64"/>
      <c r="CF607" s="64"/>
      <c r="CG607" s="64"/>
      <c r="CH607" s="64"/>
      <c r="CI607" s="64"/>
      <c r="CJ607" s="64"/>
      <c r="CK607" s="64"/>
      <c r="CL607" s="64"/>
      <c r="CM607" s="64"/>
      <c r="CN607" s="64"/>
      <c r="CO607" s="64"/>
      <c r="CP607" s="64"/>
      <c r="CQ607" s="64"/>
      <c r="CR607" s="64"/>
      <c r="CS607" s="64"/>
      <c r="CT607" s="64"/>
      <c r="CU607" s="64"/>
      <c r="CV607" s="64"/>
      <c r="CW607" s="64"/>
      <c r="CX607" s="64"/>
      <c r="CY607" s="64"/>
      <c r="CZ607" s="64"/>
      <c r="DA607" s="64"/>
      <c r="DB607" s="64"/>
      <c r="DC607" s="64"/>
      <c r="DD607" s="64"/>
      <c r="DE607" s="64"/>
      <c r="DF607" s="64"/>
      <c r="DG607" s="64"/>
      <c r="DH607" s="64"/>
      <c r="DI607" s="64"/>
      <c r="DJ607" s="64"/>
      <c r="DK607" s="64"/>
      <c r="DL607" s="64"/>
      <c r="DM607" s="64"/>
      <c r="DN607" s="64"/>
      <c r="DO607" s="64"/>
      <c r="DP607" s="64"/>
      <c r="DQ607" s="64"/>
      <c r="DR607" s="64"/>
      <c r="DS607" s="64"/>
    </row>
    <row r="608" spans="1:123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  <c r="AO608" s="64"/>
      <c r="AP608" s="64"/>
      <c r="AQ608" s="64"/>
      <c r="AR608" s="64"/>
      <c r="AS608" s="64"/>
      <c r="AT608" s="64"/>
      <c r="AU608" s="64"/>
      <c r="AV608" s="64"/>
      <c r="AW608" s="64"/>
      <c r="AX608" s="64"/>
      <c r="AY608" s="64"/>
      <c r="AZ608" s="64"/>
      <c r="BA608" s="64"/>
      <c r="BB608" s="64"/>
      <c r="BC608" s="64"/>
      <c r="BD608" s="64"/>
      <c r="BE608" s="64"/>
      <c r="BF608" s="64"/>
      <c r="BG608" s="64"/>
      <c r="BH608" s="64"/>
      <c r="BI608" s="64"/>
      <c r="BJ608" s="64"/>
      <c r="BK608" s="64"/>
      <c r="BL608" s="64"/>
      <c r="BM608" s="64"/>
      <c r="BN608" s="64"/>
      <c r="BO608" s="64"/>
      <c r="BP608" s="64"/>
      <c r="BQ608" s="64"/>
      <c r="BR608" s="64"/>
      <c r="BS608" s="64"/>
      <c r="BT608" s="64"/>
      <c r="BU608" s="64"/>
      <c r="BV608" s="64"/>
      <c r="BW608" s="64"/>
      <c r="BX608" s="64"/>
      <c r="BY608" s="64"/>
      <c r="BZ608" s="64"/>
      <c r="CA608" s="64"/>
      <c r="CB608" s="64"/>
      <c r="CC608" s="64"/>
      <c r="CD608" s="64"/>
      <c r="CE608" s="64"/>
      <c r="CF608" s="64"/>
      <c r="CG608" s="64"/>
      <c r="CH608" s="64"/>
      <c r="CI608" s="64"/>
      <c r="CJ608" s="64"/>
      <c r="CK608" s="64"/>
      <c r="CL608" s="64"/>
      <c r="CM608" s="64"/>
      <c r="CN608" s="64"/>
      <c r="CO608" s="64"/>
      <c r="CP608" s="64"/>
      <c r="CQ608" s="64"/>
      <c r="CR608" s="64"/>
      <c r="CS608" s="64"/>
      <c r="CT608" s="64"/>
      <c r="CU608" s="64"/>
      <c r="CV608" s="64"/>
      <c r="CW608" s="64"/>
      <c r="CX608" s="64"/>
      <c r="CY608" s="64"/>
      <c r="CZ608" s="64"/>
      <c r="DA608" s="64"/>
      <c r="DB608" s="64"/>
      <c r="DC608" s="64"/>
      <c r="DD608" s="64"/>
      <c r="DE608" s="64"/>
      <c r="DF608" s="64"/>
      <c r="DG608" s="64"/>
      <c r="DH608" s="64"/>
      <c r="DI608" s="64"/>
      <c r="DJ608" s="64"/>
      <c r="DK608" s="64"/>
      <c r="DL608" s="64"/>
      <c r="DM608" s="64"/>
      <c r="DN608" s="64"/>
      <c r="DO608" s="64"/>
      <c r="DP608" s="64"/>
      <c r="DQ608" s="64"/>
      <c r="DR608" s="64"/>
      <c r="DS608" s="64"/>
    </row>
    <row r="609" spans="1:123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  <c r="AO609" s="64"/>
      <c r="AP609" s="64"/>
      <c r="AQ609" s="64"/>
      <c r="AR609" s="64"/>
      <c r="AS609" s="64"/>
      <c r="AT609" s="64"/>
      <c r="AU609" s="64"/>
      <c r="AV609" s="64"/>
      <c r="AW609" s="64"/>
      <c r="AX609" s="64"/>
      <c r="AY609" s="64"/>
      <c r="AZ609" s="64"/>
      <c r="BA609" s="64"/>
      <c r="BB609" s="64"/>
      <c r="BC609" s="64"/>
      <c r="BD609" s="64"/>
      <c r="BE609" s="64"/>
      <c r="BF609" s="64"/>
      <c r="BG609" s="64"/>
      <c r="BH609" s="64"/>
      <c r="BI609" s="64"/>
      <c r="BJ609" s="64"/>
      <c r="BK609" s="64"/>
      <c r="BL609" s="64"/>
      <c r="BM609" s="64"/>
      <c r="BN609" s="64"/>
      <c r="BO609" s="64"/>
      <c r="BP609" s="64"/>
      <c r="BQ609" s="64"/>
      <c r="BR609" s="64"/>
      <c r="BS609" s="64"/>
      <c r="BT609" s="64"/>
      <c r="BU609" s="64"/>
      <c r="BV609" s="64"/>
      <c r="BW609" s="64"/>
      <c r="BX609" s="64"/>
      <c r="BY609" s="64"/>
      <c r="BZ609" s="64"/>
      <c r="CA609" s="64"/>
      <c r="CB609" s="64"/>
      <c r="CC609" s="64"/>
      <c r="CD609" s="64"/>
      <c r="CE609" s="64"/>
      <c r="CF609" s="64"/>
      <c r="CG609" s="64"/>
      <c r="CH609" s="64"/>
      <c r="CI609" s="64"/>
      <c r="CJ609" s="64"/>
      <c r="CK609" s="64"/>
      <c r="CL609" s="64"/>
      <c r="CM609" s="64"/>
      <c r="CN609" s="64"/>
      <c r="CO609" s="64"/>
      <c r="CP609" s="64"/>
      <c r="CQ609" s="64"/>
      <c r="CR609" s="64"/>
      <c r="CS609" s="64"/>
      <c r="CT609" s="64"/>
      <c r="CU609" s="64"/>
      <c r="CV609" s="64"/>
      <c r="CW609" s="64"/>
      <c r="CX609" s="64"/>
      <c r="CY609" s="64"/>
      <c r="CZ609" s="64"/>
      <c r="DA609" s="64"/>
      <c r="DB609" s="64"/>
      <c r="DC609" s="64"/>
      <c r="DD609" s="64"/>
      <c r="DE609" s="64"/>
      <c r="DF609" s="64"/>
      <c r="DG609" s="64"/>
      <c r="DH609" s="64"/>
      <c r="DI609" s="64"/>
      <c r="DJ609" s="64"/>
      <c r="DK609" s="64"/>
      <c r="DL609" s="64"/>
      <c r="DM609" s="64"/>
      <c r="DN609" s="64"/>
      <c r="DO609" s="64"/>
      <c r="DP609" s="64"/>
      <c r="DQ609" s="64"/>
      <c r="DR609" s="64"/>
      <c r="DS609" s="64"/>
    </row>
    <row r="610" spans="1:123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  <c r="AO610" s="64"/>
      <c r="AP610" s="64"/>
      <c r="AQ610" s="64"/>
      <c r="AR610" s="64"/>
      <c r="AS610" s="64"/>
      <c r="AT610" s="64"/>
      <c r="AU610" s="64"/>
      <c r="AV610" s="64"/>
      <c r="AW610" s="64"/>
      <c r="AX610" s="64"/>
      <c r="AY610" s="64"/>
      <c r="AZ610" s="64"/>
      <c r="BA610" s="64"/>
      <c r="BB610" s="64"/>
      <c r="BC610" s="64"/>
      <c r="BD610" s="64"/>
      <c r="BE610" s="64"/>
      <c r="BF610" s="64"/>
      <c r="BG610" s="64"/>
      <c r="BH610" s="64"/>
      <c r="BI610" s="64"/>
      <c r="BJ610" s="64"/>
      <c r="BK610" s="64"/>
      <c r="BL610" s="64"/>
      <c r="BM610" s="64"/>
      <c r="BN610" s="64"/>
      <c r="BO610" s="64"/>
      <c r="BP610" s="64"/>
      <c r="BQ610" s="64"/>
      <c r="BR610" s="64"/>
      <c r="BS610" s="64"/>
      <c r="BT610" s="64"/>
      <c r="BU610" s="64"/>
      <c r="BV610" s="64"/>
      <c r="BW610" s="64"/>
      <c r="BX610" s="64"/>
      <c r="BY610" s="64"/>
      <c r="BZ610" s="64"/>
      <c r="CA610" s="64"/>
      <c r="CB610" s="64"/>
      <c r="CC610" s="64"/>
      <c r="CD610" s="64"/>
      <c r="CE610" s="64"/>
      <c r="CF610" s="64"/>
      <c r="CG610" s="64"/>
      <c r="CH610" s="64"/>
      <c r="CI610" s="64"/>
      <c r="CJ610" s="64"/>
      <c r="CK610" s="64"/>
      <c r="CL610" s="64"/>
      <c r="CM610" s="64"/>
      <c r="CN610" s="64"/>
      <c r="CO610" s="64"/>
      <c r="CP610" s="64"/>
      <c r="CQ610" s="64"/>
      <c r="CR610" s="64"/>
      <c r="CS610" s="64"/>
      <c r="CT610" s="64"/>
      <c r="CU610" s="64"/>
      <c r="CV610" s="64"/>
      <c r="CW610" s="64"/>
      <c r="CX610" s="64"/>
      <c r="CY610" s="64"/>
      <c r="CZ610" s="64"/>
      <c r="DA610" s="64"/>
      <c r="DB610" s="64"/>
      <c r="DC610" s="64"/>
      <c r="DD610" s="64"/>
      <c r="DE610" s="64"/>
      <c r="DF610" s="64"/>
      <c r="DG610" s="64"/>
      <c r="DH610" s="64"/>
      <c r="DI610" s="64"/>
      <c r="DJ610" s="64"/>
      <c r="DK610" s="64"/>
      <c r="DL610" s="64"/>
      <c r="DM610" s="64"/>
      <c r="DN610" s="64"/>
      <c r="DO610" s="64"/>
      <c r="DP610" s="64"/>
      <c r="DQ610" s="64"/>
      <c r="DR610" s="64"/>
      <c r="DS610" s="64"/>
    </row>
    <row r="611" spans="1:123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4"/>
      <c r="AP611" s="64"/>
      <c r="AQ611" s="64"/>
      <c r="AR611" s="64"/>
      <c r="AS611" s="64"/>
      <c r="AT611" s="64"/>
      <c r="AU611" s="64"/>
      <c r="AV611" s="64"/>
      <c r="AW611" s="64"/>
      <c r="AX611" s="64"/>
      <c r="AY611" s="64"/>
      <c r="AZ611" s="64"/>
      <c r="BA611" s="64"/>
      <c r="BB611" s="64"/>
      <c r="BC611" s="64"/>
      <c r="BD611" s="64"/>
      <c r="BE611" s="64"/>
      <c r="BF611" s="64"/>
      <c r="BG611" s="64"/>
      <c r="BH611" s="64"/>
      <c r="BI611" s="64"/>
      <c r="BJ611" s="64"/>
      <c r="BK611" s="64"/>
      <c r="BL611" s="64"/>
      <c r="BM611" s="64"/>
      <c r="BN611" s="64"/>
      <c r="BO611" s="64"/>
      <c r="BP611" s="64"/>
      <c r="BQ611" s="64"/>
      <c r="BR611" s="64"/>
      <c r="BS611" s="64"/>
      <c r="BT611" s="64"/>
      <c r="BU611" s="64"/>
      <c r="BV611" s="64"/>
      <c r="BW611" s="64"/>
      <c r="BX611" s="64"/>
      <c r="BY611" s="64"/>
      <c r="BZ611" s="64"/>
      <c r="CA611" s="64"/>
      <c r="CB611" s="64"/>
      <c r="CC611" s="64"/>
      <c r="CD611" s="64"/>
      <c r="CE611" s="64"/>
      <c r="CF611" s="64"/>
      <c r="CG611" s="64"/>
      <c r="CH611" s="64"/>
      <c r="CI611" s="64"/>
      <c r="CJ611" s="64"/>
      <c r="CK611" s="64"/>
      <c r="CL611" s="64"/>
      <c r="CM611" s="64"/>
      <c r="CN611" s="64"/>
      <c r="CO611" s="64"/>
      <c r="CP611" s="64"/>
      <c r="CQ611" s="64"/>
      <c r="CR611" s="64"/>
      <c r="CS611" s="64"/>
      <c r="CT611" s="64"/>
      <c r="CU611" s="64"/>
      <c r="CV611" s="64"/>
      <c r="CW611" s="64"/>
      <c r="CX611" s="64"/>
      <c r="CY611" s="64"/>
      <c r="CZ611" s="64"/>
      <c r="DA611" s="64"/>
      <c r="DB611" s="64"/>
      <c r="DC611" s="64"/>
      <c r="DD611" s="64"/>
      <c r="DE611" s="64"/>
      <c r="DF611" s="64"/>
      <c r="DG611" s="64"/>
      <c r="DH611" s="64"/>
      <c r="DI611" s="64"/>
      <c r="DJ611" s="64"/>
      <c r="DK611" s="64"/>
      <c r="DL611" s="64"/>
      <c r="DM611" s="64"/>
      <c r="DN611" s="64"/>
      <c r="DO611" s="64"/>
      <c r="DP611" s="64"/>
      <c r="DQ611" s="64"/>
      <c r="DR611" s="64"/>
      <c r="DS611" s="64"/>
    </row>
    <row r="612" spans="1:123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64"/>
      <c r="AV612" s="64"/>
      <c r="AW612" s="64"/>
      <c r="AX612" s="64"/>
      <c r="AY612" s="64"/>
      <c r="AZ612" s="64"/>
      <c r="BA612" s="64"/>
      <c r="BB612" s="64"/>
      <c r="BC612" s="64"/>
      <c r="BD612" s="64"/>
      <c r="BE612" s="64"/>
      <c r="BF612" s="64"/>
      <c r="BG612" s="64"/>
      <c r="BH612" s="64"/>
      <c r="BI612" s="64"/>
      <c r="BJ612" s="64"/>
      <c r="BK612" s="64"/>
      <c r="BL612" s="64"/>
      <c r="BM612" s="64"/>
      <c r="BN612" s="64"/>
      <c r="BO612" s="64"/>
      <c r="BP612" s="64"/>
      <c r="BQ612" s="64"/>
      <c r="BR612" s="64"/>
      <c r="BS612" s="64"/>
      <c r="BT612" s="64"/>
      <c r="BU612" s="64"/>
      <c r="BV612" s="64"/>
      <c r="BW612" s="64"/>
      <c r="BX612" s="64"/>
      <c r="BY612" s="64"/>
      <c r="BZ612" s="64"/>
      <c r="CA612" s="64"/>
      <c r="CB612" s="64"/>
      <c r="CC612" s="64"/>
      <c r="CD612" s="64"/>
      <c r="CE612" s="64"/>
      <c r="CF612" s="64"/>
      <c r="CG612" s="64"/>
      <c r="CH612" s="64"/>
      <c r="CI612" s="64"/>
      <c r="CJ612" s="64"/>
      <c r="CK612" s="64"/>
      <c r="CL612" s="64"/>
      <c r="CM612" s="64"/>
      <c r="CN612" s="64"/>
      <c r="CO612" s="64"/>
      <c r="CP612" s="64"/>
      <c r="CQ612" s="64"/>
      <c r="CR612" s="64"/>
      <c r="CS612" s="64"/>
      <c r="CT612" s="64"/>
      <c r="CU612" s="64"/>
      <c r="CV612" s="64"/>
      <c r="CW612" s="64"/>
      <c r="CX612" s="64"/>
      <c r="CY612" s="64"/>
      <c r="CZ612" s="64"/>
      <c r="DA612" s="64"/>
      <c r="DB612" s="64"/>
      <c r="DC612" s="64"/>
      <c r="DD612" s="64"/>
      <c r="DE612" s="64"/>
      <c r="DF612" s="64"/>
      <c r="DG612" s="64"/>
      <c r="DH612" s="64"/>
      <c r="DI612" s="64"/>
      <c r="DJ612" s="64"/>
      <c r="DK612" s="64"/>
      <c r="DL612" s="64"/>
      <c r="DM612" s="64"/>
      <c r="DN612" s="64"/>
      <c r="DO612" s="64"/>
      <c r="DP612" s="64"/>
      <c r="DQ612" s="64"/>
      <c r="DR612" s="64"/>
      <c r="DS612" s="64"/>
    </row>
    <row r="613" spans="1:123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  <c r="AO613" s="64"/>
      <c r="AP613" s="64"/>
      <c r="AQ613" s="64"/>
      <c r="AR613" s="64"/>
      <c r="AS613" s="64"/>
      <c r="AT613" s="64"/>
      <c r="AU613" s="64"/>
      <c r="AV613" s="64"/>
      <c r="AW613" s="64"/>
      <c r="AX613" s="64"/>
      <c r="AY613" s="64"/>
      <c r="AZ613" s="64"/>
      <c r="BA613" s="64"/>
      <c r="BB613" s="64"/>
      <c r="BC613" s="64"/>
      <c r="BD613" s="64"/>
      <c r="BE613" s="64"/>
      <c r="BF613" s="64"/>
      <c r="BG613" s="64"/>
      <c r="BH613" s="64"/>
      <c r="BI613" s="64"/>
      <c r="BJ613" s="64"/>
      <c r="BK613" s="64"/>
      <c r="BL613" s="64"/>
      <c r="BM613" s="64"/>
      <c r="BN613" s="64"/>
      <c r="BO613" s="64"/>
      <c r="BP613" s="64"/>
      <c r="BQ613" s="64"/>
      <c r="BR613" s="64"/>
      <c r="BS613" s="64"/>
      <c r="BT613" s="64"/>
      <c r="BU613" s="64"/>
      <c r="BV613" s="64"/>
      <c r="BW613" s="64"/>
      <c r="BX613" s="64"/>
      <c r="BY613" s="64"/>
      <c r="BZ613" s="64"/>
      <c r="CA613" s="64"/>
      <c r="CB613" s="64"/>
      <c r="CC613" s="64"/>
      <c r="CD613" s="64"/>
      <c r="CE613" s="64"/>
      <c r="CF613" s="64"/>
      <c r="CG613" s="64"/>
      <c r="CH613" s="64"/>
      <c r="CI613" s="64"/>
      <c r="CJ613" s="64"/>
      <c r="CK613" s="64"/>
      <c r="CL613" s="64"/>
      <c r="CM613" s="64"/>
      <c r="CN613" s="64"/>
      <c r="CO613" s="64"/>
      <c r="CP613" s="64"/>
      <c r="CQ613" s="64"/>
      <c r="CR613" s="64"/>
      <c r="CS613" s="64"/>
      <c r="CT613" s="64"/>
      <c r="CU613" s="64"/>
      <c r="CV613" s="64"/>
      <c r="CW613" s="64"/>
      <c r="CX613" s="64"/>
      <c r="CY613" s="64"/>
      <c r="CZ613" s="64"/>
      <c r="DA613" s="64"/>
      <c r="DB613" s="64"/>
      <c r="DC613" s="64"/>
      <c r="DD613" s="64"/>
      <c r="DE613" s="64"/>
      <c r="DF613" s="64"/>
      <c r="DG613" s="64"/>
      <c r="DH613" s="64"/>
      <c r="DI613" s="64"/>
      <c r="DJ613" s="64"/>
      <c r="DK613" s="64"/>
      <c r="DL613" s="64"/>
      <c r="DM613" s="64"/>
      <c r="DN613" s="64"/>
      <c r="DO613" s="64"/>
      <c r="DP613" s="64"/>
      <c r="DQ613" s="64"/>
      <c r="DR613" s="64"/>
      <c r="DS613" s="64"/>
    </row>
    <row r="614" spans="1:123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  <c r="AO614" s="64"/>
      <c r="AP614" s="64"/>
      <c r="AQ614" s="64"/>
      <c r="AR614" s="64"/>
      <c r="AS614" s="64"/>
      <c r="AT614" s="64"/>
      <c r="AU614" s="64"/>
      <c r="AV614" s="64"/>
      <c r="AW614" s="64"/>
      <c r="AX614" s="64"/>
      <c r="AY614" s="64"/>
      <c r="AZ614" s="64"/>
      <c r="BA614" s="64"/>
      <c r="BB614" s="64"/>
      <c r="BC614" s="64"/>
      <c r="BD614" s="64"/>
      <c r="BE614" s="64"/>
      <c r="BF614" s="64"/>
      <c r="BG614" s="64"/>
      <c r="BH614" s="64"/>
      <c r="BI614" s="64"/>
      <c r="BJ614" s="64"/>
      <c r="BK614" s="64"/>
      <c r="BL614" s="64"/>
      <c r="BM614" s="64"/>
      <c r="BN614" s="64"/>
      <c r="BO614" s="64"/>
      <c r="BP614" s="64"/>
      <c r="BQ614" s="64"/>
      <c r="BR614" s="64"/>
      <c r="BS614" s="64"/>
      <c r="BT614" s="64"/>
      <c r="BU614" s="64"/>
      <c r="BV614" s="64"/>
      <c r="BW614" s="64"/>
      <c r="BX614" s="64"/>
      <c r="BY614" s="64"/>
      <c r="BZ614" s="64"/>
      <c r="CA614" s="64"/>
      <c r="CB614" s="64"/>
      <c r="CC614" s="64"/>
      <c r="CD614" s="64"/>
      <c r="CE614" s="64"/>
      <c r="CF614" s="64"/>
      <c r="CG614" s="64"/>
      <c r="CH614" s="64"/>
      <c r="CI614" s="64"/>
      <c r="CJ614" s="64"/>
      <c r="CK614" s="64"/>
      <c r="CL614" s="64"/>
      <c r="CM614" s="64"/>
      <c r="CN614" s="64"/>
      <c r="CO614" s="64"/>
      <c r="CP614" s="64"/>
      <c r="CQ614" s="64"/>
      <c r="CR614" s="64"/>
      <c r="CS614" s="64"/>
      <c r="CT614" s="64"/>
      <c r="CU614" s="64"/>
      <c r="CV614" s="64"/>
      <c r="CW614" s="64"/>
      <c r="CX614" s="64"/>
      <c r="CY614" s="64"/>
      <c r="CZ614" s="64"/>
      <c r="DA614" s="64"/>
      <c r="DB614" s="64"/>
      <c r="DC614" s="64"/>
      <c r="DD614" s="64"/>
      <c r="DE614" s="64"/>
      <c r="DF614" s="64"/>
      <c r="DG614" s="64"/>
      <c r="DH614" s="64"/>
      <c r="DI614" s="64"/>
      <c r="DJ614" s="64"/>
      <c r="DK614" s="64"/>
      <c r="DL614" s="64"/>
      <c r="DM614" s="64"/>
      <c r="DN614" s="64"/>
      <c r="DO614" s="64"/>
      <c r="DP614" s="64"/>
      <c r="DQ614" s="64"/>
      <c r="DR614" s="64"/>
      <c r="DS614" s="64"/>
    </row>
    <row r="615" spans="1:123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  <c r="AO615" s="64"/>
      <c r="AP615" s="64"/>
      <c r="AQ615" s="64"/>
      <c r="AR615" s="64"/>
      <c r="AS615" s="64"/>
      <c r="AT615" s="64"/>
      <c r="AU615" s="64"/>
      <c r="AV615" s="64"/>
      <c r="AW615" s="64"/>
      <c r="AX615" s="64"/>
      <c r="AY615" s="64"/>
      <c r="AZ615" s="64"/>
      <c r="BA615" s="64"/>
      <c r="BB615" s="64"/>
      <c r="BC615" s="64"/>
      <c r="BD615" s="64"/>
      <c r="BE615" s="64"/>
      <c r="BF615" s="64"/>
      <c r="BG615" s="64"/>
      <c r="BH615" s="64"/>
      <c r="BI615" s="64"/>
      <c r="BJ615" s="64"/>
      <c r="BK615" s="64"/>
      <c r="BL615" s="64"/>
      <c r="BM615" s="64"/>
      <c r="BN615" s="64"/>
      <c r="BO615" s="64"/>
      <c r="BP615" s="64"/>
      <c r="BQ615" s="64"/>
      <c r="BR615" s="64"/>
      <c r="BS615" s="64"/>
      <c r="BT615" s="64"/>
      <c r="BU615" s="64"/>
      <c r="BV615" s="64"/>
      <c r="BW615" s="64"/>
      <c r="BX615" s="64"/>
      <c r="BY615" s="64"/>
      <c r="BZ615" s="64"/>
      <c r="CA615" s="64"/>
      <c r="CB615" s="64"/>
      <c r="CC615" s="64"/>
      <c r="CD615" s="64"/>
      <c r="CE615" s="64"/>
      <c r="CF615" s="64"/>
      <c r="CG615" s="64"/>
      <c r="CH615" s="64"/>
      <c r="CI615" s="64"/>
      <c r="CJ615" s="64"/>
      <c r="CK615" s="64"/>
      <c r="CL615" s="64"/>
      <c r="CM615" s="64"/>
      <c r="CN615" s="64"/>
      <c r="CO615" s="64"/>
      <c r="CP615" s="64"/>
      <c r="CQ615" s="64"/>
      <c r="CR615" s="64"/>
      <c r="CS615" s="64"/>
      <c r="CT615" s="64"/>
      <c r="CU615" s="64"/>
      <c r="CV615" s="64"/>
      <c r="CW615" s="64"/>
      <c r="CX615" s="64"/>
      <c r="CY615" s="64"/>
      <c r="CZ615" s="64"/>
      <c r="DA615" s="64"/>
      <c r="DB615" s="64"/>
      <c r="DC615" s="64"/>
      <c r="DD615" s="64"/>
      <c r="DE615" s="64"/>
      <c r="DF615" s="64"/>
      <c r="DG615" s="64"/>
      <c r="DH615" s="64"/>
      <c r="DI615" s="64"/>
      <c r="DJ615" s="64"/>
      <c r="DK615" s="64"/>
      <c r="DL615" s="64"/>
      <c r="DM615" s="64"/>
      <c r="DN615" s="64"/>
      <c r="DO615" s="64"/>
      <c r="DP615" s="64"/>
      <c r="DQ615" s="64"/>
      <c r="DR615" s="64"/>
      <c r="DS615" s="64"/>
    </row>
    <row r="616" spans="1:123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  <c r="AO616" s="64"/>
      <c r="AP616" s="64"/>
      <c r="AQ616" s="64"/>
      <c r="AR616" s="64"/>
      <c r="AS616" s="64"/>
      <c r="AT616" s="64"/>
      <c r="AU616" s="64"/>
      <c r="AV616" s="64"/>
      <c r="AW616" s="64"/>
      <c r="AX616" s="64"/>
      <c r="AY616" s="64"/>
      <c r="AZ616" s="64"/>
      <c r="BA616" s="64"/>
      <c r="BB616" s="64"/>
      <c r="BC616" s="64"/>
      <c r="BD616" s="64"/>
      <c r="BE616" s="64"/>
      <c r="BF616" s="64"/>
      <c r="BG616" s="64"/>
      <c r="BH616" s="64"/>
      <c r="BI616" s="64"/>
      <c r="BJ616" s="64"/>
      <c r="BK616" s="64"/>
      <c r="BL616" s="64"/>
      <c r="BM616" s="64"/>
      <c r="BN616" s="64"/>
      <c r="BO616" s="64"/>
      <c r="BP616" s="64"/>
      <c r="BQ616" s="64"/>
      <c r="BR616" s="64"/>
      <c r="BS616" s="64"/>
      <c r="BT616" s="64"/>
      <c r="BU616" s="64"/>
      <c r="BV616" s="64"/>
      <c r="BW616" s="64"/>
      <c r="BX616" s="64"/>
      <c r="BY616" s="64"/>
      <c r="BZ616" s="64"/>
      <c r="CA616" s="64"/>
      <c r="CB616" s="64"/>
      <c r="CC616" s="64"/>
      <c r="CD616" s="64"/>
      <c r="CE616" s="64"/>
      <c r="CF616" s="64"/>
      <c r="CG616" s="64"/>
      <c r="CH616" s="64"/>
      <c r="CI616" s="64"/>
      <c r="CJ616" s="64"/>
      <c r="CK616" s="64"/>
      <c r="CL616" s="64"/>
      <c r="CM616" s="64"/>
      <c r="CN616" s="64"/>
      <c r="CO616" s="64"/>
      <c r="CP616" s="64"/>
      <c r="CQ616" s="64"/>
      <c r="CR616" s="64"/>
      <c r="CS616" s="64"/>
      <c r="CT616" s="64"/>
      <c r="CU616" s="64"/>
      <c r="CV616" s="64"/>
      <c r="CW616" s="64"/>
      <c r="CX616" s="64"/>
      <c r="CY616" s="64"/>
      <c r="CZ616" s="64"/>
      <c r="DA616" s="64"/>
      <c r="DB616" s="64"/>
      <c r="DC616" s="64"/>
      <c r="DD616" s="64"/>
      <c r="DE616" s="64"/>
      <c r="DF616" s="64"/>
      <c r="DG616" s="64"/>
      <c r="DH616" s="64"/>
      <c r="DI616" s="64"/>
      <c r="DJ616" s="64"/>
      <c r="DK616" s="64"/>
      <c r="DL616" s="64"/>
      <c r="DM616" s="64"/>
      <c r="DN616" s="64"/>
      <c r="DO616" s="64"/>
      <c r="DP616" s="64"/>
      <c r="DQ616" s="64"/>
      <c r="DR616" s="64"/>
      <c r="DS616" s="64"/>
    </row>
    <row r="617" spans="1:123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  <c r="AO617" s="64"/>
      <c r="AP617" s="64"/>
      <c r="AQ617" s="64"/>
      <c r="AR617" s="64"/>
      <c r="AS617" s="64"/>
      <c r="AT617" s="64"/>
      <c r="AU617" s="64"/>
      <c r="AV617" s="64"/>
      <c r="AW617" s="64"/>
      <c r="AX617" s="64"/>
      <c r="AY617" s="64"/>
      <c r="AZ617" s="64"/>
      <c r="BA617" s="64"/>
      <c r="BB617" s="64"/>
      <c r="BC617" s="64"/>
      <c r="BD617" s="64"/>
      <c r="BE617" s="64"/>
      <c r="BF617" s="64"/>
      <c r="BG617" s="64"/>
      <c r="BH617" s="64"/>
      <c r="BI617" s="64"/>
      <c r="BJ617" s="64"/>
      <c r="BK617" s="64"/>
      <c r="BL617" s="64"/>
      <c r="BM617" s="64"/>
      <c r="BN617" s="64"/>
      <c r="BO617" s="64"/>
      <c r="BP617" s="64"/>
      <c r="BQ617" s="64"/>
      <c r="BR617" s="64"/>
      <c r="BS617" s="64"/>
      <c r="BT617" s="64"/>
      <c r="BU617" s="64"/>
      <c r="BV617" s="64"/>
      <c r="BW617" s="64"/>
      <c r="BX617" s="64"/>
      <c r="BY617" s="64"/>
      <c r="BZ617" s="64"/>
      <c r="CA617" s="64"/>
      <c r="CB617" s="64"/>
      <c r="CC617" s="64"/>
      <c r="CD617" s="64"/>
      <c r="CE617" s="64"/>
      <c r="CF617" s="64"/>
      <c r="CG617" s="64"/>
      <c r="CH617" s="64"/>
      <c r="CI617" s="64"/>
      <c r="CJ617" s="64"/>
      <c r="CK617" s="64"/>
      <c r="CL617" s="64"/>
      <c r="CM617" s="64"/>
      <c r="CN617" s="64"/>
      <c r="CO617" s="64"/>
      <c r="CP617" s="64"/>
      <c r="CQ617" s="64"/>
      <c r="CR617" s="64"/>
      <c r="CS617" s="64"/>
      <c r="CT617" s="64"/>
      <c r="CU617" s="64"/>
      <c r="CV617" s="64"/>
      <c r="CW617" s="64"/>
      <c r="CX617" s="64"/>
      <c r="CY617" s="64"/>
      <c r="CZ617" s="64"/>
      <c r="DA617" s="64"/>
      <c r="DB617" s="64"/>
      <c r="DC617" s="64"/>
      <c r="DD617" s="64"/>
      <c r="DE617" s="64"/>
      <c r="DF617" s="64"/>
      <c r="DG617" s="64"/>
      <c r="DH617" s="64"/>
      <c r="DI617" s="64"/>
      <c r="DJ617" s="64"/>
      <c r="DK617" s="64"/>
      <c r="DL617" s="64"/>
      <c r="DM617" s="64"/>
      <c r="DN617" s="64"/>
      <c r="DO617" s="64"/>
      <c r="DP617" s="64"/>
      <c r="DQ617" s="64"/>
      <c r="DR617" s="64"/>
      <c r="DS617" s="64"/>
    </row>
    <row r="618" spans="1:123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  <c r="AO618" s="64"/>
      <c r="AP618" s="64"/>
      <c r="AQ618" s="64"/>
      <c r="AR618" s="64"/>
      <c r="AS618" s="64"/>
      <c r="AT618" s="64"/>
      <c r="AU618" s="64"/>
      <c r="AV618" s="64"/>
      <c r="AW618" s="64"/>
      <c r="AX618" s="64"/>
      <c r="AY618" s="64"/>
      <c r="AZ618" s="64"/>
      <c r="BA618" s="64"/>
      <c r="BB618" s="64"/>
      <c r="BC618" s="64"/>
      <c r="BD618" s="64"/>
      <c r="BE618" s="64"/>
      <c r="BF618" s="64"/>
      <c r="BG618" s="64"/>
      <c r="BH618" s="64"/>
      <c r="BI618" s="64"/>
      <c r="BJ618" s="64"/>
      <c r="BK618" s="64"/>
      <c r="BL618" s="64"/>
      <c r="BM618" s="64"/>
      <c r="BN618" s="64"/>
      <c r="BO618" s="64"/>
      <c r="BP618" s="64"/>
      <c r="BQ618" s="64"/>
      <c r="BR618" s="64"/>
      <c r="BS618" s="64"/>
      <c r="BT618" s="64"/>
      <c r="BU618" s="64"/>
      <c r="BV618" s="64"/>
      <c r="BW618" s="64"/>
      <c r="BX618" s="64"/>
      <c r="BY618" s="64"/>
      <c r="BZ618" s="64"/>
      <c r="CA618" s="64"/>
      <c r="CB618" s="64"/>
      <c r="CC618" s="64"/>
      <c r="CD618" s="64"/>
      <c r="CE618" s="64"/>
      <c r="CF618" s="64"/>
      <c r="CG618" s="64"/>
      <c r="CH618" s="64"/>
      <c r="CI618" s="64"/>
      <c r="CJ618" s="64"/>
      <c r="CK618" s="64"/>
      <c r="CL618" s="64"/>
      <c r="CM618" s="64"/>
      <c r="CN618" s="64"/>
      <c r="CO618" s="64"/>
      <c r="CP618" s="64"/>
      <c r="CQ618" s="64"/>
      <c r="CR618" s="64"/>
      <c r="CS618" s="64"/>
      <c r="CT618" s="64"/>
      <c r="CU618" s="64"/>
      <c r="CV618" s="64"/>
      <c r="CW618" s="64"/>
      <c r="CX618" s="64"/>
      <c r="CY618" s="64"/>
      <c r="CZ618" s="64"/>
      <c r="DA618" s="64"/>
      <c r="DB618" s="64"/>
      <c r="DC618" s="64"/>
      <c r="DD618" s="64"/>
      <c r="DE618" s="64"/>
      <c r="DF618" s="64"/>
      <c r="DG618" s="64"/>
      <c r="DH618" s="64"/>
      <c r="DI618" s="64"/>
      <c r="DJ618" s="64"/>
      <c r="DK618" s="64"/>
      <c r="DL618" s="64"/>
      <c r="DM618" s="64"/>
      <c r="DN618" s="64"/>
      <c r="DO618" s="64"/>
      <c r="DP618" s="64"/>
      <c r="DQ618" s="64"/>
      <c r="DR618" s="64"/>
      <c r="DS618" s="64"/>
    </row>
    <row r="619" spans="1:123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  <c r="AO619" s="64"/>
      <c r="AP619" s="64"/>
      <c r="AQ619" s="64"/>
      <c r="AR619" s="64"/>
      <c r="AS619" s="64"/>
      <c r="AT619" s="64"/>
      <c r="AU619" s="64"/>
      <c r="AV619" s="64"/>
      <c r="AW619" s="64"/>
      <c r="AX619" s="64"/>
      <c r="AY619" s="64"/>
      <c r="AZ619" s="64"/>
      <c r="BA619" s="64"/>
      <c r="BB619" s="64"/>
      <c r="BC619" s="64"/>
      <c r="BD619" s="64"/>
      <c r="BE619" s="64"/>
      <c r="BF619" s="64"/>
      <c r="BG619" s="64"/>
      <c r="BH619" s="64"/>
      <c r="BI619" s="64"/>
      <c r="BJ619" s="64"/>
      <c r="BK619" s="64"/>
      <c r="BL619" s="64"/>
      <c r="BM619" s="64"/>
      <c r="BN619" s="64"/>
      <c r="BO619" s="64"/>
      <c r="BP619" s="64"/>
      <c r="BQ619" s="64"/>
      <c r="BR619" s="64"/>
      <c r="BS619" s="64"/>
      <c r="BT619" s="64"/>
      <c r="BU619" s="64"/>
      <c r="BV619" s="64"/>
      <c r="BW619" s="64"/>
      <c r="BX619" s="64"/>
      <c r="BY619" s="64"/>
      <c r="BZ619" s="64"/>
      <c r="CA619" s="64"/>
      <c r="CB619" s="64"/>
      <c r="CC619" s="64"/>
      <c r="CD619" s="64"/>
      <c r="CE619" s="64"/>
      <c r="CF619" s="64"/>
      <c r="CG619" s="64"/>
      <c r="CH619" s="64"/>
      <c r="CI619" s="64"/>
      <c r="CJ619" s="64"/>
      <c r="CK619" s="64"/>
      <c r="CL619" s="64"/>
      <c r="CM619" s="64"/>
      <c r="CN619" s="64"/>
      <c r="CO619" s="64"/>
      <c r="CP619" s="64"/>
      <c r="CQ619" s="64"/>
      <c r="CR619" s="64"/>
      <c r="CS619" s="64"/>
      <c r="CT619" s="64"/>
      <c r="CU619" s="64"/>
      <c r="CV619" s="64"/>
      <c r="CW619" s="64"/>
      <c r="CX619" s="64"/>
      <c r="CY619" s="64"/>
      <c r="CZ619" s="64"/>
      <c r="DA619" s="64"/>
      <c r="DB619" s="64"/>
      <c r="DC619" s="64"/>
      <c r="DD619" s="64"/>
      <c r="DE619" s="64"/>
      <c r="DF619" s="64"/>
      <c r="DG619" s="64"/>
      <c r="DH619" s="64"/>
      <c r="DI619" s="64"/>
      <c r="DJ619" s="64"/>
      <c r="DK619" s="64"/>
      <c r="DL619" s="64"/>
      <c r="DM619" s="64"/>
      <c r="DN619" s="64"/>
      <c r="DO619" s="64"/>
      <c r="DP619" s="64"/>
      <c r="DQ619" s="64"/>
      <c r="DR619" s="64"/>
      <c r="DS619" s="64"/>
    </row>
    <row r="620" spans="1:123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  <c r="AO620" s="64"/>
      <c r="AP620" s="64"/>
      <c r="AQ620" s="64"/>
      <c r="AR620" s="64"/>
      <c r="AS620" s="64"/>
      <c r="AT620" s="64"/>
      <c r="AU620" s="64"/>
      <c r="AV620" s="64"/>
      <c r="AW620" s="64"/>
      <c r="AX620" s="64"/>
      <c r="AY620" s="64"/>
      <c r="AZ620" s="64"/>
      <c r="BA620" s="64"/>
      <c r="BB620" s="64"/>
      <c r="BC620" s="64"/>
      <c r="BD620" s="64"/>
      <c r="BE620" s="64"/>
      <c r="BF620" s="64"/>
      <c r="BG620" s="64"/>
      <c r="BH620" s="64"/>
      <c r="BI620" s="64"/>
      <c r="BJ620" s="64"/>
      <c r="BK620" s="64"/>
      <c r="BL620" s="64"/>
      <c r="BM620" s="64"/>
      <c r="BN620" s="64"/>
      <c r="BO620" s="64"/>
      <c r="BP620" s="64"/>
      <c r="BQ620" s="64"/>
      <c r="BR620" s="64"/>
      <c r="BS620" s="64"/>
      <c r="BT620" s="64"/>
      <c r="BU620" s="64"/>
      <c r="BV620" s="64"/>
      <c r="BW620" s="64"/>
      <c r="BX620" s="64"/>
      <c r="BY620" s="64"/>
      <c r="BZ620" s="64"/>
      <c r="CA620" s="64"/>
      <c r="CB620" s="64"/>
      <c r="CC620" s="64"/>
      <c r="CD620" s="64"/>
      <c r="CE620" s="64"/>
      <c r="CF620" s="64"/>
      <c r="CG620" s="64"/>
      <c r="CH620" s="64"/>
      <c r="CI620" s="64"/>
      <c r="CJ620" s="64"/>
      <c r="CK620" s="64"/>
      <c r="CL620" s="64"/>
      <c r="CM620" s="64"/>
      <c r="CN620" s="64"/>
      <c r="CO620" s="64"/>
      <c r="CP620" s="64"/>
      <c r="CQ620" s="64"/>
      <c r="CR620" s="64"/>
      <c r="CS620" s="64"/>
      <c r="CT620" s="64"/>
      <c r="CU620" s="64"/>
      <c r="CV620" s="64"/>
      <c r="CW620" s="64"/>
      <c r="CX620" s="64"/>
      <c r="CY620" s="64"/>
      <c r="CZ620" s="64"/>
      <c r="DA620" s="64"/>
      <c r="DB620" s="64"/>
      <c r="DC620" s="64"/>
      <c r="DD620" s="64"/>
      <c r="DE620" s="64"/>
      <c r="DF620" s="64"/>
      <c r="DG620" s="64"/>
      <c r="DH620" s="64"/>
      <c r="DI620" s="64"/>
      <c r="DJ620" s="64"/>
      <c r="DK620" s="64"/>
      <c r="DL620" s="64"/>
      <c r="DM620" s="64"/>
      <c r="DN620" s="64"/>
      <c r="DO620" s="64"/>
      <c r="DP620" s="64"/>
      <c r="DQ620" s="64"/>
      <c r="DR620" s="64"/>
      <c r="DS620" s="64"/>
    </row>
    <row r="621" spans="1:123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  <c r="AO621" s="64"/>
      <c r="AP621" s="64"/>
      <c r="AQ621" s="64"/>
      <c r="AR621" s="64"/>
      <c r="AS621" s="64"/>
      <c r="AT621" s="64"/>
      <c r="AU621" s="64"/>
      <c r="AV621" s="64"/>
      <c r="AW621" s="64"/>
      <c r="AX621" s="64"/>
      <c r="AY621" s="64"/>
      <c r="AZ621" s="64"/>
      <c r="BA621" s="64"/>
      <c r="BB621" s="64"/>
      <c r="BC621" s="64"/>
      <c r="BD621" s="64"/>
      <c r="BE621" s="64"/>
      <c r="BF621" s="64"/>
      <c r="BG621" s="64"/>
      <c r="BH621" s="64"/>
      <c r="BI621" s="64"/>
      <c r="BJ621" s="64"/>
      <c r="BK621" s="64"/>
      <c r="BL621" s="64"/>
      <c r="BM621" s="64"/>
      <c r="BN621" s="64"/>
      <c r="BO621" s="64"/>
      <c r="BP621" s="64"/>
      <c r="BQ621" s="64"/>
      <c r="BR621" s="64"/>
      <c r="BS621" s="64"/>
      <c r="BT621" s="64"/>
      <c r="BU621" s="64"/>
      <c r="BV621" s="64"/>
      <c r="BW621" s="64"/>
      <c r="BX621" s="64"/>
      <c r="BY621" s="64"/>
      <c r="BZ621" s="64"/>
      <c r="CA621" s="64"/>
      <c r="CB621" s="64"/>
      <c r="CC621" s="64"/>
      <c r="CD621" s="64"/>
      <c r="CE621" s="64"/>
      <c r="CF621" s="64"/>
      <c r="CG621" s="64"/>
      <c r="CH621" s="64"/>
      <c r="CI621" s="64"/>
      <c r="CJ621" s="64"/>
      <c r="CK621" s="64"/>
      <c r="CL621" s="64"/>
      <c r="CM621" s="64"/>
      <c r="CN621" s="64"/>
      <c r="CO621" s="64"/>
      <c r="CP621" s="64"/>
      <c r="CQ621" s="64"/>
      <c r="CR621" s="64"/>
      <c r="CS621" s="64"/>
      <c r="CT621" s="64"/>
      <c r="CU621" s="64"/>
      <c r="CV621" s="64"/>
      <c r="CW621" s="64"/>
      <c r="CX621" s="64"/>
      <c r="CY621" s="64"/>
      <c r="CZ621" s="64"/>
      <c r="DA621" s="64"/>
      <c r="DB621" s="64"/>
      <c r="DC621" s="64"/>
      <c r="DD621" s="64"/>
      <c r="DE621" s="64"/>
      <c r="DF621" s="64"/>
      <c r="DG621" s="64"/>
      <c r="DH621" s="64"/>
      <c r="DI621" s="64"/>
      <c r="DJ621" s="64"/>
      <c r="DK621" s="64"/>
      <c r="DL621" s="64"/>
      <c r="DM621" s="64"/>
      <c r="DN621" s="64"/>
      <c r="DO621" s="64"/>
      <c r="DP621" s="64"/>
      <c r="DQ621" s="64"/>
      <c r="DR621" s="64"/>
      <c r="DS621" s="64"/>
    </row>
    <row r="622" spans="1:123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  <c r="AO622" s="64"/>
      <c r="AP622" s="64"/>
      <c r="AQ622" s="64"/>
      <c r="AR622" s="64"/>
      <c r="AS622" s="64"/>
      <c r="AT622" s="64"/>
      <c r="AU622" s="64"/>
      <c r="AV622" s="64"/>
      <c r="AW622" s="64"/>
      <c r="AX622" s="64"/>
      <c r="AY622" s="64"/>
      <c r="AZ622" s="64"/>
      <c r="BA622" s="64"/>
      <c r="BB622" s="64"/>
      <c r="BC622" s="64"/>
      <c r="BD622" s="64"/>
      <c r="BE622" s="64"/>
      <c r="BF622" s="64"/>
      <c r="BG622" s="64"/>
      <c r="BH622" s="64"/>
      <c r="BI622" s="64"/>
      <c r="BJ622" s="64"/>
      <c r="BK622" s="64"/>
      <c r="BL622" s="64"/>
      <c r="BM622" s="64"/>
      <c r="BN622" s="64"/>
      <c r="BO622" s="64"/>
      <c r="BP622" s="64"/>
      <c r="BQ622" s="64"/>
      <c r="BR622" s="64"/>
      <c r="BS622" s="64"/>
      <c r="BT622" s="64"/>
      <c r="BU622" s="64"/>
      <c r="BV622" s="64"/>
      <c r="BW622" s="64"/>
      <c r="BX622" s="64"/>
      <c r="BY622" s="64"/>
      <c r="BZ622" s="64"/>
      <c r="CA622" s="64"/>
      <c r="CB622" s="64"/>
      <c r="CC622" s="64"/>
      <c r="CD622" s="64"/>
      <c r="CE622" s="64"/>
      <c r="CF622" s="64"/>
      <c r="CG622" s="64"/>
      <c r="CH622" s="64"/>
      <c r="CI622" s="64"/>
      <c r="CJ622" s="64"/>
      <c r="CK622" s="64"/>
      <c r="CL622" s="64"/>
      <c r="CM622" s="64"/>
      <c r="CN622" s="64"/>
      <c r="CO622" s="64"/>
      <c r="CP622" s="64"/>
      <c r="CQ622" s="64"/>
      <c r="CR622" s="64"/>
      <c r="CS622" s="64"/>
      <c r="CT622" s="64"/>
      <c r="CU622" s="64"/>
      <c r="CV622" s="64"/>
      <c r="CW622" s="64"/>
      <c r="CX622" s="64"/>
      <c r="CY622" s="64"/>
      <c r="CZ622" s="64"/>
      <c r="DA622" s="64"/>
      <c r="DB622" s="64"/>
      <c r="DC622" s="64"/>
      <c r="DD622" s="64"/>
      <c r="DE622" s="64"/>
      <c r="DF622" s="64"/>
      <c r="DG622" s="64"/>
      <c r="DH622" s="64"/>
      <c r="DI622" s="64"/>
      <c r="DJ622" s="64"/>
      <c r="DK622" s="64"/>
      <c r="DL622" s="64"/>
      <c r="DM622" s="64"/>
      <c r="DN622" s="64"/>
      <c r="DO622" s="64"/>
      <c r="DP622" s="64"/>
      <c r="DQ622" s="64"/>
      <c r="DR622" s="64"/>
      <c r="DS622" s="64"/>
    </row>
    <row r="623" spans="1:123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  <c r="AO623" s="64"/>
      <c r="AP623" s="64"/>
      <c r="AQ623" s="64"/>
      <c r="AR623" s="64"/>
      <c r="AS623" s="64"/>
      <c r="AT623" s="64"/>
      <c r="AU623" s="64"/>
      <c r="AV623" s="64"/>
      <c r="AW623" s="64"/>
      <c r="AX623" s="64"/>
      <c r="AY623" s="64"/>
      <c r="AZ623" s="64"/>
      <c r="BA623" s="64"/>
      <c r="BB623" s="64"/>
      <c r="BC623" s="64"/>
      <c r="BD623" s="64"/>
      <c r="BE623" s="64"/>
      <c r="BF623" s="64"/>
      <c r="BG623" s="64"/>
      <c r="BH623" s="64"/>
      <c r="BI623" s="64"/>
      <c r="BJ623" s="64"/>
      <c r="BK623" s="64"/>
      <c r="BL623" s="64"/>
      <c r="BM623" s="64"/>
      <c r="BN623" s="64"/>
      <c r="BO623" s="64"/>
      <c r="BP623" s="64"/>
      <c r="BQ623" s="64"/>
      <c r="BR623" s="64"/>
      <c r="BS623" s="64"/>
      <c r="BT623" s="64"/>
      <c r="BU623" s="64"/>
      <c r="BV623" s="64"/>
      <c r="BW623" s="64"/>
      <c r="BX623" s="64"/>
      <c r="BY623" s="64"/>
      <c r="BZ623" s="64"/>
      <c r="CA623" s="64"/>
      <c r="CB623" s="64"/>
      <c r="CC623" s="64"/>
      <c r="CD623" s="64"/>
      <c r="CE623" s="64"/>
      <c r="CF623" s="64"/>
      <c r="CG623" s="64"/>
      <c r="CH623" s="64"/>
      <c r="CI623" s="64"/>
      <c r="CJ623" s="64"/>
      <c r="CK623" s="64"/>
      <c r="CL623" s="64"/>
      <c r="CM623" s="64"/>
      <c r="CN623" s="64"/>
      <c r="CO623" s="64"/>
      <c r="CP623" s="64"/>
      <c r="CQ623" s="64"/>
      <c r="CR623" s="64"/>
      <c r="CS623" s="64"/>
      <c r="CT623" s="64"/>
      <c r="CU623" s="64"/>
      <c r="CV623" s="64"/>
      <c r="CW623" s="64"/>
      <c r="CX623" s="64"/>
      <c r="CY623" s="64"/>
      <c r="CZ623" s="64"/>
      <c r="DA623" s="64"/>
      <c r="DB623" s="64"/>
      <c r="DC623" s="64"/>
      <c r="DD623" s="64"/>
      <c r="DE623" s="64"/>
      <c r="DF623" s="64"/>
      <c r="DG623" s="64"/>
      <c r="DH623" s="64"/>
      <c r="DI623" s="64"/>
      <c r="DJ623" s="64"/>
      <c r="DK623" s="64"/>
      <c r="DL623" s="64"/>
      <c r="DM623" s="64"/>
      <c r="DN623" s="64"/>
      <c r="DO623" s="64"/>
      <c r="DP623" s="64"/>
      <c r="DQ623" s="64"/>
      <c r="DR623" s="64"/>
      <c r="DS623" s="64"/>
    </row>
    <row r="624" spans="1:123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  <c r="AQ624" s="64"/>
      <c r="AR624" s="64"/>
      <c r="AS624" s="64"/>
      <c r="AT624" s="64"/>
      <c r="AU624" s="64"/>
      <c r="AV624" s="64"/>
      <c r="AW624" s="64"/>
      <c r="AX624" s="64"/>
      <c r="AY624" s="64"/>
      <c r="AZ624" s="64"/>
      <c r="BA624" s="64"/>
      <c r="BB624" s="64"/>
      <c r="BC624" s="64"/>
      <c r="BD624" s="64"/>
      <c r="BE624" s="64"/>
      <c r="BF624" s="64"/>
      <c r="BG624" s="64"/>
      <c r="BH624" s="64"/>
      <c r="BI624" s="64"/>
      <c r="BJ624" s="64"/>
      <c r="BK624" s="64"/>
      <c r="BL624" s="64"/>
      <c r="BM624" s="64"/>
      <c r="BN624" s="64"/>
      <c r="BO624" s="64"/>
      <c r="BP624" s="64"/>
      <c r="BQ624" s="64"/>
      <c r="BR624" s="64"/>
      <c r="BS624" s="64"/>
      <c r="BT624" s="64"/>
      <c r="BU624" s="64"/>
      <c r="BV624" s="64"/>
      <c r="BW624" s="64"/>
      <c r="BX624" s="64"/>
      <c r="BY624" s="64"/>
      <c r="BZ624" s="64"/>
      <c r="CA624" s="64"/>
      <c r="CB624" s="64"/>
      <c r="CC624" s="64"/>
      <c r="CD624" s="64"/>
      <c r="CE624" s="64"/>
      <c r="CF624" s="64"/>
      <c r="CG624" s="64"/>
      <c r="CH624" s="64"/>
      <c r="CI624" s="64"/>
      <c r="CJ624" s="64"/>
      <c r="CK624" s="64"/>
      <c r="CL624" s="64"/>
      <c r="CM624" s="64"/>
      <c r="CN624" s="64"/>
      <c r="CO624" s="64"/>
      <c r="CP624" s="64"/>
      <c r="CQ624" s="64"/>
      <c r="CR624" s="64"/>
      <c r="CS624" s="64"/>
      <c r="CT624" s="64"/>
      <c r="CU624" s="64"/>
      <c r="CV624" s="64"/>
      <c r="CW624" s="64"/>
      <c r="CX624" s="64"/>
      <c r="CY624" s="64"/>
      <c r="CZ624" s="64"/>
      <c r="DA624" s="64"/>
      <c r="DB624" s="64"/>
      <c r="DC624" s="64"/>
      <c r="DD624" s="64"/>
      <c r="DE624" s="64"/>
      <c r="DF624" s="64"/>
      <c r="DG624" s="64"/>
      <c r="DH624" s="64"/>
      <c r="DI624" s="64"/>
      <c r="DJ624" s="64"/>
      <c r="DK624" s="64"/>
      <c r="DL624" s="64"/>
      <c r="DM624" s="64"/>
      <c r="DN624" s="64"/>
      <c r="DO624" s="64"/>
      <c r="DP624" s="64"/>
      <c r="DQ624" s="64"/>
      <c r="DR624" s="64"/>
      <c r="DS624" s="64"/>
    </row>
    <row r="625" spans="1:123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  <c r="AO625" s="64"/>
      <c r="AP625" s="64"/>
      <c r="AQ625" s="64"/>
      <c r="AR625" s="64"/>
      <c r="AS625" s="64"/>
      <c r="AT625" s="64"/>
      <c r="AU625" s="64"/>
      <c r="AV625" s="64"/>
      <c r="AW625" s="64"/>
      <c r="AX625" s="64"/>
      <c r="AY625" s="64"/>
      <c r="AZ625" s="64"/>
      <c r="BA625" s="64"/>
      <c r="BB625" s="64"/>
      <c r="BC625" s="64"/>
      <c r="BD625" s="64"/>
      <c r="BE625" s="64"/>
      <c r="BF625" s="64"/>
      <c r="BG625" s="64"/>
      <c r="BH625" s="64"/>
      <c r="BI625" s="64"/>
      <c r="BJ625" s="64"/>
      <c r="BK625" s="64"/>
      <c r="BL625" s="64"/>
      <c r="BM625" s="64"/>
      <c r="BN625" s="64"/>
      <c r="BO625" s="64"/>
      <c r="BP625" s="64"/>
      <c r="BQ625" s="64"/>
      <c r="BR625" s="64"/>
      <c r="BS625" s="64"/>
      <c r="BT625" s="64"/>
      <c r="BU625" s="64"/>
      <c r="BV625" s="64"/>
      <c r="BW625" s="64"/>
      <c r="BX625" s="64"/>
      <c r="BY625" s="64"/>
      <c r="BZ625" s="64"/>
      <c r="CA625" s="64"/>
      <c r="CB625" s="64"/>
      <c r="CC625" s="64"/>
      <c r="CD625" s="64"/>
      <c r="CE625" s="64"/>
      <c r="CF625" s="64"/>
      <c r="CG625" s="64"/>
      <c r="CH625" s="64"/>
      <c r="CI625" s="64"/>
      <c r="CJ625" s="64"/>
      <c r="CK625" s="64"/>
      <c r="CL625" s="64"/>
      <c r="CM625" s="64"/>
      <c r="CN625" s="64"/>
      <c r="CO625" s="64"/>
      <c r="CP625" s="64"/>
      <c r="CQ625" s="64"/>
      <c r="CR625" s="64"/>
      <c r="CS625" s="64"/>
      <c r="CT625" s="64"/>
      <c r="CU625" s="64"/>
      <c r="CV625" s="64"/>
      <c r="CW625" s="64"/>
      <c r="CX625" s="64"/>
      <c r="CY625" s="64"/>
      <c r="CZ625" s="64"/>
      <c r="DA625" s="64"/>
      <c r="DB625" s="64"/>
      <c r="DC625" s="64"/>
      <c r="DD625" s="64"/>
      <c r="DE625" s="64"/>
      <c r="DF625" s="64"/>
      <c r="DG625" s="64"/>
      <c r="DH625" s="64"/>
      <c r="DI625" s="64"/>
      <c r="DJ625" s="64"/>
      <c r="DK625" s="64"/>
      <c r="DL625" s="64"/>
      <c r="DM625" s="64"/>
      <c r="DN625" s="64"/>
      <c r="DO625" s="64"/>
      <c r="DP625" s="64"/>
      <c r="DQ625" s="64"/>
      <c r="DR625" s="64"/>
      <c r="DS625" s="64"/>
    </row>
    <row r="626" spans="1:123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  <c r="AO626" s="64"/>
      <c r="AP626" s="64"/>
      <c r="AQ626" s="64"/>
      <c r="AR626" s="64"/>
      <c r="AS626" s="64"/>
      <c r="AT626" s="64"/>
      <c r="AU626" s="64"/>
      <c r="AV626" s="64"/>
      <c r="AW626" s="64"/>
      <c r="AX626" s="64"/>
      <c r="AY626" s="64"/>
      <c r="AZ626" s="64"/>
      <c r="BA626" s="64"/>
      <c r="BB626" s="64"/>
      <c r="BC626" s="64"/>
      <c r="BD626" s="64"/>
      <c r="BE626" s="64"/>
      <c r="BF626" s="64"/>
      <c r="BG626" s="64"/>
      <c r="BH626" s="64"/>
      <c r="BI626" s="64"/>
      <c r="BJ626" s="64"/>
      <c r="BK626" s="64"/>
      <c r="BL626" s="64"/>
      <c r="BM626" s="64"/>
      <c r="BN626" s="64"/>
      <c r="BO626" s="64"/>
      <c r="BP626" s="64"/>
      <c r="BQ626" s="64"/>
      <c r="BR626" s="64"/>
      <c r="BS626" s="64"/>
      <c r="BT626" s="64"/>
      <c r="BU626" s="64"/>
      <c r="BV626" s="64"/>
      <c r="BW626" s="64"/>
      <c r="BX626" s="64"/>
      <c r="BY626" s="64"/>
      <c r="BZ626" s="64"/>
      <c r="CA626" s="64"/>
      <c r="CB626" s="64"/>
      <c r="CC626" s="64"/>
      <c r="CD626" s="64"/>
      <c r="CE626" s="64"/>
      <c r="CF626" s="64"/>
      <c r="CG626" s="64"/>
      <c r="CH626" s="64"/>
      <c r="CI626" s="64"/>
      <c r="CJ626" s="64"/>
      <c r="CK626" s="64"/>
      <c r="CL626" s="64"/>
      <c r="CM626" s="64"/>
      <c r="CN626" s="64"/>
      <c r="CO626" s="64"/>
      <c r="CP626" s="64"/>
      <c r="CQ626" s="64"/>
      <c r="CR626" s="64"/>
      <c r="CS626" s="64"/>
      <c r="CT626" s="64"/>
      <c r="CU626" s="64"/>
      <c r="CV626" s="64"/>
      <c r="CW626" s="64"/>
      <c r="CX626" s="64"/>
      <c r="CY626" s="64"/>
      <c r="CZ626" s="64"/>
      <c r="DA626" s="64"/>
      <c r="DB626" s="64"/>
      <c r="DC626" s="64"/>
      <c r="DD626" s="64"/>
      <c r="DE626" s="64"/>
      <c r="DF626" s="64"/>
      <c r="DG626" s="64"/>
      <c r="DH626" s="64"/>
      <c r="DI626" s="64"/>
      <c r="DJ626" s="64"/>
      <c r="DK626" s="64"/>
      <c r="DL626" s="64"/>
      <c r="DM626" s="64"/>
      <c r="DN626" s="64"/>
      <c r="DO626" s="64"/>
      <c r="DP626" s="64"/>
      <c r="DQ626" s="64"/>
      <c r="DR626" s="64"/>
      <c r="DS626" s="64"/>
    </row>
    <row r="627" spans="1:123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  <c r="AO627" s="64"/>
      <c r="AP627" s="64"/>
      <c r="AQ627" s="64"/>
      <c r="AR627" s="64"/>
      <c r="AS627" s="64"/>
      <c r="AT627" s="64"/>
      <c r="AU627" s="64"/>
      <c r="AV627" s="64"/>
      <c r="AW627" s="64"/>
      <c r="AX627" s="64"/>
      <c r="AY627" s="64"/>
      <c r="AZ627" s="64"/>
      <c r="BA627" s="64"/>
      <c r="BB627" s="64"/>
      <c r="BC627" s="64"/>
      <c r="BD627" s="64"/>
      <c r="BE627" s="64"/>
      <c r="BF627" s="64"/>
      <c r="BG627" s="64"/>
      <c r="BH627" s="64"/>
      <c r="BI627" s="64"/>
      <c r="BJ627" s="64"/>
      <c r="BK627" s="64"/>
      <c r="BL627" s="64"/>
      <c r="BM627" s="64"/>
      <c r="BN627" s="64"/>
      <c r="BO627" s="64"/>
      <c r="BP627" s="64"/>
      <c r="BQ627" s="64"/>
      <c r="BR627" s="64"/>
      <c r="BS627" s="64"/>
      <c r="BT627" s="64"/>
      <c r="BU627" s="64"/>
      <c r="BV627" s="64"/>
      <c r="BW627" s="64"/>
      <c r="BX627" s="64"/>
      <c r="BY627" s="64"/>
      <c r="BZ627" s="64"/>
      <c r="CA627" s="64"/>
      <c r="CB627" s="64"/>
      <c r="CC627" s="64"/>
      <c r="CD627" s="64"/>
      <c r="CE627" s="64"/>
      <c r="CF627" s="64"/>
      <c r="CG627" s="64"/>
      <c r="CH627" s="64"/>
      <c r="CI627" s="64"/>
      <c r="CJ627" s="64"/>
      <c r="CK627" s="64"/>
      <c r="CL627" s="64"/>
      <c r="CM627" s="64"/>
      <c r="CN627" s="64"/>
      <c r="CO627" s="64"/>
      <c r="CP627" s="64"/>
      <c r="CQ627" s="64"/>
      <c r="CR627" s="64"/>
      <c r="CS627" s="64"/>
      <c r="CT627" s="64"/>
      <c r="CU627" s="64"/>
      <c r="CV627" s="64"/>
      <c r="CW627" s="64"/>
      <c r="CX627" s="64"/>
      <c r="CY627" s="64"/>
      <c r="CZ627" s="64"/>
      <c r="DA627" s="64"/>
      <c r="DB627" s="64"/>
      <c r="DC627" s="64"/>
      <c r="DD627" s="64"/>
      <c r="DE627" s="64"/>
      <c r="DF627" s="64"/>
      <c r="DG627" s="64"/>
      <c r="DH627" s="64"/>
      <c r="DI627" s="64"/>
      <c r="DJ627" s="64"/>
      <c r="DK627" s="64"/>
      <c r="DL627" s="64"/>
      <c r="DM627" s="64"/>
      <c r="DN627" s="64"/>
      <c r="DO627" s="64"/>
      <c r="DP627" s="64"/>
      <c r="DQ627" s="64"/>
      <c r="DR627" s="64"/>
      <c r="DS627" s="64"/>
    </row>
    <row r="628" spans="1:123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  <c r="AV628" s="64"/>
      <c r="AW628" s="64"/>
      <c r="AX628" s="64"/>
      <c r="AY628" s="64"/>
      <c r="AZ628" s="64"/>
      <c r="BA628" s="64"/>
      <c r="BB628" s="64"/>
      <c r="BC628" s="64"/>
      <c r="BD628" s="64"/>
      <c r="BE628" s="64"/>
      <c r="BF628" s="64"/>
      <c r="BG628" s="64"/>
      <c r="BH628" s="64"/>
      <c r="BI628" s="64"/>
      <c r="BJ628" s="64"/>
      <c r="BK628" s="64"/>
      <c r="BL628" s="64"/>
      <c r="BM628" s="64"/>
      <c r="BN628" s="64"/>
      <c r="BO628" s="64"/>
      <c r="BP628" s="64"/>
      <c r="BQ628" s="64"/>
      <c r="BR628" s="64"/>
      <c r="BS628" s="64"/>
      <c r="BT628" s="64"/>
      <c r="BU628" s="64"/>
      <c r="BV628" s="64"/>
      <c r="BW628" s="64"/>
      <c r="BX628" s="64"/>
      <c r="BY628" s="64"/>
      <c r="BZ628" s="64"/>
      <c r="CA628" s="64"/>
      <c r="CB628" s="64"/>
      <c r="CC628" s="64"/>
      <c r="CD628" s="64"/>
      <c r="CE628" s="64"/>
      <c r="CF628" s="64"/>
      <c r="CG628" s="64"/>
      <c r="CH628" s="64"/>
      <c r="CI628" s="64"/>
      <c r="CJ628" s="64"/>
      <c r="CK628" s="64"/>
      <c r="CL628" s="64"/>
      <c r="CM628" s="64"/>
      <c r="CN628" s="64"/>
      <c r="CO628" s="64"/>
      <c r="CP628" s="64"/>
      <c r="CQ628" s="64"/>
      <c r="CR628" s="64"/>
      <c r="CS628" s="64"/>
      <c r="CT628" s="64"/>
      <c r="CU628" s="64"/>
      <c r="CV628" s="64"/>
      <c r="CW628" s="64"/>
      <c r="CX628" s="64"/>
      <c r="CY628" s="64"/>
      <c r="CZ628" s="64"/>
      <c r="DA628" s="64"/>
      <c r="DB628" s="64"/>
      <c r="DC628" s="64"/>
      <c r="DD628" s="64"/>
      <c r="DE628" s="64"/>
      <c r="DF628" s="64"/>
      <c r="DG628" s="64"/>
      <c r="DH628" s="64"/>
      <c r="DI628" s="64"/>
      <c r="DJ628" s="64"/>
      <c r="DK628" s="64"/>
      <c r="DL628" s="64"/>
      <c r="DM628" s="64"/>
      <c r="DN628" s="64"/>
      <c r="DO628" s="64"/>
      <c r="DP628" s="64"/>
      <c r="DQ628" s="64"/>
      <c r="DR628" s="64"/>
      <c r="DS628" s="64"/>
    </row>
    <row r="629" spans="1:123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  <c r="AV629" s="64"/>
      <c r="AW629" s="64"/>
      <c r="AX629" s="64"/>
      <c r="AY629" s="64"/>
      <c r="AZ629" s="64"/>
      <c r="BA629" s="64"/>
      <c r="BB629" s="64"/>
      <c r="BC629" s="64"/>
      <c r="BD629" s="64"/>
      <c r="BE629" s="64"/>
      <c r="BF629" s="64"/>
      <c r="BG629" s="64"/>
      <c r="BH629" s="64"/>
      <c r="BI629" s="64"/>
      <c r="BJ629" s="64"/>
      <c r="BK629" s="64"/>
      <c r="BL629" s="64"/>
      <c r="BM629" s="64"/>
      <c r="BN629" s="64"/>
      <c r="BO629" s="64"/>
      <c r="BP629" s="64"/>
      <c r="BQ629" s="64"/>
      <c r="BR629" s="64"/>
      <c r="BS629" s="64"/>
      <c r="BT629" s="64"/>
      <c r="BU629" s="64"/>
      <c r="BV629" s="64"/>
      <c r="BW629" s="64"/>
      <c r="BX629" s="64"/>
      <c r="BY629" s="64"/>
      <c r="BZ629" s="64"/>
      <c r="CA629" s="64"/>
      <c r="CB629" s="64"/>
      <c r="CC629" s="64"/>
      <c r="CD629" s="64"/>
      <c r="CE629" s="64"/>
      <c r="CF629" s="64"/>
      <c r="CG629" s="64"/>
      <c r="CH629" s="64"/>
      <c r="CI629" s="64"/>
      <c r="CJ629" s="64"/>
      <c r="CK629" s="64"/>
      <c r="CL629" s="64"/>
      <c r="CM629" s="64"/>
      <c r="CN629" s="64"/>
      <c r="CO629" s="64"/>
      <c r="CP629" s="64"/>
      <c r="CQ629" s="64"/>
      <c r="CR629" s="64"/>
      <c r="CS629" s="64"/>
      <c r="CT629" s="64"/>
      <c r="CU629" s="64"/>
      <c r="CV629" s="64"/>
      <c r="CW629" s="64"/>
      <c r="CX629" s="64"/>
      <c r="CY629" s="64"/>
      <c r="CZ629" s="64"/>
      <c r="DA629" s="64"/>
      <c r="DB629" s="64"/>
      <c r="DC629" s="64"/>
      <c r="DD629" s="64"/>
      <c r="DE629" s="64"/>
      <c r="DF629" s="64"/>
      <c r="DG629" s="64"/>
      <c r="DH629" s="64"/>
      <c r="DI629" s="64"/>
      <c r="DJ629" s="64"/>
      <c r="DK629" s="64"/>
      <c r="DL629" s="64"/>
      <c r="DM629" s="64"/>
      <c r="DN629" s="64"/>
      <c r="DO629" s="64"/>
      <c r="DP629" s="64"/>
      <c r="DQ629" s="64"/>
      <c r="DR629" s="64"/>
      <c r="DS629" s="64"/>
    </row>
    <row r="630" spans="1:123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  <c r="AQ630" s="64"/>
      <c r="AR630" s="64"/>
      <c r="AS630" s="64"/>
      <c r="AT630" s="64"/>
      <c r="AU630" s="64"/>
      <c r="AV630" s="64"/>
      <c r="AW630" s="64"/>
      <c r="AX630" s="64"/>
      <c r="AY630" s="64"/>
      <c r="AZ630" s="64"/>
      <c r="BA630" s="64"/>
      <c r="BB630" s="64"/>
      <c r="BC630" s="64"/>
      <c r="BD630" s="64"/>
      <c r="BE630" s="64"/>
      <c r="BF630" s="64"/>
      <c r="BG630" s="64"/>
      <c r="BH630" s="64"/>
      <c r="BI630" s="64"/>
      <c r="BJ630" s="64"/>
      <c r="BK630" s="64"/>
      <c r="BL630" s="64"/>
      <c r="BM630" s="64"/>
      <c r="BN630" s="64"/>
      <c r="BO630" s="64"/>
      <c r="BP630" s="64"/>
      <c r="BQ630" s="64"/>
      <c r="BR630" s="64"/>
      <c r="BS630" s="64"/>
      <c r="BT630" s="64"/>
      <c r="BU630" s="64"/>
      <c r="BV630" s="64"/>
      <c r="BW630" s="64"/>
      <c r="BX630" s="64"/>
      <c r="BY630" s="64"/>
      <c r="BZ630" s="64"/>
      <c r="CA630" s="64"/>
      <c r="CB630" s="64"/>
      <c r="CC630" s="64"/>
      <c r="CD630" s="64"/>
      <c r="CE630" s="64"/>
      <c r="CF630" s="64"/>
      <c r="CG630" s="64"/>
      <c r="CH630" s="64"/>
      <c r="CI630" s="64"/>
      <c r="CJ630" s="64"/>
      <c r="CK630" s="64"/>
      <c r="CL630" s="64"/>
      <c r="CM630" s="64"/>
      <c r="CN630" s="64"/>
      <c r="CO630" s="64"/>
      <c r="CP630" s="64"/>
      <c r="CQ630" s="64"/>
      <c r="CR630" s="64"/>
      <c r="CS630" s="64"/>
      <c r="CT630" s="64"/>
      <c r="CU630" s="64"/>
      <c r="CV630" s="64"/>
      <c r="CW630" s="64"/>
      <c r="CX630" s="64"/>
      <c r="CY630" s="64"/>
      <c r="CZ630" s="64"/>
      <c r="DA630" s="64"/>
      <c r="DB630" s="64"/>
      <c r="DC630" s="64"/>
      <c r="DD630" s="64"/>
      <c r="DE630" s="64"/>
      <c r="DF630" s="64"/>
      <c r="DG630" s="64"/>
      <c r="DH630" s="64"/>
      <c r="DI630" s="64"/>
      <c r="DJ630" s="64"/>
      <c r="DK630" s="64"/>
      <c r="DL630" s="64"/>
      <c r="DM630" s="64"/>
      <c r="DN630" s="64"/>
      <c r="DO630" s="64"/>
      <c r="DP630" s="64"/>
      <c r="DQ630" s="64"/>
      <c r="DR630" s="64"/>
      <c r="DS630" s="64"/>
    </row>
    <row r="631" spans="1:123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  <c r="AQ631" s="64"/>
      <c r="AR631" s="64"/>
      <c r="AS631" s="64"/>
      <c r="AT631" s="64"/>
      <c r="AU631" s="64"/>
      <c r="AV631" s="64"/>
      <c r="AW631" s="64"/>
      <c r="AX631" s="64"/>
      <c r="AY631" s="64"/>
      <c r="AZ631" s="64"/>
      <c r="BA631" s="64"/>
      <c r="BB631" s="64"/>
      <c r="BC631" s="64"/>
      <c r="BD631" s="64"/>
      <c r="BE631" s="64"/>
      <c r="BF631" s="64"/>
      <c r="BG631" s="64"/>
      <c r="BH631" s="64"/>
      <c r="BI631" s="64"/>
      <c r="BJ631" s="64"/>
      <c r="BK631" s="64"/>
      <c r="BL631" s="64"/>
      <c r="BM631" s="64"/>
      <c r="BN631" s="64"/>
      <c r="BO631" s="64"/>
      <c r="BP631" s="64"/>
      <c r="BQ631" s="64"/>
      <c r="BR631" s="64"/>
      <c r="BS631" s="64"/>
      <c r="BT631" s="64"/>
      <c r="BU631" s="64"/>
      <c r="BV631" s="64"/>
      <c r="BW631" s="64"/>
      <c r="BX631" s="64"/>
      <c r="BY631" s="64"/>
      <c r="BZ631" s="64"/>
      <c r="CA631" s="64"/>
      <c r="CB631" s="64"/>
      <c r="CC631" s="64"/>
      <c r="CD631" s="64"/>
      <c r="CE631" s="64"/>
      <c r="CF631" s="64"/>
      <c r="CG631" s="64"/>
      <c r="CH631" s="64"/>
      <c r="CI631" s="64"/>
      <c r="CJ631" s="64"/>
      <c r="CK631" s="64"/>
      <c r="CL631" s="64"/>
      <c r="CM631" s="64"/>
      <c r="CN631" s="64"/>
      <c r="CO631" s="64"/>
      <c r="CP631" s="64"/>
      <c r="CQ631" s="64"/>
      <c r="CR631" s="64"/>
      <c r="CS631" s="64"/>
      <c r="CT631" s="64"/>
      <c r="CU631" s="64"/>
      <c r="CV631" s="64"/>
      <c r="CW631" s="64"/>
      <c r="CX631" s="64"/>
      <c r="CY631" s="64"/>
      <c r="CZ631" s="64"/>
      <c r="DA631" s="64"/>
      <c r="DB631" s="64"/>
      <c r="DC631" s="64"/>
      <c r="DD631" s="64"/>
      <c r="DE631" s="64"/>
      <c r="DF631" s="64"/>
      <c r="DG631" s="64"/>
      <c r="DH631" s="64"/>
      <c r="DI631" s="64"/>
      <c r="DJ631" s="64"/>
      <c r="DK631" s="64"/>
      <c r="DL631" s="64"/>
      <c r="DM631" s="64"/>
      <c r="DN631" s="64"/>
      <c r="DO631" s="64"/>
      <c r="DP631" s="64"/>
      <c r="DQ631" s="64"/>
      <c r="DR631" s="64"/>
      <c r="DS631" s="64"/>
    </row>
    <row r="632" spans="1:123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  <c r="AV632" s="64"/>
      <c r="AW632" s="64"/>
      <c r="AX632" s="64"/>
      <c r="AY632" s="64"/>
      <c r="AZ632" s="64"/>
      <c r="BA632" s="64"/>
      <c r="BB632" s="64"/>
      <c r="BC632" s="64"/>
      <c r="BD632" s="64"/>
      <c r="BE632" s="64"/>
      <c r="BF632" s="64"/>
      <c r="BG632" s="64"/>
      <c r="BH632" s="64"/>
      <c r="BI632" s="64"/>
      <c r="BJ632" s="64"/>
      <c r="BK632" s="64"/>
      <c r="BL632" s="64"/>
      <c r="BM632" s="64"/>
      <c r="BN632" s="64"/>
      <c r="BO632" s="64"/>
      <c r="BP632" s="64"/>
      <c r="BQ632" s="64"/>
      <c r="BR632" s="64"/>
      <c r="BS632" s="64"/>
      <c r="BT632" s="64"/>
      <c r="BU632" s="64"/>
      <c r="BV632" s="64"/>
      <c r="BW632" s="64"/>
      <c r="BX632" s="64"/>
      <c r="BY632" s="64"/>
      <c r="BZ632" s="64"/>
      <c r="CA632" s="64"/>
      <c r="CB632" s="64"/>
      <c r="CC632" s="64"/>
      <c r="CD632" s="64"/>
      <c r="CE632" s="64"/>
      <c r="CF632" s="64"/>
      <c r="CG632" s="64"/>
      <c r="CH632" s="64"/>
      <c r="CI632" s="64"/>
      <c r="CJ632" s="64"/>
      <c r="CK632" s="64"/>
      <c r="CL632" s="64"/>
      <c r="CM632" s="64"/>
      <c r="CN632" s="64"/>
      <c r="CO632" s="64"/>
      <c r="CP632" s="64"/>
      <c r="CQ632" s="64"/>
      <c r="CR632" s="64"/>
      <c r="CS632" s="64"/>
      <c r="CT632" s="64"/>
      <c r="CU632" s="64"/>
      <c r="CV632" s="64"/>
      <c r="CW632" s="64"/>
      <c r="CX632" s="64"/>
      <c r="CY632" s="64"/>
      <c r="CZ632" s="64"/>
      <c r="DA632" s="64"/>
      <c r="DB632" s="64"/>
      <c r="DC632" s="64"/>
      <c r="DD632" s="64"/>
      <c r="DE632" s="64"/>
      <c r="DF632" s="64"/>
      <c r="DG632" s="64"/>
      <c r="DH632" s="64"/>
      <c r="DI632" s="64"/>
      <c r="DJ632" s="64"/>
      <c r="DK632" s="64"/>
      <c r="DL632" s="64"/>
      <c r="DM632" s="64"/>
      <c r="DN632" s="64"/>
      <c r="DO632" s="64"/>
      <c r="DP632" s="64"/>
      <c r="DQ632" s="64"/>
      <c r="DR632" s="64"/>
      <c r="DS632" s="64"/>
    </row>
    <row r="633" spans="1:123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  <c r="AO633" s="64"/>
      <c r="AP633" s="64"/>
      <c r="AQ633" s="64"/>
      <c r="AR633" s="64"/>
      <c r="AS633" s="64"/>
      <c r="AT633" s="64"/>
      <c r="AU633" s="64"/>
      <c r="AV633" s="64"/>
      <c r="AW633" s="64"/>
      <c r="AX633" s="64"/>
      <c r="AY633" s="64"/>
      <c r="AZ633" s="64"/>
      <c r="BA633" s="64"/>
      <c r="BB633" s="64"/>
      <c r="BC633" s="64"/>
      <c r="BD633" s="64"/>
      <c r="BE633" s="64"/>
      <c r="BF633" s="64"/>
      <c r="BG633" s="64"/>
      <c r="BH633" s="64"/>
      <c r="BI633" s="64"/>
      <c r="BJ633" s="64"/>
      <c r="BK633" s="64"/>
      <c r="BL633" s="64"/>
      <c r="BM633" s="64"/>
      <c r="BN633" s="64"/>
      <c r="BO633" s="64"/>
      <c r="BP633" s="64"/>
      <c r="BQ633" s="64"/>
      <c r="BR633" s="64"/>
      <c r="BS633" s="64"/>
      <c r="BT633" s="64"/>
      <c r="BU633" s="64"/>
      <c r="BV633" s="64"/>
      <c r="BW633" s="64"/>
      <c r="BX633" s="64"/>
      <c r="BY633" s="64"/>
      <c r="BZ633" s="64"/>
      <c r="CA633" s="64"/>
      <c r="CB633" s="64"/>
      <c r="CC633" s="64"/>
      <c r="CD633" s="64"/>
      <c r="CE633" s="64"/>
      <c r="CF633" s="64"/>
      <c r="CG633" s="64"/>
      <c r="CH633" s="64"/>
      <c r="CI633" s="64"/>
      <c r="CJ633" s="64"/>
      <c r="CK633" s="64"/>
      <c r="CL633" s="64"/>
      <c r="CM633" s="64"/>
      <c r="CN633" s="64"/>
      <c r="CO633" s="64"/>
      <c r="CP633" s="64"/>
      <c r="CQ633" s="64"/>
      <c r="CR633" s="64"/>
      <c r="CS633" s="64"/>
      <c r="CT633" s="64"/>
      <c r="CU633" s="64"/>
      <c r="CV633" s="64"/>
      <c r="CW633" s="64"/>
      <c r="CX633" s="64"/>
      <c r="CY633" s="64"/>
      <c r="CZ633" s="64"/>
      <c r="DA633" s="64"/>
      <c r="DB633" s="64"/>
      <c r="DC633" s="64"/>
      <c r="DD633" s="64"/>
      <c r="DE633" s="64"/>
      <c r="DF633" s="64"/>
      <c r="DG633" s="64"/>
      <c r="DH633" s="64"/>
      <c r="DI633" s="64"/>
      <c r="DJ633" s="64"/>
      <c r="DK633" s="64"/>
      <c r="DL633" s="64"/>
      <c r="DM633" s="64"/>
      <c r="DN633" s="64"/>
      <c r="DO633" s="64"/>
      <c r="DP633" s="64"/>
      <c r="DQ633" s="64"/>
      <c r="DR633" s="64"/>
      <c r="DS633" s="64"/>
    </row>
    <row r="634" spans="1:123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  <c r="AO634" s="64"/>
      <c r="AP634" s="64"/>
      <c r="AQ634" s="64"/>
      <c r="AR634" s="64"/>
      <c r="AS634" s="64"/>
      <c r="AT634" s="64"/>
      <c r="AU634" s="64"/>
      <c r="AV634" s="64"/>
      <c r="AW634" s="64"/>
      <c r="AX634" s="64"/>
      <c r="AY634" s="64"/>
      <c r="AZ634" s="64"/>
      <c r="BA634" s="64"/>
      <c r="BB634" s="64"/>
      <c r="BC634" s="64"/>
      <c r="BD634" s="64"/>
      <c r="BE634" s="64"/>
      <c r="BF634" s="64"/>
      <c r="BG634" s="64"/>
      <c r="BH634" s="64"/>
      <c r="BI634" s="64"/>
      <c r="BJ634" s="64"/>
      <c r="BK634" s="64"/>
      <c r="BL634" s="64"/>
      <c r="BM634" s="64"/>
      <c r="BN634" s="64"/>
      <c r="BO634" s="64"/>
      <c r="BP634" s="64"/>
      <c r="BQ634" s="64"/>
      <c r="BR634" s="64"/>
      <c r="BS634" s="64"/>
      <c r="BT634" s="64"/>
      <c r="BU634" s="64"/>
      <c r="BV634" s="64"/>
      <c r="BW634" s="64"/>
      <c r="BX634" s="64"/>
      <c r="BY634" s="64"/>
      <c r="BZ634" s="64"/>
      <c r="CA634" s="64"/>
      <c r="CB634" s="64"/>
      <c r="CC634" s="64"/>
      <c r="CD634" s="64"/>
      <c r="CE634" s="64"/>
      <c r="CF634" s="64"/>
      <c r="CG634" s="64"/>
      <c r="CH634" s="64"/>
      <c r="CI634" s="64"/>
      <c r="CJ634" s="64"/>
      <c r="CK634" s="64"/>
      <c r="CL634" s="64"/>
      <c r="CM634" s="64"/>
      <c r="CN634" s="64"/>
      <c r="CO634" s="64"/>
      <c r="CP634" s="64"/>
      <c r="CQ634" s="64"/>
      <c r="CR634" s="64"/>
      <c r="CS634" s="64"/>
      <c r="CT634" s="64"/>
      <c r="CU634" s="64"/>
      <c r="CV634" s="64"/>
      <c r="CW634" s="64"/>
      <c r="CX634" s="64"/>
      <c r="CY634" s="64"/>
      <c r="CZ634" s="64"/>
      <c r="DA634" s="64"/>
      <c r="DB634" s="64"/>
      <c r="DC634" s="64"/>
      <c r="DD634" s="64"/>
      <c r="DE634" s="64"/>
      <c r="DF634" s="64"/>
      <c r="DG634" s="64"/>
      <c r="DH634" s="64"/>
      <c r="DI634" s="64"/>
      <c r="DJ634" s="64"/>
      <c r="DK634" s="64"/>
      <c r="DL634" s="64"/>
      <c r="DM634" s="64"/>
      <c r="DN634" s="64"/>
      <c r="DO634" s="64"/>
      <c r="DP634" s="64"/>
      <c r="DQ634" s="64"/>
      <c r="DR634" s="64"/>
      <c r="DS634" s="64"/>
    </row>
    <row r="635" spans="1:123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  <c r="AO635" s="64"/>
      <c r="AP635" s="64"/>
      <c r="AQ635" s="64"/>
      <c r="AR635" s="64"/>
      <c r="AS635" s="64"/>
      <c r="AT635" s="64"/>
      <c r="AU635" s="64"/>
      <c r="AV635" s="64"/>
      <c r="AW635" s="64"/>
      <c r="AX635" s="64"/>
      <c r="AY635" s="64"/>
      <c r="AZ635" s="64"/>
      <c r="BA635" s="64"/>
      <c r="BB635" s="64"/>
      <c r="BC635" s="64"/>
      <c r="BD635" s="64"/>
      <c r="BE635" s="64"/>
      <c r="BF635" s="64"/>
      <c r="BG635" s="64"/>
      <c r="BH635" s="64"/>
      <c r="BI635" s="64"/>
      <c r="BJ635" s="64"/>
      <c r="BK635" s="64"/>
      <c r="BL635" s="64"/>
      <c r="BM635" s="64"/>
      <c r="BN635" s="64"/>
      <c r="BO635" s="64"/>
      <c r="BP635" s="64"/>
      <c r="BQ635" s="64"/>
      <c r="BR635" s="64"/>
      <c r="BS635" s="64"/>
      <c r="BT635" s="64"/>
      <c r="BU635" s="64"/>
      <c r="BV635" s="64"/>
      <c r="BW635" s="64"/>
      <c r="BX635" s="64"/>
      <c r="BY635" s="64"/>
      <c r="BZ635" s="64"/>
      <c r="CA635" s="64"/>
      <c r="CB635" s="64"/>
      <c r="CC635" s="64"/>
      <c r="CD635" s="64"/>
      <c r="CE635" s="64"/>
      <c r="CF635" s="64"/>
      <c r="CG635" s="64"/>
      <c r="CH635" s="64"/>
      <c r="CI635" s="64"/>
      <c r="CJ635" s="64"/>
      <c r="CK635" s="64"/>
      <c r="CL635" s="64"/>
      <c r="CM635" s="64"/>
      <c r="CN635" s="64"/>
      <c r="CO635" s="64"/>
      <c r="CP635" s="64"/>
      <c r="CQ635" s="64"/>
      <c r="CR635" s="64"/>
      <c r="CS635" s="64"/>
      <c r="CT635" s="64"/>
      <c r="CU635" s="64"/>
      <c r="CV635" s="64"/>
      <c r="CW635" s="64"/>
      <c r="CX635" s="64"/>
      <c r="CY635" s="64"/>
      <c r="CZ635" s="64"/>
      <c r="DA635" s="64"/>
      <c r="DB635" s="64"/>
      <c r="DC635" s="64"/>
      <c r="DD635" s="64"/>
      <c r="DE635" s="64"/>
      <c r="DF635" s="64"/>
      <c r="DG635" s="64"/>
      <c r="DH635" s="64"/>
      <c r="DI635" s="64"/>
      <c r="DJ635" s="64"/>
      <c r="DK635" s="64"/>
      <c r="DL635" s="64"/>
      <c r="DM635" s="64"/>
      <c r="DN635" s="64"/>
      <c r="DO635" s="64"/>
      <c r="DP635" s="64"/>
      <c r="DQ635" s="64"/>
      <c r="DR635" s="64"/>
      <c r="DS635" s="64"/>
    </row>
    <row r="636" spans="1:123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  <c r="AO636" s="64"/>
      <c r="AP636" s="64"/>
      <c r="AQ636" s="64"/>
      <c r="AR636" s="64"/>
      <c r="AS636" s="64"/>
      <c r="AT636" s="64"/>
      <c r="AU636" s="64"/>
      <c r="AV636" s="64"/>
      <c r="AW636" s="64"/>
      <c r="AX636" s="64"/>
      <c r="AY636" s="64"/>
      <c r="AZ636" s="64"/>
      <c r="BA636" s="64"/>
      <c r="BB636" s="64"/>
      <c r="BC636" s="64"/>
      <c r="BD636" s="64"/>
      <c r="BE636" s="64"/>
      <c r="BF636" s="64"/>
      <c r="BG636" s="64"/>
      <c r="BH636" s="64"/>
      <c r="BI636" s="64"/>
      <c r="BJ636" s="64"/>
      <c r="BK636" s="64"/>
      <c r="BL636" s="64"/>
      <c r="BM636" s="64"/>
      <c r="BN636" s="64"/>
      <c r="BO636" s="64"/>
      <c r="BP636" s="64"/>
      <c r="BQ636" s="64"/>
      <c r="BR636" s="64"/>
      <c r="BS636" s="64"/>
      <c r="BT636" s="64"/>
      <c r="BU636" s="64"/>
      <c r="BV636" s="64"/>
      <c r="BW636" s="64"/>
      <c r="BX636" s="64"/>
      <c r="BY636" s="64"/>
      <c r="BZ636" s="64"/>
      <c r="CA636" s="64"/>
      <c r="CB636" s="64"/>
      <c r="CC636" s="64"/>
      <c r="CD636" s="64"/>
      <c r="CE636" s="64"/>
      <c r="CF636" s="64"/>
      <c r="CG636" s="64"/>
      <c r="CH636" s="64"/>
      <c r="CI636" s="64"/>
      <c r="CJ636" s="64"/>
      <c r="CK636" s="64"/>
      <c r="CL636" s="64"/>
      <c r="CM636" s="64"/>
      <c r="CN636" s="64"/>
      <c r="CO636" s="64"/>
      <c r="CP636" s="64"/>
      <c r="CQ636" s="64"/>
      <c r="CR636" s="64"/>
      <c r="CS636" s="64"/>
      <c r="CT636" s="64"/>
      <c r="CU636" s="64"/>
      <c r="CV636" s="64"/>
      <c r="CW636" s="64"/>
      <c r="CX636" s="64"/>
      <c r="CY636" s="64"/>
      <c r="CZ636" s="64"/>
      <c r="DA636" s="64"/>
      <c r="DB636" s="64"/>
      <c r="DC636" s="64"/>
      <c r="DD636" s="64"/>
      <c r="DE636" s="64"/>
      <c r="DF636" s="64"/>
      <c r="DG636" s="64"/>
      <c r="DH636" s="64"/>
      <c r="DI636" s="64"/>
      <c r="DJ636" s="64"/>
      <c r="DK636" s="64"/>
      <c r="DL636" s="64"/>
      <c r="DM636" s="64"/>
      <c r="DN636" s="64"/>
      <c r="DO636" s="64"/>
      <c r="DP636" s="64"/>
      <c r="DQ636" s="64"/>
      <c r="DR636" s="64"/>
      <c r="DS636" s="64"/>
    </row>
    <row r="637" spans="1:123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  <c r="AO637" s="64"/>
      <c r="AP637" s="64"/>
      <c r="AQ637" s="64"/>
      <c r="AR637" s="64"/>
      <c r="AS637" s="64"/>
      <c r="AT637" s="64"/>
      <c r="AU637" s="64"/>
      <c r="AV637" s="64"/>
      <c r="AW637" s="64"/>
      <c r="AX637" s="64"/>
      <c r="AY637" s="64"/>
      <c r="AZ637" s="64"/>
      <c r="BA637" s="64"/>
      <c r="BB637" s="64"/>
      <c r="BC637" s="64"/>
      <c r="BD637" s="64"/>
      <c r="BE637" s="64"/>
      <c r="BF637" s="64"/>
      <c r="BG637" s="64"/>
      <c r="BH637" s="64"/>
      <c r="BI637" s="64"/>
      <c r="BJ637" s="64"/>
      <c r="BK637" s="64"/>
      <c r="BL637" s="64"/>
      <c r="BM637" s="64"/>
      <c r="BN637" s="64"/>
      <c r="BO637" s="64"/>
      <c r="BP637" s="64"/>
      <c r="BQ637" s="64"/>
      <c r="BR637" s="64"/>
      <c r="BS637" s="64"/>
      <c r="BT637" s="64"/>
      <c r="BU637" s="64"/>
      <c r="BV637" s="64"/>
      <c r="BW637" s="64"/>
      <c r="BX637" s="64"/>
      <c r="BY637" s="64"/>
      <c r="BZ637" s="64"/>
      <c r="CA637" s="64"/>
      <c r="CB637" s="64"/>
      <c r="CC637" s="64"/>
      <c r="CD637" s="64"/>
      <c r="CE637" s="64"/>
      <c r="CF637" s="64"/>
      <c r="CG637" s="64"/>
      <c r="CH637" s="64"/>
      <c r="CI637" s="64"/>
      <c r="CJ637" s="64"/>
      <c r="CK637" s="64"/>
      <c r="CL637" s="64"/>
      <c r="CM637" s="64"/>
      <c r="CN637" s="64"/>
      <c r="CO637" s="64"/>
      <c r="CP637" s="64"/>
      <c r="CQ637" s="64"/>
      <c r="CR637" s="64"/>
      <c r="CS637" s="64"/>
      <c r="CT637" s="64"/>
      <c r="CU637" s="64"/>
      <c r="CV637" s="64"/>
      <c r="CW637" s="64"/>
      <c r="CX637" s="64"/>
      <c r="CY637" s="64"/>
      <c r="CZ637" s="64"/>
      <c r="DA637" s="64"/>
      <c r="DB637" s="64"/>
      <c r="DC637" s="64"/>
      <c r="DD637" s="64"/>
      <c r="DE637" s="64"/>
      <c r="DF637" s="64"/>
      <c r="DG637" s="64"/>
      <c r="DH637" s="64"/>
      <c r="DI637" s="64"/>
      <c r="DJ637" s="64"/>
      <c r="DK637" s="64"/>
      <c r="DL637" s="64"/>
      <c r="DM637" s="64"/>
      <c r="DN637" s="64"/>
      <c r="DO637" s="64"/>
      <c r="DP637" s="64"/>
      <c r="DQ637" s="64"/>
      <c r="DR637" s="64"/>
      <c r="DS637" s="64"/>
    </row>
    <row r="638" spans="1:123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4"/>
      <c r="AP638" s="64"/>
      <c r="AQ638" s="64"/>
      <c r="AR638" s="64"/>
      <c r="AS638" s="64"/>
      <c r="AT638" s="64"/>
      <c r="AU638" s="64"/>
      <c r="AV638" s="64"/>
      <c r="AW638" s="64"/>
      <c r="AX638" s="64"/>
      <c r="AY638" s="64"/>
      <c r="AZ638" s="64"/>
      <c r="BA638" s="64"/>
      <c r="BB638" s="64"/>
      <c r="BC638" s="64"/>
      <c r="BD638" s="64"/>
      <c r="BE638" s="64"/>
      <c r="BF638" s="64"/>
      <c r="BG638" s="64"/>
      <c r="BH638" s="64"/>
      <c r="BI638" s="64"/>
      <c r="BJ638" s="64"/>
      <c r="BK638" s="64"/>
      <c r="BL638" s="64"/>
      <c r="BM638" s="64"/>
      <c r="BN638" s="64"/>
      <c r="BO638" s="64"/>
      <c r="BP638" s="64"/>
      <c r="BQ638" s="64"/>
      <c r="BR638" s="64"/>
      <c r="BS638" s="64"/>
      <c r="BT638" s="64"/>
      <c r="BU638" s="64"/>
      <c r="BV638" s="64"/>
      <c r="BW638" s="64"/>
      <c r="BX638" s="64"/>
      <c r="BY638" s="64"/>
      <c r="BZ638" s="64"/>
      <c r="CA638" s="64"/>
      <c r="CB638" s="64"/>
      <c r="CC638" s="64"/>
      <c r="CD638" s="64"/>
      <c r="CE638" s="64"/>
      <c r="CF638" s="64"/>
      <c r="CG638" s="64"/>
      <c r="CH638" s="64"/>
      <c r="CI638" s="64"/>
      <c r="CJ638" s="64"/>
      <c r="CK638" s="64"/>
      <c r="CL638" s="64"/>
      <c r="CM638" s="64"/>
      <c r="CN638" s="64"/>
      <c r="CO638" s="64"/>
      <c r="CP638" s="64"/>
      <c r="CQ638" s="64"/>
      <c r="CR638" s="64"/>
      <c r="CS638" s="64"/>
      <c r="CT638" s="64"/>
      <c r="CU638" s="64"/>
      <c r="CV638" s="64"/>
      <c r="CW638" s="64"/>
      <c r="CX638" s="64"/>
      <c r="CY638" s="64"/>
      <c r="CZ638" s="64"/>
      <c r="DA638" s="64"/>
      <c r="DB638" s="64"/>
      <c r="DC638" s="64"/>
      <c r="DD638" s="64"/>
      <c r="DE638" s="64"/>
      <c r="DF638" s="64"/>
      <c r="DG638" s="64"/>
      <c r="DH638" s="64"/>
      <c r="DI638" s="64"/>
      <c r="DJ638" s="64"/>
      <c r="DK638" s="64"/>
      <c r="DL638" s="64"/>
      <c r="DM638" s="64"/>
      <c r="DN638" s="64"/>
      <c r="DO638" s="64"/>
      <c r="DP638" s="64"/>
      <c r="DQ638" s="64"/>
      <c r="DR638" s="64"/>
      <c r="DS638" s="64"/>
    </row>
    <row r="639" spans="1:123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4"/>
      <c r="AP639" s="64"/>
      <c r="AQ639" s="64"/>
      <c r="AR639" s="64"/>
      <c r="AS639" s="64"/>
      <c r="AT639" s="64"/>
      <c r="AU639" s="64"/>
      <c r="AV639" s="64"/>
      <c r="AW639" s="64"/>
      <c r="AX639" s="64"/>
      <c r="AY639" s="64"/>
      <c r="AZ639" s="64"/>
      <c r="BA639" s="64"/>
      <c r="BB639" s="64"/>
      <c r="BC639" s="64"/>
      <c r="BD639" s="64"/>
      <c r="BE639" s="64"/>
      <c r="BF639" s="64"/>
      <c r="BG639" s="64"/>
      <c r="BH639" s="64"/>
      <c r="BI639" s="64"/>
      <c r="BJ639" s="64"/>
      <c r="BK639" s="64"/>
      <c r="BL639" s="64"/>
      <c r="BM639" s="64"/>
      <c r="BN639" s="64"/>
      <c r="BO639" s="64"/>
      <c r="BP639" s="64"/>
      <c r="BQ639" s="64"/>
      <c r="BR639" s="64"/>
      <c r="BS639" s="64"/>
      <c r="BT639" s="64"/>
      <c r="BU639" s="64"/>
      <c r="BV639" s="64"/>
      <c r="BW639" s="64"/>
      <c r="BX639" s="64"/>
      <c r="BY639" s="64"/>
      <c r="BZ639" s="64"/>
      <c r="CA639" s="64"/>
      <c r="CB639" s="64"/>
      <c r="CC639" s="64"/>
      <c r="CD639" s="64"/>
      <c r="CE639" s="64"/>
      <c r="CF639" s="64"/>
      <c r="CG639" s="64"/>
      <c r="CH639" s="64"/>
      <c r="CI639" s="64"/>
      <c r="CJ639" s="64"/>
      <c r="CK639" s="64"/>
      <c r="CL639" s="64"/>
      <c r="CM639" s="64"/>
      <c r="CN639" s="64"/>
      <c r="CO639" s="64"/>
      <c r="CP639" s="64"/>
      <c r="CQ639" s="64"/>
      <c r="CR639" s="64"/>
      <c r="CS639" s="64"/>
      <c r="CT639" s="64"/>
      <c r="CU639" s="64"/>
      <c r="CV639" s="64"/>
      <c r="CW639" s="64"/>
      <c r="CX639" s="64"/>
      <c r="CY639" s="64"/>
      <c r="CZ639" s="64"/>
      <c r="DA639" s="64"/>
      <c r="DB639" s="64"/>
      <c r="DC639" s="64"/>
      <c r="DD639" s="64"/>
      <c r="DE639" s="64"/>
      <c r="DF639" s="64"/>
      <c r="DG639" s="64"/>
      <c r="DH639" s="64"/>
      <c r="DI639" s="64"/>
      <c r="DJ639" s="64"/>
      <c r="DK639" s="64"/>
      <c r="DL639" s="64"/>
      <c r="DM639" s="64"/>
      <c r="DN639" s="64"/>
      <c r="DO639" s="64"/>
      <c r="DP639" s="64"/>
      <c r="DQ639" s="64"/>
      <c r="DR639" s="64"/>
      <c r="DS639" s="64"/>
    </row>
    <row r="640" spans="1:123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4"/>
      <c r="AP640" s="64"/>
      <c r="AQ640" s="64"/>
      <c r="AR640" s="64"/>
      <c r="AS640" s="64"/>
      <c r="AT640" s="64"/>
      <c r="AU640" s="64"/>
      <c r="AV640" s="64"/>
      <c r="AW640" s="64"/>
      <c r="AX640" s="64"/>
      <c r="AY640" s="64"/>
      <c r="AZ640" s="64"/>
      <c r="BA640" s="64"/>
      <c r="BB640" s="64"/>
      <c r="BC640" s="64"/>
      <c r="BD640" s="64"/>
      <c r="BE640" s="64"/>
      <c r="BF640" s="64"/>
      <c r="BG640" s="64"/>
      <c r="BH640" s="64"/>
      <c r="BI640" s="64"/>
      <c r="BJ640" s="64"/>
      <c r="BK640" s="64"/>
      <c r="BL640" s="64"/>
      <c r="BM640" s="64"/>
      <c r="BN640" s="64"/>
      <c r="BO640" s="64"/>
      <c r="BP640" s="64"/>
      <c r="BQ640" s="64"/>
      <c r="BR640" s="64"/>
      <c r="BS640" s="64"/>
      <c r="BT640" s="64"/>
      <c r="BU640" s="64"/>
      <c r="BV640" s="64"/>
      <c r="BW640" s="64"/>
      <c r="BX640" s="64"/>
      <c r="BY640" s="64"/>
      <c r="BZ640" s="64"/>
      <c r="CA640" s="64"/>
      <c r="CB640" s="64"/>
      <c r="CC640" s="64"/>
      <c r="CD640" s="64"/>
      <c r="CE640" s="64"/>
      <c r="CF640" s="64"/>
      <c r="CG640" s="64"/>
      <c r="CH640" s="64"/>
      <c r="CI640" s="64"/>
      <c r="CJ640" s="64"/>
      <c r="CK640" s="64"/>
      <c r="CL640" s="64"/>
      <c r="CM640" s="64"/>
      <c r="CN640" s="64"/>
      <c r="CO640" s="64"/>
      <c r="CP640" s="64"/>
      <c r="CQ640" s="64"/>
      <c r="CR640" s="64"/>
      <c r="CS640" s="64"/>
      <c r="CT640" s="64"/>
      <c r="CU640" s="64"/>
      <c r="CV640" s="64"/>
      <c r="CW640" s="64"/>
      <c r="CX640" s="64"/>
      <c r="CY640" s="64"/>
      <c r="CZ640" s="64"/>
      <c r="DA640" s="64"/>
      <c r="DB640" s="64"/>
      <c r="DC640" s="64"/>
      <c r="DD640" s="64"/>
      <c r="DE640" s="64"/>
      <c r="DF640" s="64"/>
      <c r="DG640" s="64"/>
      <c r="DH640" s="64"/>
      <c r="DI640" s="64"/>
      <c r="DJ640" s="64"/>
      <c r="DK640" s="64"/>
      <c r="DL640" s="64"/>
      <c r="DM640" s="64"/>
      <c r="DN640" s="64"/>
      <c r="DO640" s="64"/>
      <c r="DP640" s="64"/>
      <c r="DQ640" s="64"/>
      <c r="DR640" s="64"/>
      <c r="DS640" s="64"/>
    </row>
    <row r="641" spans="1:123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  <c r="AO641" s="64"/>
      <c r="AP641" s="64"/>
      <c r="AQ641" s="64"/>
      <c r="AR641" s="64"/>
      <c r="AS641" s="64"/>
      <c r="AT641" s="64"/>
      <c r="AU641" s="64"/>
      <c r="AV641" s="64"/>
      <c r="AW641" s="64"/>
      <c r="AX641" s="64"/>
      <c r="AY641" s="64"/>
      <c r="AZ641" s="64"/>
      <c r="BA641" s="64"/>
      <c r="BB641" s="64"/>
      <c r="BC641" s="64"/>
      <c r="BD641" s="64"/>
      <c r="BE641" s="64"/>
      <c r="BF641" s="64"/>
      <c r="BG641" s="64"/>
      <c r="BH641" s="64"/>
      <c r="BI641" s="64"/>
      <c r="BJ641" s="64"/>
      <c r="BK641" s="64"/>
      <c r="BL641" s="64"/>
      <c r="BM641" s="64"/>
      <c r="BN641" s="64"/>
      <c r="BO641" s="64"/>
      <c r="BP641" s="64"/>
      <c r="BQ641" s="64"/>
      <c r="BR641" s="64"/>
      <c r="BS641" s="64"/>
      <c r="BT641" s="64"/>
      <c r="BU641" s="64"/>
      <c r="BV641" s="64"/>
      <c r="BW641" s="64"/>
      <c r="BX641" s="64"/>
      <c r="BY641" s="64"/>
      <c r="BZ641" s="64"/>
      <c r="CA641" s="64"/>
      <c r="CB641" s="64"/>
      <c r="CC641" s="64"/>
      <c r="CD641" s="64"/>
      <c r="CE641" s="64"/>
      <c r="CF641" s="64"/>
      <c r="CG641" s="64"/>
      <c r="CH641" s="64"/>
      <c r="CI641" s="64"/>
      <c r="CJ641" s="64"/>
      <c r="CK641" s="64"/>
      <c r="CL641" s="64"/>
      <c r="CM641" s="64"/>
      <c r="CN641" s="64"/>
      <c r="CO641" s="64"/>
      <c r="CP641" s="64"/>
      <c r="CQ641" s="64"/>
      <c r="CR641" s="64"/>
      <c r="CS641" s="64"/>
      <c r="CT641" s="64"/>
      <c r="CU641" s="64"/>
      <c r="CV641" s="64"/>
      <c r="CW641" s="64"/>
      <c r="CX641" s="64"/>
      <c r="CY641" s="64"/>
      <c r="CZ641" s="64"/>
      <c r="DA641" s="64"/>
      <c r="DB641" s="64"/>
      <c r="DC641" s="64"/>
      <c r="DD641" s="64"/>
      <c r="DE641" s="64"/>
      <c r="DF641" s="64"/>
      <c r="DG641" s="64"/>
      <c r="DH641" s="64"/>
      <c r="DI641" s="64"/>
      <c r="DJ641" s="64"/>
      <c r="DK641" s="64"/>
      <c r="DL641" s="64"/>
      <c r="DM641" s="64"/>
      <c r="DN641" s="64"/>
      <c r="DO641" s="64"/>
      <c r="DP641" s="64"/>
      <c r="DQ641" s="64"/>
      <c r="DR641" s="64"/>
      <c r="DS641" s="64"/>
    </row>
    <row r="642" spans="1:123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  <c r="AO642" s="64"/>
      <c r="AP642" s="64"/>
      <c r="AQ642" s="64"/>
      <c r="AR642" s="64"/>
      <c r="AS642" s="64"/>
      <c r="AT642" s="64"/>
      <c r="AU642" s="64"/>
      <c r="AV642" s="64"/>
      <c r="AW642" s="64"/>
      <c r="AX642" s="64"/>
      <c r="AY642" s="64"/>
      <c r="AZ642" s="64"/>
      <c r="BA642" s="64"/>
      <c r="BB642" s="64"/>
      <c r="BC642" s="64"/>
      <c r="BD642" s="64"/>
      <c r="BE642" s="64"/>
      <c r="BF642" s="64"/>
      <c r="BG642" s="64"/>
      <c r="BH642" s="64"/>
      <c r="BI642" s="64"/>
      <c r="BJ642" s="64"/>
      <c r="BK642" s="64"/>
      <c r="BL642" s="64"/>
      <c r="BM642" s="64"/>
      <c r="BN642" s="64"/>
      <c r="BO642" s="64"/>
      <c r="BP642" s="64"/>
      <c r="BQ642" s="64"/>
      <c r="BR642" s="64"/>
      <c r="BS642" s="64"/>
      <c r="BT642" s="64"/>
      <c r="BU642" s="64"/>
      <c r="BV642" s="64"/>
      <c r="BW642" s="64"/>
      <c r="BX642" s="64"/>
      <c r="BY642" s="64"/>
      <c r="BZ642" s="64"/>
      <c r="CA642" s="64"/>
      <c r="CB642" s="64"/>
      <c r="CC642" s="64"/>
      <c r="CD642" s="64"/>
      <c r="CE642" s="64"/>
      <c r="CF642" s="64"/>
      <c r="CG642" s="64"/>
      <c r="CH642" s="64"/>
      <c r="CI642" s="64"/>
      <c r="CJ642" s="64"/>
      <c r="CK642" s="64"/>
      <c r="CL642" s="64"/>
      <c r="CM642" s="64"/>
      <c r="CN642" s="64"/>
      <c r="CO642" s="64"/>
      <c r="CP642" s="64"/>
      <c r="CQ642" s="64"/>
      <c r="CR642" s="64"/>
      <c r="CS642" s="64"/>
      <c r="CT642" s="64"/>
      <c r="CU642" s="64"/>
      <c r="CV642" s="64"/>
      <c r="CW642" s="64"/>
      <c r="CX642" s="64"/>
      <c r="CY642" s="64"/>
      <c r="CZ642" s="64"/>
      <c r="DA642" s="64"/>
      <c r="DB642" s="64"/>
      <c r="DC642" s="64"/>
      <c r="DD642" s="64"/>
      <c r="DE642" s="64"/>
      <c r="DF642" s="64"/>
      <c r="DG642" s="64"/>
      <c r="DH642" s="64"/>
      <c r="DI642" s="64"/>
      <c r="DJ642" s="64"/>
      <c r="DK642" s="64"/>
      <c r="DL642" s="64"/>
      <c r="DM642" s="64"/>
      <c r="DN642" s="64"/>
      <c r="DO642" s="64"/>
      <c r="DP642" s="64"/>
      <c r="DQ642" s="64"/>
      <c r="DR642" s="64"/>
      <c r="DS642" s="64"/>
    </row>
    <row r="643" spans="1:123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  <c r="AO643" s="64"/>
      <c r="AP643" s="64"/>
      <c r="AQ643" s="64"/>
      <c r="AR643" s="64"/>
      <c r="AS643" s="64"/>
      <c r="AT643" s="64"/>
      <c r="AU643" s="64"/>
      <c r="AV643" s="64"/>
      <c r="AW643" s="64"/>
      <c r="AX643" s="64"/>
      <c r="AY643" s="64"/>
      <c r="AZ643" s="64"/>
      <c r="BA643" s="64"/>
      <c r="BB643" s="64"/>
      <c r="BC643" s="64"/>
      <c r="BD643" s="64"/>
      <c r="BE643" s="64"/>
      <c r="BF643" s="64"/>
      <c r="BG643" s="64"/>
      <c r="BH643" s="64"/>
      <c r="BI643" s="64"/>
      <c r="BJ643" s="64"/>
      <c r="BK643" s="64"/>
      <c r="BL643" s="64"/>
      <c r="BM643" s="64"/>
      <c r="BN643" s="64"/>
      <c r="BO643" s="64"/>
      <c r="BP643" s="64"/>
      <c r="BQ643" s="64"/>
      <c r="BR643" s="64"/>
      <c r="BS643" s="64"/>
      <c r="BT643" s="64"/>
      <c r="BU643" s="64"/>
      <c r="BV643" s="64"/>
      <c r="BW643" s="64"/>
      <c r="BX643" s="64"/>
      <c r="BY643" s="64"/>
      <c r="BZ643" s="64"/>
      <c r="CA643" s="64"/>
      <c r="CB643" s="64"/>
      <c r="CC643" s="64"/>
      <c r="CD643" s="64"/>
      <c r="CE643" s="64"/>
      <c r="CF643" s="64"/>
      <c r="CG643" s="64"/>
      <c r="CH643" s="64"/>
      <c r="CI643" s="64"/>
      <c r="CJ643" s="64"/>
      <c r="CK643" s="64"/>
      <c r="CL643" s="64"/>
      <c r="CM643" s="64"/>
      <c r="CN643" s="64"/>
      <c r="CO643" s="64"/>
      <c r="CP643" s="64"/>
      <c r="CQ643" s="64"/>
      <c r="CR643" s="64"/>
      <c r="CS643" s="64"/>
      <c r="CT643" s="64"/>
      <c r="CU643" s="64"/>
      <c r="CV643" s="64"/>
      <c r="CW643" s="64"/>
      <c r="CX643" s="64"/>
      <c r="CY643" s="64"/>
      <c r="CZ643" s="64"/>
      <c r="DA643" s="64"/>
      <c r="DB643" s="64"/>
      <c r="DC643" s="64"/>
      <c r="DD643" s="64"/>
      <c r="DE643" s="64"/>
      <c r="DF643" s="64"/>
      <c r="DG643" s="64"/>
      <c r="DH643" s="64"/>
      <c r="DI643" s="64"/>
      <c r="DJ643" s="64"/>
      <c r="DK643" s="64"/>
      <c r="DL643" s="64"/>
      <c r="DM643" s="64"/>
      <c r="DN643" s="64"/>
      <c r="DO643" s="64"/>
      <c r="DP643" s="64"/>
      <c r="DQ643" s="64"/>
      <c r="DR643" s="64"/>
      <c r="DS643" s="64"/>
    </row>
    <row r="644" spans="1:123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  <c r="AO644" s="64"/>
      <c r="AP644" s="64"/>
      <c r="AQ644" s="64"/>
      <c r="AR644" s="64"/>
      <c r="AS644" s="64"/>
      <c r="AT644" s="64"/>
      <c r="AU644" s="64"/>
      <c r="AV644" s="64"/>
      <c r="AW644" s="64"/>
      <c r="AX644" s="64"/>
      <c r="AY644" s="64"/>
      <c r="AZ644" s="64"/>
      <c r="BA644" s="64"/>
      <c r="BB644" s="64"/>
      <c r="BC644" s="64"/>
      <c r="BD644" s="64"/>
      <c r="BE644" s="64"/>
      <c r="BF644" s="64"/>
      <c r="BG644" s="64"/>
      <c r="BH644" s="64"/>
      <c r="BI644" s="64"/>
      <c r="BJ644" s="64"/>
      <c r="BK644" s="64"/>
      <c r="BL644" s="64"/>
      <c r="BM644" s="64"/>
      <c r="BN644" s="64"/>
      <c r="BO644" s="64"/>
      <c r="BP644" s="64"/>
      <c r="BQ644" s="64"/>
      <c r="BR644" s="64"/>
      <c r="BS644" s="64"/>
      <c r="BT644" s="64"/>
      <c r="BU644" s="64"/>
      <c r="BV644" s="64"/>
      <c r="BW644" s="64"/>
      <c r="BX644" s="64"/>
      <c r="BY644" s="64"/>
      <c r="BZ644" s="64"/>
      <c r="CA644" s="64"/>
      <c r="CB644" s="64"/>
      <c r="CC644" s="64"/>
      <c r="CD644" s="64"/>
      <c r="CE644" s="64"/>
      <c r="CF644" s="64"/>
      <c r="CG644" s="64"/>
      <c r="CH644" s="64"/>
      <c r="CI644" s="64"/>
      <c r="CJ644" s="64"/>
      <c r="CK644" s="64"/>
      <c r="CL644" s="64"/>
      <c r="CM644" s="64"/>
      <c r="CN644" s="64"/>
      <c r="CO644" s="64"/>
      <c r="CP644" s="64"/>
      <c r="CQ644" s="64"/>
      <c r="CR644" s="64"/>
      <c r="CS644" s="64"/>
      <c r="CT644" s="64"/>
      <c r="CU644" s="64"/>
      <c r="CV644" s="64"/>
      <c r="CW644" s="64"/>
      <c r="CX644" s="64"/>
      <c r="CY644" s="64"/>
      <c r="CZ644" s="64"/>
      <c r="DA644" s="64"/>
      <c r="DB644" s="64"/>
      <c r="DC644" s="64"/>
      <c r="DD644" s="64"/>
      <c r="DE644" s="64"/>
      <c r="DF644" s="64"/>
      <c r="DG644" s="64"/>
      <c r="DH644" s="64"/>
      <c r="DI644" s="64"/>
      <c r="DJ644" s="64"/>
      <c r="DK644" s="64"/>
      <c r="DL644" s="64"/>
      <c r="DM644" s="64"/>
      <c r="DN644" s="64"/>
      <c r="DO644" s="64"/>
      <c r="DP644" s="64"/>
      <c r="DQ644" s="64"/>
      <c r="DR644" s="64"/>
      <c r="DS644" s="64"/>
    </row>
    <row r="645" spans="1:123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4"/>
      <c r="AP645" s="64"/>
      <c r="AQ645" s="64"/>
      <c r="AR645" s="64"/>
      <c r="AS645" s="64"/>
      <c r="AT645" s="64"/>
      <c r="AU645" s="64"/>
      <c r="AV645" s="64"/>
      <c r="AW645" s="64"/>
      <c r="AX645" s="64"/>
      <c r="AY645" s="64"/>
      <c r="AZ645" s="64"/>
      <c r="BA645" s="64"/>
      <c r="BB645" s="64"/>
      <c r="BC645" s="64"/>
      <c r="BD645" s="64"/>
      <c r="BE645" s="64"/>
      <c r="BF645" s="64"/>
      <c r="BG645" s="64"/>
      <c r="BH645" s="64"/>
      <c r="BI645" s="64"/>
      <c r="BJ645" s="64"/>
      <c r="BK645" s="64"/>
      <c r="BL645" s="64"/>
      <c r="BM645" s="64"/>
      <c r="BN645" s="64"/>
      <c r="BO645" s="64"/>
      <c r="BP645" s="64"/>
      <c r="BQ645" s="64"/>
      <c r="BR645" s="64"/>
      <c r="BS645" s="64"/>
      <c r="BT645" s="64"/>
      <c r="BU645" s="64"/>
      <c r="BV645" s="64"/>
      <c r="BW645" s="64"/>
      <c r="BX645" s="64"/>
      <c r="BY645" s="64"/>
      <c r="BZ645" s="64"/>
      <c r="CA645" s="64"/>
      <c r="CB645" s="64"/>
      <c r="CC645" s="64"/>
      <c r="CD645" s="64"/>
      <c r="CE645" s="64"/>
      <c r="CF645" s="64"/>
      <c r="CG645" s="64"/>
      <c r="CH645" s="64"/>
      <c r="CI645" s="64"/>
      <c r="CJ645" s="64"/>
      <c r="CK645" s="64"/>
      <c r="CL645" s="64"/>
      <c r="CM645" s="64"/>
      <c r="CN645" s="64"/>
      <c r="CO645" s="64"/>
      <c r="CP645" s="64"/>
      <c r="CQ645" s="64"/>
      <c r="CR645" s="64"/>
      <c r="CS645" s="64"/>
      <c r="CT645" s="64"/>
      <c r="CU645" s="64"/>
      <c r="CV645" s="64"/>
      <c r="CW645" s="64"/>
      <c r="CX645" s="64"/>
      <c r="CY645" s="64"/>
      <c r="CZ645" s="64"/>
      <c r="DA645" s="64"/>
      <c r="DB645" s="64"/>
      <c r="DC645" s="64"/>
      <c r="DD645" s="64"/>
      <c r="DE645" s="64"/>
      <c r="DF645" s="64"/>
      <c r="DG645" s="64"/>
      <c r="DH645" s="64"/>
      <c r="DI645" s="64"/>
      <c r="DJ645" s="64"/>
      <c r="DK645" s="64"/>
      <c r="DL645" s="64"/>
      <c r="DM645" s="64"/>
      <c r="DN645" s="64"/>
      <c r="DO645" s="64"/>
      <c r="DP645" s="64"/>
      <c r="DQ645" s="64"/>
      <c r="DR645" s="64"/>
      <c r="DS645" s="64"/>
    </row>
    <row r="646" spans="1:123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  <c r="AO646" s="64"/>
      <c r="AP646" s="64"/>
      <c r="AQ646" s="64"/>
      <c r="AR646" s="64"/>
      <c r="AS646" s="64"/>
      <c r="AT646" s="64"/>
      <c r="AU646" s="64"/>
      <c r="AV646" s="64"/>
      <c r="AW646" s="64"/>
      <c r="AX646" s="64"/>
      <c r="AY646" s="64"/>
      <c r="AZ646" s="64"/>
      <c r="BA646" s="64"/>
      <c r="BB646" s="64"/>
      <c r="BC646" s="64"/>
      <c r="BD646" s="64"/>
      <c r="BE646" s="64"/>
      <c r="BF646" s="64"/>
      <c r="BG646" s="64"/>
      <c r="BH646" s="64"/>
      <c r="BI646" s="64"/>
      <c r="BJ646" s="64"/>
      <c r="BK646" s="64"/>
      <c r="BL646" s="64"/>
      <c r="BM646" s="64"/>
      <c r="BN646" s="64"/>
      <c r="BO646" s="64"/>
      <c r="BP646" s="64"/>
      <c r="BQ646" s="64"/>
      <c r="BR646" s="64"/>
      <c r="BS646" s="64"/>
      <c r="BT646" s="64"/>
      <c r="BU646" s="64"/>
      <c r="BV646" s="64"/>
      <c r="BW646" s="64"/>
      <c r="BX646" s="64"/>
      <c r="BY646" s="64"/>
      <c r="BZ646" s="64"/>
      <c r="CA646" s="64"/>
      <c r="CB646" s="64"/>
      <c r="CC646" s="64"/>
      <c r="CD646" s="64"/>
      <c r="CE646" s="64"/>
      <c r="CF646" s="64"/>
      <c r="CG646" s="64"/>
      <c r="CH646" s="64"/>
      <c r="CI646" s="64"/>
      <c r="CJ646" s="64"/>
      <c r="CK646" s="64"/>
      <c r="CL646" s="64"/>
      <c r="CM646" s="64"/>
      <c r="CN646" s="64"/>
      <c r="CO646" s="64"/>
      <c r="CP646" s="64"/>
      <c r="CQ646" s="64"/>
      <c r="CR646" s="64"/>
      <c r="CS646" s="64"/>
      <c r="CT646" s="64"/>
      <c r="CU646" s="64"/>
      <c r="CV646" s="64"/>
      <c r="CW646" s="64"/>
      <c r="CX646" s="64"/>
      <c r="CY646" s="64"/>
      <c r="CZ646" s="64"/>
      <c r="DA646" s="64"/>
      <c r="DB646" s="64"/>
      <c r="DC646" s="64"/>
      <c r="DD646" s="64"/>
      <c r="DE646" s="64"/>
      <c r="DF646" s="64"/>
      <c r="DG646" s="64"/>
      <c r="DH646" s="64"/>
      <c r="DI646" s="64"/>
      <c r="DJ646" s="64"/>
      <c r="DK646" s="64"/>
      <c r="DL646" s="64"/>
      <c r="DM646" s="64"/>
      <c r="DN646" s="64"/>
      <c r="DO646" s="64"/>
      <c r="DP646" s="64"/>
      <c r="DQ646" s="64"/>
      <c r="DR646" s="64"/>
      <c r="DS646" s="64"/>
    </row>
    <row r="647" spans="1:123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  <c r="AO647" s="64"/>
      <c r="AP647" s="64"/>
      <c r="AQ647" s="64"/>
      <c r="AR647" s="64"/>
      <c r="AS647" s="64"/>
      <c r="AT647" s="64"/>
      <c r="AU647" s="64"/>
      <c r="AV647" s="64"/>
      <c r="AW647" s="64"/>
      <c r="AX647" s="64"/>
      <c r="AY647" s="64"/>
      <c r="AZ647" s="64"/>
      <c r="BA647" s="64"/>
      <c r="BB647" s="64"/>
      <c r="BC647" s="64"/>
      <c r="BD647" s="64"/>
      <c r="BE647" s="64"/>
      <c r="BF647" s="64"/>
      <c r="BG647" s="64"/>
      <c r="BH647" s="64"/>
      <c r="BI647" s="64"/>
      <c r="BJ647" s="64"/>
      <c r="BK647" s="64"/>
      <c r="BL647" s="64"/>
      <c r="BM647" s="64"/>
      <c r="BN647" s="64"/>
      <c r="BO647" s="64"/>
      <c r="BP647" s="64"/>
      <c r="BQ647" s="64"/>
      <c r="BR647" s="64"/>
      <c r="BS647" s="64"/>
      <c r="BT647" s="64"/>
      <c r="BU647" s="64"/>
      <c r="BV647" s="64"/>
      <c r="BW647" s="64"/>
      <c r="BX647" s="64"/>
      <c r="BY647" s="64"/>
      <c r="BZ647" s="64"/>
      <c r="CA647" s="64"/>
      <c r="CB647" s="64"/>
      <c r="CC647" s="64"/>
      <c r="CD647" s="64"/>
      <c r="CE647" s="64"/>
      <c r="CF647" s="64"/>
      <c r="CG647" s="64"/>
      <c r="CH647" s="64"/>
      <c r="CI647" s="64"/>
      <c r="CJ647" s="64"/>
      <c r="CK647" s="64"/>
      <c r="CL647" s="64"/>
      <c r="CM647" s="64"/>
      <c r="CN647" s="64"/>
      <c r="CO647" s="64"/>
      <c r="CP647" s="64"/>
      <c r="CQ647" s="64"/>
      <c r="CR647" s="64"/>
      <c r="CS647" s="64"/>
      <c r="CT647" s="64"/>
      <c r="CU647" s="64"/>
      <c r="CV647" s="64"/>
      <c r="CW647" s="64"/>
      <c r="CX647" s="64"/>
      <c r="CY647" s="64"/>
      <c r="CZ647" s="64"/>
      <c r="DA647" s="64"/>
      <c r="DB647" s="64"/>
      <c r="DC647" s="64"/>
      <c r="DD647" s="64"/>
      <c r="DE647" s="64"/>
      <c r="DF647" s="64"/>
      <c r="DG647" s="64"/>
      <c r="DH647" s="64"/>
      <c r="DI647" s="64"/>
      <c r="DJ647" s="64"/>
      <c r="DK647" s="64"/>
      <c r="DL647" s="64"/>
      <c r="DM647" s="64"/>
      <c r="DN647" s="64"/>
      <c r="DO647" s="64"/>
      <c r="DP647" s="64"/>
      <c r="DQ647" s="64"/>
      <c r="DR647" s="64"/>
      <c r="DS647" s="64"/>
    </row>
    <row r="648" spans="1:123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  <c r="AW648" s="64"/>
      <c r="AX648" s="64"/>
      <c r="AY648" s="64"/>
      <c r="AZ648" s="64"/>
      <c r="BA648" s="64"/>
      <c r="BB648" s="64"/>
      <c r="BC648" s="64"/>
      <c r="BD648" s="64"/>
      <c r="BE648" s="64"/>
      <c r="BF648" s="64"/>
      <c r="BG648" s="64"/>
      <c r="BH648" s="64"/>
      <c r="BI648" s="64"/>
      <c r="BJ648" s="64"/>
      <c r="BK648" s="64"/>
      <c r="BL648" s="64"/>
      <c r="BM648" s="64"/>
      <c r="BN648" s="64"/>
      <c r="BO648" s="64"/>
      <c r="BP648" s="64"/>
      <c r="BQ648" s="64"/>
      <c r="BR648" s="64"/>
      <c r="BS648" s="64"/>
      <c r="BT648" s="64"/>
      <c r="BU648" s="64"/>
      <c r="BV648" s="64"/>
      <c r="BW648" s="64"/>
      <c r="BX648" s="64"/>
      <c r="BY648" s="64"/>
      <c r="BZ648" s="64"/>
      <c r="CA648" s="64"/>
      <c r="CB648" s="64"/>
      <c r="CC648" s="64"/>
      <c r="CD648" s="64"/>
      <c r="CE648" s="64"/>
      <c r="CF648" s="64"/>
      <c r="CG648" s="64"/>
      <c r="CH648" s="64"/>
      <c r="CI648" s="64"/>
      <c r="CJ648" s="64"/>
      <c r="CK648" s="64"/>
      <c r="CL648" s="64"/>
      <c r="CM648" s="64"/>
      <c r="CN648" s="64"/>
      <c r="CO648" s="64"/>
      <c r="CP648" s="64"/>
      <c r="CQ648" s="64"/>
      <c r="CR648" s="64"/>
      <c r="CS648" s="64"/>
      <c r="CT648" s="64"/>
      <c r="CU648" s="64"/>
      <c r="CV648" s="64"/>
      <c r="CW648" s="64"/>
      <c r="CX648" s="64"/>
      <c r="CY648" s="64"/>
      <c r="CZ648" s="64"/>
      <c r="DA648" s="64"/>
      <c r="DB648" s="64"/>
      <c r="DC648" s="64"/>
      <c r="DD648" s="64"/>
      <c r="DE648" s="64"/>
      <c r="DF648" s="64"/>
      <c r="DG648" s="64"/>
      <c r="DH648" s="64"/>
      <c r="DI648" s="64"/>
      <c r="DJ648" s="64"/>
      <c r="DK648" s="64"/>
      <c r="DL648" s="64"/>
      <c r="DM648" s="64"/>
      <c r="DN648" s="64"/>
      <c r="DO648" s="64"/>
      <c r="DP648" s="64"/>
      <c r="DQ648" s="64"/>
      <c r="DR648" s="64"/>
      <c r="DS648" s="64"/>
    </row>
    <row r="649" spans="1:123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  <c r="AV649" s="64"/>
      <c r="AW649" s="64"/>
      <c r="AX649" s="64"/>
      <c r="AY649" s="64"/>
      <c r="AZ649" s="64"/>
      <c r="BA649" s="64"/>
      <c r="BB649" s="64"/>
      <c r="BC649" s="64"/>
      <c r="BD649" s="64"/>
      <c r="BE649" s="64"/>
      <c r="BF649" s="64"/>
      <c r="BG649" s="64"/>
      <c r="BH649" s="64"/>
      <c r="BI649" s="64"/>
      <c r="BJ649" s="64"/>
      <c r="BK649" s="64"/>
      <c r="BL649" s="64"/>
      <c r="BM649" s="64"/>
      <c r="BN649" s="64"/>
      <c r="BO649" s="64"/>
      <c r="BP649" s="64"/>
      <c r="BQ649" s="64"/>
      <c r="BR649" s="64"/>
      <c r="BS649" s="64"/>
      <c r="BT649" s="64"/>
      <c r="BU649" s="64"/>
      <c r="BV649" s="64"/>
      <c r="BW649" s="64"/>
      <c r="BX649" s="64"/>
      <c r="BY649" s="64"/>
      <c r="BZ649" s="64"/>
      <c r="CA649" s="64"/>
      <c r="CB649" s="64"/>
      <c r="CC649" s="64"/>
      <c r="CD649" s="64"/>
      <c r="CE649" s="64"/>
      <c r="CF649" s="64"/>
      <c r="CG649" s="64"/>
      <c r="CH649" s="64"/>
      <c r="CI649" s="64"/>
      <c r="CJ649" s="64"/>
      <c r="CK649" s="64"/>
      <c r="CL649" s="64"/>
      <c r="CM649" s="64"/>
      <c r="CN649" s="64"/>
      <c r="CO649" s="64"/>
      <c r="CP649" s="64"/>
      <c r="CQ649" s="64"/>
      <c r="CR649" s="64"/>
      <c r="CS649" s="64"/>
      <c r="CT649" s="64"/>
      <c r="CU649" s="64"/>
      <c r="CV649" s="64"/>
      <c r="CW649" s="64"/>
      <c r="CX649" s="64"/>
      <c r="CY649" s="64"/>
      <c r="CZ649" s="64"/>
      <c r="DA649" s="64"/>
      <c r="DB649" s="64"/>
      <c r="DC649" s="64"/>
      <c r="DD649" s="64"/>
      <c r="DE649" s="64"/>
      <c r="DF649" s="64"/>
      <c r="DG649" s="64"/>
      <c r="DH649" s="64"/>
      <c r="DI649" s="64"/>
      <c r="DJ649" s="64"/>
      <c r="DK649" s="64"/>
      <c r="DL649" s="64"/>
      <c r="DM649" s="64"/>
      <c r="DN649" s="64"/>
      <c r="DO649" s="64"/>
      <c r="DP649" s="64"/>
      <c r="DQ649" s="64"/>
      <c r="DR649" s="64"/>
      <c r="DS649" s="64"/>
    </row>
    <row r="650" spans="1:123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  <c r="AV650" s="64"/>
      <c r="AW650" s="64"/>
      <c r="AX650" s="64"/>
      <c r="AY650" s="64"/>
      <c r="AZ650" s="64"/>
      <c r="BA650" s="64"/>
      <c r="BB650" s="64"/>
      <c r="BC650" s="64"/>
      <c r="BD650" s="64"/>
      <c r="BE650" s="64"/>
      <c r="BF650" s="64"/>
      <c r="BG650" s="64"/>
      <c r="BH650" s="64"/>
      <c r="BI650" s="64"/>
      <c r="BJ650" s="64"/>
      <c r="BK650" s="64"/>
      <c r="BL650" s="64"/>
      <c r="BM650" s="64"/>
      <c r="BN650" s="64"/>
      <c r="BO650" s="64"/>
      <c r="BP650" s="64"/>
      <c r="BQ650" s="64"/>
      <c r="BR650" s="64"/>
      <c r="BS650" s="64"/>
      <c r="BT650" s="64"/>
      <c r="BU650" s="64"/>
      <c r="BV650" s="64"/>
      <c r="BW650" s="64"/>
      <c r="BX650" s="64"/>
      <c r="BY650" s="64"/>
      <c r="BZ650" s="64"/>
      <c r="CA650" s="64"/>
      <c r="CB650" s="64"/>
      <c r="CC650" s="64"/>
      <c r="CD650" s="64"/>
      <c r="CE650" s="64"/>
      <c r="CF650" s="64"/>
      <c r="CG650" s="64"/>
      <c r="CH650" s="64"/>
      <c r="CI650" s="64"/>
      <c r="CJ650" s="64"/>
      <c r="CK650" s="64"/>
      <c r="CL650" s="64"/>
      <c r="CM650" s="64"/>
      <c r="CN650" s="64"/>
      <c r="CO650" s="64"/>
      <c r="CP650" s="64"/>
      <c r="CQ650" s="64"/>
      <c r="CR650" s="64"/>
      <c r="CS650" s="64"/>
      <c r="CT650" s="64"/>
      <c r="CU650" s="64"/>
      <c r="CV650" s="64"/>
      <c r="CW650" s="64"/>
      <c r="CX650" s="64"/>
      <c r="CY650" s="64"/>
      <c r="CZ650" s="64"/>
      <c r="DA650" s="64"/>
      <c r="DB650" s="64"/>
      <c r="DC650" s="64"/>
      <c r="DD650" s="64"/>
      <c r="DE650" s="64"/>
      <c r="DF650" s="64"/>
      <c r="DG650" s="64"/>
      <c r="DH650" s="64"/>
      <c r="DI650" s="64"/>
      <c r="DJ650" s="64"/>
      <c r="DK650" s="64"/>
      <c r="DL650" s="64"/>
      <c r="DM650" s="64"/>
      <c r="DN650" s="64"/>
      <c r="DO650" s="64"/>
      <c r="DP650" s="64"/>
      <c r="DQ650" s="64"/>
      <c r="DR650" s="64"/>
      <c r="DS650" s="64"/>
    </row>
    <row r="651" spans="1:123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  <c r="AW651" s="64"/>
      <c r="AX651" s="64"/>
      <c r="AY651" s="64"/>
      <c r="AZ651" s="64"/>
      <c r="BA651" s="64"/>
      <c r="BB651" s="64"/>
      <c r="BC651" s="64"/>
      <c r="BD651" s="64"/>
      <c r="BE651" s="64"/>
      <c r="BF651" s="64"/>
      <c r="BG651" s="64"/>
      <c r="BH651" s="64"/>
      <c r="BI651" s="64"/>
      <c r="BJ651" s="64"/>
      <c r="BK651" s="64"/>
      <c r="BL651" s="64"/>
      <c r="BM651" s="64"/>
      <c r="BN651" s="64"/>
      <c r="BO651" s="64"/>
      <c r="BP651" s="64"/>
      <c r="BQ651" s="64"/>
      <c r="BR651" s="64"/>
      <c r="BS651" s="64"/>
      <c r="BT651" s="64"/>
      <c r="BU651" s="64"/>
      <c r="BV651" s="64"/>
      <c r="BW651" s="64"/>
      <c r="BX651" s="64"/>
      <c r="BY651" s="64"/>
      <c r="BZ651" s="64"/>
      <c r="CA651" s="64"/>
      <c r="CB651" s="64"/>
      <c r="CC651" s="64"/>
      <c r="CD651" s="64"/>
      <c r="CE651" s="64"/>
      <c r="CF651" s="64"/>
      <c r="CG651" s="64"/>
      <c r="CH651" s="64"/>
      <c r="CI651" s="64"/>
      <c r="CJ651" s="64"/>
      <c r="CK651" s="64"/>
      <c r="CL651" s="64"/>
      <c r="CM651" s="64"/>
      <c r="CN651" s="64"/>
      <c r="CO651" s="64"/>
      <c r="CP651" s="64"/>
      <c r="CQ651" s="64"/>
      <c r="CR651" s="64"/>
      <c r="CS651" s="64"/>
      <c r="CT651" s="64"/>
      <c r="CU651" s="64"/>
      <c r="CV651" s="64"/>
      <c r="CW651" s="64"/>
      <c r="CX651" s="64"/>
      <c r="CY651" s="64"/>
      <c r="CZ651" s="64"/>
      <c r="DA651" s="64"/>
      <c r="DB651" s="64"/>
      <c r="DC651" s="64"/>
      <c r="DD651" s="64"/>
      <c r="DE651" s="64"/>
      <c r="DF651" s="64"/>
      <c r="DG651" s="64"/>
      <c r="DH651" s="64"/>
      <c r="DI651" s="64"/>
      <c r="DJ651" s="64"/>
      <c r="DK651" s="64"/>
      <c r="DL651" s="64"/>
      <c r="DM651" s="64"/>
      <c r="DN651" s="64"/>
      <c r="DO651" s="64"/>
      <c r="DP651" s="64"/>
      <c r="DQ651" s="64"/>
      <c r="DR651" s="64"/>
      <c r="DS651" s="64"/>
    </row>
    <row r="652" spans="1:123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  <c r="AW652" s="64"/>
      <c r="AX652" s="64"/>
      <c r="AY652" s="64"/>
      <c r="AZ652" s="64"/>
      <c r="BA652" s="64"/>
      <c r="BB652" s="64"/>
      <c r="BC652" s="64"/>
      <c r="BD652" s="64"/>
      <c r="BE652" s="64"/>
      <c r="BF652" s="64"/>
      <c r="BG652" s="64"/>
      <c r="BH652" s="64"/>
      <c r="BI652" s="64"/>
      <c r="BJ652" s="64"/>
      <c r="BK652" s="64"/>
      <c r="BL652" s="64"/>
      <c r="BM652" s="64"/>
      <c r="BN652" s="64"/>
      <c r="BO652" s="64"/>
      <c r="BP652" s="64"/>
      <c r="BQ652" s="64"/>
      <c r="BR652" s="64"/>
      <c r="BS652" s="64"/>
      <c r="BT652" s="64"/>
      <c r="BU652" s="64"/>
      <c r="BV652" s="64"/>
      <c r="BW652" s="64"/>
      <c r="BX652" s="64"/>
      <c r="BY652" s="64"/>
      <c r="BZ652" s="64"/>
      <c r="CA652" s="64"/>
      <c r="CB652" s="64"/>
      <c r="CC652" s="64"/>
      <c r="CD652" s="64"/>
      <c r="CE652" s="64"/>
      <c r="CF652" s="64"/>
      <c r="CG652" s="64"/>
      <c r="CH652" s="64"/>
      <c r="CI652" s="64"/>
      <c r="CJ652" s="64"/>
      <c r="CK652" s="64"/>
      <c r="CL652" s="64"/>
      <c r="CM652" s="64"/>
      <c r="CN652" s="64"/>
      <c r="CO652" s="64"/>
      <c r="CP652" s="64"/>
      <c r="CQ652" s="64"/>
      <c r="CR652" s="64"/>
      <c r="CS652" s="64"/>
      <c r="CT652" s="64"/>
      <c r="CU652" s="64"/>
      <c r="CV652" s="64"/>
      <c r="CW652" s="64"/>
      <c r="CX652" s="64"/>
      <c r="CY652" s="64"/>
      <c r="CZ652" s="64"/>
      <c r="DA652" s="64"/>
      <c r="DB652" s="64"/>
      <c r="DC652" s="64"/>
      <c r="DD652" s="64"/>
      <c r="DE652" s="64"/>
      <c r="DF652" s="64"/>
      <c r="DG652" s="64"/>
      <c r="DH652" s="64"/>
      <c r="DI652" s="64"/>
      <c r="DJ652" s="64"/>
      <c r="DK652" s="64"/>
      <c r="DL652" s="64"/>
      <c r="DM652" s="64"/>
      <c r="DN652" s="64"/>
      <c r="DO652" s="64"/>
      <c r="DP652" s="64"/>
      <c r="DQ652" s="64"/>
      <c r="DR652" s="64"/>
      <c r="DS652" s="64"/>
    </row>
    <row r="653" spans="1:123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  <c r="AO653" s="64"/>
      <c r="AP653" s="64"/>
      <c r="AQ653" s="64"/>
      <c r="AR653" s="64"/>
      <c r="AS653" s="64"/>
      <c r="AT653" s="64"/>
      <c r="AU653" s="64"/>
      <c r="AV653" s="64"/>
      <c r="AW653" s="64"/>
      <c r="AX653" s="64"/>
      <c r="AY653" s="64"/>
      <c r="AZ653" s="64"/>
      <c r="BA653" s="64"/>
      <c r="BB653" s="64"/>
      <c r="BC653" s="64"/>
      <c r="BD653" s="64"/>
      <c r="BE653" s="64"/>
      <c r="BF653" s="64"/>
      <c r="BG653" s="64"/>
      <c r="BH653" s="64"/>
      <c r="BI653" s="64"/>
      <c r="BJ653" s="64"/>
      <c r="BK653" s="64"/>
      <c r="BL653" s="64"/>
      <c r="BM653" s="64"/>
      <c r="BN653" s="64"/>
      <c r="BO653" s="64"/>
      <c r="BP653" s="64"/>
      <c r="BQ653" s="64"/>
      <c r="BR653" s="64"/>
      <c r="BS653" s="64"/>
      <c r="BT653" s="64"/>
      <c r="BU653" s="64"/>
      <c r="BV653" s="64"/>
      <c r="BW653" s="64"/>
      <c r="BX653" s="64"/>
      <c r="BY653" s="64"/>
      <c r="BZ653" s="64"/>
      <c r="CA653" s="64"/>
      <c r="CB653" s="64"/>
      <c r="CC653" s="64"/>
      <c r="CD653" s="64"/>
      <c r="CE653" s="64"/>
      <c r="CF653" s="64"/>
      <c r="CG653" s="64"/>
      <c r="CH653" s="64"/>
      <c r="CI653" s="64"/>
      <c r="CJ653" s="64"/>
      <c r="CK653" s="64"/>
      <c r="CL653" s="64"/>
      <c r="CM653" s="64"/>
      <c r="CN653" s="64"/>
      <c r="CO653" s="64"/>
      <c r="CP653" s="64"/>
      <c r="CQ653" s="64"/>
      <c r="CR653" s="64"/>
      <c r="CS653" s="64"/>
      <c r="CT653" s="64"/>
      <c r="CU653" s="64"/>
      <c r="CV653" s="64"/>
      <c r="CW653" s="64"/>
      <c r="CX653" s="64"/>
      <c r="CY653" s="64"/>
      <c r="CZ653" s="64"/>
      <c r="DA653" s="64"/>
      <c r="DB653" s="64"/>
      <c r="DC653" s="64"/>
      <c r="DD653" s="64"/>
      <c r="DE653" s="64"/>
      <c r="DF653" s="64"/>
      <c r="DG653" s="64"/>
      <c r="DH653" s="64"/>
      <c r="DI653" s="64"/>
      <c r="DJ653" s="64"/>
      <c r="DK653" s="64"/>
      <c r="DL653" s="64"/>
      <c r="DM653" s="64"/>
      <c r="DN653" s="64"/>
      <c r="DO653" s="64"/>
      <c r="DP653" s="64"/>
      <c r="DQ653" s="64"/>
      <c r="DR653" s="64"/>
      <c r="DS653" s="64"/>
    </row>
    <row r="654" spans="1:123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  <c r="AO654" s="64"/>
      <c r="AP654" s="64"/>
      <c r="AQ654" s="64"/>
      <c r="AR654" s="64"/>
      <c r="AS654" s="64"/>
      <c r="AT654" s="64"/>
      <c r="AU654" s="64"/>
      <c r="AV654" s="64"/>
      <c r="AW654" s="64"/>
      <c r="AX654" s="64"/>
      <c r="AY654" s="64"/>
      <c r="AZ654" s="64"/>
      <c r="BA654" s="64"/>
      <c r="BB654" s="64"/>
      <c r="BC654" s="64"/>
      <c r="BD654" s="64"/>
      <c r="BE654" s="64"/>
      <c r="BF654" s="64"/>
      <c r="BG654" s="64"/>
      <c r="BH654" s="64"/>
      <c r="BI654" s="64"/>
      <c r="BJ654" s="64"/>
      <c r="BK654" s="64"/>
      <c r="BL654" s="64"/>
      <c r="BM654" s="64"/>
      <c r="BN654" s="64"/>
      <c r="BO654" s="64"/>
      <c r="BP654" s="64"/>
      <c r="BQ654" s="64"/>
      <c r="BR654" s="64"/>
      <c r="BS654" s="64"/>
      <c r="BT654" s="64"/>
      <c r="BU654" s="64"/>
      <c r="BV654" s="64"/>
      <c r="BW654" s="64"/>
      <c r="BX654" s="64"/>
      <c r="BY654" s="64"/>
      <c r="BZ654" s="64"/>
      <c r="CA654" s="64"/>
      <c r="CB654" s="64"/>
      <c r="CC654" s="64"/>
      <c r="CD654" s="64"/>
      <c r="CE654" s="64"/>
      <c r="CF654" s="64"/>
      <c r="CG654" s="64"/>
      <c r="CH654" s="64"/>
      <c r="CI654" s="64"/>
      <c r="CJ654" s="64"/>
      <c r="CK654" s="64"/>
      <c r="CL654" s="64"/>
      <c r="CM654" s="64"/>
      <c r="CN654" s="64"/>
      <c r="CO654" s="64"/>
      <c r="CP654" s="64"/>
      <c r="CQ654" s="64"/>
      <c r="CR654" s="64"/>
      <c r="CS654" s="64"/>
      <c r="CT654" s="64"/>
      <c r="CU654" s="64"/>
      <c r="CV654" s="64"/>
      <c r="CW654" s="64"/>
      <c r="CX654" s="64"/>
      <c r="CY654" s="64"/>
      <c r="CZ654" s="64"/>
      <c r="DA654" s="64"/>
      <c r="DB654" s="64"/>
      <c r="DC654" s="64"/>
      <c r="DD654" s="64"/>
      <c r="DE654" s="64"/>
      <c r="DF654" s="64"/>
      <c r="DG654" s="64"/>
      <c r="DH654" s="64"/>
      <c r="DI654" s="64"/>
      <c r="DJ654" s="64"/>
      <c r="DK654" s="64"/>
      <c r="DL654" s="64"/>
      <c r="DM654" s="64"/>
      <c r="DN654" s="64"/>
      <c r="DO654" s="64"/>
      <c r="DP654" s="64"/>
      <c r="DQ654" s="64"/>
      <c r="DR654" s="64"/>
      <c r="DS654" s="64"/>
    </row>
    <row r="655" spans="1:123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  <c r="AO655" s="64"/>
      <c r="AP655" s="64"/>
      <c r="AQ655" s="64"/>
      <c r="AR655" s="64"/>
      <c r="AS655" s="64"/>
      <c r="AT655" s="64"/>
      <c r="AU655" s="64"/>
      <c r="AV655" s="64"/>
      <c r="AW655" s="64"/>
      <c r="AX655" s="64"/>
      <c r="AY655" s="64"/>
      <c r="AZ655" s="64"/>
      <c r="BA655" s="64"/>
      <c r="BB655" s="64"/>
      <c r="BC655" s="64"/>
      <c r="BD655" s="64"/>
      <c r="BE655" s="64"/>
      <c r="BF655" s="64"/>
      <c r="BG655" s="64"/>
      <c r="BH655" s="64"/>
      <c r="BI655" s="64"/>
      <c r="BJ655" s="64"/>
      <c r="BK655" s="64"/>
      <c r="BL655" s="64"/>
      <c r="BM655" s="64"/>
      <c r="BN655" s="64"/>
      <c r="BO655" s="64"/>
      <c r="BP655" s="64"/>
      <c r="BQ655" s="64"/>
      <c r="BR655" s="64"/>
      <c r="BS655" s="64"/>
      <c r="BT655" s="64"/>
      <c r="BU655" s="64"/>
      <c r="BV655" s="64"/>
      <c r="BW655" s="64"/>
      <c r="BX655" s="64"/>
      <c r="BY655" s="64"/>
      <c r="BZ655" s="64"/>
      <c r="CA655" s="64"/>
      <c r="CB655" s="64"/>
      <c r="CC655" s="64"/>
      <c r="CD655" s="64"/>
      <c r="CE655" s="64"/>
      <c r="CF655" s="64"/>
      <c r="CG655" s="64"/>
      <c r="CH655" s="64"/>
      <c r="CI655" s="64"/>
      <c r="CJ655" s="64"/>
      <c r="CK655" s="64"/>
      <c r="CL655" s="64"/>
      <c r="CM655" s="64"/>
      <c r="CN655" s="64"/>
      <c r="CO655" s="64"/>
      <c r="CP655" s="64"/>
      <c r="CQ655" s="64"/>
      <c r="CR655" s="64"/>
      <c r="CS655" s="64"/>
      <c r="CT655" s="64"/>
      <c r="CU655" s="64"/>
      <c r="CV655" s="64"/>
      <c r="CW655" s="64"/>
      <c r="CX655" s="64"/>
      <c r="CY655" s="64"/>
      <c r="CZ655" s="64"/>
      <c r="DA655" s="64"/>
      <c r="DB655" s="64"/>
      <c r="DC655" s="64"/>
      <c r="DD655" s="64"/>
      <c r="DE655" s="64"/>
      <c r="DF655" s="64"/>
      <c r="DG655" s="64"/>
      <c r="DH655" s="64"/>
      <c r="DI655" s="64"/>
      <c r="DJ655" s="64"/>
      <c r="DK655" s="64"/>
      <c r="DL655" s="64"/>
      <c r="DM655" s="64"/>
      <c r="DN655" s="64"/>
      <c r="DO655" s="64"/>
      <c r="DP655" s="64"/>
      <c r="DQ655" s="64"/>
      <c r="DR655" s="64"/>
      <c r="DS655" s="64"/>
    </row>
    <row r="656" spans="1:123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  <c r="AO656" s="64"/>
      <c r="AP656" s="64"/>
      <c r="AQ656" s="64"/>
      <c r="AR656" s="64"/>
      <c r="AS656" s="64"/>
      <c r="AT656" s="64"/>
      <c r="AU656" s="64"/>
      <c r="AV656" s="64"/>
      <c r="AW656" s="64"/>
      <c r="AX656" s="64"/>
      <c r="AY656" s="64"/>
      <c r="AZ656" s="64"/>
      <c r="BA656" s="64"/>
      <c r="BB656" s="64"/>
      <c r="BC656" s="64"/>
      <c r="BD656" s="64"/>
      <c r="BE656" s="64"/>
      <c r="BF656" s="64"/>
      <c r="BG656" s="64"/>
      <c r="BH656" s="64"/>
      <c r="BI656" s="64"/>
      <c r="BJ656" s="64"/>
      <c r="BK656" s="64"/>
      <c r="BL656" s="64"/>
      <c r="BM656" s="64"/>
      <c r="BN656" s="64"/>
      <c r="BO656" s="64"/>
      <c r="BP656" s="64"/>
      <c r="BQ656" s="64"/>
      <c r="BR656" s="64"/>
      <c r="BS656" s="64"/>
      <c r="BT656" s="64"/>
      <c r="BU656" s="64"/>
      <c r="BV656" s="64"/>
      <c r="BW656" s="64"/>
      <c r="BX656" s="64"/>
      <c r="BY656" s="64"/>
      <c r="BZ656" s="64"/>
      <c r="CA656" s="64"/>
      <c r="CB656" s="64"/>
      <c r="CC656" s="64"/>
      <c r="CD656" s="64"/>
      <c r="CE656" s="64"/>
      <c r="CF656" s="64"/>
      <c r="CG656" s="64"/>
      <c r="CH656" s="64"/>
      <c r="CI656" s="64"/>
      <c r="CJ656" s="64"/>
      <c r="CK656" s="64"/>
      <c r="CL656" s="64"/>
      <c r="CM656" s="64"/>
      <c r="CN656" s="64"/>
      <c r="CO656" s="64"/>
      <c r="CP656" s="64"/>
      <c r="CQ656" s="64"/>
      <c r="CR656" s="64"/>
      <c r="CS656" s="64"/>
      <c r="CT656" s="64"/>
      <c r="CU656" s="64"/>
      <c r="CV656" s="64"/>
      <c r="CW656" s="64"/>
      <c r="CX656" s="64"/>
      <c r="CY656" s="64"/>
      <c r="CZ656" s="64"/>
      <c r="DA656" s="64"/>
      <c r="DB656" s="64"/>
      <c r="DC656" s="64"/>
      <c r="DD656" s="64"/>
      <c r="DE656" s="64"/>
      <c r="DF656" s="64"/>
      <c r="DG656" s="64"/>
      <c r="DH656" s="64"/>
      <c r="DI656" s="64"/>
      <c r="DJ656" s="64"/>
      <c r="DK656" s="64"/>
      <c r="DL656" s="64"/>
      <c r="DM656" s="64"/>
      <c r="DN656" s="64"/>
      <c r="DO656" s="64"/>
      <c r="DP656" s="64"/>
      <c r="DQ656" s="64"/>
      <c r="DR656" s="64"/>
      <c r="DS656" s="64"/>
    </row>
    <row r="657" spans="1:123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  <c r="AO657" s="64"/>
      <c r="AP657" s="64"/>
      <c r="AQ657" s="64"/>
      <c r="AR657" s="64"/>
      <c r="AS657" s="64"/>
      <c r="AT657" s="64"/>
      <c r="AU657" s="64"/>
      <c r="AV657" s="64"/>
      <c r="AW657" s="64"/>
      <c r="AX657" s="64"/>
      <c r="AY657" s="64"/>
      <c r="AZ657" s="64"/>
      <c r="BA657" s="64"/>
      <c r="BB657" s="64"/>
      <c r="BC657" s="64"/>
      <c r="BD657" s="64"/>
      <c r="BE657" s="64"/>
      <c r="BF657" s="64"/>
      <c r="BG657" s="64"/>
      <c r="BH657" s="64"/>
      <c r="BI657" s="64"/>
      <c r="BJ657" s="64"/>
      <c r="BK657" s="64"/>
      <c r="BL657" s="64"/>
      <c r="BM657" s="64"/>
      <c r="BN657" s="64"/>
      <c r="BO657" s="64"/>
      <c r="BP657" s="64"/>
      <c r="BQ657" s="64"/>
      <c r="BR657" s="64"/>
      <c r="BS657" s="64"/>
      <c r="BT657" s="64"/>
      <c r="BU657" s="64"/>
      <c r="BV657" s="64"/>
      <c r="BW657" s="64"/>
      <c r="BX657" s="64"/>
      <c r="BY657" s="64"/>
      <c r="BZ657" s="64"/>
      <c r="CA657" s="64"/>
      <c r="CB657" s="64"/>
      <c r="CC657" s="64"/>
      <c r="CD657" s="64"/>
      <c r="CE657" s="64"/>
      <c r="CF657" s="64"/>
      <c r="CG657" s="64"/>
      <c r="CH657" s="64"/>
      <c r="CI657" s="64"/>
      <c r="CJ657" s="64"/>
      <c r="CK657" s="64"/>
      <c r="CL657" s="64"/>
      <c r="CM657" s="64"/>
      <c r="CN657" s="64"/>
      <c r="CO657" s="64"/>
      <c r="CP657" s="64"/>
      <c r="CQ657" s="64"/>
      <c r="CR657" s="64"/>
      <c r="CS657" s="64"/>
      <c r="CT657" s="64"/>
      <c r="CU657" s="64"/>
      <c r="CV657" s="64"/>
      <c r="CW657" s="64"/>
      <c r="CX657" s="64"/>
      <c r="CY657" s="64"/>
      <c r="CZ657" s="64"/>
      <c r="DA657" s="64"/>
      <c r="DB657" s="64"/>
      <c r="DC657" s="64"/>
      <c r="DD657" s="64"/>
      <c r="DE657" s="64"/>
      <c r="DF657" s="64"/>
      <c r="DG657" s="64"/>
      <c r="DH657" s="64"/>
      <c r="DI657" s="64"/>
      <c r="DJ657" s="64"/>
      <c r="DK657" s="64"/>
      <c r="DL657" s="64"/>
      <c r="DM657" s="64"/>
      <c r="DN657" s="64"/>
      <c r="DO657" s="64"/>
      <c r="DP657" s="64"/>
      <c r="DQ657" s="64"/>
      <c r="DR657" s="64"/>
      <c r="DS657" s="64"/>
    </row>
    <row r="658" spans="1:123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  <c r="AV658" s="64"/>
      <c r="AW658" s="64"/>
      <c r="AX658" s="64"/>
      <c r="AY658" s="64"/>
      <c r="AZ658" s="64"/>
      <c r="BA658" s="64"/>
      <c r="BB658" s="64"/>
      <c r="BC658" s="64"/>
      <c r="BD658" s="64"/>
      <c r="BE658" s="64"/>
      <c r="BF658" s="64"/>
      <c r="BG658" s="64"/>
      <c r="BH658" s="64"/>
      <c r="BI658" s="64"/>
      <c r="BJ658" s="64"/>
      <c r="BK658" s="64"/>
      <c r="BL658" s="64"/>
      <c r="BM658" s="64"/>
      <c r="BN658" s="64"/>
      <c r="BO658" s="64"/>
      <c r="BP658" s="64"/>
      <c r="BQ658" s="64"/>
      <c r="BR658" s="64"/>
      <c r="BS658" s="64"/>
      <c r="BT658" s="64"/>
      <c r="BU658" s="64"/>
      <c r="BV658" s="64"/>
      <c r="BW658" s="64"/>
      <c r="BX658" s="64"/>
      <c r="BY658" s="64"/>
      <c r="BZ658" s="64"/>
      <c r="CA658" s="64"/>
      <c r="CB658" s="64"/>
      <c r="CC658" s="64"/>
      <c r="CD658" s="64"/>
      <c r="CE658" s="64"/>
      <c r="CF658" s="64"/>
      <c r="CG658" s="64"/>
      <c r="CH658" s="64"/>
      <c r="CI658" s="64"/>
      <c r="CJ658" s="64"/>
      <c r="CK658" s="64"/>
      <c r="CL658" s="64"/>
      <c r="CM658" s="64"/>
      <c r="CN658" s="64"/>
      <c r="CO658" s="64"/>
      <c r="CP658" s="64"/>
      <c r="CQ658" s="64"/>
      <c r="CR658" s="64"/>
      <c r="CS658" s="64"/>
      <c r="CT658" s="64"/>
      <c r="CU658" s="64"/>
      <c r="CV658" s="64"/>
      <c r="CW658" s="64"/>
      <c r="CX658" s="64"/>
      <c r="CY658" s="64"/>
      <c r="CZ658" s="64"/>
      <c r="DA658" s="64"/>
      <c r="DB658" s="64"/>
      <c r="DC658" s="64"/>
      <c r="DD658" s="64"/>
      <c r="DE658" s="64"/>
      <c r="DF658" s="64"/>
      <c r="DG658" s="64"/>
      <c r="DH658" s="64"/>
      <c r="DI658" s="64"/>
      <c r="DJ658" s="64"/>
      <c r="DK658" s="64"/>
      <c r="DL658" s="64"/>
      <c r="DM658" s="64"/>
      <c r="DN658" s="64"/>
      <c r="DO658" s="64"/>
      <c r="DP658" s="64"/>
      <c r="DQ658" s="64"/>
      <c r="DR658" s="64"/>
      <c r="DS658" s="64"/>
    </row>
    <row r="659" spans="1:123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  <c r="AO659" s="64"/>
      <c r="AP659" s="64"/>
      <c r="AQ659" s="64"/>
      <c r="AR659" s="64"/>
      <c r="AS659" s="64"/>
      <c r="AT659" s="64"/>
      <c r="AU659" s="64"/>
      <c r="AV659" s="64"/>
      <c r="AW659" s="64"/>
      <c r="AX659" s="64"/>
      <c r="AY659" s="64"/>
      <c r="AZ659" s="64"/>
      <c r="BA659" s="64"/>
      <c r="BB659" s="64"/>
      <c r="BC659" s="64"/>
      <c r="BD659" s="64"/>
      <c r="BE659" s="64"/>
      <c r="BF659" s="64"/>
      <c r="BG659" s="64"/>
      <c r="BH659" s="64"/>
      <c r="BI659" s="64"/>
      <c r="BJ659" s="64"/>
      <c r="BK659" s="64"/>
      <c r="BL659" s="64"/>
      <c r="BM659" s="64"/>
      <c r="BN659" s="64"/>
      <c r="BO659" s="64"/>
      <c r="BP659" s="64"/>
      <c r="BQ659" s="64"/>
      <c r="BR659" s="64"/>
      <c r="BS659" s="64"/>
      <c r="BT659" s="64"/>
      <c r="BU659" s="64"/>
      <c r="BV659" s="64"/>
      <c r="BW659" s="64"/>
      <c r="BX659" s="64"/>
      <c r="BY659" s="64"/>
      <c r="BZ659" s="64"/>
      <c r="CA659" s="64"/>
      <c r="CB659" s="64"/>
      <c r="CC659" s="64"/>
      <c r="CD659" s="64"/>
      <c r="CE659" s="64"/>
      <c r="CF659" s="64"/>
      <c r="CG659" s="64"/>
      <c r="CH659" s="64"/>
      <c r="CI659" s="64"/>
      <c r="CJ659" s="64"/>
      <c r="CK659" s="64"/>
      <c r="CL659" s="64"/>
      <c r="CM659" s="64"/>
      <c r="CN659" s="64"/>
      <c r="CO659" s="64"/>
      <c r="CP659" s="64"/>
      <c r="CQ659" s="64"/>
      <c r="CR659" s="64"/>
      <c r="CS659" s="64"/>
      <c r="CT659" s="64"/>
      <c r="CU659" s="64"/>
      <c r="CV659" s="64"/>
      <c r="CW659" s="64"/>
      <c r="CX659" s="64"/>
      <c r="CY659" s="64"/>
      <c r="CZ659" s="64"/>
      <c r="DA659" s="64"/>
      <c r="DB659" s="64"/>
      <c r="DC659" s="64"/>
      <c r="DD659" s="64"/>
      <c r="DE659" s="64"/>
      <c r="DF659" s="64"/>
      <c r="DG659" s="64"/>
      <c r="DH659" s="64"/>
      <c r="DI659" s="64"/>
      <c r="DJ659" s="64"/>
      <c r="DK659" s="64"/>
      <c r="DL659" s="64"/>
      <c r="DM659" s="64"/>
      <c r="DN659" s="64"/>
      <c r="DO659" s="64"/>
      <c r="DP659" s="64"/>
      <c r="DQ659" s="64"/>
      <c r="DR659" s="64"/>
      <c r="DS659" s="64"/>
    </row>
    <row r="660" spans="1:123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  <c r="AW660" s="64"/>
      <c r="AX660" s="64"/>
      <c r="AY660" s="64"/>
      <c r="AZ660" s="64"/>
      <c r="BA660" s="64"/>
      <c r="BB660" s="64"/>
      <c r="BC660" s="64"/>
      <c r="BD660" s="64"/>
      <c r="BE660" s="64"/>
      <c r="BF660" s="64"/>
      <c r="BG660" s="64"/>
      <c r="BH660" s="64"/>
      <c r="BI660" s="64"/>
      <c r="BJ660" s="64"/>
      <c r="BK660" s="64"/>
      <c r="BL660" s="64"/>
      <c r="BM660" s="64"/>
      <c r="BN660" s="64"/>
      <c r="BO660" s="64"/>
      <c r="BP660" s="64"/>
      <c r="BQ660" s="64"/>
      <c r="BR660" s="64"/>
      <c r="BS660" s="64"/>
      <c r="BT660" s="64"/>
      <c r="BU660" s="64"/>
      <c r="BV660" s="64"/>
      <c r="BW660" s="64"/>
      <c r="BX660" s="64"/>
      <c r="BY660" s="64"/>
      <c r="BZ660" s="64"/>
      <c r="CA660" s="64"/>
      <c r="CB660" s="64"/>
      <c r="CC660" s="64"/>
      <c r="CD660" s="64"/>
      <c r="CE660" s="64"/>
      <c r="CF660" s="64"/>
      <c r="CG660" s="64"/>
      <c r="CH660" s="64"/>
      <c r="CI660" s="64"/>
      <c r="CJ660" s="64"/>
      <c r="CK660" s="64"/>
      <c r="CL660" s="64"/>
      <c r="CM660" s="64"/>
      <c r="CN660" s="64"/>
      <c r="CO660" s="64"/>
      <c r="CP660" s="64"/>
      <c r="CQ660" s="64"/>
      <c r="CR660" s="64"/>
      <c r="CS660" s="64"/>
      <c r="CT660" s="64"/>
      <c r="CU660" s="64"/>
      <c r="CV660" s="64"/>
      <c r="CW660" s="64"/>
      <c r="CX660" s="64"/>
      <c r="CY660" s="64"/>
      <c r="CZ660" s="64"/>
      <c r="DA660" s="64"/>
      <c r="DB660" s="64"/>
      <c r="DC660" s="64"/>
      <c r="DD660" s="64"/>
      <c r="DE660" s="64"/>
      <c r="DF660" s="64"/>
      <c r="DG660" s="64"/>
      <c r="DH660" s="64"/>
      <c r="DI660" s="64"/>
      <c r="DJ660" s="64"/>
      <c r="DK660" s="64"/>
      <c r="DL660" s="64"/>
      <c r="DM660" s="64"/>
      <c r="DN660" s="64"/>
      <c r="DO660" s="64"/>
      <c r="DP660" s="64"/>
      <c r="DQ660" s="64"/>
      <c r="DR660" s="64"/>
      <c r="DS660" s="64"/>
    </row>
    <row r="661" spans="1:123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  <c r="AO661" s="64"/>
      <c r="AP661" s="64"/>
      <c r="AQ661" s="64"/>
      <c r="AR661" s="64"/>
      <c r="AS661" s="64"/>
      <c r="AT661" s="64"/>
      <c r="AU661" s="64"/>
      <c r="AV661" s="64"/>
      <c r="AW661" s="64"/>
      <c r="AX661" s="64"/>
      <c r="AY661" s="64"/>
      <c r="AZ661" s="64"/>
      <c r="BA661" s="64"/>
      <c r="BB661" s="64"/>
      <c r="BC661" s="64"/>
      <c r="BD661" s="64"/>
      <c r="BE661" s="64"/>
      <c r="BF661" s="64"/>
      <c r="BG661" s="64"/>
      <c r="BH661" s="64"/>
      <c r="BI661" s="64"/>
      <c r="BJ661" s="64"/>
      <c r="BK661" s="64"/>
      <c r="BL661" s="64"/>
      <c r="BM661" s="64"/>
      <c r="BN661" s="64"/>
      <c r="BO661" s="64"/>
      <c r="BP661" s="64"/>
      <c r="BQ661" s="64"/>
      <c r="BR661" s="64"/>
      <c r="BS661" s="64"/>
      <c r="BT661" s="64"/>
      <c r="BU661" s="64"/>
      <c r="BV661" s="64"/>
      <c r="BW661" s="64"/>
      <c r="BX661" s="64"/>
      <c r="BY661" s="64"/>
      <c r="BZ661" s="64"/>
      <c r="CA661" s="64"/>
      <c r="CB661" s="64"/>
      <c r="CC661" s="64"/>
      <c r="CD661" s="64"/>
      <c r="CE661" s="64"/>
      <c r="CF661" s="64"/>
      <c r="CG661" s="64"/>
      <c r="CH661" s="64"/>
      <c r="CI661" s="64"/>
      <c r="CJ661" s="64"/>
      <c r="CK661" s="64"/>
      <c r="CL661" s="64"/>
      <c r="CM661" s="64"/>
      <c r="CN661" s="64"/>
      <c r="CO661" s="64"/>
      <c r="CP661" s="64"/>
      <c r="CQ661" s="64"/>
      <c r="CR661" s="64"/>
      <c r="CS661" s="64"/>
      <c r="CT661" s="64"/>
      <c r="CU661" s="64"/>
      <c r="CV661" s="64"/>
      <c r="CW661" s="64"/>
      <c r="CX661" s="64"/>
      <c r="CY661" s="64"/>
      <c r="CZ661" s="64"/>
      <c r="DA661" s="64"/>
      <c r="DB661" s="64"/>
      <c r="DC661" s="64"/>
      <c r="DD661" s="64"/>
      <c r="DE661" s="64"/>
      <c r="DF661" s="64"/>
      <c r="DG661" s="64"/>
      <c r="DH661" s="64"/>
      <c r="DI661" s="64"/>
      <c r="DJ661" s="64"/>
      <c r="DK661" s="64"/>
      <c r="DL661" s="64"/>
      <c r="DM661" s="64"/>
      <c r="DN661" s="64"/>
      <c r="DO661" s="64"/>
      <c r="DP661" s="64"/>
      <c r="DQ661" s="64"/>
      <c r="DR661" s="64"/>
      <c r="DS661" s="64"/>
    </row>
    <row r="662" spans="1:123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  <c r="AV662" s="64"/>
      <c r="AW662" s="64"/>
      <c r="AX662" s="64"/>
      <c r="AY662" s="64"/>
      <c r="AZ662" s="64"/>
      <c r="BA662" s="64"/>
      <c r="BB662" s="64"/>
      <c r="BC662" s="64"/>
      <c r="BD662" s="64"/>
      <c r="BE662" s="64"/>
      <c r="BF662" s="64"/>
      <c r="BG662" s="64"/>
      <c r="BH662" s="64"/>
      <c r="BI662" s="64"/>
      <c r="BJ662" s="64"/>
      <c r="BK662" s="64"/>
      <c r="BL662" s="64"/>
      <c r="BM662" s="64"/>
      <c r="BN662" s="64"/>
      <c r="BO662" s="64"/>
      <c r="BP662" s="64"/>
      <c r="BQ662" s="64"/>
      <c r="BR662" s="64"/>
      <c r="BS662" s="64"/>
      <c r="BT662" s="64"/>
      <c r="BU662" s="64"/>
      <c r="BV662" s="64"/>
      <c r="BW662" s="64"/>
      <c r="BX662" s="64"/>
      <c r="BY662" s="64"/>
      <c r="BZ662" s="64"/>
      <c r="CA662" s="64"/>
      <c r="CB662" s="64"/>
      <c r="CC662" s="64"/>
      <c r="CD662" s="64"/>
      <c r="CE662" s="64"/>
      <c r="CF662" s="64"/>
      <c r="CG662" s="64"/>
      <c r="CH662" s="64"/>
      <c r="CI662" s="64"/>
      <c r="CJ662" s="64"/>
      <c r="CK662" s="64"/>
      <c r="CL662" s="64"/>
      <c r="CM662" s="64"/>
      <c r="CN662" s="64"/>
      <c r="CO662" s="64"/>
      <c r="CP662" s="64"/>
      <c r="CQ662" s="64"/>
      <c r="CR662" s="64"/>
      <c r="CS662" s="64"/>
      <c r="CT662" s="64"/>
      <c r="CU662" s="64"/>
      <c r="CV662" s="64"/>
      <c r="CW662" s="64"/>
      <c r="CX662" s="64"/>
      <c r="CY662" s="64"/>
      <c r="CZ662" s="64"/>
      <c r="DA662" s="64"/>
      <c r="DB662" s="64"/>
      <c r="DC662" s="64"/>
      <c r="DD662" s="64"/>
      <c r="DE662" s="64"/>
      <c r="DF662" s="64"/>
      <c r="DG662" s="64"/>
      <c r="DH662" s="64"/>
      <c r="DI662" s="64"/>
      <c r="DJ662" s="64"/>
      <c r="DK662" s="64"/>
      <c r="DL662" s="64"/>
      <c r="DM662" s="64"/>
      <c r="DN662" s="64"/>
      <c r="DO662" s="64"/>
      <c r="DP662" s="64"/>
      <c r="DQ662" s="64"/>
      <c r="DR662" s="64"/>
      <c r="DS662" s="64"/>
    </row>
    <row r="663" spans="1:123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  <c r="AO663" s="64"/>
      <c r="AP663" s="64"/>
      <c r="AQ663" s="64"/>
      <c r="AR663" s="64"/>
      <c r="AS663" s="64"/>
      <c r="AT663" s="64"/>
      <c r="AU663" s="64"/>
      <c r="AV663" s="64"/>
      <c r="AW663" s="64"/>
      <c r="AX663" s="64"/>
      <c r="AY663" s="64"/>
      <c r="AZ663" s="64"/>
      <c r="BA663" s="64"/>
      <c r="BB663" s="64"/>
      <c r="BC663" s="64"/>
      <c r="BD663" s="64"/>
      <c r="BE663" s="64"/>
      <c r="BF663" s="64"/>
      <c r="BG663" s="64"/>
      <c r="BH663" s="64"/>
      <c r="BI663" s="64"/>
      <c r="BJ663" s="64"/>
      <c r="BK663" s="64"/>
      <c r="BL663" s="64"/>
      <c r="BM663" s="64"/>
      <c r="BN663" s="64"/>
      <c r="BO663" s="64"/>
      <c r="BP663" s="64"/>
      <c r="BQ663" s="64"/>
      <c r="BR663" s="64"/>
      <c r="BS663" s="64"/>
      <c r="BT663" s="64"/>
      <c r="BU663" s="64"/>
      <c r="BV663" s="64"/>
      <c r="BW663" s="64"/>
      <c r="BX663" s="64"/>
      <c r="BY663" s="64"/>
      <c r="BZ663" s="64"/>
      <c r="CA663" s="64"/>
      <c r="CB663" s="64"/>
      <c r="CC663" s="64"/>
      <c r="CD663" s="64"/>
      <c r="CE663" s="64"/>
      <c r="CF663" s="64"/>
      <c r="CG663" s="64"/>
      <c r="CH663" s="64"/>
      <c r="CI663" s="64"/>
      <c r="CJ663" s="64"/>
      <c r="CK663" s="64"/>
      <c r="CL663" s="64"/>
      <c r="CM663" s="64"/>
      <c r="CN663" s="64"/>
      <c r="CO663" s="64"/>
      <c r="CP663" s="64"/>
      <c r="CQ663" s="64"/>
      <c r="CR663" s="64"/>
      <c r="CS663" s="64"/>
      <c r="CT663" s="64"/>
      <c r="CU663" s="64"/>
      <c r="CV663" s="64"/>
      <c r="CW663" s="64"/>
      <c r="CX663" s="64"/>
      <c r="CY663" s="64"/>
      <c r="CZ663" s="64"/>
      <c r="DA663" s="64"/>
      <c r="DB663" s="64"/>
      <c r="DC663" s="64"/>
      <c r="DD663" s="64"/>
      <c r="DE663" s="64"/>
      <c r="DF663" s="64"/>
      <c r="DG663" s="64"/>
      <c r="DH663" s="64"/>
      <c r="DI663" s="64"/>
      <c r="DJ663" s="64"/>
      <c r="DK663" s="64"/>
      <c r="DL663" s="64"/>
      <c r="DM663" s="64"/>
      <c r="DN663" s="64"/>
      <c r="DO663" s="64"/>
      <c r="DP663" s="64"/>
      <c r="DQ663" s="64"/>
      <c r="DR663" s="64"/>
      <c r="DS663" s="64"/>
    </row>
    <row r="664" spans="1:123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  <c r="AO664" s="64"/>
      <c r="AP664" s="64"/>
      <c r="AQ664" s="64"/>
      <c r="AR664" s="64"/>
      <c r="AS664" s="64"/>
      <c r="AT664" s="64"/>
      <c r="AU664" s="64"/>
      <c r="AV664" s="64"/>
      <c r="AW664" s="64"/>
      <c r="AX664" s="64"/>
      <c r="AY664" s="64"/>
      <c r="AZ664" s="64"/>
      <c r="BA664" s="64"/>
      <c r="BB664" s="64"/>
      <c r="BC664" s="64"/>
      <c r="BD664" s="64"/>
      <c r="BE664" s="64"/>
      <c r="BF664" s="64"/>
      <c r="BG664" s="64"/>
      <c r="BH664" s="64"/>
      <c r="BI664" s="64"/>
      <c r="BJ664" s="64"/>
      <c r="BK664" s="64"/>
      <c r="BL664" s="64"/>
      <c r="BM664" s="64"/>
      <c r="BN664" s="64"/>
      <c r="BO664" s="64"/>
      <c r="BP664" s="64"/>
      <c r="BQ664" s="64"/>
      <c r="BR664" s="64"/>
      <c r="BS664" s="64"/>
      <c r="BT664" s="64"/>
      <c r="BU664" s="64"/>
      <c r="BV664" s="64"/>
      <c r="BW664" s="64"/>
      <c r="BX664" s="64"/>
      <c r="BY664" s="64"/>
      <c r="BZ664" s="64"/>
      <c r="CA664" s="64"/>
      <c r="CB664" s="64"/>
      <c r="CC664" s="64"/>
      <c r="CD664" s="64"/>
      <c r="CE664" s="64"/>
      <c r="CF664" s="64"/>
      <c r="CG664" s="64"/>
      <c r="CH664" s="64"/>
      <c r="CI664" s="64"/>
      <c r="CJ664" s="64"/>
      <c r="CK664" s="64"/>
      <c r="CL664" s="64"/>
      <c r="CM664" s="64"/>
      <c r="CN664" s="64"/>
      <c r="CO664" s="64"/>
      <c r="CP664" s="64"/>
      <c r="CQ664" s="64"/>
      <c r="CR664" s="64"/>
      <c r="CS664" s="64"/>
      <c r="CT664" s="64"/>
      <c r="CU664" s="64"/>
      <c r="CV664" s="64"/>
      <c r="CW664" s="64"/>
      <c r="CX664" s="64"/>
      <c r="CY664" s="64"/>
      <c r="CZ664" s="64"/>
      <c r="DA664" s="64"/>
      <c r="DB664" s="64"/>
      <c r="DC664" s="64"/>
      <c r="DD664" s="64"/>
      <c r="DE664" s="64"/>
      <c r="DF664" s="64"/>
      <c r="DG664" s="64"/>
      <c r="DH664" s="64"/>
      <c r="DI664" s="64"/>
      <c r="DJ664" s="64"/>
      <c r="DK664" s="64"/>
      <c r="DL664" s="64"/>
      <c r="DM664" s="64"/>
      <c r="DN664" s="64"/>
      <c r="DO664" s="64"/>
      <c r="DP664" s="64"/>
      <c r="DQ664" s="64"/>
      <c r="DR664" s="64"/>
      <c r="DS664" s="64"/>
    </row>
    <row r="665" spans="1:123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  <c r="AO665" s="64"/>
      <c r="AP665" s="64"/>
      <c r="AQ665" s="64"/>
      <c r="AR665" s="64"/>
      <c r="AS665" s="64"/>
      <c r="AT665" s="64"/>
      <c r="AU665" s="64"/>
      <c r="AV665" s="64"/>
      <c r="AW665" s="64"/>
      <c r="AX665" s="64"/>
      <c r="AY665" s="64"/>
      <c r="AZ665" s="64"/>
      <c r="BA665" s="64"/>
      <c r="BB665" s="64"/>
      <c r="BC665" s="64"/>
      <c r="BD665" s="64"/>
      <c r="BE665" s="64"/>
      <c r="BF665" s="64"/>
      <c r="BG665" s="64"/>
      <c r="BH665" s="64"/>
      <c r="BI665" s="64"/>
      <c r="BJ665" s="64"/>
      <c r="BK665" s="64"/>
      <c r="BL665" s="64"/>
      <c r="BM665" s="64"/>
      <c r="BN665" s="64"/>
      <c r="BO665" s="64"/>
      <c r="BP665" s="64"/>
      <c r="BQ665" s="64"/>
      <c r="BR665" s="64"/>
      <c r="BS665" s="64"/>
      <c r="BT665" s="64"/>
      <c r="BU665" s="64"/>
      <c r="BV665" s="64"/>
      <c r="BW665" s="64"/>
      <c r="BX665" s="64"/>
      <c r="BY665" s="64"/>
      <c r="BZ665" s="64"/>
      <c r="CA665" s="64"/>
      <c r="CB665" s="64"/>
      <c r="CC665" s="64"/>
      <c r="CD665" s="64"/>
      <c r="CE665" s="64"/>
      <c r="CF665" s="64"/>
      <c r="CG665" s="64"/>
      <c r="CH665" s="64"/>
      <c r="CI665" s="64"/>
      <c r="CJ665" s="64"/>
      <c r="CK665" s="64"/>
      <c r="CL665" s="64"/>
      <c r="CM665" s="64"/>
      <c r="CN665" s="64"/>
      <c r="CO665" s="64"/>
      <c r="CP665" s="64"/>
      <c r="CQ665" s="64"/>
      <c r="CR665" s="64"/>
      <c r="CS665" s="64"/>
      <c r="CT665" s="64"/>
      <c r="CU665" s="64"/>
      <c r="CV665" s="64"/>
      <c r="CW665" s="64"/>
      <c r="CX665" s="64"/>
      <c r="CY665" s="64"/>
      <c r="CZ665" s="64"/>
      <c r="DA665" s="64"/>
      <c r="DB665" s="64"/>
      <c r="DC665" s="64"/>
      <c r="DD665" s="64"/>
      <c r="DE665" s="64"/>
      <c r="DF665" s="64"/>
      <c r="DG665" s="64"/>
      <c r="DH665" s="64"/>
      <c r="DI665" s="64"/>
      <c r="DJ665" s="64"/>
      <c r="DK665" s="64"/>
      <c r="DL665" s="64"/>
      <c r="DM665" s="64"/>
      <c r="DN665" s="64"/>
      <c r="DO665" s="64"/>
      <c r="DP665" s="64"/>
      <c r="DQ665" s="64"/>
      <c r="DR665" s="64"/>
      <c r="DS665" s="64"/>
    </row>
    <row r="666" spans="1:123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  <c r="AO666" s="64"/>
      <c r="AP666" s="64"/>
      <c r="AQ666" s="64"/>
      <c r="AR666" s="64"/>
      <c r="AS666" s="64"/>
      <c r="AT666" s="64"/>
      <c r="AU666" s="64"/>
      <c r="AV666" s="64"/>
      <c r="AW666" s="64"/>
      <c r="AX666" s="64"/>
      <c r="AY666" s="64"/>
      <c r="AZ666" s="64"/>
      <c r="BA666" s="64"/>
      <c r="BB666" s="64"/>
      <c r="BC666" s="64"/>
      <c r="BD666" s="64"/>
      <c r="BE666" s="64"/>
      <c r="BF666" s="64"/>
      <c r="BG666" s="64"/>
      <c r="BH666" s="64"/>
      <c r="BI666" s="64"/>
      <c r="BJ666" s="64"/>
      <c r="BK666" s="64"/>
      <c r="BL666" s="64"/>
      <c r="BM666" s="64"/>
      <c r="BN666" s="64"/>
      <c r="BO666" s="64"/>
      <c r="BP666" s="64"/>
      <c r="BQ666" s="64"/>
      <c r="BR666" s="64"/>
      <c r="BS666" s="64"/>
      <c r="BT666" s="64"/>
      <c r="BU666" s="64"/>
      <c r="BV666" s="64"/>
      <c r="BW666" s="64"/>
      <c r="BX666" s="64"/>
      <c r="BY666" s="64"/>
      <c r="BZ666" s="64"/>
      <c r="CA666" s="64"/>
      <c r="CB666" s="64"/>
      <c r="CC666" s="64"/>
      <c r="CD666" s="64"/>
      <c r="CE666" s="64"/>
      <c r="CF666" s="64"/>
      <c r="CG666" s="64"/>
      <c r="CH666" s="64"/>
      <c r="CI666" s="64"/>
      <c r="CJ666" s="64"/>
      <c r="CK666" s="64"/>
      <c r="CL666" s="64"/>
      <c r="CM666" s="64"/>
      <c r="CN666" s="64"/>
      <c r="CO666" s="64"/>
      <c r="CP666" s="64"/>
      <c r="CQ666" s="64"/>
      <c r="CR666" s="64"/>
      <c r="CS666" s="64"/>
      <c r="CT666" s="64"/>
      <c r="CU666" s="64"/>
      <c r="CV666" s="64"/>
      <c r="CW666" s="64"/>
      <c r="CX666" s="64"/>
      <c r="CY666" s="64"/>
      <c r="CZ666" s="64"/>
      <c r="DA666" s="64"/>
      <c r="DB666" s="64"/>
      <c r="DC666" s="64"/>
      <c r="DD666" s="64"/>
      <c r="DE666" s="64"/>
      <c r="DF666" s="64"/>
      <c r="DG666" s="64"/>
      <c r="DH666" s="64"/>
      <c r="DI666" s="64"/>
      <c r="DJ666" s="64"/>
      <c r="DK666" s="64"/>
      <c r="DL666" s="64"/>
      <c r="DM666" s="64"/>
      <c r="DN666" s="64"/>
      <c r="DO666" s="64"/>
      <c r="DP666" s="64"/>
      <c r="DQ666" s="64"/>
      <c r="DR666" s="64"/>
      <c r="DS666" s="64"/>
    </row>
    <row r="667" spans="1:123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  <c r="AO667" s="64"/>
      <c r="AP667" s="64"/>
      <c r="AQ667" s="64"/>
      <c r="AR667" s="64"/>
      <c r="AS667" s="64"/>
      <c r="AT667" s="64"/>
      <c r="AU667" s="64"/>
      <c r="AV667" s="64"/>
      <c r="AW667" s="64"/>
      <c r="AX667" s="64"/>
      <c r="AY667" s="64"/>
      <c r="AZ667" s="64"/>
      <c r="BA667" s="64"/>
      <c r="BB667" s="64"/>
      <c r="BC667" s="64"/>
      <c r="BD667" s="64"/>
      <c r="BE667" s="64"/>
      <c r="BF667" s="64"/>
      <c r="BG667" s="64"/>
      <c r="BH667" s="64"/>
      <c r="BI667" s="64"/>
      <c r="BJ667" s="64"/>
      <c r="BK667" s="64"/>
      <c r="BL667" s="64"/>
      <c r="BM667" s="64"/>
      <c r="BN667" s="64"/>
      <c r="BO667" s="64"/>
      <c r="BP667" s="64"/>
      <c r="BQ667" s="64"/>
      <c r="BR667" s="64"/>
      <c r="BS667" s="64"/>
      <c r="BT667" s="64"/>
      <c r="BU667" s="64"/>
      <c r="BV667" s="64"/>
      <c r="BW667" s="64"/>
      <c r="BX667" s="64"/>
      <c r="BY667" s="64"/>
      <c r="BZ667" s="64"/>
      <c r="CA667" s="64"/>
      <c r="CB667" s="64"/>
      <c r="CC667" s="64"/>
      <c r="CD667" s="64"/>
      <c r="CE667" s="64"/>
      <c r="CF667" s="64"/>
      <c r="CG667" s="64"/>
      <c r="CH667" s="64"/>
      <c r="CI667" s="64"/>
      <c r="CJ667" s="64"/>
      <c r="CK667" s="64"/>
      <c r="CL667" s="64"/>
      <c r="CM667" s="64"/>
      <c r="CN667" s="64"/>
      <c r="CO667" s="64"/>
      <c r="CP667" s="64"/>
      <c r="CQ667" s="64"/>
      <c r="CR667" s="64"/>
      <c r="CS667" s="64"/>
      <c r="CT667" s="64"/>
      <c r="CU667" s="64"/>
      <c r="CV667" s="64"/>
      <c r="CW667" s="64"/>
      <c r="CX667" s="64"/>
      <c r="CY667" s="64"/>
      <c r="CZ667" s="64"/>
      <c r="DA667" s="64"/>
      <c r="DB667" s="64"/>
      <c r="DC667" s="64"/>
      <c r="DD667" s="64"/>
      <c r="DE667" s="64"/>
      <c r="DF667" s="64"/>
      <c r="DG667" s="64"/>
      <c r="DH667" s="64"/>
      <c r="DI667" s="64"/>
      <c r="DJ667" s="64"/>
      <c r="DK667" s="64"/>
      <c r="DL667" s="64"/>
      <c r="DM667" s="64"/>
      <c r="DN667" s="64"/>
      <c r="DO667" s="64"/>
      <c r="DP667" s="64"/>
      <c r="DQ667" s="64"/>
      <c r="DR667" s="64"/>
      <c r="DS667" s="64"/>
    </row>
    <row r="668" spans="1:123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  <c r="AO668" s="64"/>
      <c r="AP668" s="64"/>
      <c r="AQ668" s="64"/>
      <c r="AR668" s="64"/>
      <c r="AS668" s="64"/>
      <c r="AT668" s="64"/>
      <c r="AU668" s="64"/>
      <c r="AV668" s="64"/>
      <c r="AW668" s="64"/>
      <c r="AX668" s="64"/>
      <c r="AY668" s="64"/>
      <c r="AZ668" s="64"/>
      <c r="BA668" s="64"/>
      <c r="BB668" s="64"/>
      <c r="BC668" s="64"/>
      <c r="BD668" s="64"/>
      <c r="BE668" s="64"/>
      <c r="BF668" s="64"/>
      <c r="BG668" s="64"/>
      <c r="BH668" s="64"/>
      <c r="BI668" s="64"/>
      <c r="BJ668" s="64"/>
      <c r="BK668" s="64"/>
      <c r="BL668" s="64"/>
      <c r="BM668" s="64"/>
      <c r="BN668" s="64"/>
      <c r="BO668" s="64"/>
      <c r="BP668" s="64"/>
      <c r="BQ668" s="64"/>
      <c r="BR668" s="64"/>
      <c r="BS668" s="64"/>
      <c r="BT668" s="64"/>
      <c r="BU668" s="64"/>
      <c r="BV668" s="64"/>
      <c r="BW668" s="64"/>
      <c r="BX668" s="64"/>
      <c r="BY668" s="64"/>
      <c r="BZ668" s="64"/>
      <c r="CA668" s="64"/>
      <c r="CB668" s="64"/>
      <c r="CC668" s="64"/>
      <c r="CD668" s="64"/>
      <c r="CE668" s="64"/>
      <c r="CF668" s="64"/>
      <c r="CG668" s="64"/>
      <c r="CH668" s="64"/>
      <c r="CI668" s="64"/>
      <c r="CJ668" s="64"/>
      <c r="CK668" s="64"/>
      <c r="CL668" s="64"/>
      <c r="CM668" s="64"/>
      <c r="CN668" s="64"/>
      <c r="CO668" s="64"/>
      <c r="CP668" s="64"/>
      <c r="CQ668" s="64"/>
      <c r="CR668" s="64"/>
      <c r="CS668" s="64"/>
      <c r="CT668" s="64"/>
      <c r="CU668" s="64"/>
      <c r="CV668" s="64"/>
      <c r="CW668" s="64"/>
      <c r="CX668" s="64"/>
      <c r="CY668" s="64"/>
      <c r="CZ668" s="64"/>
      <c r="DA668" s="64"/>
      <c r="DB668" s="64"/>
      <c r="DC668" s="64"/>
      <c r="DD668" s="64"/>
      <c r="DE668" s="64"/>
      <c r="DF668" s="64"/>
      <c r="DG668" s="64"/>
      <c r="DH668" s="64"/>
      <c r="DI668" s="64"/>
      <c r="DJ668" s="64"/>
      <c r="DK668" s="64"/>
      <c r="DL668" s="64"/>
      <c r="DM668" s="64"/>
      <c r="DN668" s="64"/>
      <c r="DO668" s="64"/>
      <c r="DP668" s="64"/>
      <c r="DQ668" s="64"/>
      <c r="DR668" s="64"/>
      <c r="DS668" s="64"/>
    </row>
    <row r="669" spans="1:123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  <c r="AO669" s="64"/>
      <c r="AP669" s="64"/>
      <c r="AQ669" s="64"/>
      <c r="AR669" s="64"/>
      <c r="AS669" s="64"/>
      <c r="AT669" s="64"/>
      <c r="AU669" s="64"/>
      <c r="AV669" s="64"/>
      <c r="AW669" s="64"/>
      <c r="AX669" s="64"/>
      <c r="AY669" s="64"/>
      <c r="AZ669" s="64"/>
      <c r="BA669" s="64"/>
      <c r="BB669" s="64"/>
      <c r="BC669" s="64"/>
      <c r="BD669" s="64"/>
      <c r="BE669" s="64"/>
      <c r="BF669" s="64"/>
      <c r="BG669" s="64"/>
      <c r="BH669" s="64"/>
      <c r="BI669" s="64"/>
      <c r="BJ669" s="64"/>
      <c r="BK669" s="64"/>
      <c r="BL669" s="64"/>
      <c r="BM669" s="64"/>
      <c r="BN669" s="64"/>
      <c r="BO669" s="64"/>
      <c r="BP669" s="64"/>
      <c r="BQ669" s="64"/>
      <c r="BR669" s="64"/>
      <c r="BS669" s="64"/>
      <c r="BT669" s="64"/>
      <c r="BU669" s="64"/>
      <c r="BV669" s="64"/>
      <c r="BW669" s="64"/>
      <c r="BX669" s="64"/>
      <c r="BY669" s="64"/>
      <c r="BZ669" s="64"/>
      <c r="CA669" s="64"/>
      <c r="CB669" s="64"/>
      <c r="CC669" s="64"/>
      <c r="CD669" s="64"/>
      <c r="CE669" s="64"/>
      <c r="CF669" s="64"/>
      <c r="CG669" s="64"/>
      <c r="CH669" s="64"/>
      <c r="CI669" s="64"/>
      <c r="CJ669" s="64"/>
      <c r="CK669" s="64"/>
      <c r="CL669" s="64"/>
      <c r="CM669" s="64"/>
      <c r="CN669" s="64"/>
      <c r="CO669" s="64"/>
      <c r="CP669" s="64"/>
      <c r="CQ669" s="64"/>
      <c r="CR669" s="64"/>
      <c r="CS669" s="64"/>
      <c r="CT669" s="64"/>
      <c r="CU669" s="64"/>
      <c r="CV669" s="64"/>
      <c r="CW669" s="64"/>
      <c r="CX669" s="64"/>
      <c r="CY669" s="64"/>
      <c r="CZ669" s="64"/>
      <c r="DA669" s="64"/>
      <c r="DB669" s="64"/>
      <c r="DC669" s="64"/>
      <c r="DD669" s="64"/>
      <c r="DE669" s="64"/>
      <c r="DF669" s="64"/>
      <c r="DG669" s="64"/>
      <c r="DH669" s="64"/>
      <c r="DI669" s="64"/>
      <c r="DJ669" s="64"/>
      <c r="DK669" s="64"/>
      <c r="DL669" s="64"/>
      <c r="DM669" s="64"/>
      <c r="DN669" s="64"/>
      <c r="DO669" s="64"/>
      <c r="DP669" s="64"/>
      <c r="DQ669" s="64"/>
      <c r="DR669" s="64"/>
      <c r="DS669" s="64"/>
    </row>
    <row r="670" spans="1:123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  <c r="AV670" s="64"/>
      <c r="AW670" s="64"/>
      <c r="AX670" s="64"/>
      <c r="AY670" s="64"/>
      <c r="AZ670" s="64"/>
      <c r="BA670" s="64"/>
      <c r="BB670" s="64"/>
      <c r="BC670" s="64"/>
      <c r="BD670" s="64"/>
      <c r="BE670" s="64"/>
      <c r="BF670" s="64"/>
      <c r="BG670" s="64"/>
      <c r="BH670" s="64"/>
      <c r="BI670" s="64"/>
      <c r="BJ670" s="64"/>
      <c r="BK670" s="64"/>
      <c r="BL670" s="64"/>
      <c r="BM670" s="64"/>
      <c r="BN670" s="64"/>
      <c r="BO670" s="64"/>
      <c r="BP670" s="64"/>
      <c r="BQ670" s="64"/>
      <c r="BR670" s="64"/>
      <c r="BS670" s="64"/>
      <c r="BT670" s="64"/>
      <c r="BU670" s="64"/>
      <c r="BV670" s="64"/>
      <c r="BW670" s="64"/>
      <c r="BX670" s="64"/>
      <c r="BY670" s="64"/>
      <c r="BZ670" s="64"/>
      <c r="CA670" s="64"/>
      <c r="CB670" s="64"/>
      <c r="CC670" s="64"/>
      <c r="CD670" s="64"/>
      <c r="CE670" s="64"/>
      <c r="CF670" s="64"/>
      <c r="CG670" s="64"/>
      <c r="CH670" s="64"/>
      <c r="CI670" s="64"/>
      <c r="CJ670" s="64"/>
      <c r="CK670" s="64"/>
      <c r="CL670" s="64"/>
      <c r="CM670" s="64"/>
      <c r="CN670" s="64"/>
      <c r="CO670" s="64"/>
      <c r="CP670" s="64"/>
      <c r="CQ670" s="64"/>
      <c r="CR670" s="64"/>
      <c r="CS670" s="64"/>
      <c r="CT670" s="64"/>
      <c r="CU670" s="64"/>
      <c r="CV670" s="64"/>
      <c r="CW670" s="64"/>
      <c r="CX670" s="64"/>
      <c r="CY670" s="64"/>
      <c r="CZ670" s="64"/>
      <c r="DA670" s="64"/>
      <c r="DB670" s="64"/>
      <c r="DC670" s="64"/>
      <c r="DD670" s="64"/>
      <c r="DE670" s="64"/>
      <c r="DF670" s="64"/>
      <c r="DG670" s="64"/>
      <c r="DH670" s="64"/>
      <c r="DI670" s="64"/>
      <c r="DJ670" s="64"/>
      <c r="DK670" s="64"/>
      <c r="DL670" s="64"/>
      <c r="DM670" s="64"/>
      <c r="DN670" s="64"/>
      <c r="DO670" s="64"/>
      <c r="DP670" s="64"/>
      <c r="DQ670" s="64"/>
      <c r="DR670" s="64"/>
      <c r="DS670" s="64"/>
    </row>
    <row r="671" spans="1:123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  <c r="AS671" s="64"/>
      <c r="AT671" s="64"/>
      <c r="AU671" s="64"/>
      <c r="AV671" s="64"/>
      <c r="AW671" s="64"/>
      <c r="AX671" s="64"/>
      <c r="AY671" s="64"/>
      <c r="AZ671" s="64"/>
      <c r="BA671" s="64"/>
      <c r="BB671" s="64"/>
      <c r="BC671" s="64"/>
      <c r="BD671" s="64"/>
      <c r="BE671" s="64"/>
      <c r="BF671" s="64"/>
      <c r="BG671" s="64"/>
      <c r="BH671" s="64"/>
      <c r="BI671" s="64"/>
      <c r="BJ671" s="64"/>
      <c r="BK671" s="64"/>
      <c r="BL671" s="64"/>
      <c r="BM671" s="64"/>
      <c r="BN671" s="64"/>
      <c r="BO671" s="64"/>
      <c r="BP671" s="64"/>
      <c r="BQ671" s="64"/>
      <c r="BR671" s="64"/>
      <c r="BS671" s="64"/>
      <c r="BT671" s="64"/>
      <c r="BU671" s="64"/>
      <c r="BV671" s="64"/>
      <c r="BW671" s="64"/>
      <c r="BX671" s="64"/>
      <c r="BY671" s="64"/>
      <c r="BZ671" s="64"/>
      <c r="CA671" s="64"/>
      <c r="CB671" s="64"/>
      <c r="CC671" s="64"/>
      <c r="CD671" s="64"/>
      <c r="CE671" s="64"/>
      <c r="CF671" s="64"/>
      <c r="CG671" s="64"/>
      <c r="CH671" s="64"/>
      <c r="CI671" s="64"/>
      <c r="CJ671" s="64"/>
      <c r="CK671" s="64"/>
      <c r="CL671" s="64"/>
      <c r="CM671" s="64"/>
      <c r="CN671" s="64"/>
      <c r="CO671" s="64"/>
      <c r="CP671" s="64"/>
      <c r="CQ671" s="64"/>
      <c r="CR671" s="64"/>
      <c r="CS671" s="64"/>
      <c r="CT671" s="64"/>
      <c r="CU671" s="64"/>
      <c r="CV671" s="64"/>
      <c r="CW671" s="64"/>
      <c r="CX671" s="64"/>
      <c r="CY671" s="64"/>
      <c r="CZ671" s="64"/>
      <c r="DA671" s="64"/>
      <c r="DB671" s="64"/>
      <c r="DC671" s="64"/>
      <c r="DD671" s="64"/>
      <c r="DE671" s="64"/>
      <c r="DF671" s="64"/>
      <c r="DG671" s="64"/>
      <c r="DH671" s="64"/>
      <c r="DI671" s="64"/>
      <c r="DJ671" s="64"/>
      <c r="DK671" s="64"/>
      <c r="DL671" s="64"/>
      <c r="DM671" s="64"/>
      <c r="DN671" s="64"/>
      <c r="DO671" s="64"/>
      <c r="DP671" s="64"/>
      <c r="DQ671" s="64"/>
      <c r="DR671" s="64"/>
      <c r="DS671" s="64"/>
    </row>
    <row r="672" spans="1:123"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  <c r="AO672" s="64"/>
      <c r="AP672" s="64"/>
      <c r="AQ672" s="64"/>
      <c r="AR672" s="64"/>
      <c r="AS672" s="64"/>
      <c r="AT672" s="64"/>
      <c r="AU672" s="64"/>
      <c r="AV672" s="64"/>
      <c r="AW672" s="64"/>
      <c r="AX672" s="64"/>
      <c r="AY672" s="64"/>
      <c r="AZ672" s="64"/>
      <c r="BA672" s="64"/>
      <c r="BB672" s="64"/>
      <c r="BC672" s="64"/>
      <c r="BD672" s="64"/>
      <c r="BE672" s="64"/>
      <c r="BF672" s="64"/>
      <c r="BG672" s="64"/>
      <c r="BH672" s="64"/>
      <c r="BI672" s="64"/>
      <c r="BJ672" s="64"/>
      <c r="BK672" s="64"/>
      <c r="BL672" s="64"/>
      <c r="BM672" s="64"/>
      <c r="BN672" s="64"/>
      <c r="BO672" s="64"/>
      <c r="BP672" s="64"/>
      <c r="BQ672" s="64"/>
      <c r="BR672" s="64"/>
      <c r="BS672" s="64"/>
      <c r="BT672" s="64"/>
      <c r="BU672" s="64"/>
      <c r="BV672" s="64"/>
      <c r="BW672" s="64"/>
      <c r="BX672" s="64"/>
      <c r="BY672" s="64"/>
      <c r="BZ672" s="64"/>
      <c r="CA672" s="64"/>
      <c r="CB672" s="64"/>
      <c r="CC672" s="64"/>
      <c r="CD672" s="64"/>
      <c r="CE672" s="64"/>
      <c r="CF672" s="64"/>
      <c r="CG672" s="64"/>
      <c r="CH672" s="64"/>
      <c r="CI672" s="64"/>
      <c r="CJ672" s="64"/>
      <c r="CK672" s="64"/>
      <c r="CL672" s="64"/>
      <c r="CM672" s="64"/>
      <c r="CN672" s="64"/>
      <c r="CO672" s="64"/>
      <c r="CP672" s="64"/>
      <c r="CQ672" s="64"/>
      <c r="CR672" s="64"/>
      <c r="CS672" s="64"/>
      <c r="CT672" s="64"/>
      <c r="CU672" s="64"/>
      <c r="CV672" s="64"/>
      <c r="CW672" s="64"/>
      <c r="CX672" s="64"/>
      <c r="CY672" s="64"/>
      <c r="CZ672" s="64"/>
      <c r="DA672" s="64"/>
      <c r="DB672" s="64"/>
      <c r="DC672" s="64"/>
      <c r="DD672" s="64"/>
      <c r="DE672" s="64"/>
      <c r="DF672" s="64"/>
      <c r="DG672" s="64"/>
      <c r="DH672" s="64"/>
      <c r="DI672" s="64"/>
      <c r="DJ672" s="64"/>
      <c r="DK672" s="64"/>
      <c r="DL672" s="64"/>
      <c r="DM672" s="64"/>
      <c r="DN672" s="64"/>
      <c r="DO672" s="64"/>
      <c r="DP672" s="64"/>
      <c r="DQ672" s="64"/>
      <c r="DR672" s="64"/>
      <c r="DS672" s="64"/>
    </row>
    <row r="673" spans="14:123"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  <c r="AO673" s="64"/>
      <c r="AP673" s="64"/>
      <c r="AQ673" s="64"/>
      <c r="AR673" s="64"/>
      <c r="AS673" s="64"/>
      <c r="AT673" s="64"/>
      <c r="AU673" s="64"/>
      <c r="AV673" s="64"/>
      <c r="AW673" s="64"/>
      <c r="AX673" s="64"/>
      <c r="AY673" s="64"/>
      <c r="AZ673" s="64"/>
      <c r="BA673" s="64"/>
      <c r="BB673" s="64"/>
      <c r="BC673" s="64"/>
      <c r="BD673" s="64"/>
      <c r="BE673" s="64"/>
      <c r="BF673" s="64"/>
      <c r="BG673" s="64"/>
      <c r="BH673" s="64"/>
      <c r="BI673" s="64"/>
      <c r="BJ673" s="64"/>
      <c r="BK673" s="64"/>
      <c r="BL673" s="64"/>
      <c r="BM673" s="64"/>
      <c r="BN673" s="64"/>
      <c r="BO673" s="64"/>
      <c r="BP673" s="64"/>
      <c r="BQ673" s="64"/>
      <c r="BR673" s="64"/>
      <c r="BS673" s="64"/>
      <c r="BT673" s="64"/>
      <c r="BU673" s="64"/>
      <c r="BV673" s="64"/>
      <c r="BW673" s="64"/>
      <c r="BX673" s="64"/>
      <c r="BY673" s="64"/>
      <c r="BZ673" s="64"/>
      <c r="CA673" s="64"/>
      <c r="CB673" s="64"/>
      <c r="CC673" s="64"/>
      <c r="CD673" s="64"/>
      <c r="CE673" s="64"/>
      <c r="CF673" s="64"/>
      <c r="CG673" s="64"/>
      <c r="CH673" s="64"/>
      <c r="CI673" s="64"/>
      <c r="CJ673" s="64"/>
      <c r="CK673" s="64"/>
      <c r="CL673" s="64"/>
      <c r="CM673" s="64"/>
      <c r="CN673" s="64"/>
      <c r="CO673" s="64"/>
      <c r="CP673" s="64"/>
      <c r="CQ673" s="64"/>
      <c r="CR673" s="64"/>
      <c r="CS673" s="64"/>
      <c r="CT673" s="64"/>
      <c r="CU673" s="64"/>
      <c r="CV673" s="64"/>
      <c r="CW673" s="64"/>
      <c r="CX673" s="64"/>
      <c r="CY673" s="64"/>
      <c r="CZ673" s="64"/>
      <c r="DA673" s="64"/>
      <c r="DB673" s="64"/>
      <c r="DC673" s="64"/>
      <c r="DD673" s="64"/>
      <c r="DE673" s="64"/>
      <c r="DF673" s="64"/>
      <c r="DG673" s="64"/>
      <c r="DH673" s="64"/>
      <c r="DI673" s="64"/>
      <c r="DJ673" s="64"/>
      <c r="DK673" s="64"/>
      <c r="DL673" s="64"/>
      <c r="DM673" s="64"/>
      <c r="DN673" s="64"/>
      <c r="DO673" s="64"/>
      <c r="DP673" s="64"/>
      <c r="DQ673" s="64"/>
      <c r="DR673" s="64"/>
      <c r="DS673" s="64"/>
    </row>
    <row r="674" spans="14:123"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  <c r="AO674" s="64"/>
      <c r="AP674" s="64"/>
      <c r="AQ674" s="64"/>
      <c r="AR674" s="64"/>
      <c r="AS674" s="64"/>
      <c r="AT674" s="64"/>
      <c r="AU674" s="64"/>
      <c r="AV674" s="64"/>
      <c r="AW674" s="64"/>
      <c r="AX674" s="64"/>
      <c r="AY674" s="64"/>
      <c r="AZ674" s="64"/>
      <c r="BA674" s="64"/>
      <c r="BB674" s="64"/>
      <c r="BC674" s="64"/>
      <c r="BD674" s="64"/>
      <c r="BE674" s="64"/>
      <c r="BF674" s="64"/>
      <c r="BG674" s="64"/>
      <c r="BH674" s="64"/>
      <c r="BI674" s="64"/>
      <c r="BJ674" s="64"/>
      <c r="BK674" s="64"/>
      <c r="BL674" s="64"/>
      <c r="BM674" s="64"/>
      <c r="BN674" s="64"/>
      <c r="BO674" s="64"/>
      <c r="BP674" s="64"/>
      <c r="BQ674" s="64"/>
      <c r="BR674" s="64"/>
      <c r="BS674" s="64"/>
      <c r="BT674" s="64"/>
      <c r="BU674" s="64"/>
      <c r="BV674" s="64"/>
      <c r="BW674" s="64"/>
      <c r="BX674" s="64"/>
      <c r="BY674" s="64"/>
      <c r="BZ674" s="64"/>
      <c r="CA674" s="64"/>
      <c r="CB674" s="64"/>
      <c r="CC674" s="64"/>
      <c r="CD674" s="64"/>
      <c r="CE674" s="64"/>
      <c r="CF674" s="64"/>
      <c r="CG674" s="64"/>
      <c r="CH674" s="64"/>
      <c r="CI674" s="64"/>
      <c r="CJ674" s="64"/>
      <c r="CK674" s="64"/>
      <c r="CL674" s="64"/>
      <c r="CM674" s="64"/>
      <c r="CN674" s="64"/>
      <c r="CO674" s="64"/>
      <c r="CP674" s="64"/>
      <c r="CQ674" s="64"/>
      <c r="CR674" s="64"/>
      <c r="CS674" s="64"/>
      <c r="CT674" s="64"/>
      <c r="CU674" s="64"/>
      <c r="CV674" s="64"/>
      <c r="CW674" s="64"/>
      <c r="CX674" s="64"/>
      <c r="CY674" s="64"/>
      <c r="CZ674" s="64"/>
      <c r="DA674" s="64"/>
      <c r="DB674" s="64"/>
      <c r="DC674" s="64"/>
      <c r="DD674" s="64"/>
      <c r="DE674" s="64"/>
      <c r="DF674" s="64"/>
      <c r="DG674" s="64"/>
      <c r="DH674" s="64"/>
      <c r="DI674" s="64"/>
      <c r="DJ674" s="64"/>
      <c r="DK674" s="64"/>
      <c r="DL674" s="64"/>
      <c r="DM674" s="64"/>
      <c r="DN674" s="64"/>
      <c r="DO674" s="64"/>
      <c r="DP674" s="64"/>
      <c r="DQ674" s="64"/>
      <c r="DR674" s="64"/>
      <c r="DS674" s="64"/>
    </row>
    <row r="675" spans="14:123"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  <c r="AO675" s="64"/>
      <c r="AP675" s="64"/>
      <c r="AQ675" s="64"/>
      <c r="AR675" s="64"/>
      <c r="AS675" s="64"/>
      <c r="AT675" s="64"/>
      <c r="AU675" s="64"/>
      <c r="AV675" s="64"/>
      <c r="AW675" s="64"/>
      <c r="AX675" s="64"/>
      <c r="AY675" s="64"/>
      <c r="AZ675" s="64"/>
      <c r="BA675" s="64"/>
      <c r="BB675" s="64"/>
      <c r="BC675" s="64"/>
      <c r="BD675" s="64"/>
      <c r="BE675" s="64"/>
      <c r="BF675" s="64"/>
      <c r="BG675" s="64"/>
      <c r="BH675" s="64"/>
      <c r="BI675" s="64"/>
      <c r="BJ675" s="64"/>
      <c r="BK675" s="64"/>
      <c r="BL675" s="64"/>
      <c r="BM675" s="64"/>
      <c r="BN675" s="64"/>
      <c r="BO675" s="64"/>
      <c r="BP675" s="64"/>
      <c r="BQ675" s="64"/>
      <c r="BR675" s="64"/>
      <c r="BS675" s="64"/>
      <c r="BT675" s="64"/>
      <c r="BU675" s="64"/>
      <c r="BV675" s="64"/>
      <c r="BW675" s="64"/>
      <c r="BX675" s="64"/>
      <c r="BY675" s="64"/>
      <c r="BZ675" s="64"/>
      <c r="CA675" s="64"/>
      <c r="CB675" s="64"/>
      <c r="CC675" s="64"/>
      <c r="CD675" s="64"/>
      <c r="CE675" s="64"/>
      <c r="CF675" s="64"/>
      <c r="CG675" s="64"/>
      <c r="CH675" s="64"/>
      <c r="CI675" s="64"/>
      <c r="CJ675" s="64"/>
      <c r="CK675" s="64"/>
      <c r="CL675" s="64"/>
      <c r="CM675" s="64"/>
      <c r="CN675" s="64"/>
      <c r="CO675" s="64"/>
      <c r="CP675" s="64"/>
      <c r="CQ675" s="64"/>
      <c r="CR675" s="64"/>
      <c r="CS675" s="64"/>
      <c r="CT675" s="64"/>
      <c r="CU675" s="64"/>
      <c r="CV675" s="64"/>
      <c r="CW675" s="64"/>
      <c r="CX675" s="64"/>
      <c r="CY675" s="64"/>
      <c r="CZ675" s="64"/>
      <c r="DA675" s="64"/>
      <c r="DB675" s="64"/>
      <c r="DC675" s="64"/>
      <c r="DD675" s="64"/>
      <c r="DE675" s="64"/>
      <c r="DF675" s="64"/>
      <c r="DG675" s="64"/>
      <c r="DH675" s="64"/>
      <c r="DI675" s="64"/>
      <c r="DJ675" s="64"/>
      <c r="DK675" s="64"/>
      <c r="DL675" s="64"/>
      <c r="DM675" s="64"/>
      <c r="DN675" s="64"/>
      <c r="DO675" s="64"/>
      <c r="DP675" s="64"/>
      <c r="DQ675" s="64"/>
      <c r="DR675" s="64"/>
      <c r="DS675" s="64"/>
    </row>
    <row r="676" spans="14:123"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  <c r="AO676" s="64"/>
      <c r="AP676" s="64"/>
      <c r="AQ676" s="64"/>
      <c r="AR676" s="64"/>
      <c r="AS676" s="64"/>
      <c r="AT676" s="64"/>
      <c r="AU676" s="64"/>
      <c r="AV676" s="64"/>
      <c r="AW676" s="64"/>
      <c r="AX676" s="64"/>
      <c r="AY676" s="64"/>
      <c r="AZ676" s="64"/>
      <c r="BA676" s="64"/>
      <c r="BB676" s="64"/>
      <c r="BC676" s="64"/>
      <c r="BD676" s="64"/>
      <c r="BE676" s="64"/>
      <c r="BF676" s="64"/>
      <c r="BG676" s="64"/>
      <c r="BH676" s="64"/>
      <c r="BI676" s="64"/>
      <c r="BJ676" s="64"/>
      <c r="BK676" s="64"/>
      <c r="BL676" s="64"/>
      <c r="BM676" s="64"/>
      <c r="BN676" s="64"/>
      <c r="BO676" s="64"/>
      <c r="BP676" s="64"/>
      <c r="BQ676" s="64"/>
      <c r="BR676" s="64"/>
      <c r="BS676" s="64"/>
      <c r="BT676" s="64"/>
      <c r="BU676" s="64"/>
      <c r="BV676" s="64"/>
      <c r="BW676" s="64"/>
      <c r="BX676" s="64"/>
      <c r="BY676" s="64"/>
      <c r="BZ676" s="64"/>
      <c r="CA676" s="64"/>
      <c r="CB676" s="64"/>
      <c r="CC676" s="64"/>
      <c r="CD676" s="64"/>
      <c r="CE676" s="64"/>
      <c r="CF676" s="64"/>
      <c r="CG676" s="64"/>
      <c r="CH676" s="64"/>
      <c r="CI676" s="64"/>
      <c r="CJ676" s="64"/>
      <c r="CK676" s="64"/>
      <c r="CL676" s="64"/>
      <c r="CM676" s="64"/>
      <c r="CN676" s="64"/>
      <c r="CO676" s="64"/>
      <c r="CP676" s="64"/>
      <c r="CQ676" s="64"/>
      <c r="CR676" s="64"/>
      <c r="CS676" s="64"/>
      <c r="CT676" s="64"/>
      <c r="CU676" s="64"/>
      <c r="CV676" s="64"/>
      <c r="CW676" s="64"/>
      <c r="CX676" s="64"/>
      <c r="CY676" s="64"/>
      <c r="CZ676" s="64"/>
      <c r="DA676" s="64"/>
      <c r="DB676" s="64"/>
      <c r="DC676" s="64"/>
      <c r="DD676" s="64"/>
      <c r="DE676" s="64"/>
      <c r="DF676" s="64"/>
      <c r="DG676" s="64"/>
      <c r="DH676" s="64"/>
      <c r="DI676" s="64"/>
      <c r="DJ676" s="64"/>
      <c r="DK676" s="64"/>
      <c r="DL676" s="64"/>
      <c r="DM676" s="64"/>
      <c r="DN676" s="64"/>
      <c r="DO676" s="64"/>
      <c r="DP676" s="64"/>
      <c r="DQ676" s="64"/>
      <c r="DR676" s="64"/>
      <c r="DS676" s="64"/>
    </row>
    <row r="677" spans="14:123"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  <c r="AO677" s="64"/>
      <c r="AP677" s="64"/>
      <c r="AQ677" s="64"/>
      <c r="AR677" s="64"/>
      <c r="AS677" s="64"/>
      <c r="AT677" s="64"/>
      <c r="AU677" s="64"/>
      <c r="AV677" s="64"/>
      <c r="AW677" s="64"/>
      <c r="AX677" s="64"/>
      <c r="AY677" s="64"/>
      <c r="AZ677" s="64"/>
      <c r="BA677" s="64"/>
      <c r="BB677" s="64"/>
      <c r="BC677" s="64"/>
      <c r="BD677" s="64"/>
      <c r="BE677" s="64"/>
      <c r="BF677" s="64"/>
      <c r="BG677" s="64"/>
      <c r="BH677" s="64"/>
      <c r="BI677" s="64"/>
      <c r="BJ677" s="64"/>
      <c r="BK677" s="64"/>
      <c r="BL677" s="64"/>
      <c r="BM677" s="64"/>
      <c r="BN677" s="64"/>
      <c r="BO677" s="64"/>
      <c r="BP677" s="64"/>
      <c r="BQ677" s="64"/>
      <c r="BR677" s="64"/>
      <c r="BS677" s="64"/>
      <c r="BT677" s="64"/>
      <c r="BU677" s="64"/>
      <c r="BV677" s="64"/>
      <c r="BW677" s="64"/>
      <c r="BX677" s="64"/>
      <c r="BY677" s="64"/>
      <c r="BZ677" s="64"/>
      <c r="CA677" s="64"/>
      <c r="CB677" s="64"/>
      <c r="CC677" s="64"/>
      <c r="CD677" s="64"/>
      <c r="CE677" s="64"/>
      <c r="CF677" s="64"/>
      <c r="CG677" s="64"/>
      <c r="CH677" s="64"/>
      <c r="CI677" s="64"/>
      <c r="CJ677" s="64"/>
      <c r="CK677" s="64"/>
      <c r="CL677" s="64"/>
      <c r="CM677" s="64"/>
      <c r="CN677" s="64"/>
      <c r="CO677" s="64"/>
      <c r="CP677" s="64"/>
      <c r="CQ677" s="64"/>
      <c r="CR677" s="64"/>
      <c r="CS677" s="64"/>
      <c r="CT677" s="64"/>
      <c r="CU677" s="64"/>
      <c r="CV677" s="64"/>
      <c r="CW677" s="64"/>
      <c r="CX677" s="64"/>
      <c r="CY677" s="64"/>
      <c r="CZ677" s="64"/>
      <c r="DA677" s="64"/>
      <c r="DB677" s="64"/>
      <c r="DC677" s="64"/>
      <c r="DD677" s="64"/>
      <c r="DE677" s="64"/>
      <c r="DF677" s="64"/>
      <c r="DG677" s="64"/>
      <c r="DH677" s="64"/>
      <c r="DI677" s="64"/>
      <c r="DJ677" s="64"/>
      <c r="DK677" s="64"/>
      <c r="DL677" s="64"/>
      <c r="DM677" s="64"/>
      <c r="DN677" s="64"/>
      <c r="DO677" s="64"/>
      <c r="DP677" s="64"/>
      <c r="DQ677" s="64"/>
      <c r="DR677" s="64"/>
      <c r="DS677" s="64"/>
    </row>
    <row r="678" spans="14:123"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  <c r="AO678" s="64"/>
      <c r="AP678" s="64"/>
      <c r="AQ678" s="64"/>
      <c r="AR678" s="64"/>
      <c r="AS678" s="64"/>
      <c r="AT678" s="64"/>
      <c r="AU678" s="64"/>
      <c r="AV678" s="64"/>
      <c r="AW678" s="64"/>
      <c r="AX678" s="64"/>
      <c r="AY678" s="64"/>
      <c r="AZ678" s="64"/>
      <c r="BA678" s="64"/>
      <c r="BB678" s="64"/>
      <c r="BC678" s="64"/>
      <c r="BD678" s="64"/>
      <c r="BE678" s="64"/>
      <c r="BF678" s="64"/>
      <c r="BG678" s="64"/>
      <c r="BH678" s="64"/>
      <c r="BI678" s="64"/>
      <c r="BJ678" s="64"/>
      <c r="BK678" s="64"/>
      <c r="BL678" s="64"/>
      <c r="BM678" s="64"/>
      <c r="BN678" s="64"/>
      <c r="BO678" s="64"/>
      <c r="BP678" s="64"/>
      <c r="BQ678" s="64"/>
      <c r="BR678" s="64"/>
      <c r="BS678" s="64"/>
      <c r="BT678" s="64"/>
      <c r="BU678" s="64"/>
      <c r="BV678" s="64"/>
      <c r="BW678" s="64"/>
      <c r="BX678" s="64"/>
      <c r="BY678" s="64"/>
      <c r="BZ678" s="64"/>
      <c r="CA678" s="64"/>
      <c r="CB678" s="64"/>
      <c r="CC678" s="64"/>
      <c r="CD678" s="64"/>
      <c r="CE678" s="64"/>
      <c r="CF678" s="64"/>
      <c r="CG678" s="64"/>
      <c r="CH678" s="64"/>
      <c r="CI678" s="64"/>
      <c r="CJ678" s="64"/>
      <c r="CK678" s="64"/>
      <c r="CL678" s="64"/>
      <c r="CM678" s="64"/>
      <c r="CN678" s="64"/>
      <c r="CO678" s="64"/>
      <c r="CP678" s="64"/>
      <c r="CQ678" s="64"/>
      <c r="CR678" s="64"/>
      <c r="CS678" s="64"/>
      <c r="CT678" s="64"/>
      <c r="CU678" s="64"/>
      <c r="CV678" s="64"/>
      <c r="CW678" s="64"/>
      <c r="CX678" s="64"/>
      <c r="CY678" s="64"/>
      <c r="CZ678" s="64"/>
      <c r="DA678" s="64"/>
      <c r="DB678" s="64"/>
      <c r="DC678" s="64"/>
      <c r="DD678" s="64"/>
      <c r="DE678" s="64"/>
      <c r="DF678" s="64"/>
      <c r="DG678" s="64"/>
      <c r="DH678" s="64"/>
      <c r="DI678" s="64"/>
      <c r="DJ678" s="64"/>
      <c r="DK678" s="64"/>
      <c r="DL678" s="64"/>
      <c r="DM678" s="64"/>
      <c r="DN678" s="64"/>
      <c r="DO678" s="64"/>
      <c r="DP678" s="64"/>
      <c r="DQ678" s="64"/>
      <c r="DR678" s="64"/>
      <c r="DS678" s="64"/>
    </row>
    <row r="679" spans="14:123"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  <c r="AO679" s="64"/>
      <c r="AP679" s="64"/>
      <c r="AQ679" s="64"/>
      <c r="AR679" s="64"/>
      <c r="AS679" s="64"/>
      <c r="AT679" s="64"/>
      <c r="AU679" s="64"/>
      <c r="AV679" s="64"/>
      <c r="AW679" s="64"/>
      <c r="AX679" s="64"/>
      <c r="AY679" s="64"/>
      <c r="AZ679" s="64"/>
      <c r="BA679" s="64"/>
      <c r="BB679" s="64"/>
      <c r="BC679" s="64"/>
      <c r="BD679" s="64"/>
      <c r="BE679" s="64"/>
      <c r="BF679" s="64"/>
      <c r="BG679" s="64"/>
      <c r="BH679" s="64"/>
      <c r="BI679" s="64"/>
      <c r="BJ679" s="64"/>
      <c r="BK679" s="64"/>
      <c r="BL679" s="64"/>
      <c r="BM679" s="64"/>
      <c r="BN679" s="64"/>
      <c r="BO679" s="64"/>
      <c r="BP679" s="64"/>
      <c r="BQ679" s="64"/>
      <c r="BR679" s="64"/>
      <c r="BS679" s="64"/>
      <c r="BT679" s="64"/>
      <c r="BU679" s="64"/>
      <c r="BV679" s="64"/>
      <c r="BW679" s="64"/>
      <c r="BX679" s="64"/>
      <c r="BY679" s="64"/>
      <c r="BZ679" s="64"/>
      <c r="CA679" s="64"/>
      <c r="CB679" s="64"/>
      <c r="CC679" s="64"/>
      <c r="CD679" s="64"/>
      <c r="CE679" s="64"/>
      <c r="CF679" s="64"/>
      <c r="CG679" s="64"/>
      <c r="CH679" s="64"/>
      <c r="CI679" s="64"/>
      <c r="CJ679" s="64"/>
      <c r="CK679" s="64"/>
      <c r="CL679" s="64"/>
      <c r="CM679" s="64"/>
      <c r="CN679" s="64"/>
      <c r="CO679" s="64"/>
      <c r="CP679" s="64"/>
      <c r="CQ679" s="64"/>
      <c r="CR679" s="64"/>
      <c r="CS679" s="64"/>
      <c r="CT679" s="64"/>
      <c r="CU679" s="64"/>
      <c r="CV679" s="64"/>
      <c r="CW679" s="64"/>
      <c r="CX679" s="64"/>
      <c r="CY679" s="64"/>
      <c r="CZ679" s="64"/>
      <c r="DA679" s="64"/>
      <c r="DB679" s="64"/>
      <c r="DC679" s="64"/>
      <c r="DD679" s="64"/>
      <c r="DE679" s="64"/>
      <c r="DF679" s="64"/>
      <c r="DG679" s="64"/>
      <c r="DH679" s="64"/>
      <c r="DI679" s="64"/>
      <c r="DJ679" s="64"/>
      <c r="DK679" s="64"/>
      <c r="DL679" s="64"/>
      <c r="DM679" s="64"/>
      <c r="DN679" s="64"/>
      <c r="DO679" s="64"/>
      <c r="DP679" s="64"/>
      <c r="DQ679" s="64"/>
      <c r="DR679" s="64"/>
      <c r="DS679" s="64"/>
    </row>
    <row r="680" spans="14:123"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  <c r="AO680" s="64"/>
      <c r="AP680" s="64"/>
      <c r="AQ680" s="64"/>
      <c r="AR680" s="64"/>
      <c r="AS680" s="64"/>
      <c r="AT680" s="64"/>
      <c r="AU680" s="64"/>
      <c r="AV680" s="64"/>
      <c r="AW680" s="64"/>
      <c r="AX680" s="64"/>
      <c r="AY680" s="64"/>
      <c r="AZ680" s="64"/>
      <c r="BA680" s="64"/>
      <c r="BB680" s="64"/>
      <c r="BC680" s="64"/>
      <c r="BD680" s="64"/>
      <c r="BE680" s="64"/>
      <c r="BF680" s="64"/>
      <c r="BG680" s="64"/>
      <c r="BH680" s="64"/>
      <c r="BI680" s="64"/>
      <c r="BJ680" s="64"/>
      <c r="BK680" s="64"/>
      <c r="BL680" s="64"/>
      <c r="BM680" s="64"/>
      <c r="BN680" s="64"/>
      <c r="BO680" s="64"/>
      <c r="BP680" s="64"/>
      <c r="BQ680" s="64"/>
      <c r="BR680" s="64"/>
      <c r="BS680" s="64"/>
      <c r="BT680" s="64"/>
      <c r="BU680" s="64"/>
      <c r="BV680" s="64"/>
      <c r="BW680" s="64"/>
      <c r="BX680" s="64"/>
      <c r="BY680" s="64"/>
      <c r="BZ680" s="64"/>
      <c r="CA680" s="64"/>
      <c r="CB680" s="64"/>
      <c r="CC680" s="64"/>
      <c r="CD680" s="64"/>
      <c r="CE680" s="64"/>
      <c r="CF680" s="64"/>
      <c r="CG680" s="64"/>
      <c r="CH680" s="64"/>
      <c r="CI680" s="64"/>
      <c r="CJ680" s="64"/>
      <c r="CK680" s="64"/>
      <c r="CL680" s="64"/>
      <c r="CM680" s="64"/>
      <c r="CN680" s="64"/>
      <c r="CO680" s="64"/>
      <c r="CP680" s="64"/>
      <c r="CQ680" s="64"/>
      <c r="CR680" s="64"/>
      <c r="CS680" s="64"/>
      <c r="CT680" s="64"/>
      <c r="CU680" s="64"/>
      <c r="CV680" s="64"/>
      <c r="CW680" s="64"/>
      <c r="CX680" s="64"/>
      <c r="CY680" s="64"/>
      <c r="CZ680" s="64"/>
      <c r="DA680" s="64"/>
      <c r="DB680" s="64"/>
      <c r="DC680" s="64"/>
      <c r="DD680" s="64"/>
      <c r="DE680" s="64"/>
      <c r="DF680" s="64"/>
      <c r="DG680" s="64"/>
      <c r="DH680" s="64"/>
      <c r="DI680" s="64"/>
      <c r="DJ680" s="64"/>
      <c r="DK680" s="64"/>
      <c r="DL680" s="64"/>
      <c r="DM680" s="64"/>
      <c r="DN680" s="64"/>
      <c r="DO680" s="64"/>
      <c r="DP680" s="64"/>
      <c r="DQ680" s="64"/>
      <c r="DR680" s="64"/>
      <c r="DS680" s="64"/>
    </row>
    <row r="681" spans="14:123"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  <c r="AO681" s="64"/>
      <c r="AP681" s="64"/>
      <c r="AQ681" s="64"/>
      <c r="AR681" s="64"/>
      <c r="AS681" s="64"/>
      <c r="AT681" s="64"/>
      <c r="AU681" s="64"/>
      <c r="AV681" s="64"/>
      <c r="AW681" s="64"/>
      <c r="AX681" s="64"/>
      <c r="AY681" s="64"/>
      <c r="AZ681" s="64"/>
      <c r="BA681" s="64"/>
      <c r="BB681" s="64"/>
      <c r="BC681" s="64"/>
      <c r="BD681" s="64"/>
      <c r="BE681" s="64"/>
      <c r="BF681" s="64"/>
      <c r="BG681" s="64"/>
      <c r="BH681" s="64"/>
      <c r="BI681" s="64"/>
      <c r="BJ681" s="64"/>
      <c r="BK681" s="64"/>
      <c r="BL681" s="64"/>
      <c r="BM681" s="64"/>
      <c r="BN681" s="64"/>
      <c r="BO681" s="64"/>
      <c r="BP681" s="64"/>
      <c r="BQ681" s="64"/>
      <c r="BR681" s="64"/>
      <c r="BS681" s="64"/>
      <c r="BT681" s="64"/>
      <c r="BU681" s="64"/>
      <c r="BV681" s="64"/>
      <c r="BW681" s="64"/>
      <c r="BX681" s="64"/>
      <c r="BY681" s="64"/>
      <c r="BZ681" s="64"/>
      <c r="CA681" s="64"/>
      <c r="CB681" s="64"/>
      <c r="CC681" s="64"/>
      <c r="CD681" s="64"/>
      <c r="CE681" s="64"/>
      <c r="CF681" s="64"/>
      <c r="CG681" s="64"/>
      <c r="CH681" s="64"/>
      <c r="CI681" s="64"/>
      <c r="CJ681" s="64"/>
      <c r="CK681" s="64"/>
      <c r="CL681" s="64"/>
      <c r="CM681" s="64"/>
      <c r="CN681" s="64"/>
      <c r="CO681" s="64"/>
      <c r="CP681" s="64"/>
      <c r="CQ681" s="64"/>
      <c r="CR681" s="64"/>
      <c r="CS681" s="64"/>
      <c r="CT681" s="64"/>
      <c r="CU681" s="64"/>
      <c r="CV681" s="64"/>
      <c r="CW681" s="64"/>
      <c r="CX681" s="64"/>
      <c r="CY681" s="64"/>
      <c r="CZ681" s="64"/>
      <c r="DA681" s="64"/>
      <c r="DB681" s="64"/>
      <c r="DC681" s="64"/>
      <c r="DD681" s="64"/>
      <c r="DE681" s="64"/>
      <c r="DF681" s="64"/>
      <c r="DG681" s="64"/>
      <c r="DH681" s="64"/>
      <c r="DI681" s="64"/>
      <c r="DJ681" s="64"/>
      <c r="DK681" s="64"/>
      <c r="DL681" s="64"/>
      <c r="DM681" s="64"/>
      <c r="DN681" s="64"/>
      <c r="DO681" s="64"/>
      <c r="DP681" s="64"/>
      <c r="DQ681" s="64"/>
      <c r="DR681" s="64"/>
      <c r="DS681" s="64"/>
    </row>
    <row r="682" spans="14:123"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  <c r="AO682" s="64"/>
      <c r="AP682" s="64"/>
      <c r="AQ682" s="64"/>
      <c r="AR682" s="64"/>
      <c r="AS682" s="64"/>
      <c r="AT682" s="64"/>
      <c r="AU682" s="64"/>
      <c r="AV682" s="64"/>
      <c r="AW682" s="64"/>
      <c r="AX682" s="64"/>
      <c r="AY682" s="64"/>
      <c r="AZ682" s="64"/>
      <c r="BA682" s="64"/>
      <c r="BB682" s="64"/>
      <c r="BC682" s="64"/>
      <c r="BD682" s="64"/>
      <c r="BE682" s="64"/>
      <c r="BF682" s="64"/>
      <c r="BG682" s="64"/>
      <c r="BH682" s="64"/>
      <c r="BI682" s="64"/>
      <c r="BJ682" s="64"/>
      <c r="BK682" s="64"/>
      <c r="BL682" s="64"/>
      <c r="BM682" s="64"/>
      <c r="BN682" s="64"/>
      <c r="BO682" s="64"/>
      <c r="BP682" s="64"/>
      <c r="BQ682" s="64"/>
      <c r="BR682" s="64"/>
      <c r="BS682" s="64"/>
      <c r="BT682" s="64"/>
      <c r="BU682" s="64"/>
      <c r="BV682" s="64"/>
      <c r="BW682" s="64"/>
      <c r="BX682" s="64"/>
      <c r="BY682" s="64"/>
      <c r="BZ682" s="64"/>
      <c r="CA682" s="64"/>
      <c r="CB682" s="64"/>
      <c r="CC682" s="64"/>
      <c r="CD682" s="64"/>
      <c r="CE682" s="64"/>
      <c r="CF682" s="64"/>
      <c r="CG682" s="64"/>
      <c r="CH682" s="64"/>
      <c r="CI682" s="64"/>
      <c r="CJ682" s="64"/>
      <c r="CK682" s="64"/>
      <c r="CL682" s="64"/>
      <c r="CM682" s="64"/>
      <c r="CN682" s="64"/>
      <c r="CO682" s="64"/>
      <c r="CP682" s="64"/>
      <c r="CQ682" s="64"/>
      <c r="CR682" s="64"/>
      <c r="CS682" s="64"/>
      <c r="CT682" s="64"/>
      <c r="CU682" s="64"/>
      <c r="CV682" s="64"/>
      <c r="CW682" s="64"/>
      <c r="CX682" s="64"/>
      <c r="CY682" s="64"/>
      <c r="CZ682" s="64"/>
      <c r="DA682" s="64"/>
      <c r="DB682" s="64"/>
      <c r="DC682" s="64"/>
      <c r="DD682" s="64"/>
      <c r="DE682" s="64"/>
      <c r="DF682" s="64"/>
      <c r="DG682" s="64"/>
      <c r="DH682" s="64"/>
      <c r="DI682" s="64"/>
      <c r="DJ682" s="64"/>
      <c r="DK682" s="64"/>
      <c r="DL682" s="64"/>
      <c r="DM682" s="64"/>
      <c r="DN682" s="64"/>
      <c r="DO682" s="64"/>
      <c r="DP682" s="64"/>
      <c r="DQ682" s="64"/>
      <c r="DR682" s="64"/>
      <c r="DS682" s="64"/>
    </row>
    <row r="683" spans="14:123"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  <c r="AO683" s="64"/>
      <c r="AP683" s="64"/>
      <c r="AQ683" s="64"/>
      <c r="AR683" s="64"/>
      <c r="AS683" s="64"/>
      <c r="AT683" s="64"/>
      <c r="AU683" s="64"/>
      <c r="AV683" s="64"/>
      <c r="AW683" s="64"/>
      <c r="AX683" s="64"/>
      <c r="AY683" s="64"/>
      <c r="AZ683" s="64"/>
      <c r="BA683" s="64"/>
      <c r="BB683" s="64"/>
      <c r="BC683" s="64"/>
      <c r="BD683" s="64"/>
      <c r="BE683" s="64"/>
      <c r="BF683" s="64"/>
      <c r="BG683" s="64"/>
      <c r="BH683" s="64"/>
      <c r="BI683" s="64"/>
      <c r="BJ683" s="64"/>
      <c r="BK683" s="64"/>
      <c r="BL683" s="64"/>
      <c r="BM683" s="64"/>
      <c r="BN683" s="64"/>
      <c r="BO683" s="64"/>
      <c r="BP683" s="64"/>
      <c r="BQ683" s="64"/>
      <c r="BR683" s="64"/>
      <c r="BS683" s="64"/>
      <c r="BT683" s="64"/>
      <c r="BU683" s="64"/>
      <c r="BV683" s="64"/>
      <c r="BW683" s="64"/>
      <c r="BX683" s="64"/>
      <c r="BY683" s="64"/>
      <c r="BZ683" s="64"/>
      <c r="CA683" s="64"/>
      <c r="CB683" s="64"/>
      <c r="CC683" s="64"/>
      <c r="CD683" s="64"/>
      <c r="CE683" s="64"/>
      <c r="CF683" s="64"/>
      <c r="CG683" s="64"/>
      <c r="CH683" s="64"/>
      <c r="CI683" s="64"/>
      <c r="CJ683" s="64"/>
      <c r="CK683" s="64"/>
      <c r="CL683" s="64"/>
      <c r="CM683" s="64"/>
      <c r="CN683" s="64"/>
      <c r="CO683" s="64"/>
      <c r="CP683" s="64"/>
      <c r="CQ683" s="64"/>
      <c r="CR683" s="64"/>
      <c r="CS683" s="64"/>
      <c r="CT683" s="64"/>
      <c r="CU683" s="64"/>
      <c r="CV683" s="64"/>
      <c r="CW683" s="64"/>
      <c r="CX683" s="64"/>
      <c r="CY683" s="64"/>
      <c r="CZ683" s="64"/>
      <c r="DA683" s="64"/>
      <c r="DB683" s="64"/>
      <c r="DC683" s="64"/>
      <c r="DD683" s="64"/>
      <c r="DE683" s="64"/>
      <c r="DF683" s="64"/>
      <c r="DG683" s="64"/>
      <c r="DH683" s="64"/>
      <c r="DI683" s="64"/>
      <c r="DJ683" s="64"/>
      <c r="DK683" s="64"/>
      <c r="DL683" s="64"/>
      <c r="DM683" s="64"/>
      <c r="DN683" s="64"/>
      <c r="DO683" s="64"/>
      <c r="DP683" s="64"/>
      <c r="DQ683" s="64"/>
      <c r="DR683" s="64"/>
      <c r="DS683" s="64"/>
    </row>
    <row r="684" spans="14:123"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  <c r="AO684" s="64"/>
      <c r="AP684" s="64"/>
      <c r="AQ684" s="64"/>
      <c r="AR684" s="64"/>
      <c r="AS684" s="64"/>
      <c r="AT684" s="64"/>
      <c r="AU684" s="64"/>
      <c r="AV684" s="64"/>
      <c r="AW684" s="64"/>
      <c r="AX684" s="64"/>
      <c r="AY684" s="64"/>
      <c r="AZ684" s="64"/>
      <c r="BA684" s="64"/>
      <c r="BB684" s="64"/>
      <c r="BC684" s="64"/>
      <c r="BD684" s="64"/>
      <c r="BE684" s="64"/>
      <c r="BF684" s="64"/>
      <c r="BG684" s="64"/>
      <c r="BH684" s="64"/>
      <c r="BI684" s="64"/>
      <c r="BJ684" s="64"/>
      <c r="BK684" s="64"/>
      <c r="BL684" s="64"/>
      <c r="BM684" s="64"/>
      <c r="BN684" s="64"/>
      <c r="BO684" s="64"/>
      <c r="BP684" s="64"/>
      <c r="BQ684" s="64"/>
      <c r="BR684" s="64"/>
      <c r="BS684" s="64"/>
      <c r="BT684" s="64"/>
      <c r="BU684" s="64"/>
      <c r="BV684" s="64"/>
      <c r="BW684" s="64"/>
      <c r="BX684" s="64"/>
      <c r="BY684" s="64"/>
      <c r="BZ684" s="64"/>
      <c r="CA684" s="64"/>
      <c r="CB684" s="64"/>
      <c r="CC684" s="64"/>
      <c r="CD684" s="64"/>
      <c r="CE684" s="64"/>
      <c r="CF684" s="64"/>
      <c r="CG684" s="64"/>
      <c r="CH684" s="64"/>
      <c r="CI684" s="64"/>
      <c r="CJ684" s="64"/>
      <c r="CK684" s="64"/>
      <c r="CL684" s="64"/>
      <c r="CM684" s="64"/>
      <c r="CN684" s="64"/>
      <c r="CO684" s="64"/>
      <c r="CP684" s="64"/>
      <c r="CQ684" s="64"/>
      <c r="CR684" s="64"/>
      <c r="CS684" s="64"/>
      <c r="CT684" s="64"/>
      <c r="CU684" s="64"/>
      <c r="CV684" s="64"/>
      <c r="CW684" s="64"/>
      <c r="CX684" s="64"/>
      <c r="CY684" s="64"/>
      <c r="CZ684" s="64"/>
      <c r="DA684" s="64"/>
      <c r="DB684" s="64"/>
      <c r="DC684" s="64"/>
      <c r="DD684" s="64"/>
      <c r="DE684" s="64"/>
      <c r="DF684" s="64"/>
      <c r="DG684" s="64"/>
      <c r="DH684" s="64"/>
      <c r="DI684" s="64"/>
      <c r="DJ684" s="64"/>
      <c r="DK684" s="64"/>
      <c r="DL684" s="64"/>
      <c r="DM684" s="64"/>
      <c r="DN684" s="64"/>
      <c r="DO684" s="64"/>
      <c r="DP684" s="64"/>
      <c r="DQ684" s="64"/>
      <c r="DR684" s="64"/>
      <c r="DS684" s="64"/>
    </row>
    <row r="685" spans="14:123"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  <c r="AO685" s="64"/>
      <c r="AP685" s="64"/>
      <c r="AQ685" s="64"/>
      <c r="AR685" s="64"/>
      <c r="AS685" s="64"/>
      <c r="AT685" s="64"/>
      <c r="AU685" s="64"/>
      <c r="AV685" s="64"/>
      <c r="AW685" s="64"/>
      <c r="AX685" s="64"/>
      <c r="AY685" s="64"/>
      <c r="AZ685" s="64"/>
      <c r="BA685" s="64"/>
      <c r="BB685" s="64"/>
      <c r="BC685" s="64"/>
      <c r="BD685" s="64"/>
      <c r="BE685" s="64"/>
      <c r="BF685" s="64"/>
      <c r="BG685" s="64"/>
      <c r="BH685" s="64"/>
      <c r="BI685" s="64"/>
      <c r="BJ685" s="64"/>
      <c r="BK685" s="64"/>
      <c r="BL685" s="64"/>
      <c r="BM685" s="64"/>
      <c r="BN685" s="64"/>
      <c r="BO685" s="64"/>
      <c r="BP685" s="64"/>
      <c r="BQ685" s="64"/>
      <c r="BR685" s="64"/>
      <c r="BS685" s="64"/>
      <c r="BT685" s="64"/>
      <c r="BU685" s="64"/>
      <c r="BV685" s="64"/>
      <c r="BW685" s="64"/>
      <c r="BX685" s="64"/>
      <c r="BY685" s="64"/>
      <c r="BZ685" s="64"/>
      <c r="CA685" s="64"/>
      <c r="CB685" s="64"/>
      <c r="CC685" s="64"/>
      <c r="CD685" s="64"/>
      <c r="CE685" s="64"/>
      <c r="CF685" s="64"/>
      <c r="CG685" s="64"/>
      <c r="CH685" s="64"/>
      <c r="CI685" s="64"/>
      <c r="CJ685" s="64"/>
      <c r="CK685" s="64"/>
      <c r="CL685" s="64"/>
      <c r="CM685" s="64"/>
      <c r="CN685" s="64"/>
      <c r="CO685" s="64"/>
      <c r="CP685" s="64"/>
      <c r="CQ685" s="64"/>
      <c r="CR685" s="64"/>
      <c r="CS685" s="64"/>
      <c r="CT685" s="64"/>
      <c r="CU685" s="64"/>
      <c r="CV685" s="64"/>
      <c r="CW685" s="64"/>
      <c r="CX685" s="64"/>
      <c r="CY685" s="64"/>
      <c r="CZ685" s="64"/>
      <c r="DA685" s="64"/>
      <c r="DB685" s="64"/>
      <c r="DC685" s="64"/>
      <c r="DD685" s="64"/>
      <c r="DE685" s="64"/>
      <c r="DF685" s="64"/>
      <c r="DG685" s="64"/>
      <c r="DH685" s="64"/>
      <c r="DI685" s="64"/>
      <c r="DJ685" s="64"/>
      <c r="DK685" s="64"/>
      <c r="DL685" s="64"/>
      <c r="DM685" s="64"/>
      <c r="DN685" s="64"/>
      <c r="DO685" s="64"/>
      <c r="DP685" s="64"/>
      <c r="DQ685" s="64"/>
      <c r="DR685" s="64"/>
      <c r="DS685" s="64"/>
    </row>
    <row r="686" spans="14:123"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  <c r="AO686" s="64"/>
      <c r="AP686" s="64"/>
      <c r="AQ686" s="64"/>
      <c r="AR686" s="64"/>
      <c r="AS686" s="64"/>
      <c r="AT686" s="64"/>
      <c r="AU686" s="64"/>
      <c r="AV686" s="64"/>
      <c r="AW686" s="64"/>
      <c r="AX686" s="64"/>
      <c r="AY686" s="64"/>
      <c r="AZ686" s="64"/>
      <c r="BA686" s="64"/>
      <c r="BB686" s="64"/>
      <c r="BC686" s="64"/>
      <c r="BD686" s="64"/>
      <c r="BE686" s="64"/>
      <c r="BF686" s="64"/>
      <c r="BG686" s="64"/>
      <c r="BH686" s="64"/>
      <c r="BI686" s="64"/>
      <c r="BJ686" s="64"/>
      <c r="BK686" s="64"/>
      <c r="BL686" s="64"/>
      <c r="BM686" s="64"/>
      <c r="BN686" s="64"/>
      <c r="BO686" s="64"/>
      <c r="BP686" s="64"/>
      <c r="BQ686" s="64"/>
      <c r="BR686" s="64"/>
      <c r="BS686" s="64"/>
      <c r="BT686" s="64"/>
      <c r="BU686" s="64"/>
      <c r="BV686" s="64"/>
      <c r="BW686" s="64"/>
      <c r="BX686" s="64"/>
      <c r="BY686" s="64"/>
      <c r="BZ686" s="64"/>
      <c r="CA686" s="64"/>
      <c r="CB686" s="64"/>
      <c r="CC686" s="64"/>
      <c r="CD686" s="64"/>
      <c r="CE686" s="64"/>
      <c r="CF686" s="64"/>
      <c r="CG686" s="64"/>
      <c r="CH686" s="64"/>
      <c r="CI686" s="64"/>
      <c r="CJ686" s="64"/>
      <c r="CK686" s="64"/>
      <c r="CL686" s="64"/>
      <c r="CM686" s="64"/>
      <c r="CN686" s="64"/>
      <c r="CO686" s="64"/>
      <c r="CP686" s="64"/>
      <c r="CQ686" s="64"/>
      <c r="CR686" s="64"/>
      <c r="CS686" s="64"/>
      <c r="CT686" s="64"/>
      <c r="CU686" s="64"/>
      <c r="CV686" s="64"/>
      <c r="CW686" s="64"/>
      <c r="CX686" s="64"/>
      <c r="CY686" s="64"/>
      <c r="CZ686" s="64"/>
      <c r="DA686" s="64"/>
      <c r="DB686" s="64"/>
      <c r="DC686" s="64"/>
      <c r="DD686" s="64"/>
      <c r="DE686" s="64"/>
      <c r="DF686" s="64"/>
      <c r="DG686" s="64"/>
      <c r="DH686" s="64"/>
      <c r="DI686" s="64"/>
      <c r="DJ686" s="64"/>
      <c r="DK686" s="64"/>
      <c r="DL686" s="64"/>
      <c r="DM686" s="64"/>
      <c r="DN686" s="64"/>
      <c r="DO686" s="64"/>
      <c r="DP686" s="64"/>
      <c r="DQ686" s="64"/>
      <c r="DR686" s="64"/>
      <c r="DS686" s="64"/>
    </row>
    <row r="687" spans="14:123"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  <c r="AO687" s="64"/>
      <c r="AP687" s="64"/>
      <c r="AQ687" s="64"/>
      <c r="AR687" s="64"/>
      <c r="AS687" s="64"/>
      <c r="AT687" s="64"/>
      <c r="AU687" s="64"/>
      <c r="AV687" s="64"/>
      <c r="AW687" s="64"/>
      <c r="AX687" s="64"/>
      <c r="AY687" s="64"/>
      <c r="AZ687" s="64"/>
      <c r="BA687" s="64"/>
      <c r="BB687" s="64"/>
      <c r="BC687" s="64"/>
      <c r="BD687" s="64"/>
      <c r="BE687" s="64"/>
      <c r="BF687" s="64"/>
      <c r="BG687" s="64"/>
      <c r="BH687" s="64"/>
      <c r="BI687" s="64"/>
      <c r="BJ687" s="64"/>
      <c r="BK687" s="64"/>
      <c r="BL687" s="64"/>
      <c r="BM687" s="64"/>
      <c r="BN687" s="64"/>
      <c r="BO687" s="64"/>
      <c r="BP687" s="64"/>
      <c r="BQ687" s="64"/>
      <c r="BR687" s="64"/>
      <c r="BS687" s="64"/>
      <c r="BT687" s="64"/>
      <c r="BU687" s="64"/>
      <c r="BV687" s="64"/>
      <c r="BW687" s="64"/>
      <c r="BX687" s="64"/>
      <c r="BY687" s="64"/>
      <c r="BZ687" s="64"/>
      <c r="CA687" s="64"/>
      <c r="CB687" s="64"/>
      <c r="CC687" s="64"/>
      <c r="CD687" s="64"/>
      <c r="CE687" s="64"/>
      <c r="CF687" s="64"/>
      <c r="CG687" s="64"/>
      <c r="CH687" s="64"/>
      <c r="CI687" s="64"/>
      <c r="CJ687" s="64"/>
      <c r="CK687" s="64"/>
      <c r="CL687" s="64"/>
      <c r="CM687" s="64"/>
      <c r="CN687" s="64"/>
      <c r="CO687" s="64"/>
      <c r="CP687" s="64"/>
      <c r="CQ687" s="64"/>
      <c r="CR687" s="64"/>
      <c r="CS687" s="64"/>
      <c r="CT687" s="64"/>
      <c r="CU687" s="64"/>
      <c r="CV687" s="64"/>
      <c r="CW687" s="64"/>
      <c r="CX687" s="64"/>
      <c r="CY687" s="64"/>
      <c r="CZ687" s="64"/>
      <c r="DA687" s="64"/>
      <c r="DB687" s="64"/>
      <c r="DC687" s="64"/>
      <c r="DD687" s="64"/>
      <c r="DE687" s="64"/>
      <c r="DF687" s="64"/>
      <c r="DG687" s="64"/>
      <c r="DH687" s="64"/>
      <c r="DI687" s="64"/>
      <c r="DJ687" s="64"/>
      <c r="DK687" s="64"/>
      <c r="DL687" s="64"/>
      <c r="DM687" s="64"/>
      <c r="DN687" s="64"/>
      <c r="DO687" s="64"/>
      <c r="DP687" s="64"/>
      <c r="DQ687" s="64"/>
      <c r="DR687" s="64"/>
      <c r="DS687" s="64"/>
    </row>
    <row r="688" spans="14:123"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  <c r="AO688" s="64"/>
      <c r="AP688" s="64"/>
      <c r="AQ688" s="64"/>
      <c r="AR688" s="64"/>
      <c r="AS688" s="64"/>
      <c r="AT688" s="64"/>
      <c r="AU688" s="64"/>
      <c r="AV688" s="64"/>
      <c r="AW688" s="64"/>
      <c r="AX688" s="64"/>
      <c r="AY688" s="64"/>
      <c r="AZ688" s="64"/>
      <c r="BA688" s="64"/>
      <c r="BB688" s="64"/>
      <c r="BC688" s="64"/>
      <c r="BD688" s="64"/>
      <c r="BE688" s="64"/>
      <c r="BF688" s="64"/>
      <c r="BG688" s="64"/>
      <c r="BH688" s="64"/>
      <c r="BI688" s="64"/>
      <c r="BJ688" s="64"/>
      <c r="BK688" s="64"/>
      <c r="BL688" s="64"/>
      <c r="BM688" s="64"/>
      <c r="BN688" s="64"/>
      <c r="BO688" s="64"/>
      <c r="BP688" s="64"/>
      <c r="BQ688" s="64"/>
      <c r="BR688" s="64"/>
      <c r="BS688" s="64"/>
      <c r="BT688" s="64"/>
      <c r="BU688" s="64"/>
      <c r="BV688" s="64"/>
      <c r="BW688" s="64"/>
      <c r="BX688" s="64"/>
      <c r="BY688" s="64"/>
      <c r="BZ688" s="64"/>
      <c r="CA688" s="64"/>
      <c r="CB688" s="64"/>
      <c r="CC688" s="64"/>
      <c r="CD688" s="64"/>
      <c r="CE688" s="64"/>
      <c r="CF688" s="64"/>
      <c r="CG688" s="64"/>
      <c r="CH688" s="64"/>
      <c r="CI688" s="64"/>
      <c r="CJ688" s="64"/>
      <c r="CK688" s="64"/>
      <c r="CL688" s="64"/>
      <c r="CM688" s="64"/>
      <c r="CN688" s="64"/>
      <c r="CO688" s="64"/>
      <c r="CP688" s="64"/>
      <c r="CQ688" s="64"/>
      <c r="CR688" s="64"/>
      <c r="CS688" s="64"/>
      <c r="CT688" s="64"/>
      <c r="CU688" s="64"/>
      <c r="CV688" s="64"/>
      <c r="CW688" s="64"/>
      <c r="CX688" s="64"/>
      <c r="CY688" s="64"/>
      <c r="CZ688" s="64"/>
      <c r="DA688" s="64"/>
      <c r="DB688" s="64"/>
      <c r="DC688" s="64"/>
      <c r="DD688" s="64"/>
      <c r="DE688" s="64"/>
      <c r="DF688" s="64"/>
      <c r="DG688" s="64"/>
      <c r="DH688" s="64"/>
      <c r="DI688" s="64"/>
      <c r="DJ688" s="64"/>
      <c r="DK688" s="64"/>
      <c r="DL688" s="64"/>
      <c r="DM688" s="64"/>
      <c r="DN688" s="64"/>
      <c r="DO688" s="64"/>
      <c r="DP688" s="64"/>
      <c r="DQ688" s="64"/>
      <c r="DR688" s="64"/>
      <c r="DS688" s="64"/>
    </row>
    <row r="689" spans="14:123"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  <c r="AO689" s="64"/>
      <c r="AP689" s="64"/>
      <c r="AQ689" s="64"/>
      <c r="AR689" s="64"/>
      <c r="AS689" s="64"/>
      <c r="AT689" s="64"/>
      <c r="AU689" s="64"/>
      <c r="AV689" s="64"/>
      <c r="AW689" s="64"/>
      <c r="AX689" s="64"/>
      <c r="AY689" s="64"/>
      <c r="AZ689" s="64"/>
      <c r="BA689" s="64"/>
      <c r="BB689" s="64"/>
      <c r="BC689" s="64"/>
      <c r="BD689" s="64"/>
      <c r="BE689" s="64"/>
      <c r="BF689" s="64"/>
      <c r="BG689" s="64"/>
      <c r="BH689" s="64"/>
      <c r="BI689" s="64"/>
      <c r="BJ689" s="64"/>
      <c r="BK689" s="64"/>
      <c r="BL689" s="64"/>
      <c r="BM689" s="64"/>
      <c r="BN689" s="64"/>
      <c r="BO689" s="64"/>
      <c r="BP689" s="64"/>
      <c r="BQ689" s="64"/>
      <c r="BR689" s="64"/>
      <c r="BS689" s="64"/>
      <c r="BT689" s="64"/>
      <c r="BU689" s="64"/>
      <c r="BV689" s="64"/>
      <c r="BW689" s="64"/>
      <c r="BX689" s="64"/>
      <c r="BY689" s="64"/>
      <c r="BZ689" s="64"/>
      <c r="CA689" s="64"/>
      <c r="CB689" s="64"/>
      <c r="CC689" s="64"/>
      <c r="CD689" s="64"/>
      <c r="CE689" s="64"/>
      <c r="CF689" s="64"/>
      <c r="CG689" s="64"/>
      <c r="CH689" s="64"/>
      <c r="CI689" s="64"/>
      <c r="CJ689" s="64"/>
      <c r="CK689" s="64"/>
      <c r="CL689" s="64"/>
      <c r="CM689" s="64"/>
      <c r="CN689" s="64"/>
      <c r="CO689" s="64"/>
      <c r="CP689" s="64"/>
      <c r="CQ689" s="64"/>
      <c r="CR689" s="64"/>
      <c r="CS689" s="64"/>
      <c r="CT689" s="64"/>
      <c r="CU689" s="64"/>
      <c r="CV689" s="64"/>
      <c r="CW689" s="64"/>
      <c r="CX689" s="64"/>
      <c r="CY689" s="64"/>
      <c r="CZ689" s="64"/>
      <c r="DA689" s="64"/>
      <c r="DB689" s="64"/>
      <c r="DC689" s="64"/>
      <c r="DD689" s="64"/>
      <c r="DE689" s="64"/>
      <c r="DF689" s="64"/>
      <c r="DG689" s="64"/>
      <c r="DH689" s="64"/>
      <c r="DI689" s="64"/>
      <c r="DJ689" s="64"/>
      <c r="DK689" s="64"/>
      <c r="DL689" s="64"/>
      <c r="DM689" s="64"/>
      <c r="DN689" s="64"/>
      <c r="DO689" s="64"/>
      <c r="DP689" s="64"/>
      <c r="DQ689" s="64"/>
      <c r="DR689" s="64"/>
      <c r="DS689" s="64"/>
    </row>
    <row r="690" spans="14:123"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  <c r="AO690" s="64"/>
      <c r="AP690" s="64"/>
      <c r="AQ690" s="64"/>
      <c r="AR690" s="64"/>
      <c r="AS690" s="64"/>
      <c r="AT690" s="64"/>
      <c r="AU690" s="64"/>
      <c r="AV690" s="64"/>
      <c r="AW690" s="64"/>
      <c r="AX690" s="64"/>
      <c r="AY690" s="64"/>
      <c r="AZ690" s="64"/>
      <c r="BA690" s="64"/>
      <c r="BB690" s="64"/>
      <c r="BC690" s="64"/>
      <c r="BD690" s="64"/>
      <c r="BE690" s="64"/>
      <c r="BF690" s="64"/>
      <c r="BG690" s="64"/>
      <c r="BH690" s="64"/>
      <c r="BI690" s="64"/>
      <c r="BJ690" s="64"/>
      <c r="BK690" s="64"/>
      <c r="BL690" s="64"/>
      <c r="BM690" s="64"/>
      <c r="BN690" s="64"/>
      <c r="BO690" s="64"/>
      <c r="BP690" s="64"/>
      <c r="BQ690" s="64"/>
      <c r="BR690" s="64"/>
      <c r="BS690" s="64"/>
      <c r="BT690" s="64"/>
      <c r="BU690" s="64"/>
      <c r="BV690" s="64"/>
      <c r="BW690" s="64"/>
      <c r="BX690" s="64"/>
      <c r="BY690" s="64"/>
      <c r="BZ690" s="64"/>
      <c r="CA690" s="64"/>
      <c r="CB690" s="64"/>
      <c r="CC690" s="64"/>
      <c r="CD690" s="64"/>
      <c r="CE690" s="64"/>
      <c r="CF690" s="64"/>
      <c r="CG690" s="64"/>
      <c r="CH690" s="64"/>
      <c r="CI690" s="64"/>
      <c r="CJ690" s="64"/>
      <c r="CK690" s="64"/>
      <c r="CL690" s="64"/>
      <c r="CM690" s="64"/>
      <c r="CN690" s="64"/>
      <c r="CO690" s="64"/>
      <c r="CP690" s="64"/>
      <c r="CQ690" s="64"/>
      <c r="CR690" s="64"/>
      <c r="CS690" s="64"/>
      <c r="CT690" s="64"/>
      <c r="CU690" s="64"/>
      <c r="CV690" s="64"/>
      <c r="CW690" s="64"/>
      <c r="CX690" s="64"/>
      <c r="CY690" s="64"/>
      <c r="CZ690" s="64"/>
      <c r="DA690" s="64"/>
      <c r="DB690" s="64"/>
      <c r="DC690" s="64"/>
      <c r="DD690" s="64"/>
      <c r="DE690" s="64"/>
      <c r="DF690" s="64"/>
      <c r="DG690" s="64"/>
      <c r="DH690" s="64"/>
      <c r="DI690" s="64"/>
      <c r="DJ690" s="64"/>
      <c r="DK690" s="64"/>
      <c r="DL690" s="64"/>
      <c r="DM690" s="64"/>
      <c r="DN690" s="64"/>
      <c r="DO690" s="64"/>
      <c r="DP690" s="64"/>
      <c r="DQ690" s="64"/>
      <c r="DR690" s="64"/>
      <c r="DS690" s="64"/>
    </row>
    <row r="691" spans="14:123"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  <c r="AO691" s="64"/>
      <c r="AP691" s="64"/>
      <c r="AQ691" s="64"/>
      <c r="AR691" s="64"/>
      <c r="AS691" s="64"/>
      <c r="AT691" s="64"/>
      <c r="AU691" s="64"/>
      <c r="AV691" s="64"/>
      <c r="AW691" s="64"/>
      <c r="AX691" s="64"/>
      <c r="AY691" s="64"/>
      <c r="AZ691" s="64"/>
      <c r="BA691" s="64"/>
      <c r="BB691" s="64"/>
      <c r="BC691" s="64"/>
      <c r="BD691" s="64"/>
      <c r="BE691" s="64"/>
      <c r="BF691" s="64"/>
      <c r="BG691" s="64"/>
      <c r="BH691" s="64"/>
      <c r="BI691" s="64"/>
      <c r="BJ691" s="64"/>
      <c r="BK691" s="64"/>
      <c r="BL691" s="64"/>
      <c r="BM691" s="64"/>
      <c r="BN691" s="64"/>
      <c r="BO691" s="64"/>
      <c r="BP691" s="64"/>
      <c r="BQ691" s="64"/>
      <c r="BR691" s="64"/>
      <c r="BS691" s="64"/>
      <c r="BT691" s="64"/>
      <c r="BU691" s="64"/>
      <c r="BV691" s="64"/>
      <c r="BW691" s="64"/>
      <c r="BX691" s="64"/>
      <c r="BY691" s="64"/>
      <c r="BZ691" s="64"/>
      <c r="CA691" s="64"/>
      <c r="CB691" s="64"/>
      <c r="CC691" s="64"/>
      <c r="CD691" s="64"/>
      <c r="CE691" s="64"/>
      <c r="CF691" s="64"/>
      <c r="CG691" s="64"/>
      <c r="CH691" s="64"/>
      <c r="CI691" s="64"/>
      <c r="CJ691" s="64"/>
      <c r="CK691" s="64"/>
      <c r="CL691" s="64"/>
      <c r="CM691" s="64"/>
      <c r="CN691" s="64"/>
      <c r="CO691" s="64"/>
      <c r="CP691" s="64"/>
      <c r="CQ691" s="64"/>
      <c r="CR691" s="64"/>
      <c r="CS691" s="64"/>
      <c r="CT691" s="64"/>
      <c r="CU691" s="64"/>
      <c r="CV691" s="64"/>
      <c r="CW691" s="64"/>
      <c r="CX691" s="64"/>
      <c r="CY691" s="64"/>
      <c r="CZ691" s="64"/>
      <c r="DA691" s="64"/>
      <c r="DB691" s="64"/>
      <c r="DC691" s="64"/>
      <c r="DD691" s="64"/>
      <c r="DE691" s="64"/>
      <c r="DF691" s="64"/>
      <c r="DG691" s="64"/>
      <c r="DH691" s="64"/>
      <c r="DI691" s="64"/>
      <c r="DJ691" s="64"/>
      <c r="DK691" s="64"/>
      <c r="DL691" s="64"/>
      <c r="DM691" s="64"/>
      <c r="DN691" s="64"/>
      <c r="DO691" s="64"/>
      <c r="DP691" s="64"/>
      <c r="DQ691" s="64"/>
      <c r="DR691" s="64"/>
      <c r="DS691" s="64"/>
    </row>
    <row r="692" spans="14:123"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  <c r="AO692" s="64"/>
      <c r="AP692" s="64"/>
      <c r="AQ692" s="64"/>
      <c r="AR692" s="64"/>
      <c r="AS692" s="64"/>
      <c r="AT692" s="64"/>
      <c r="AU692" s="64"/>
      <c r="AV692" s="64"/>
      <c r="AW692" s="64"/>
      <c r="AX692" s="64"/>
      <c r="AY692" s="64"/>
      <c r="AZ692" s="64"/>
      <c r="BA692" s="64"/>
      <c r="BB692" s="64"/>
      <c r="BC692" s="64"/>
      <c r="BD692" s="64"/>
      <c r="BE692" s="64"/>
      <c r="BF692" s="64"/>
      <c r="BG692" s="64"/>
      <c r="BH692" s="64"/>
      <c r="BI692" s="64"/>
      <c r="BJ692" s="64"/>
      <c r="BK692" s="64"/>
      <c r="BL692" s="64"/>
      <c r="BM692" s="64"/>
      <c r="BN692" s="64"/>
      <c r="BO692" s="64"/>
      <c r="BP692" s="64"/>
      <c r="BQ692" s="64"/>
      <c r="BR692" s="64"/>
      <c r="BS692" s="64"/>
      <c r="BT692" s="64"/>
      <c r="BU692" s="64"/>
      <c r="BV692" s="64"/>
      <c r="BW692" s="64"/>
      <c r="BX692" s="64"/>
      <c r="BY692" s="64"/>
      <c r="BZ692" s="64"/>
      <c r="CA692" s="64"/>
      <c r="CB692" s="64"/>
      <c r="CC692" s="64"/>
      <c r="CD692" s="64"/>
      <c r="CE692" s="64"/>
      <c r="CF692" s="64"/>
      <c r="CG692" s="64"/>
      <c r="CH692" s="64"/>
      <c r="CI692" s="64"/>
      <c r="CJ692" s="64"/>
      <c r="CK692" s="64"/>
      <c r="CL692" s="64"/>
      <c r="CM692" s="64"/>
      <c r="CN692" s="64"/>
      <c r="CO692" s="64"/>
      <c r="CP692" s="64"/>
      <c r="CQ692" s="64"/>
      <c r="CR692" s="64"/>
      <c r="CS692" s="64"/>
      <c r="CT692" s="64"/>
      <c r="CU692" s="64"/>
      <c r="CV692" s="64"/>
      <c r="CW692" s="64"/>
      <c r="CX692" s="64"/>
      <c r="CY692" s="64"/>
      <c r="CZ692" s="64"/>
      <c r="DA692" s="64"/>
      <c r="DB692" s="64"/>
      <c r="DC692" s="64"/>
      <c r="DD692" s="64"/>
      <c r="DE692" s="64"/>
      <c r="DF692" s="64"/>
      <c r="DG692" s="64"/>
      <c r="DH692" s="64"/>
      <c r="DI692" s="64"/>
      <c r="DJ692" s="64"/>
      <c r="DK692" s="64"/>
      <c r="DL692" s="64"/>
      <c r="DM692" s="64"/>
      <c r="DN692" s="64"/>
      <c r="DO692" s="64"/>
      <c r="DP692" s="64"/>
      <c r="DQ692" s="64"/>
      <c r="DR692" s="64"/>
      <c r="DS692" s="64"/>
    </row>
    <row r="693" spans="14:123"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  <c r="AO693" s="64"/>
      <c r="AP693" s="64"/>
      <c r="AQ693" s="64"/>
      <c r="AR693" s="64"/>
      <c r="AS693" s="64"/>
      <c r="AT693" s="64"/>
      <c r="AU693" s="64"/>
      <c r="AV693" s="64"/>
      <c r="AW693" s="64"/>
      <c r="AX693" s="64"/>
      <c r="AY693" s="64"/>
      <c r="AZ693" s="64"/>
      <c r="BA693" s="64"/>
      <c r="BB693" s="64"/>
      <c r="BC693" s="64"/>
      <c r="BD693" s="64"/>
      <c r="BE693" s="64"/>
      <c r="BF693" s="64"/>
      <c r="BG693" s="64"/>
      <c r="BH693" s="64"/>
      <c r="BI693" s="64"/>
      <c r="BJ693" s="64"/>
      <c r="BK693" s="64"/>
      <c r="BL693" s="64"/>
      <c r="BM693" s="64"/>
      <c r="BN693" s="64"/>
      <c r="BO693" s="64"/>
      <c r="BP693" s="64"/>
      <c r="BQ693" s="64"/>
      <c r="BR693" s="64"/>
      <c r="BS693" s="64"/>
      <c r="BT693" s="64"/>
      <c r="BU693" s="64"/>
      <c r="BV693" s="64"/>
      <c r="BW693" s="64"/>
      <c r="BX693" s="64"/>
      <c r="BY693" s="64"/>
      <c r="BZ693" s="64"/>
      <c r="CA693" s="64"/>
      <c r="CB693" s="64"/>
      <c r="CC693" s="64"/>
      <c r="CD693" s="64"/>
      <c r="CE693" s="64"/>
      <c r="CF693" s="64"/>
      <c r="CG693" s="64"/>
      <c r="CH693" s="64"/>
      <c r="CI693" s="64"/>
      <c r="CJ693" s="64"/>
      <c r="CK693" s="64"/>
      <c r="CL693" s="64"/>
      <c r="CM693" s="64"/>
      <c r="CN693" s="64"/>
      <c r="CO693" s="64"/>
      <c r="CP693" s="64"/>
      <c r="CQ693" s="64"/>
      <c r="CR693" s="64"/>
      <c r="CS693" s="64"/>
      <c r="CT693" s="64"/>
      <c r="CU693" s="64"/>
      <c r="CV693" s="64"/>
      <c r="CW693" s="64"/>
      <c r="CX693" s="64"/>
      <c r="CY693" s="64"/>
      <c r="CZ693" s="64"/>
      <c r="DA693" s="64"/>
      <c r="DB693" s="64"/>
      <c r="DC693" s="64"/>
      <c r="DD693" s="64"/>
      <c r="DE693" s="64"/>
      <c r="DF693" s="64"/>
      <c r="DG693" s="64"/>
      <c r="DH693" s="64"/>
      <c r="DI693" s="64"/>
      <c r="DJ693" s="64"/>
      <c r="DK693" s="64"/>
      <c r="DL693" s="64"/>
      <c r="DM693" s="64"/>
      <c r="DN693" s="64"/>
      <c r="DO693" s="64"/>
      <c r="DP693" s="64"/>
      <c r="DQ693" s="64"/>
      <c r="DR693" s="64"/>
      <c r="DS693" s="64"/>
    </row>
    <row r="694" spans="14:123"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  <c r="AQ694" s="64"/>
      <c r="AR694" s="64"/>
      <c r="AS694" s="64"/>
      <c r="AT694" s="64"/>
      <c r="AU694" s="64"/>
      <c r="AV694" s="64"/>
      <c r="AW694" s="64"/>
      <c r="AX694" s="64"/>
      <c r="AY694" s="64"/>
      <c r="AZ694" s="64"/>
      <c r="BA694" s="64"/>
      <c r="BB694" s="64"/>
      <c r="BC694" s="64"/>
      <c r="BD694" s="64"/>
      <c r="BE694" s="64"/>
      <c r="BF694" s="64"/>
      <c r="BG694" s="64"/>
      <c r="BH694" s="64"/>
      <c r="BI694" s="64"/>
      <c r="BJ694" s="64"/>
      <c r="BK694" s="64"/>
      <c r="BL694" s="64"/>
      <c r="BM694" s="64"/>
      <c r="BN694" s="64"/>
      <c r="BO694" s="64"/>
      <c r="BP694" s="64"/>
      <c r="BQ694" s="64"/>
      <c r="BR694" s="64"/>
      <c r="BS694" s="64"/>
      <c r="BT694" s="64"/>
      <c r="BU694" s="64"/>
      <c r="BV694" s="64"/>
      <c r="BW694" s="64"/>
      <c r="BX694" s="64"/>
      <c r="BY694" s="64"/>
      <c r="BZ694" s="64"/>
      <c r="CA694" s="64"/>
      <c r="CB694" s="64"/>
      <c r="CC694" s="64"/>
      <c r="CD694" s="64"/>
      <c r="CE694" s="64"/>
      <c r="CF694" s="64"/>
      <c r="CG694" s="64"/>
      <c r="CH694" s="64"/>
      <c r="CI694" s="64"/>
      <c r="CJ694" s="64"/>
      <c r="CK694" s="64"/>
      <c r="CL694" s="64"/>
      <c r="CM694" s="64"/>
      <c r="CN694" s="64"/>
      <c r="CO694" s="64"/>
      <c r="CP694" s="64"/>
      <c r="CQ694" s="64"/>
      <c r="CR694" s="64"/>
      <c r="CS694" s="64"/>
      <c r="CT694" s="64"/>
      <c r="CU694" s="64"/>
      <c r="CV694" s="64"/>
      <c r="CW694" s="64"/>
      <c r="CX694" s="64"/>
      <c r="CY694" s="64"/>
      <c r="CZ694" s="64"/>
      <c r="DA694" s="64"/>
      <c r="DB694" s="64"/>
      <c r="DC694" s="64"/>
      <c r="DD694" s="64"/>
      <c r="DE694" s="64"/>
      <c r="DF694" s="64"/>
      <c r="DG694" s="64"/>
      <c r="DH694" s="64"/>
      <c r="DI694" s="64"/>
      <c r="DJ694" s="64"/>
      <c r="DK694" s="64"/>
      <c r="DL694" s="64"/>
      <c r="DM694" s="64"/>
      <c r="DN694" s="64"/>
      <c r="DO694" s="64"/>
      <c r="DP694" s="64"/>
      <c r="DQ694" s="64"/>
      <c r="DR694" s="64"/>
      <c r="DS694" s="64"/>
    </row>
    <row r="695" spans="14:123"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  <c r="AO695" s="64"/>
      <c r="AP695" s="64"/>
      <c r="AQ695" s="64"/>
      <c r="AR695" s="64"/>
      <c r="AS695" s="64"/>
      <c r="AT695" s="64"/>
      <c r="AU695" s="64"/>
      <c r="AV695" s="64"/>
      <c r="AW695" s="64"/>
      <c r="AX695" s="64"/>
      <c r="AY695" s="64"/>
      <c r="AZ695" s="64"/>
      <c r="BA695" s="64"/>
      <c r="BB695" s="64"/>
      <c r="BC695" s="64"/>
      <c r="BD695" s="64"/>
      <c r="BE695" s="64"/>
      <c r="BF695" s="64"/>
      <c r="BG695" s="64"/>
      <c r="BH695" s="64"/>
      <c r="BI695" s="64"/>
      <c r="BJ695" s="64"/>
      <c r="BK695" s="64"/>
      <c r="BL695" s="64"/>
      <c r="BM695" s="64"/>
      <c r="BN695" s="64"/>
      <c r="BO695" s="64"/>
      <c r="BP695" s="64"/>
      <c r="BQ695" s="64"/>
      <c r="BR695" s="64"/>
      <c r="BS695" s="64"/>
      <c r="BT695" s="64"/>
      <c r="BU695" s="64"/>
      <c r="BV695" s="64"/>
      <c r="BW695" s="64"/>
      <c r="BX695" s="64"/>
      <c r="BY695" s="64"/>
      <c r="BZ695" s="64"/>
      <c r="CA695" s="64"/>
      <c r="CB695" s="64"/>
      <c r="CC695" s="64"/>
      <c r="CD695" s="64"/>
      <c r="CE695" s="64"/>
      <c r="CF695" s="64"/>
      <c r="CG695" s="64"/>
      <c r="CH695" s="64"/>
      <c r="CI695" s="64"/>
      <c r="CJ695" s="64"/>
      <c r="CK695" s="64"/>
      <c r="CL695" s="64"/>
      <c r="CM695" s="64"/>
      <c r="CN695" s="64"/>
      <c r="CO695" s="64"/>
      <c r="CP695" s="64"/>
      <c r="CQ695" s="64"/>
      <c r="CR695" s="64"/>
      <c r="CS695" s="64"/>
      <c r="CT695" s="64"/>
      <c r="CU695" s="64"/>
      <c r="CV695" s="64"/>
      <c r="CW695" s="64"/>
      <c r="CX695" s="64"/>
      <c r="CY695" s="64"/>
      <c r="CZ695" s="64"/>
      <c r="DA695" s="64"/>
      <c r="DB695" s="64"/>
      <c r="DC695" s="64"/>
      <c r="DD695" s="64"/>
      <c r="DE695" s="64"/>
      <c r="DF695" s="64"/>
      <c r="DG695" s="64"/>
      <c r="DH695" s="64"/>
      <c r="DI695" s="64"/>
      <c r="DJ695" s="64"/>
      <c r="DK695" s="64"/>
      <c r="DL695" s="64"/>
      <c r="DM695" s="64"/>
      <c r="DN695" s="64"/>
      <c r="DO695" s="64"/>
      <c r="DP695" s="64"/>
      <c r="DQ695" s="64"/>
      <c r="DR695" s="64"/>
      <c r="DS695" s="64"/>
    </row>
    <row r="696" spans="14:123"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4"/>
      <c r="AP696" s="64"/>
      <c r="AQ696" s="64"/>
      <c r="AR696" s="64"/>
      <c r="AS696" s="64"/>
      <c r="AT696" s="64"/>
      <c r="AU696" s="64"/>
      <c r="AV696" s="64"/>
      <c r="AW696" s="64"/>
      <c r="AX696" s="64"/>
      <c r="AY696" s="64"/>
      <c r="AZ696" s="64"/>
      <c r="BA696" s="64"/>
      <c r="BB696" s="64"/>
      <c r="BC696" s="64"/>
      <c r="BD696" s="64"/>
      <c r="BE696" s="64"/>
      <c r="BF696" s="64"/>
      <c r="BG696" s="64"/>
      <c r="BH696" s="64"/>
      <c r="BI696" s="64"/>
      <c r="BJ696" s="64"/>
      <c r="BK696" s="64"/>
      <c r="BL696" s="64"/>
      <c r="BM696" s="64"/>
      <c r="BN696" s="64"/>
      <c r="BO696" s="64"/>
      <c r="BP696" s="64"/>
      <c r="BQ696" s="64"/>
      <c r="BR696" s="64"/>
      <c r="BS696" s="64"/>
      <c r="BT696" s="64"/>
      <c r="BU696" s="64"/>
      <c r="BV696" s="64"/>
      <c r="BW696" s="64"/>
      <c r="BX696" s="64"/>
      <c r="BY696" s="64"/>
      <c r="BZ696" s="64"/>
      <c r="CA696" s="64"/>
      <c r="CB696" s="64"/>
      <c r="CC696" s="64"/>
      <c r="CD696" s="64"/>
      <c r="CE696" s="64"/>
      <c r="CF696" s="64"/>
      <c r="CG696" s="64"/>
      <c r="CH696" s="64"/>
      <c r="CI696" s="64"/>
      <c r="CJ696" s="64"/>
      <c r="CK696" s="64"/>
      <c r="CL696" s="64"/>
      <c r="CM696" s="64"/>
      <c r="CN696" s="64"/>
      <c r="CO696" s="64"/>
      <c r="CP696" s="64"/>
      <c r="CQ696" s="64"/>
      <c r="CR696" s="64"/>
      <c r="CS696" s="64"/>
      <c r="CT696" s="64"/>
      <c r="CU696" s="64"/>
      <c r="CV696" s="64"/>
      <c r="CW696" s="64"/>
      <c r="CX696" s="64"/>
      <c r="CY696" s="64"/>
      <c r="CZ696" s="64"/>
      <c r="DA696" s="64"/>
      <c r="DB696" s="64"/>
      <c r="DC696" s="64"/>
      <c r="DD696" s="64"/>
      <c r="DE696" s="64"/>
      <c r="DF696" s="64"/>
      <c r="DG696" s="64"/>
      <c r="DH696" s="64"/>
      <c r="DI696" s="64"/>
      <c r="DJ696" s="64"/>
      <c r="DK696" s="64"/>
      <c r="DL696" s="64"/>
      <c r="DM696" s="64"/>
      <c r="DN696" s="64"/>
      <c r="DO696" s="64"/>
      <c r="DP696" s="64"/>
      <c r="DQ696" s="64"/>
      <c r="DR696" s="64"/>
      <c r="DS696" s="64"/>
    </row>
    <row r="697" spans="14:123"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4"/>
      <c r="AP697" s="64"/>
      <c r="AQ697" s="64"/>
      <c r="AR697" s="64"/>
      <c r="AS697" s="64"/>
      <c r="AT697" s="64"/>
      <c r="AU697" s="64"/>
      <c r="AV697" s="64"/>
      <c r="AW697" s="64"/>
      <c r="AX697" s="64"/>
      <c r="AY697" s="64"/>
      <c r="AZ697" s="64"/>
      <c r="BA697" s="64"/>
      <c r="BB697" s="64"/>
      <c r="BC697" s="64"/>
      <c r="BD697" s="64"/>
      <c r="BE697" s="64"/>
      <c r="BF697" s="64"/>
      <c r="BG697" s="64"/>
      <c r="BH697" s="64"/>
      <c r="BI697" s="64"/>
      <c r="BJ697" s="64"/>
      <c r="BK697" s="64"/>
      <c r="BL697" s="64"/>
      <c r="BM697" s="64"/>
      <c r="BN697" s="64"/>
      <c r="BO697" s="64"/>
      <c r="BP697" s="64"/>
      <c r="BQ697" s="64"/>
      <c r="BR697" s="64"/>
      <c r="BS697" s="64"/>
      <c r="BT697" s="64"/>
      <c r="BU697" s="64"/>
      <c r="BV697" s="64"/>
      <c r="BW697" s="64"/>
      <c r="BX697" s="64"/>
      <c r="BY697" s="64"/>
      <c r="BZ697" s="64"/>
      <c r="CA697" s="64"/>
      <c r="CB697" s="64"/>
      <c r="CC697" s="64"/>
      <c r="CD697" s="64"/>
      <c r="CE697" s="64"/>
      <c r="CF697" s="64"/>
      <c r="CG697" s="64"/>
      <c r="CH697" s="64"/>
      <c r="CI697" s="64"/>
      <c r="CJ697" s="64"/>
      <c r="CK697" s="64"/>
      <c r="CL697" s="64"/>
      <c r="CM697" s="64"/>
      <c r="CN697" s="64"/>
      <c r="CO697" s="64"/>
      <c r="CP697" s="64"/>
      <c r="CQ697" s="64"/>
      <c r="CR697" s="64"/>
      <c r="CS697" s="64"/>
      <c r="CT697" s="64"/>
      <c r="CU697" s="64"/>
      <c r="CV697" s="64"/>
      <c r="CW697" s="64"/>
      <c r="CX697" s="64"/>
      <c r="CY697" s="64"/>
      <c r="CZ697" s="64"/>
      <c r="DA697" s="64"/>
      <c r="DB697" s="64"/>
      <c r="DC697" s="64"/>
      <c r="DD697" s="64"/>
      <c r="DE697" s="64"/>
      <c r="DF697" s="64"/>
      <c r="DG697" s="64"/>
      <c r="DH697" s="64"/>
      <c r="DI697" s="64"/>
      <c r="DJ697" s="64"/>
      <c r="DK697" s="64"/>
      <c r="DL697" s="64"/>
      <c r="DM697" s="64"/>
      <c r="DN697" s="64"/>
      <c r="DO697" s="64"/>
      <c r="DP697" s="64"/>
      <c r="DQ697" s="64"/>
      <c r="DR697" s="64"/>
      <c r="DS697" s="64"/>
    </row>
    <row r="698" spans="14:123"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  <c r="AW698" s="64"/>
      <c r="AX698" s="64"/>
      <c r="AY698" s="64"/>
      <c r="AZ698" s="64"/>
      <c r="BA698" s="64"/>
      <c r="BB698" s="64"/>
      <c r="BC698" s="64"/>
      <c r="BD698" s="64"/>
      <c r="BE698" s="64"/>
      <c r="BF698" s="64"/>
      <c r="BG698" s="64"/>
      <c r="BH698" s="64"/>
      <c r="BI698" s="64"/>
      <c r="BJ698" s="64"/>
      <c r="BK698" s="64"/>
      <c r="BL698" s="64"/>
      <c r="BM698" s="64"/>
      <c r="BN698" s="64"/>
      <c r="BO698" s="64"/>
      <c r="BP698" s="64"/>
      <c r="BQ698" s="64"/>
      <c r="BR698" s="64"/>
      <c r="BS698" s="64"/>
      <c r="BT698" s="64"/>
      <c r="BU698" s="64"/>
      <c r="BV698" s="64"/>
      <c r="BW698" s="64"/>
      <c r="BX698" s="64"/>
      <c r="BY698" s="64"/>
      <c r="BZ698" s="64"/>
      <c r="CA698" s="64"/>
      <c r="CB698" s="64"/>
      <c r="CC698" s="64"/>
      <c r="CD698" s="64"/>
      <c r="CE698" s="64"/>
      <c r="CF698" s="64"/>
      <c r="CG698" s="64"/>
      <c r="CH698" s="64"/>
      <c r="CI698" s="64"/>
      <c r="CJ698" s="64"/>
      <c r="CK698" s="64"/>
      <c r="CL698" s="64"/>
      <c r="CM698" s="64"/>
      <c r="CN698" s="64"/>
      <c r="CO698" s="64"/>
      <c r="CP698" s="64"/>
      <c r="CQ698" s="64"/>
      <c r="CR698" s="64"/>
      <c r="CS698" s="64"/>
      <c r="CT698" s="64"/>
      <c r="CU698" s="64"/>
      <c r="CV698" s="64"/>
      <c r="CW698" s="64"/>
      <c r="CX698" s="64"/>
      <c r="CY698" s="64"/>
      <c r="CZ698" s="64"/>
      <c r="DA698" s="64"/>
      <c r="DB698" s="64"/>
      <c r="DC698" s="64"/>
      <c r="DD698" s="64"/>
      <c r="DE698" s="64"/>
      <c r="DF698" s="64"/>
      <c r="DG698" s="64"/>
      <c r="DH698" s="64"/>
      <c r="DI698" s="64"/>
      <c r="DJ698" s="64"/>
      <c r="DK698" s="64"/>
      <c r="DL698" s="64"/>
      <c r="DM698" s="64"/>
      <c r="DN698" s="64"/>
      <c r="DO698" s="64"/>
      <c r="DP698" s="64"/>
      <c r="DQ698" s="64"/>
      <c r="DR698" s="64"/>
      <c r="DS698" s="64"/>
    </row>
    <row r="699" spans="14:123"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  <c r="AV699" s="64"/>
      <c r="AW699" s="64"/>
      <c r="AX699" s="64"/>
      <c r="AY699" s="64"/>
      <c r="AZ699" s="64"/>
      <c r="BA699" s="64"/>
      <c r="BB699" s="64"/>
      <c r="BC699" s="64"/>
      <c r="BD699" s="64"/>
      <c r="BE699" s="64"/>
      <c r="BF699" s="64"/>
      <c r="BG699" s="64"/>
      <c r="BH699" s="64"/>
      <c r="BI699" s="64"/>
      <c r="BJ699" s="64"/>
      <c r="BK699" s="64"/>
      <c r="BL699" s="64"/>
      <c r="BM699" s="64"/>
      <c r="BN699" s="64"/>
      <c r="BO699" s="64"/>
      <c r="BP699" s="64"/>
      <c r="BQ699" s="64"/>
      <c r="BR699" s="64"/>
      <c r="BS699" s="64"/>
      <c r="BT699" s="64"/>
      <c r="BU699" s="64"/>
      <c r="BV699" s="64"/>
      <c r="BW699" s="64"/>
      <c r="BX699" s="64"/>
      <c r="BY699" s="64"/>
      <c r="BZ699" s="64"/>
      <c r="CA699" s="64"/>
      <c r="CB699" s="64"/>
      <c r="CC699" s="64"/>
      <c r="CD699" s="64"/>
      <c r="CE699" s="64"/>
      <c r="CF699" s="64"/>
      <c r="CG699" s="64"/>
      <c r="CH699" s="64"/>
      <c r="CI699" s="64"/>
      <c r="CJ699" s="64"/>
      <c r="CK699" s="64"/>
      <c r="CL699" s="64"/>
      <c r="CM699" s="64"/>
      <c r="CN699" s="64"/>
      <c r="CO699" s="64"/>
      <c r="CP699" s="64"/>
      <c r="CQ699" s="64"/>
      <c r="CR699" s="64"/>
      <c r="CS699" s="64"/>
      <c r="CT699" s="64"/>
      <c r="CU699" s="64"/>
      <c r="CV699" s="64"/>
      <c r="CW699" s="64"/>
      <c r="CX699" s="64"/>
      <c r="CY699" s="64"/>
      <c r="CZ699" s="64"/>
      <c r="DA699" s="64"/>
      <c r="DB699" s="64"/>
      <c r="DC699" s="64"/>
      <c r="DD699" s="64"/>
      <c r="DE699" s="64"/>
      <c r="DF699" s="64"/>
      <c r="DG699" s="64"/>
      <c r="DH699" s="64"/>
      <c r="DI699" s="64"/>
      <c r="DJ699" s="64"/>
      <c r="DK699" s="64"/>
      <c r="DL699" s="64"/>
      <c r="DM699" s="64"/>
      <c r="DN699" s="64"/>
      <c r="DO699" s="64"/>
      <c r="DP699" s="64"/>
      <c r="DQ699" s="64"/>
      <c r="DR699" s="64"/>
      <c r="DS699" s="64"/>
    </row>
    <row r="700" spans="14:123"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  <c r="AW700" s="64"/>
      <c r="AX700" s="64"/>
      <c r="AY700" s="64"/>
      <c r="AZ700" s="64"/>
      <c r="BA700" s="64"/>
      <c r="BB700" s="64"/>
      <c r="BC700" s="64"/>
      <c r="BD700" s="64"/>
      <c r="BE700" s="64"/>
      <c r="BF700" s="64"/>
      <c r="BG700" s="64"/>
      <c r="BH700" s="64"/>
      <c r="BI700" s="64"/>
      <c r="BJ700" s="64"/>
      <c r="BK700" s="64"/>
      <c r="BL700" s="64"/>
      <c r="BM700" s="64"/>
      <c r="BN700" s="64"/>
      <c r="BO700" s="64"/>
      <c r="BP700" s="64"/>
      <c r="BQ700" s="64"/>
      <c r="BR700" s="64"/>
      <c r="BS700" s="64"/>
      <c r="BT700" s="64"/>
      <c r="BU700" s="64"/>
      <c r="BV700" s="64"/>
      <c r="BW700" s="64"/>
      <c r="BX700" s="64"/>
      <c r="BY700" s="64"/>
      <c r="BZ700" s="64"/>
      <c r="CA700" s="64"/>
      <c r="CB700" s="64"/>
      <c r="CC700" s="64"/>
      <c r="CD700" s="64"/>
      <c r="CE700" s="64"/>
      <c r="CF700" s="64"/>
      <c r="CG700" s="64"/>
      <c r="CH700" s="64"/>
      <c r="CI700" s="64"/>
      <c r="CJ700" s="64"/>
      <c r="CK700" s="64"/>
      <c r="CL700" s="64"/>
      <c r="CM700" s="64"/>
      <c r="CN700" s="64"/>
      <c r="CO700" s="64"/>
      <c r="CP700" s="64"/>
      <c r="CQ700" s="64"/>
      <c r="CR700" s="64"/>
      <c r="CS700" s="64"/>
      <c r="CT700" s="64"/>
      <c r="CU700" s="64"/>
      <c r="CV700" s="64"/>
      <c r="CW700" s="64"/>
      <c r="CX700" s="64"/>
      <c r="CY700" s="64"/>
      <c r="CZ700" s="64"/>
      <c r="DA700" s="64"/>
      <c r="DB700" s="64"/>
      <c r="DC700" s="64"/>
      <c r="DD700" s="64"/>
      <c r="DE700" s="64"/>
      <c r="DF700" s="64"/>
      <c r="DG700" s="64"/>
      <c r="DH700" s="64"/>
      <c r="DI700" s="64"/>
      <c r="DJ700" s="64"/>
      <c r="DK700" s="64"/>
      <c r="DL700" s="64"/>
      <c r="DM700" s="64"/>
      <c r="DN700" s="64"/>
      <c r="DO700" s="64"/>
      <c r="DP700" s="64"/>
      <c r="DQ700" s="64"/>
      <c r="DR700" s="64"/>
      <c r="DS700" s="64"/>
    </row>
    <row r="701" spans="14:123"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  <c r="AW701" s="64"/>
      <c r="AX701" s="64"/>
      <c r="AY701" s="64"/>
      <c r="AZ701" s="64"/>
      <c r="BA701" s="64"/>
      <c r="BB701" s="64"/>
      <c r="BC701" s="64"/>
      <c r="BD701" s="64"/>
      <c r="BE701" s="64"/>
      <c r="BF701" s="64"/>
      <c r="BG701" s="64"/>
      <c r="BH701" s="64"/>
      <c r="BI701" s="64"/>
      <c r="BJ701" s="64"/>
      <c r="BK701" s="64"/>
      <c r="BL701" s="64"/>
      <c r="BM701" s="64"/>
      <c r="BN701" s="64"/>
      <c r="BO701" s="64"/>
      <c r="BP701" s="64"/>
      <c r="BQ701" s="64"/>
      <c r="BR701" s="64"/>
      <c r="BS701" s="64"/>
      <c r="BT701" s="64"/>
      <c r="BU701" s="64"/>
      <c r="BV701" s="64"/>
      <c r="BW701" s="64"/>
      <c r="BX701" s="64"/>
      <c r="BY701" s="64"/>
      <c r="BZ701" s="64"/>
      <c r="CA701" s="64"/>
      <c r="CB701" s="64"/>
      <c r="CC701" s="64"/>
      <c r="CD701" s="64"/>
      <c r="CE701" s="64"/>
      <c r="CF701" s="64"/>
      <c r="CG701" s="64"/>
      <c r="CH701" s="64"/>
      <c r="CI701" s="64"/>
      <c r="CJ701" s="64"/>
      <c r="CK701" s="64"/>
      <c r="CL701" s="64"/>
      <c r="CM701" s="64"/>
      <c r="CN701" s="64"/>
      <c r="CO701" s="64"/>
      <c r="CP701" s="64"/>
      <c r="CQ701" s="64"/>
      <c r="CR701" s="64"/>
      <c r="CS701" s="64"/>
      <c r="CT701" s="64"/>
      <c r="CU701" s="64"/>
      <c r="CV701" s="64"/>
      <c r="CW701" s="64"/>
      <c r="CX701" s="64"/>
      <c r="CY701" s="64"/>
      <c r="CZ701" s="64"/>
      <c r="DA701" s="64"/>
      <c r="DB701" s="64"/>
      <c r="DC701" s="64"/>
      <c r="DD701" s="64"/>
      <c r="DE701" s="64"/>
      <c r="DF701" s="64"/>
      <c r="DG701" s="64"/>
      <c r="DH701" s="64"/>
      <c r="DI701" s="64"/>
      <c r="DJ701" s="64"/>
      <c r="DK701" s="64"/>
      <c r="DL701" s="64"/>
      <c r="DM701" s="64"/>
      <c r="DN701" s="64"/>
      <c r="DO701" s="64"/>
      <c r="DP701" s="64"/>
      <c r="DQ701" s="64"/>
      <c r="DR701" s="64"/>
      <c r="DS701" s="64"/>
    </row>
    <row r="702" spans="14:123"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  <c r="AW702" s="64"/>
      <c r="AX702" s="64"/>
      <c r="AY702" s="64"/>
      <c r="AZ702" s="64"/>
      <c r="BA702" s="64"/>
      <c r="BB702" s="64"/>
      <c r="BC702" s="64"/>
      <c r="BD702" s="64"/>
      <c r="BE702" s="64"/>
      <c r="BF702" s="64"/>
      <c r="BG702" s="64"/>
      <c r="BH702" s="64"/>
      <c r="BI702" s="64"/>
      <c r="BJ702" s="64"/>
      <c r="BK702" s="64"/>
      <c r="BL702" s="64"/>
      <c r="BM702" s="64"/>
      <c r="BN702" s="64"/>
      <c r="BO702" s="64"/>
      <c r="BP702" s="64"/>
      <c r="BQ702" s="64"/>
      <c r="BR702" s="64"/>
      <c r="BS702" s="64"/>
      <c r="BT702" s="64"/>
      <c r="BU702" s="64"/>
      <c r="BV702" s="64"/>
      <c r="BW702" s="64"/>
      <c r="BX702" s="64"/>
      <c r="BY702" s="64"/>
      <c r="BZ702" s="64"/>
      <c r="CA702" s="64"/>
      <c r="CB702" s="64"/>
      <c r="CC702" s="64"/>
      <c r="CD702" s="64"/>
      <c r="CE702" s="64"/>
      <c r="CF702" s="64"/>
      <c r="CG702" s="64"/>
      <c r="CH702" s="64"/>
      <c r="CI702" s="64"/>
      <c r="CJ702" s="64"/>
      <c r="CK702" s="64"/>
      <c r="CL702" s="64"/>
      <c r="CM702" s="64"/>
      <c r="CN702" s="64"/>
      <c r="CO702" s="64"/>
      <c r="CP702" s="64"/>
      <c r="CQ702" s="64"/>
      <c r="CR702" s="64"/>
      <c r="CS702" s="64"/>
      <c r="CT702" s="64"/>
      <c r="CU702" s="64"/>
      <c r="CV702" s="64"/>
      <c r="CW702" s="64"/>
      <c r="CX702" s="64"/>
      <c r="CY702" s="64"/>
      <c r="CZ702" s="64"/>
      <c r="DA702" s="64"/>
      <c r="DB702" s="64"/>
      <c r="DC702" s="64"/>
      <c r="DD702" s="64"/>
      <c r="DE702" s="64"/>
      <c r="DF702" s="64"/>
      <c r="DG702" s="64"/>
      <c r="DH702" s="64"/>
      <c r="DI702" s="64"/>
      <c r="DJ702" s="64"/>
      <c r="DK702" s="64"/>
      <c r="DL702" s="64"/>
      <c r="DM702" s="64"/>
      <c r="DN702" s="64"/>
      <c r="DO702" s="64"/>
      <c r="DP702" s="64"/>
      <c r="DQ702" s="64"/>
      <c r="DR702" s="64"/>
      <c r="DS702" s="64"/>
    </row>
    <row r="703" spans="14:123"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  <c r="AW703" s="64"/>
      <c r="AX703" s="64"/>
      <c r="AY703" s="64"/>
      <c r="AZ703" s="64"/>
      <c r="BA703" s="64"/>
      <c r="BB703" s="64"/>
      <c r="BC703" s="64"/>
      <c r="BD703" s="64"/>
      <c r="BE703" s="64"/>
      <c r="BF703" s="64"/>
      <c r="BG703" s="64"/>
      <c r="BH703" s="64"/>
      <c r="BI703" s="64"/>
      <c r="BJ703" s="64"/>
      <c r="BK703" s="64"/>
      <c r="BL703" s="64"/>
      <c r="BM703" s="64"/>
      <c r="BN703" s="64"/>
      <c r="BO703" s="64"/>
      <c r="BP703" s="64"/>
      <c r="BQ703" s="64"/>
      <c r="BR703" s="64"/>
      <c r="BS703" s="64"/>
      <c r="BT703" s="64"/>
      <c r="BU703" s="64"/>
      <c r="BV703" s="64"/>
      <c r="BW703" s="64"/>
      <c r="BX703" s="64"/>
      <c r="BY703" s="64"/>
      <c r="BZ703" s="64"/>
      <c r="CA703" s="64"/>
      <c r="CB703" s="64"/>
      <c r="CC703" s="64"/>
      <c r="CD703" s="64"/>
      <c r="CE703" s="64"/>
      <c r="CF703" s="64"/>
      <c r="CG703" s="64"/>
      <c r="CH703" s="64"/>
      <c r="CI703" s="64"/>
      <c r="CJ703" s="64"/>
      <c r="CK703" s="64"/>
      <c r="CL703" s="64"/>
      <c r="CM703" s="64"/>
      <c r="CN703" s="64"/>
      <c r="CO703" s="64"/>
      <c r="CP703" s="64"/>
      <c r="CQ703" s="64"/>
      <c r="CR703" s="64"/>
      <c r="CS703" s="64"/>
      <c r="CT703" s="64"/>
      <c r="CU703" s="64"/>
      <c r="CV703" s="64"/>
      <c r="CW703" s="64"/>
      <c r="CX703" s="64"/>
      <c r="CY703" s="64"/>
      <c r="CZ703" s="64"/>
      <c r="DA703" s="64"/>
      <c r="DB703" s="64"/>
      <c r="DC703" s="64"/>
      <c r="DD703" s="64"/>
      <c r="DE703" s="64"/>
      <c r="DF703" s="64"/>
      <c r="DG703" s="64"/>
      <c r="DH703" s="64"/>
      <c r="DI703" s="64"/>
      <c r="DJ703" s="64"/>
      <c r="DK703" s="64"/>
      <c r="DL703" s="64"/>
      <c r="DM703" s="64"/>
      <c r="DN703" s="64"/>
      <c r="DO703" s="64"/>
      <c r="DP703" s="64"/>
      <c r="DQ703" s="64"/>
      <c r="DR703" s="64"/>
      <c r="DS703" s="64"/>
    </row>
  </sheetData>
  <hyperlinks>
    <hyperlink ref="A66" r:id="rId1"/>
    <hyperlink ref="A67" r:id="rId2" location="calculator"/>
  </hyperlinks>
  <pageMargins left="0.7" right="0.7" top="0.78740157499999996" bottom="0.78740157499999996" header="0.3" footer="0.3"/>
  <pageSetup paperSize="9" orientation="portrait" r:id="rId3"/>
  <ignoredErrors>
    <ignoredError sqref="C41" formula="1"/>
  </ignoredErrors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/>
  </sheetViews>
  <sheetFormatPr defaultRowHeight="15"/>
  <cols>
    <col min="1" max="1" width="22.28515625" bestFit="1" customWidth="1"/>
    <col min="2" max="3" width="12" bestFit="1" customWidth="1"/>
    <col min="4" max="4" width="16.5703125" bestFit="1" customWidth="1"/>
    <col min="5" max="5" width="12" bestFit="1" customWidth="1"/>
  </cols>
  <sheetData>
    <row r="1" spans="1:5">
      <c r="A1" s="66"/>
      <c r="B1" s="67" t="s">
        <v>15</v>
      </c>
      <c r="C1" s="67" t="s">
        <v>16</v>
      </c>
      <c r="D1" s="67" t="s">
        <v>17</v>
      </c>
      <c r="E1" s="67" t="s">
        <v>18</v>
      </c>
    </row>
    <row r="2" spans="1:5">
      <c r="A2" s="7" t="s">
        <v>0</v>
      </c>
      <c r="B2" s="4" t="s">
        <v>4</v>
      </c>
      <c r="C2" s="4" t="s">
        <v>6</v>
      </c>
      <c r="D2" s="4" t="s">
        <v>34</v>
      </c>
      <c r="E2" s="4" t="s">
        <v>12</v>
      </c>
    </row>
    <row r="3" spans="1:5">
      <c r="A3" s="7" t="s">
        <v>86</v>
      </c>
      <c r="B3" s="38">
        <v>426900</v>
      </c>
      <c r="C3" s="38">
        <v>476900</v>
      </c>
      <c r="D3" s="38">
        <v>492900</v>
      </c>
      <c r="E3" s="38">
        <v>909900</v>
      </c>
    </row>
    <row r="4" spans="1:5">
      <c r="A4" s="7" t="s">
        <v>14</v>
      </c>
      <c r="B4" s="39">
        <f>B15*B21</f>
        <v>1.7056900000000002</v>
      </c>
      <c r="C4" s="39">
        <f>C16*C21</f>
        <v>1.3148</v>
      </c>
      <c r="D4" s="39">
        <f>D18*D21</f>
        <v>0.89250000000000007</v>
      </c>
      <c r="E4" s="39">
        <f>E17*E21</f>
        <v>0.26669999999999999</v>
      </c>
    </row>
    <row r="5" spans="1:5">
      <c r="A5" s="7" t="s">
        <v>83</v>
      </c>
      <c r="B5" s="39">
        <f>B19*B4</f>
        <v>2046.8280000000002</v>
      </c>
      <c r="C5" s="39">
        <f>C19*C4</f>
        <v>1577.76</v>
      </c>
      <c r="D5" s="39">
        <f>D19*D4</f>
        <v>1071</v>
      </c>
      <c r="E5" s="39">
        <f>E19*E4</f>
        <v>320.03999999999996</v>
      </c>
    </row>
    <row r="6" spans="1:5">
      <c r="A6" s="7" t="s">
        <v>84</v>
      </c>
      <c r="B6" s="39">
        <f>B20*B4</f>
        <v>24561.936000000002</v>
      </c>
      <c r="C6" s="39">
        <f>C20*C4</f>
        <v>18933.12</v>
      </c>
      <c r="D6" s="39">
        <f>D20*D4</f>
        <v>12852.000000000002</v>
      </c>
      <c r="E6" s="39">
        <f>E20*E4</f>
        <v>3840.48</v>
      </c>
    </row>
    <row r="7" spans="1:5">
      <c r="A7" s="7" t="s">
        <v>87</v>
      </c>
      <c r="B7" s="39">
        <v>86391</v>
      </c>
      <c r="C7" s="39"/>
      <c r="D7" s="39"/>
      <c r="E7" s="39"/>
    </row>
    <row r="8" spans="1:5">
      <c r="A8" s="7" t="s">
        <v>20</v>
      </c>
      <c r="B8" s="40">
        <v>0.1037</v>
      </c>
      <c r="C8" s="40">
        <v>0.1037</v>
      </c>
      <c r="D8" s="40">
        <v>0.1037</v>
      </c>
      <c r="E8" s="40">
        <v>6.5000000000000002E-2</v>
      </c>
    </row>
    <row r="9" spans="1:5">
      <c r="A9" s="7" t="s">
        <v>21</v>
      </c>
      <c r="B9" s="39">
        <v>3</v>
      </c>
      <c r="C9" s="39">
        <v>3</v>
      </c>
      <c r="D9" s="39">
        <v>3</v>
      </c>
      <c r="E9" s="39">
        <v>6</v>
      </c>
    </row>
    <row r="10" spans="1:5">
      <c r="A10" s="7" t="s">
        <v>24</v>
      </c>
      <c r="B10" s="39">
        <f>(100-(B14/B3)*100)</f>
        <v>50</v>
      </c>
      <c r="C10" s="41">
        <f>(100-(C14/C3)*100)</f>
        <v>44.757810861815898</v>
      </c>
      <c r="D10" s="41">
        <f>(100-(D14/D3)*100)</f>
        <v>43.30493000608643</v>
      </c>
      <c r="E10" s="41">
        <f>(100-(E14/E3)*100)</f>
        <v>23.458621826574344</v>
      </c>
    </row>
    <row r="11" spans="1:5">
      <c r="A11" s="7" t="s">
        <v>22</v>
      </c>
      <c r="B11" s="41">
        <f>(((1+B8)^3*((1+B8)-1))/((1+B8)^3-1))*B14</f>
        <v>86391.056793513591</v>
      </c>
      <c r="C11" s="41">
        <f t="shared" ref="C11:D11" si="0">(((1+C8)^3*((1+C8)-1))/((1+C8)^3-1))*C14</f>
        <v>106627.89370930502</v>
      </c>
      <c r="D11" s="41">
        <f t="shared" si="0"/>
        <v>113103.68152235828</v>
      </c>
      <c r="E11" s="41">
        <f>(((1+E8)^6*((1+E8)-1))/((1+E8)^6-1))*E14</f>
        <v>143864.50106132065</v>
      </c>
    </row>
    <row r="12" spans="1:5">
      <c r="A12" s="7" t="s">
        <v>23</v>
      </c>
      <c r="B12" s="41">
        <f>B11/12</f>
        <v>7199.2547327927996</v>
      </c>
      <c r="C12" s="41">
        <f t="shared" ref="C12:E12" si="1">C11/12</f>
        <v>8885.6578091087522</v>
      </c>
      <c r="D12" s="41">
        <f t="shared" si="1"/>
        <v>9425.3067935298568</v>
      </c>
      <c r="E12" s="41">
        <f t="shared" si="1"/>
        <v>11988.708421776721</v>
      </c>
    </row>
    <row r="13" spans="1:5">
      <c r="A13" s="7" t="s">
        <v>25</v>
      </c>
      <c r="B13" s="42">
        <v>213450</v>
      </c>
      <c r="C13" s="42">
        <v>213450</v>
      </c>
      <c r="D13" s="42">
        <v>213450</v>
      </c>
      <c r="E13" s="42">
        <v>213450</v>
      </c>
    </row>
    <row r="14" spans="1:5">
      <c r="A14" s="7" t="s">
        <v>36</v>
      </c>
      <c r="B14" s="42">
        <f>B3-B13</f>
        <v>213450</v>
      </c>
      <c r="C14" s="42">
        <f>C3-C13</f>
        <v>263450</v>
      </c>
      <c r="D14" s="42">
        <f>D3-D13</f>
        <v>279450</v>
      </c>
      <c r="E14" s="42">
        <f>E3-E13</f>
        <v>696450</v>
      </c>
    </row>
    <row r="15" spans="1:5">
      <c r="A15" s="7" t="s">
        <v>28</v>
      </c>
      <c r="B15" s="39">
        <v>34.81</v>
      </c>
      <c r="C15" s="39">
        <v>34.81</v>
      </c>
      <c r="D15" s="39">
        <v>34.81</v>
      </c>
      <c r="E15" s="39">
        <v>34.81</v>
      </c>
    </row>
    <row r="16" spans="1:5">
      <c r="A16" s="7" t="s">
        <v>29</v>
      </c>
      <c r="B16" s="39">
        <v>34.6</v>
      </c>
      <c r="C16" s="39">
        <v>34.6</v>
      </c>
      <c r="D16" s="39">
        <v>34.6</v>
      </c>
      <c r="E16" s="39">
        <v>34.6</v>
      </c>
    </row>
    <row r="17" spans="1:5">
      <c r="A17" s="7" t="s">
        <v>105</v>
      </c>
      <c r="B17" s="39">
        <v>2.1</v>
      </c>
      <c r="C17" s="39">
        <v>2.1</v>
      </c>
      <c r="D17" s="39">
        <v>2.1</v>
      </c>
      <c r="E17" s="39">
        <v>2.1</v>
      </c>
    </row>
    <row r="18" spans="1:5">
      <c r="A18" s="7" t="s">
        <v>31</v>
      </c>
      <c r="B18" s="39">
        <v>25.5</v>
      </c>
      <c r="C18" s="39">
        <v>25.5</v>
      </c>
      <c r="D18" s="39">
        <v>25.5</v>
      </c>
      <c r="E18" s="39">
        <v>25.5</v>
      </c>
    </row>
    <row r="19" spans="1:5">
      <c r="A19" s="7" t="s">
        <v>40</v>
      </c>
      <c r="B19" s="39">
        <f>(50*5*4)+200</f>
        <v>1200</v>
      </c>
      <c r="C19" s="39">
        <f t="shared" ref="C19:E19" si="2">(50*5*4)+200</f>
        <v>1200</v>
      </c>
      <c r="D19" s="39">
        <f t="shared" si="2"/>
        <v>1200</v>
      </c>
      <c r="E19" s="39">
        <f t="shared" si="2"/>
        <v>1200</v>
      </c>
    </row>
    <row r="20" spans="1:5">
      <c r="A20" s="7" t="s">
        <v>88</v>
      </c>
      <c r="B20" s="39">
        <f>B19*12</f>
        <v>14400</v>
      </c>
      <c r="C20" s="39">
        <f t="shared" ref="C20:E20" si="3">C19*12</f>
        <v>14400</v>
      </c>
      <c r="D20" s="39">
        <f t="shared" si="3"/>
        <v>14400</v>
      </c>
      <c r="E20" s="39">
        <f t="shared" si="3"/>
        <v>14400</v>
      </c>
    </row>
    <row r="21" spans="1:5">
      <c r="A21" s="7" t="s">
        <v>32</v>
      </c>
      <c r="B21" s="39">
        <f>4.9/100</f>
        <v>4.9000000000000002E-2</v>
      </c>
      <c r="C21" s="39">
        <f>3.8/100</f>
        <v>3.7999999999999999E-2</v>
      </c>
      <c r="D21" s="39">
        <f>3.5/100</f>
        <v>3.5000000000000003E-2</v>
      </c>
      <c r="E21" s="39">
        <f>12.7/100</f>
        <v>0.127</v>
      </c>
    </row>
    <row r="22" spans="1:5">
      <c r="A22" s="7" t="s">
        <v>108</v>
      </c>
      <c r="B22" s="41">
        <f>B11+B7</f>
        <v>172782.05679351359</v>
      </c>
      <c r="C22" s="41">
        <f>C11+C7</f>
        <v>106627.89370930502</v>
      </c>
      <c r="D22" s="41">
        <f>D11+D7</f>
        <v>113103.68152235828</v>
      </c>
      <c r="E22" s="41">
        <f>E11+E7</f>
        <v>143864.50106132065</v>
      </c>
    </row>
  </sheetData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0"/>
  <sheetViews>
    <sheetView zoomScaleNormal="100" workbookViewId="0"/>
  </sheetViews>
  <sheetFormatPr defaultRowHeight="15"/>
  <cols>
    <col min="1" max="1" width="12.5703125" bestFit="1" customWidth="1"/>
    <col min="2" max="2" width="12.7109375" bestFit="1" customWidth="1"/>
    <col min="3" max="3" width="13.28515625" bestFit="1" customWidth="1"/>
  </cols>
  <sheetData>
    <row r="1" spans="1:40" ht="18.75">
      <c r="A1" s="45" t="s">
        <v>65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 spans="1:40">
      <c r="A2" s="44"/>
      <c r="B2" s="44"/>
      <c r="C2" s="44"/>
      <c r="D2" s="4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40">
      <c r="A3" s="20"/>
      <c r="B3" s="20" t="s">
        <v>43</v>
      </c>
      <c r="C3" s="20" t="s">
        <v>44</v>
      </c>
      <c r="D3" s="20" t="s">
        <v>45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0">
      <c r="A4" s="21" t="s">
        <v>46</v>
      </c>
      <c r="B4" s="24">
        <v>397</v>
      </c>
      <c r="C4" s="23" t="s">
        <v>51</v>
      </c>
      <c r="D4" s="22">
        <v>934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>
      <c r="A5" s="21" t="s">
        <v>47</v>
      </c>
      <c r="B5" s="24">
        <v>121</v>
      </c>
      <c r="C5" s="23">
        <v>680</v>
      </c>
      <c r="D5" s="22">
        <v>1659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40">
      <c r="A6" s="21" t="s">
        <v>48</v>
      </c>
      <c r="B6" s="24">
        <v>48</v>
      </c>
      <c r="C6" s="23" t="s">
        <v>51</v>
      </c>
      <c r="D6" s="22">
        <v>2819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>
      <c r="A7" s="21" t="s">
        <v>49</v>
      </c>
      <c r="B7" s="24">
        <v>1</v>
      </c>
      <c r="C7" s="23" t="s">
        <v>51</v>
      </c>
      <c r="D7" s="22">
        <v>55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0">
      <c r="A8" s="21" t="s">
        <v>50</v>
      </c>
      <c r="B8" s="24">
        <f>SUM(B4:B7)</f>
        <v>567</v>
      </c>
      <c r="C8" s="23">
        <v>680</v>
      </c>
      <c r="D8" s="22">
        <f t="shared" ref="D8" si="0">SUM(D4:D7)</f>
        <v>5467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>
      <c r="A9" s="46" t="s">
        <v>104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</row>
    <row r="10" spans="1:40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</row>
    <row r="11" spans="1:40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</row>
    <row r="12" spans="1:40">
      <c r="A12" s="57" t="s">
        <v>102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1:40">
      <c r="A13" s="57" t="s">
        <v>103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</row>
    <row r="14" spans="1:40">
      <c r="A14" s="57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</row>
    <row r="15" spans="1:40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</row>
    <row r="16" spans="1:40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</row>
    <row r="17" spans="1:40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</row>
    <row r="18" spans="1:40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</row>
    <row r="19" spans="1:40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</row>
    <row r="20" spans="1:40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</row>
    <row r="21" spans="1:40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</row>
    <row r="22" spans="1:40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</row>
    <row r="23" spans="1:40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</row>
    <row r="24" spans="1:40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</row>
    <row r="25" spans="1:40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</row>
    <row r="26" spans="1:40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</row>
    <row r="27" spans="1:40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</row>
    <row r="28" spans="1:40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</row>
    <row r="29" spans="1:40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</row>
    <row r="30" spans="1:40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</row>
    <row r="31" spans="1:40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</row>
    <row r="32" spans="1:40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</row>
    <row r="33" spans="1:40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</row>
    <row r="34" spans="1:40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</row>
    <row r="35" spans="1:40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</row>
    <row r="36" spans="1:40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</row>
    <row r="37" spans="1:40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</row>
    <row r="38" spans="1:40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</row>
    <row r="39" spans="1:40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</row>
    <row r="40" spans="1:40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</row>
    <row r="41" spans="1:40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</row>
    <row r="42" spans="1:40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</row>
    <row r="43" spans="1:40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</row>
    <row r="44" spans="1:40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</row>
    <row r="45" spans="1:40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</row>
    <row r="46" spans="1:40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</row>
    <row r="47" spans="1:40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</row>
    <row r="48" spans="1:40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</row>
    <row r="49" spans="1:40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</row>
    <row r="50" spans="1:40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</row>
    <row r="51" spans="1:40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</row>
    <row r="53" spans="1:40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</row>
    <row r="54" spans="1:40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</row>
    <row r="55" spans="1:40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</row>
    <row r="56" spans="1:40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</row>
    <row r="57" spans="1:40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</row>
    <row r="58" spans="1:40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</row>
    <row r="59" spans="1:40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</row>
    <row r="60" spans="1:40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</row>
    <row r="61" spans="1:40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</row>
    <row r="62" spans="1:40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</row>
    <row r="63" spans="1:40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</row>
    <row r="64" spans="1:40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</row>
    <row r="65" spans="1:40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</row>
    <row r="66" spans="1:40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</row>
    <row r="67" spans="1:40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</row>
    <row r="68" spans="1:40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</row>
    <row r="69" spans="1:40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</row>
    <row r="70" spans="1:40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</row>
    <row r="71" spans="1:40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</row>
    <row r="72" spans="1:40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</row>
    <row r="73" spans="1:40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</row>
    <row r="74" spans="1:40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</row>
    <row r="75" spans="1:40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</row>
    <row r="76" spans="1:40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</row>
    <row r="77" spans="1:40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</row>
    <row r="78" spans="1:40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</row>
    <row r="79" spans="1:40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</row>
    <row r="80" spans="1:40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</row>
    <row r="81" spans="1:40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</row>
    <row r="82" spans="1:40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</row>
    <row r="83" spans="1:40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</row>
    <row r="84" spans="1:40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</row>
    <row r="85" spans="1:40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</row>
    <row r="86" spans="1:40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</row>
    <row r="87" spans="1:40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</row>
    <row r="88" spans="1:40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</row>
    <row r="89" spans="1:40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</row>
    <row r="90" spans="1:40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</row>
    <row r="91" spans="1:40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</row>
    <row r="92" spans="1:40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</row>
    <row r="93" spans="1:40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</row>
    <row r="94" spans="1:40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</row>
    <row r="95" spans="1:40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</row>
    <row r="96" spans="1:40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</row>
    <row r="97" spans="1:40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</row>
    <row r="98" spans="1:40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</row>
    <row r="99" spans="1:40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</row>
    <row r="100" spans="1:40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</row>
    <row r="101" spans="1:40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</row>
    <row r="102" spans="1:40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</row>
    <row r="103" spans="1:40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</row>
    <row r="104" spans="1:40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</row>
    <row r="105" spans="1:40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</row>
    <row r="106" spans="1:40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</row>
    <row r="107" spans="1:40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</row>
    <row r="108" spans="1:40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</row>
    <row r="109" spans="1:40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</row>
    <row r="110" spans="1:40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</row>
  </sheetData>
  <hyperlinks>
    <hyperlink ref="A12" r:id="rId1"/>
    <hyperlink ref="A13" r:id="rId2"/>
  </hyperlinks>
  <pageMargins left="0.7" right="0.7" top="0.78740157499999996" bottom="0.78740157499999996" header="0.3" footer="0.3"/>
  <pageSetup paperSize="9" orientation="portrait" horizontalDpi="4294967293" verticalDpi="0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Normal="100" workbookViewId="0"/>
  </sheetViews>
  <sheetFormatPr defaultRowHeight="15"/>
  <cols>
    <col min="1" max="1" width="21.7109375" style="25" customWidth="1"/>
    <col min="2" max="3" width="22.140625" style="25" customWidth="1"/>
    <col min="4" max="256" width="9.140625" style="25"/>
    <col min="257" max="257" width="21.7109375" style="25" customWidth="1"/>
    <col min="258" max="259" width="22.140625" style="25" customWidth="1"/>
    <col min="260" max="512" width="9.140625" style="25"/>
    <col min="513" max="513" width="21.7109375" style="25" customWidth="1"/>
    <col min="514" max="515" width="22.140625" style="25" customWidth="1"/>
    <col min="516" max="768" width="9.140625" style="25"/>
    <col min="769" max="769" width="21.7109375" style="25" customWidth="1"/>
    <col min="770" max="771" width="22.140625" style="25" customWidth="1"/>
    <col min="772" max="1024" width="9.140625" style="25"/>
    <col min="1025" max="1025" width="21.7109375" style="25" customWidth="1"/>
    <col min="1026" max="1027" width="22.140625" style="25" customWidth="1"/>
    <col min="1028" max="1280" width="9.140625" style="25"/>
    <col min="1281" max="1281" width="21.7109375" style="25" customWidth="1"/>
    <col min="1282" max="1283" width="22.140625" style="25" customWidth="1"/>
    <col min="1284" max="1536" width="9.140625" style="25"/>
    <col min="1537" max="1537" width="21.7109375" style="25" customWidth="1"/>
    <col min="1538" max="1539" width="22.140625" style="25" customWidth="1"/>
    <col min="1540" max="1792" width="9.140625" style="25"/>
    <col min="1793" max="1793" width="21.7109375" style="25" customWidth="1"/>
    <col min="1794" max="1795" width="22.140625" style="25" customWidth="1"/>
    <col min="1796" max="2048" width="9.140625" style="25"/>
    <col min="2049" max="2049" width="21.7109375" style="25" customWidth="1"/>
    <col min="2050" max="2051" width="22.140625" style="25" customWidth="1"/>
    <col min="2052" max="2304" width="9.140625" style="25"/>
    <col min="2305" max="2305" width="21.7109375" style="25" customWidth="1"/>
    <col min="2306" max="2307" width="22.140625" style="25" customWidth="1"/>
    <col min="2308" max="2560" width="9.140625" style="25"/>
    <col min="2561" max="2561" width="21.7109375" style="25" customWidth="1"/>
    <col min="2562" max="2563" width="22.140625" style="25" customWidth="1"/>
    <col min="2564" max="2816" width="9.140625" style="25"/>
    <col min="2817" max="2817" width="21.7109375" style="25" customWidth="1"/>
    <col min="2818" max="2819" width="22.140625" style="25" customWidth="1"/>
    <col min="2820" max="3072" width="9.140625" style="25"/>
    <col min="3073" max="3073" width="21.7109375" style="25" customWidth="1"/>
    <col min="3074" max="3075" width="22.140625" style="25" customWidth="1"/>
    <col min="3076" max="3328" width="9.140625" style="25"/>
    <col min="3329" max="3329" width="21.7109375" style="25" customWidth="1"/>
    <col min="3330" max="3331" width="22.140625" style="25" customWidth="1"/>
    <col min="3332" max="3584" width="9.140625" style="25"/>
    <col min="3585" max="3585" width="21.7109375" style="25" customWidth="1"/>
    <col min="3586" max="3587" width="22.140625" style="25" customWidth="1"/>
    <col min="3588" max="3840" width="9.140625" style="25"/>
    <col min="3841" max="3841" width="21.7109375" style="25" customWidth="1"/>
    <col min="3842" max="3843" width="22.140625" style="25" customWidth="1"/>
    <col min="3844" max="4096" width="9.140625" style="25"/>
    <col min="4097" max="4097" width="21.7109375" style="25" customWidth="1"/>
    <col min="4098" max="4099" width="22.140625" style="25" customWidth="1"/>
    <col min="4100" max="4352" width="9.140625" style="25"/>
    <col min="4353" max="4353" width="21.7109375" style="25" customWidth="1"/>
    <col min="4354" max="4355" width="22.140625" style="25" customWidth="1"/>
    <col min="4356" max="4608" width="9.140625" style="25"/>
    <col min="4609" max="4609" width="21.7109375" style="25" customWidth="1"/>
    <col min="4610" max="4611" width="22.140625" style="25" customWidth="1"/>
    <col min="4612" max="4864" width="9.140625" style="25"/>
    <col min="4865" max="4865" width="21.7109375" style="25" customWidth="1"/>
    <col min="4866" max="4867" width="22.140625" style="25" customWidth="1"/>
    <col min="4868" max="5120" width="9.140625" style="25"/>
    <col min="5121" max="5121" width="21.7109375" style="25" customWidth="1"/>
    <col min="5122" max="5123" width="22.140625" style="25" customWidth="1"/>
    <col min="5124" max="5376" width="9.140625" style="25"/>
    <col min="5377" max="5377" width="21.7109375" style="25" customWidth="1"/>
    <col min="5378" max="5379" width="22.140625" style="25" customWidth="1"/>
    <col min="5380" max="5632" width="9.140625" style="25"/>
    <col min="5633" max="5633" width="21.7109375" style="25" customWidth="1"/>
    <col min="5634" max="5635" width="22.140625" style="25" customWidth="1"/>
    <col min="5636" max="5888" width="9.140625" style="25"/>
    <col min="5889" max="5889" width="21.7109375" style="25" customWidth="1"/>
    <col min="5890" max="5891" width="22.140625" style="25" customWidth="1"/>
    <col min="5892" max="6144" width="9.140625" style="25"/>
    <col min="6145" max="6145" width="21.7109375" style="25" customWidth="1"/>
    <col min="6146" max="6147" width="22.140625" style="25" customWidth="1"/>
    <col min="6148" max="6400" width="9.140625" style="25"/>
    <col min="6401" max="6401" width="21.7109375" style="25" customWidth="1"/>
    <col min="6402" max="6403" width="22.140625" style="25" customWidth="1"/>
    <col min="6404" max="6656" width="9.140625" style="25"/>
    <col min="6657" max="6657" width="21.7109375" style="25" customWidth="1"/>
    <col min="6658" max="6659" width="22.140625" style="25" customWidth="1"/>
    <col min="6660" max="6912" width="9.140625" style="25"/>
    <col min="6913" max="6913" width="21.7109375" style="25" customWidth="1"/>
    <col min="6914" max="6915" width="22.140625" style="25" customWidth="1"/>
    <col min="6916" max="7168" width="9.140625" style="25"/>
    <col min="7169" max="7169" width="21.7109375" style="25" customWidth="1"/>
    <col min="7170" max="7171" width="22.140625" style="25" customWidth="1"/>
    <col min="7172" max="7424" width="9.140625" style="25"/>
    <col min="7425" max="7425" width="21.7109375" style="25" customWidth="1"/>
    <col min="7426" max="7427" width="22.140625" style="25" customWidth="1"/>
    <col min="7428" max="7680" width="9.140625" style="25"/>
    <col min="7681" max="7681" width="21.7109375" style="25" customWidth="1"/>
    <col min="7682" max="7683" width="22.140625" style="25" customWidth="1"/>
    <col min="7684" max="7936" width="9.140625" style="25"/>
    <col min="7937" max="7937" width="21.7109375" style="25" customWidth="1"/>
    <col min="7938" max="7939" width="22.140625" style="25" customWidth="1"/>
    <col min="7940" max="8192" width="9.140625" style="25"/>
    <col min="8193" max="8193" width="21.7109375" style="25" customWidth="1"/>
    <col min="8194" max="8195" width="22.140625" style="25" customWidth="1"/>
    <col min="8196" max="8448" width="9.140625" style="25"/>
    <col min="8449" max="8449" width="21.7109375" style="25" customWidth="1"/>
    <col min="8450" max="8451" width="22.140625" style="25" customWidth="1"/>
    <col min="8452" max="8704" width="9.140625" style="25"/>
    <col min="8705" max="8705" width="21.7109375" style="25" customWidth="1"/>
    <col min="8706" max="8707" width="22.140625" style="25" customWidth="1"/>
    <col min="8708" max="8960" width="9.140625" style="25"/>
    <col min="8961" max="8961" width="21.7109375" style="25" customWidth="1"/>
    <col min="8962" max="8963" width="22.140625" style="25" customWidth="1"/>
    <col min="8964" max="9216" width="9.140625" style="25"/>
    <col min="9217" max="9217" width="21.7109375" style="25" customWidth="1"/>
    <col min="9218" max="9219" width="22.140625" style="25" customWidth="1"/>
    <col min="9220" max="9472" width="9.140625" style="25"/>
    <col min="9473" max="9473" width="21.7109375" style="25" customWidth="1"/>
    <col min="9474" max="9475" width="22.140625" style="25" customWidth="1"/>
    <col min="9476" max="9728" width="9.140625" style="25"/>
    <col min="9729" max="9729" width="21.7109375" style="25" customWidth="1"/>
    <col min="9730" max="9731" width="22.140625" style="25" customWidth="1"/>
    <col min="9732" max="9984" width="9.140625" style="25"/>
    <col min="9985" max="9985" width="21.7109375" style="25" customWidth="1"/>
    <col min="9986" max="9987" width="22.140625" style="25" customWidth="1"/>
    <col min="9988" max="10240" width="9.140625" style="25"/>
    <col min="10241" max="10241" width="21.7109375" style="25" customWidth="1"/>
    <col min="10242" max="10243" width="22.140625" style="25" customWidth="1"/>
    <col min="10244" max="10496" width="9.140625" style="25"/>
    <col min="10497" max="10497" width="21.7109375" style="25" customWidth="1"/>
    <col min="10498" max="10499" width="22.140625" style="25" customWidth="1"/>
    <col min="10500" max="10752" width="9.140625" style="25"/>
    <col min="10753" max="10753" width="21.7109375" style="25" customWidth="1"/>
    <col min="10754" max="10755" width="22.140625" style="25" customWidth="1"/>
    <col min="10756" max="11008" width="9.140625" style="25"/>
    <col min="11009" max="11009" width="21.7109375" style="25" customWidth="1"/>
    <col min="11010" max="11011" width="22.140625" style="25" customWidth="1"/>
    <col min="11012" max="11264" width="9.140625" style="25"/>
    <col min="11265" max="11265" width="21.7109375" style="25" customWidth="1"/>
    <col min="11266" max="11267" width="22.140625" style="25" customWidth="1"/>
    <col min="11268" max="11520" width="9.140625" style="25"/>
    <col min="11521" max="11521" width="21.7109375" style="25" customWidth="1"/>
    <col min="11522" max="11523" width="22.140625" style="25" customWidth="1"/>
    <col min="11524" max="11776" width="9.140625" style="25"/>
    <col min="11777" max="11777" width="21.7109375" style="25" customWidth="1"/>
    <col min="11778" max="11779" width="22.140625" style="25" customWidth="1"/>
    <col min="11780" max="12032" width="9.140625" style="25"/>
    <col min="12033" max="12033" width="21.7109375" style="25" customWidth="1"/>
    <col min="12034" max="12035" width="22.140625" style="25" customWidth="1"/>
    <col min="12036" max="12288" width="9.140625" style="25"/>
    <col min="12289" max="12289" width="21.7109375" style="25" customWidth="1"/>
    <col min="12290" max="12291" width="22.140625" style="25" customWidth="1"/>
    <col min="12292" max="12544" width="9.140625" style="25"/>
    <col min="12545" max="12545" width="21.7109375" style="25" customWidth="1"/>
    <col min="12546" max="12547" width="22.140625" style="25" customWidth="1"/>
    <col min="12548" max="12800" width="9.140625" style="25"/>
    <col min="12801" max="12801" width="21.7109375" style="25" customWidth="1"/>
    <col min="12802" max="12803" width="22.140625" style="25" customWidth="1"/>
    <col min="12804" max="13056" width="9.140625" style="25"/>
    <col min="13057" max="13057" width="21.7109375" style="25" customWidth="1"/>
    <col min="13058" max="13059" width="22.140625" style="25" customWidth="1"/>
    <col min="13060" max="13312" width="9.140625" style="25"/>
    <col min="13313" max="13313" width="21.7109375" style="25" customWidth="1"/>
    <col min="13314" max="13315" width="22.140625" style="25" customWidth="1"/>
    <col min="13316" max="13568" width="9.140625" style="25"/>
    <col min="13569" max="13569" width="21.7109375" style="25" customWidth="1"/>
    <col min="13570" max="13571" width="22.140625" style="25" customWidth="1"/>
    <col min="13572" max="13824" width="9.140625" style="25"/>
    <col min="13825" max="13825" width="21.7109375" style="25" customWidth="1"/>
    <col min="13826" max="13827" width="22.140625" style="25" customWidth="1"/>
    <col min="13828" max="14080" width="9.140625" style="25"/>
    <col min="14081" max="14081" width="21.7109375" style="25" customWidth="1"/>
    <col min="14082" max="14083" width="22.140625" style="25" customWidth="1"/>
    <col min="14084" max="14336" width="9.140625" style="25"/>
    <col min="14337" max="14337" width="21.7109375" style="25" customWidth="1"/>
    <col min="14338" max="14339" width="22.140625" style="25" customWidth="1"/>
    <col min="14340" max="14592" width="9.140625" style="25"/>
    <col min="14593" max="14593" width="21.7109375" style="25" customWidth="1"/>
    <col min="14594" max="14595" width="22.140625" style="25" customWidth="1"/>
    <col min="14596" max="14848" width="9.140625" style="25"/>
    <col min="14849" max="14849" width="21.7109375" style="25" customWidth="1"/>
    <col min="14850" max="14851" width="22.140625" style="25" customWidth="1"/>
    <col min="14852" max="15104" width="9.140625" style="25"/>
    <col min="15105" max="15105" width="21.7109375" style="25" customWidth="1"/>
    <col min="15106" max="15107" width="22.140625" style="25" customWidth="1"/>
    <col min="15108" max="15360" width="9.140625" style="25"/>
    <col min="15361" max="15361" width="21.7109375" style="25" customWidth="1"/>
    <col min="15362" max="15363" width="22.140625" style="25" customWidth="1"/>
    <col min="15364" max="15616" width="9.140625" style="25"/>
    <col min="15617" max="15617" width="21.7109375" style="25" customWidth="1"/>
    <col min="15618" max="15619" width="22.140625" style="25" customWidth="1"/>
    <col min="15620" max="15872" width="9.140625" style="25"/>
    <col min="15873" max="15873" width="21.7109375" style="25" customWidth="1"/>
    <col min="15874" max="15875" width="22.140625" style="25" customWidth="1"/>
    <col min="15876" max="16128" width="9.140625" style="25"/>
    <col min="16129" max="16129" width="21.7109375" style="25" customWidth="1"/>
    <col min="16130" max="16131" width="22.140625" style="25" customWidth="1"/>
    <col min="16132" max="16384" width="9.140625" style="25"/>
  </cols>
  <sheetData>
    <row r="1" spans="1:3" ht="15" customHeight="1">
      <c r="A1" s="37" t="s">
        <v>82</v>
      </c>
      <c r="B1" s="27"/>
      <c r="C1" s="26"/>
    </row>
    <row r="2" spans="1:3" ht="15" customHeight="1">
      <c r="B2" s="27"/>
      <c r="C2" s="26"/>
    </row>
    <row r="3" spans="1:3" ht="15" customHeight="1">
      <c r="A3" s="27"/>
      <c r="B3" s="27"/>
      <c r="C3" s="26"/>
    </row>
    <row r="4" spans="1:3" ht="15" customHeight="1">
      <c r="A4" s="32" t="s">
        <v>67</v>
      </c>
      <c r="B4" s="33" t="s">
        <v>68</v>
      </c>
      <c r="C4" s="33" t="s">
        <v>69</v>
      </c>
    </row>
    <row r="5" spans="1:3" ht="15" customHeight="1">
      <c r="A5" s="34" t="s">
        <v>70</v>
      </c>
      <c r="B5" s="28">
        <v>4887</v>
      </c>
      <c r="C5" s="30">
        <f>(B5/$B$17)*100</f>
        <v>5.5807420434171906</v>
      </c>
    </row>
    <row r="6" spans="1:3" ht="15" customHeight="1">
      <c r="A6" s="34" t="s">
        <v>71</v>
      </c>
      <c r="B6" s="28">
        <v>39143</v>
      </c>
      <c r="C6" s="30">
        <f t="shared" ref="C6:C17" si="0">(B6/$B$17)*100</f>
        <v>44.699608308876428</v>
      </c>
    </row>
    <row r="7" spans="1:3" ht="15" customHeight="1">
      <c r="A7" s="34" t="s">
        <v>72</v>
      </c>
      <c r="B7" s="28">
        <v>1813</v>
      </c>
      <c r="C7" s="30">
        <f t="shared" si="0"/>
        <v>2.0703673674473846</v>
      </c>
    </row>
    <row r="8" spans="1:3" ht="15" customHeight="1">
      <c r="A8" s="34" t="s">
        <v>73</v>
      </c>
      <c r="B8" s="28">
        <v>48</v>
      </c>
      <c r="C8" s="30">
        <f t="shared" si="0"/>
        <v>5.4813918167388002E-2</v>
      </c>
    </row>
    <row r="9" spans="1:3" ht="15" customHeight="1">
      <c r="A9" s="34" t="s">
        <v>74</v>
      </c>
      <c r="B9" s="28">
        <v>1141</v>
      </c>
      <c r="C9" s="30">
        <f t="shared" si="0"/>
        <v>1.3029725131039525</v>
      </c>
    </row>
    <row r="10" spans="1:3" ht="15" customHeight="1">
      <c r="A10" s="34" t="s">
        <v>75</v>
      </c>
      <c r="B10" s="28">
        <v>102</v>
      </c>
      <c r="C10" s="30">
        <f t="shared" si="0"/>
        <v>0.11647957610569952</v>
      </c>
    </row>
    <row r="11" spans="1:3" ht="15" customHeight="1">
      <c r="A11" s="34" t="s">
        <v>76</v>
      </c>
      <c r="B11" s="28">
        <v>4294</v>
      </c>
      <c r="C11" s="30">
        <f t="shared" si="0"/>
        <v>4.9035617627242516</v>
      </c>
    </row>
    <row r="12" spans="1:3" ht="15" customHeight="1">
      <c r="A12" s="34" t="s">
        <v>77</v>
      </c>
      <c r="B12" s="28">
        <v>264</v>
      </c>
      <c r="C12" s="30">
        <f t="shared" si="0"/>
        <v>0.30147654992063405</v>
      </c>
    </row>
    <row r="13" spans="1:3" ht="15" customHeight="1">
      <c r="A13" s="34" t="s">
        <v>78</v>
      </c>
      <c r="B13" s="28">
        <v>417</v>
      </c>
      <c r="C13" s="30">
        <f t="shared" si="0"/>
        <v>0.47619591407918327</v>
      </c>
    </row>
    <row r="14" spans="1:3" ht="15" customHeight="1">
      <c r="A14" s="34" t="s">
        <v>79</v>
      </c>
      <c r="B14" s="28">
        <v>30324</v>
      </c>
      <c r="C14" s="30">
        <f t="shared" si="0"/>
        <v>34.628692802247372</v>
      </c>
    </row>
    <row r="15" spans="1:3" ht="15" customHeight="1">
      <c r="A15" s="34" t="s">
        <v>80</v>
      </c>
      <c r="B15" s="28">
        <v>2963</v>
      </c>
      <c r="C15" s="30">
        <f t="shared" si="0"/>
        <v>3.3836174902077221</v>
      </c>
    </row>
    <row r="16" spans="1:3" ht="15" customHeight="1">
      <c r="A16" s="34" t="s">
        <v>81</v>
      </c>
      <c r="B16" s="28">
        <v>2173</v>
      </c>
      <c r="C16" s="30">
        <f t="shared" si="0"/>
        <v>2.4814717537027944</v>
      </c>
    </row>
    <row r="17" spans="1:3" ht="15" customHeight="1">
      <c r="A17" s="35" t="s">
        <v>50</v>
      </c>
      <c r="B17" s="29">
        <f>SUM(B5:B16)</f>
        <v>87569</v>
      </c>
      <c r="C17" s="31">
        <f t="shared" si="0"/>
        <v>100</v>
      </c>
    </row>
    <row r="18" spans="1:3">
      <c r="A18" s="17"/>
      <c r="B18" s="17"/>
      <c r="C18" s="36" t="s">
        <v>66</v>
      </c>
    </row>
    <row r="19" spans="1:3">
      <c r="A19" s="17"/>
      <c r="B19" s="17"/>
      <c r="C19" s="1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S355"/>
  <sheetViews>
    <sheetView zoomScaleNormal="100" workbookViewId="0"/>
  </sheetViews>
  <sheetFormatPr defaultRowHeight="15"/>
  <cols>
    <col min="1" max="1" width="27.5703125" style="27" customWidth="1"/>
    <col min="2" max="2" width="14.85546875" style="27" customWidth="1"/>
    <col min="3" max="3" width="17.28515625" style="27" customWidth="1"/>
    <col min="4" max="5" width="9.140625" style="27"/>
    <col min="6" max="6" width="24.42578125" style="27" customWidth="1"/>
    <col min="7" max="256" width="9.140625" style="27"/>
    <col min="257" max="257" width="27.5703125" style="27" customWidth="1"/>
    <col min="258" max="258" width="20.42578125" style="27" customWidth="1"/>
    <col min="259" max="259" width="18.7109375" style="27" customWidth="1"/>
    <col min="260" max="261" width="9.140625" style="27"/>
    <col min="262" max="262" width="24.42578125" style="27" customWidth="1"/>
    <col min="263" max="512" width="9.140625" style="27"/>
    <col min="513" max="513" width="27.5703125" style="27" customWidth="1"/>
    <col min="514" max="514" width="20.42578125" style="27" customWidth="1"/>
    <col min="515" max="515" width="18.7109375" style="27" customWidth="1"/>
    <col min="516" max="517" width="9.140625" style="27"/>
    <col min="518" max="518" width="24.42578125" style="27" customWidth="1"/>
    <col min="519" max="768" width="9.140625" style="27"/>
    <col min="769" max="769" width="27.5703125" style="27" customWidth="1"/>
    <col min="770" max="770" width="20.42578125" style="27" customWidth="1"/>
    <col min="771" max="771" width="18.7109375" style="27" customWidth="1"/>
    <col min="772" max="773" width="9.140625" style="27"/>
    <col min="774" max="774" width="24.42578125" style="27" customWidth="1"/>
    <col min="775" max="1024" width="9.140625" style="27"/>
    <col min="1025" max="1025" width="27.5703125" style="27" customWidth="1"/>
    <col min="1026" max="1026" width="20.42578125" style="27" customWidth="1"/>
    <col min="1027" max="1027" width="18.7109375" style="27" customWidth="1"/>
    <col min="1028" max="1029" width="9.140625" style="27"/>
    <col min="1030" max="1030" width="24.42578125" style="27" customWidth="1"/>
    <col min="1031" max="1280" width="9.140625" style="27"/>
    <col min="1281" max="1281" width="27.5703125" style="27" customWidth="1"/>
    <col min="1282" max="1282" width="20.42578125" style="27" customWidth="1"/>
    <col min="1283" max="1283" width="18.7109375" style="27" customWidth="1"/>
    <col min="1284" max="1285" width="9.140625" style="27"/>
    <col min="1286" max="1286" width="24.42578125" style="27" customWidth="1"/>
    <col min="1287" max="1536" width="9.140625" style="27"/>
    <col min="1537" max="1537" width="27.5703125" style="27" customWidth="1"/>
    <col min="1538" max="1538" width="20.42578125" style="27" customWidth="1"/>
    <col min="1539" max="1539" width="18.7109375" style="27" customWidth="1"/>
    <col min="1540" max="1541" width="9.140625" style="27"/>
    <col min="1542" max="1542" width="24.42578125" style="27" customWidth="1"/>
    <col min="1543" max="1792" width="9.140625" style="27"/>
    <col min="1793" max="1793" width="27.5703125" style="27" customWidth="1"/>
    <col min="1794" max="1794" width="20.42578125" style="27" customWidth="1"/>
    <col min="1795" max="1795" width="18.7109375" style="27" customWidth="1"/>
    <col min="1796" max="1797" width="9.140625" style="27"/>
    <col min="1798" max="1798" width="24.42578125" style="27" customWidth="1"/>
    <col min="1799" max="2048" width="9.140625" style="27"/>
    <col min="2049" max="2049" width="27.5703125" style="27" customWidth="1"/>
    <col min="2050" max="2050" width="20.42578125" style="27" customWidth="1"/>
    <col min="2051" max="2051" width="18.7109375" style="27" customWidth="1"/>
    <col min="2052" max="2053" width="9.140625" style="27"/>
    <col min="2054" max="2054" width="24.42578125" style="27" customWidth="1"/>
    <col min="2055" max="2304" width="9.140625" style="27"/>
    <col min="2305" max="2305" width="27.5703125" style="27" customWidth="1"/>
    <col min="2306" max="2306" width="20.42578125" style="27" customWidth="1"/>
    <col min="2307" max="2307" width="18.7109375" style="27" customWidth="1"/>
    <col min="2308" max="2309" width="9.140625" style="27"/>
    <col min="2310" max="2310" width="24.42578125" style="27" customWidth="1"/>
    <col min="2311" max="2560" width="9.140625" style="27"/>
    <col min="2561" max="2561" width="27.5703125" style="27" customWidth="1"/>
    <col min="2562" max="2562" width="20.42578125" style="27" customWidth="1"/>
    <col min="2563" max="2563" width="18.7109375" style="27" customWidth="1"/>
    <col min="2564" max="2565" width="9.140625" style="27"/>
    <col min="2566" max="2566" width="24.42578125" style="27" customWidth="1"/>
    <col min="2567" max="2816" width="9.140625" style="27"/>
    <col min="2817" max="2817" width="27.5703125" style="27" customWidth="1"/>
    <col min="2818" max="2818" width="20.42578125" style="27" customWidth="1"/>
    <col min="2819" max="2819" width="18.7109375" style="27" customWidth="1"/>
    <col min="2820" max="2821" width="9.140625" style="27"/>
    <col min="2822" max="2822" width="24.42578125" style="27" customWidth="1"/>
    <col min="2823" max="3072" width="9.140625" style="27"/>
    <col min="3073" max="3073" width="27.5703125" style="27" customWidth="1"/>
    <col min="3074" max="3074" width="20.42578125" style="27" customWidth="1"/>
    <col min="3075" max="3075" width="18.7109375" style="27" customWidth="1"/>
    <col min="3076" max="3077" width="9.140625" style="27"/>
    <col min="3078" max="3078" width="24.42578125" style="27" customWidth="1"/>
    <col min="3079" max="3328" width="9.140625" style="27"/>
    <col min="3329" max="3329" width="27.5703125" style="27" customWidth="1"/>
    <col min="3330" max="3330" width="20.42578125" style="27" customWidth="1"/>
    <col min="3331" max="3331" width="18.7109375" style="27" customWidth="1"/>
    <col min="3332" max="3333" width="9.140625" style="27"/>
    <col min="3334" max="3334" width="24.42578125" style="27" customWidth="1"/>
    <col min="3335" max="3584" width="9.140625" style="27"/>
    <col min="3585" max="3585" width="27.5703125" style="27" customWidth="1"/>
    <col min="3586" max="3586" width="20.42578125" style="27" customWidth="1"/>
    <col min="3587" max="3587" width="18.7109375" style="27" customWidth="1"/>
    <col min="3588" max="3589" width="9.140625" style="27"/>
    <col min="3590" max="3590" width="24.42578125" style="27" customWidth="1"/>
    <col min="3591" max="3840" width="9.140625" style="27"/>
    <col min="3841" max="3841" width="27.5703125" style="27" customWidth="1"/>
    <col min="3842" max="3842" width="20.42578125" style="27" customWidth="1"/>
    <col min="3843" max="3843" width="18.7109375" style="27" customWidth="1"/>
    <col min="3844" max="3845" width="9.140625" style="27"/>
    <col min="3846" max="3846" width="24.42578125" style="27" customWidth="1"/>
    <col min="3847" max="4096" width="9.140625" style="27"/>
    <col min="4097" max="4097" width="27.5703125" style="27" customWidth="1"/>
    <col min="4098" max="4098" width="20.42578125" style="27" customWidth="1"/>
    <col min="4099" max="4099" width="18.7109375" style="27" customWidth="1"/>
    <col min="4100" max="4101" width="9.140625" style="27"/>
    <col min="4102" max="4102" width="24.42578125" style="27" customWidth="1"/>
    <col min="4103" max="4352" width="9.140625" style="27"/>
    <col min="4353" max="4353" width="27.5703125" style="27" customWidth="1"/>
    <col min="4354" max="4354" width="20.42578125" style="27" customWidth="1"/>
    <col min="4355" max="4355" width="18.7109375" style="27" customWidth="1"/>
    <col min="4356" max="4357" width="9.140625" style="27"/>
    <col min="4358" max="4358" width="24.42578125" style="27" customWidth="1"/>
    <col min="4359" max="4608" width="9.140625" style="27"/>
    <col min="4609" max="4609" width="27.5703125" style="27" customWidth="1"/>
    <col min="4610" max="4610" width="20.42578125" style="27" customWidth="1"/>
    <col min="4611" max="4611" width="18.7109375" style="27" customWidth="1"/>
    <col min="4612" max="4613" width="9.140625" style="27"/>
    <col min="4614" max="4614" width="24.42578125" style="27" customWidth="1"/>
    <col min="4615" max="4864" width="9.140625" style="27"/>
    <col min="4865" max="4865" width="27.5703125" style="27" customWidth="1"/>
    <col min="4866" max="4866" width="20.42578125" style="27" customWidth="1"/>
    <col min="4867" max="4867" width="18.7109375" style="27" customWidth="1"/>
    <col min="4868" max="4869" width="9.140625" style="27"/>
    <col min="4870" max="4870" width="24.42578125" style="27" customWidth="1"/>
    <col min="4871" max="5120" width="9.140625" style="27"/>
    <col min="5121" max="5121" width="27.5703125" style="27" customWidth="1"/>
    <col min="5122" max="5122" width="20.42578125" style="27" customWidth="1"/>
    <col min="5123" max="5123" width="18.7109375" style="27" customWidth="1"/>
    <col min="5124" max="5125" width="9.140625" style="27"/>
    <col min="5126" max="5126" width="24.42578125" style="27" customWidth="1"/>
    <col min="5127" max="5376" width="9.140625" style="27"/>
    <col min="5377" max="5377" width="27.5703125" style="27" customWidth="1"/>
    <col min="5378" max="5378" width="20.42578125" style="27" customWidth="1"/>
    <col min="5379" max="5379" width="18.7109375" style="27" customWidth="1"/>
    <col min="5380" max="5381" width="9.140625" style="27"/>
    <col min="5382" max="5382" width="24.42578125" style="27" customWidth="1"/>
    <col min="5383" max="5632" width="9.140625" style="27"/>
    <col min="5633" max="5633" width="27.5703125" style="27" customWidth="1"/>
    <col min="5634" max="5634" width="20.42578125" style="27" customWidth="1"/>
    <col min="5635" max="5635" width="18.7109375" style="27" customWidth="1"/>
    <col min="5636" max="5637" width="9.140625" style="27"/>
    <col min="5638" max="5638" width="24.42578125" style="27" customWidth="1"/>
    <col min="5639" max="5888" width="9.140625" style="27"/>
    <col min="5889" max="5889" width="27.5703125" style="27" customWidth="1"/>
    <col min="5890" max="5890" width="20.42578125" style="27" customWidth="1"/>
    <col min="5891" max="5891" width="18.7109375" style="27" customWidth="1"/>
    <col min="5892" max="5893" width="9.140625" style="27"/>
    <col min="5894" max="5894" width="24.42578125" style="27" customWidth="1"/>
    <col min="5895" max="6144" width="9.140625" style="27"/>
    <col min="6145" max="6145" width="27.5703125" style="27" customWidth="1"/>
    <col min="6146" max="6146" width="20.42578125" style="27" customWidth="1"/>
    <col min="6147" max="6147" width="18.7109375" style="27" customWidth="1"/>
    <col min="6148" max="6149" width="9.140625" style="27"/>
    <col min="6150" max="6150" width="24.42578125" style="27" customWidth="1"/>
    <col min="6151" max="6400" width="9.140625" style="27"/>
    <col min="6401" max="6401" width="27.5703125" style="27" customWidth="1"/>
    <col min="6402" max="6402" width="20.42578125" style="27" customWidth="1"/>
    <col min="6403" max="6403" width="18.7109375" style="27" customWidth="1"/>
    <col min="6404" max="6405" width="9.140625" style="27"/>
    <col min="6406" max="6406" width="24.42578125" style="27" customWidth="1"/>
    <col min="6407" max="6656" width="9.140625" style="27"/>
    <col min="6657" max="6657" width="27.5703125" style="27" customWidth="1"/>
    <col min="6658" max="6658" width="20.42578125" style="27" customWidth="1"/>
    <col min="6659" max="6659" width="18.7109375" style="27" customWidth="1"/>
    <col min="6660" max="6661" width="9.140625" style="27"/>
    <col min="6662" max="6662" width="24.42578125" style="27" customWidth="1"/>
    <col min="6663" max="6912" width="9.140625" style="27"/>
    <col min="6913" max="6913" width="27.5703125" style="27" customWidth="1"/>
    <col min="6914" max="6914" width="20.42578125" style="27" customWidth="1"/>
    <col min="6915" max="6915" width="18.7109375" style="27" customWidth="1"/>
    <col min="6916" max="6917" width="9.140625" style="27"/>
    <col min="6918" max="6918" width="24.42578125" style="27" customWidth="1"/>
    <col min="6919" max="7168" width="9.140625" style="27"/>
    <col min="7169" max="7169" width="27.5703125" style="27" customWidth="1"/>
    <col min="7170" max="7170" width="20.42578125" style="27" customWidth="1"/>
    <col min="7171" max="7171" width="18.7109375" style="27" customWidth="1"/>
    <col min="7172" max="7173" width="9.140625" style="27"/>
    <col min="7174" max="7174" width="24.42578125" style="27" customWidth="1"/>
    <col min="7175" max="7424" width="9.140625" style="27"/>
    <col min="7425" max="7425" width="27.5703125" style="27" customWidth="1"/>
    <col min="7426" max="7426" width="20.42578125" style="27" customWidth="1"/>
    <col min="7427" max="7427" width="18.7109375" style="27" customWidth="1"/>
    <col min="7428" max="7429" width="9.140625" style="27"/>
    <col min="7430" max="7430" width="24.42578125" style="27" customWidth="1"/>
    <col min="7431" max="7680" width="9.140625" style="27"/>
    <col min="7681" max="7681" width="27.5703125" style="27" customWidth="1"/>
    <col min="7682" max="7682" width="20.42578125" style="27" customWidth="1"/>
    <col min="7683" max="7683" width="18.7109375" style="27" customWidth="1"/>
    <col min="7684" max="7685" width="9.140625" style="27"/>
    <col min="7686" max="7686" width="24.42578125" style="27" customWidth="1"/>
    <col min="7687" max="7936" width="9.140625" style="27"/>
    <col min="7937" max="7937" width="27.5703125" style="27" customWidth="1"/>
    <col min="7938" max="7938" width="20.42578125" style="27" customWidth="1"/>
    <col min="7939" max="7939" width="18.7109375" style="27" customWidth="1"/>
    <col min="7940" max="7941" width="9.140625" style="27"/>
    <col min="7942" max="7942" width="24.42578125" style="27" customWidth="1"/>
    <col min="7943" max="8192" width="9.140625" style="27"/>
    <col min="8193" max="8193" width="27.5703125" style="27" customWidth="1"/>
    <col min="8194" max="8194" width="20.42578125" style="27" customWidth="1"/>
    <col min="8195" max="8195" width="18.7109375" style="27" customWidth="1"/>
    <col min="8196" max="8197" width="9.140625" style="27"/>
    <col min="8198" max="8198" width="24.42578125" style="27" customWidth="1"/>
    <col min="8199" max="8448" width="9.140625" style="27"/>
    <col min="8449" max="8449" width="27.5703125" style="27" customWidth="1"/>
    <col min="8450" max="8450" width="20.42578125" style="27" customWidth="1"/>
    <col min="8451" max="8451" width="18.7109375" style="27" customWidth="1"/>
    <col min="8452" max="8453" width="9.140625" style="27"/>
    <col min="8454" max="8454" width="24.42578125" style="27" customWidth="1"/>
    <col min="8455" max="8704" width="9.140625" style="27"/>
    <col min="8705" max="8705" width="27.5703125" style="27" customWidth="1"/>
    <col min="8706" max="8706" width="20.42578125" style="27" customWidth="1"/>
    <col min="8707" max="8707" width="18.7109375" style="27" customWidth="1"/>
    <col min="8708" max="8709" width="9.140625" style="27"/>
    <col min="8710" max="8710" width="24.42578125" style="27" customWidth="1"/>
    <col min="8711" max="8960" width="9.140625" style="27"/>
    <col min="8961" max="8961" width="27.5703125" style="27" customWidth="1"/>
    <col min="8962" max="8962" width="20.42578125" style="27" customWidth="1"/>
    <col min="8963" max="8963" width="18.7109375" style="27" customWidth="1"/>
    <col min="8964" max="8965" width="9.140625" style="27"/>
    <col min="8966" max="8966" width="24.42578125" style="27" customWidth="1"/>
    <col min="8967" max="9216" width="9.140625" style="27"/>
    <col min="9217" max="9217" width="27.5703125" style="27" customWidth="1"/>
    <col min="9218" max="9218" width="20.42578125" style="27" customWidth="1"/>
    <col min="9219" max="9219" width="18.7109375" style="27" customWidth="1"/>
    <col min="9220" max="9221" width="9.140625" style="27"/>
    <col min="9222" max="9222" width="24.42578125" style="27" customWidth="1"/>
    <col min="9223" max="9472" width="9.140625" style="27"/>
    <col min="9473" max="9473" width="27.5703125" style="27" customWidth="1"/>
    <col min="9474" max="9474" width="20.42578125" style="27" customWidth="1"/>
    <col min="9475" max="9475" width="18.7109375" style="27" customWidth="1"/>
    <col min="9476" max="9477" width="9.140625" style="27"/>
    <col min="9478" max="9478" width="24.42578125" style="27" customWidth="1"/>
    <col min="9479" max="9728" width="9.140625" style="27"/>
    <col min="9729" max="9729" width="27.5703125" style="27" customWidth="1"/>
    <col min="9730" max="9730" width="20.42578125" style="27" customWidth="1"/>
    <col min="9731" max="9731" width="18.7109375" style="27" customWidth="1"/>
    <col min="9732" max="9733" width="9.140625" style="27"/>
    <col min="9734" max="9734" width="24.42578125" style="27" customWidth="1"/>
    <col min="9735" max="9984" width="9.140625" style="27"/>
    <col min="9985" max="9985" width="27.5703125" style="27" customWidth="1"/>
    <col min="9986" max="9986" width="20.42578125" style="27" customWidth="1"/>
    <col min="9987" max="9987" width="18.7109375" style="27" customWidth="1"/>
    <col min="9988" max="9989" width="9.140625" style="27"/>
    <col min="9990" max="9990" width="24.42578125" style="27" customWidth="1"/>
    <col min="9991" max="10240" width="9.140625" style="27"/>
    <col min="10241" max="10241" width="27.5703125" style="27" customWidth="1"/>
    <col min="10242" max="10242" width="20.42578125" style="27" customWidth="1"/>
    <col min="10243" max="10243" width="18.7109375" style="27" customWidth="1"/>
    <col min="10244" max="10245" width="9.140625" style="27"/>
    <col min="10246" max="10246" width="24.42578125" style="27" customWidth="1"/>
    <col min="10247" max="10496" width="9.140625" style="27"/>
    <col min="10497" max="10497" width="27.5703125" style="27" customWidth="1"/>
    <col min="10498" max="10498" width="20.42578125" style="27" customWidth="1"/>
    <col min="10499" max="10499" width="18.7109375" style="27" customWidth="1"/>
    <col min="10500" max="10501" width="9.140625" style="27"/>
    <col min="10502" max="10502" width="24.42578125" style="27" customWidth="1"/>
    <col min="10503" max="10752" width="9.140625" style="27"/>
    <col min="10753" max="10753" width="27.5703125" style="27" customWidth="1"/>
    <col min="10754" max="10754" width="20.42578125" style="27" customWidth="1"/>
    <col min="10755" max="10755" width="18.7109375" style="27" customWidth="1"/>
    <col min="10756" max="10757" width="9.140625" style="27"/>
    <col min="10758" max="10758" width="24.42578125" style="27" customWidth="1"/>
    <col min="10759" max="11008" width="9.140625" style="27"/>
    <col min="11009" max="11009" width="27.5703125" style="27" customWidth="1"/>
    <col min="11010" max="11010" width="20.42578125" style="27" customWidth="1"/>
    <col min="11011" max="11011" width="18.7109375" style="27" customWidth="1"/>
    <col min="11012" max="11013" width="9.140625" style="27"/>
    <col min="11014" max="11014" width="24.42578125" style="27" customWidth="1"/>
    <col min="11015" max="11264" width="9.140625" style="27"/>
    <col min="11265" max="11265" width="27.5703125" style="27" customWidth="1"/>
    <col min="11266" max="11266" width="20.42578125" style="27" customWidth="1"/>
    <col min="11267" max="11267" width="18.7109375" style="27" customWidth="1"/>
    <col min="11268" max="11269" width="9.140625" style="27"/>
    <col min="11270" max="11270" width="24.42578125" style="27" customWidth="1"/>
    <col min="11271" max="11520" width="9.140625" style="27"/>
    <col min="11521" max="11521" width="27.5703125" style="27" customWidth="1"/>
    <col min="11522" max="11522" width="20.42578125" style="27" customWidth="1"/>
    <col min="11523" max="11523" width="18.7109375" style="27" customWidth="1"/>
    <col min="11524" max="11525" width="9.140625" style="27"/>
    <col min="11526" max="11526" width="24.42578125" style="27" customWidth="1"/>
    <col min="11527" max="11776" width="9.140625" style="27"/>
    <col min="11777" max="11777" width="27.5703125" style="27" customWidth="1"/>
    <col min="11778" max="11778" width="20.42578125" style="27" customWidth="1"/>
    <col min="11779" max="11779" width="18.7109375" style="27" customWidth="1"/>
    <col min="11780" max="11781" width="9.140625" style="27"/>
    <col min="11782" max="11782" width="24.42578125" style="27" customWidth="1"/>
    <col min="11783" max="12032" width="9.140625" style="27"/>
    <col min="12033" max="12033" width="27.5703125" style="27" customWidth="1"/>
    <col min="12034" max="12034" width="20.42578125" style="27" customWidth="1"/>
    <col min="12035" max="12035" width="18.7109375" style="27" customWidth="1"/>
    <col min="12036" max="12037" width="9.140625" style="27"/>
    <col min="12038" max="12038" width="24.42578125" style="27" customWidth="1"/>
    <col min="12039" max="12288" width="9.140625" style="27"/>
    <col min="12289" max="12289" width="27.5703125" style="27" customWidth="1"/>
    <col min="12290" max="12290" width="20.42578125" style="27" customWidth="1"/>
    <col min="12291" max="12291" width="18.7109375" style="27" customWidth="1"/>
    <col min="12292" max="12293" width="9.140625" style="27"/>
    <col min="12294" max="12294" width="24.42578125" style="27" customWidth="1"/>
    <col min="12295" max="12544" width="9.140625" style="27"/>
    <col min="12545" max="12545" width="27.5703125" style="27" customWidth="1"/>
    <col min="12546" max="12546" width="20.42578125" style="27" customWidth="1"/>
    <col min="12547" max="12547" width="18.7109375" style="27" customWidth="1"/>
    <col min="12548" max="12549" width="9.140625" style="27"/>
    <col min="12550" max="12550" width="24.42578125" style="27" customWidth="1"/>
    <col min="12551" max="12800" width="9.140625" style="27"/>
    <col min="12801" max="12801" width="27.5703125" style="27" customWidth="1"/>
    <col min="12802" max="12802" width="20.42578125" style="27" customWidth="1"/>
    <col min="12803" max="12803" width="18.7109375" style="27" customWidth="1"/>
    <col min="12804" max="12805" width="9.140625" style="27"/>
    <col min="12806" max="12806" width="24.42578125" style="27" customWidth="1"/>
    <col min="12807" max="13056" width="9.140625" style="27"/>
    <col min="13057" max="13057" width="27.5703125" style="27" customWidth="1"/>
    <col min="13058" max="13058" width="20.42578125" style="27" customWidth="1"/>
    <col min="13059" max="13059" width="18.7109375" style="27" customWidth="1"/>
    <col min="13060" max="13061" width="9.140625" style="27"/>
    <col min="13062" max="13062" width="24.42578125" style="27" customWidth="1"/>
    <col min="13063" max="13312" width="9.140625" style="27"/>
    <col min="13313" max="13313" width="27.5703125" style="27" customWidth="1"/>
    <col min="13314" max="13314" width="20.42578125" style="27" customWidth="1"/>
    <col min="13315" max="13315" width="18.7109375" style="27" customWidth="1"/>
    <col min="13316" max="13317" width="9.140625" style="27"/>
    <col min="13318" max="13318" width="24.42578125" style="27" customWidth="1"/>
    <col min="13319" max="13568" width="9.140625" style="27"/>
    <col min="13569" max="13569" width="27.5703125" style="27" customWidth="1"/>
    <col min="13570" max="13570" width="20.42578125" style="27" customWidth="1"/>
    <col min="13571" max="13571" width="18.7109375" style="27" customWidth="1"/>
    <col min="13572" max="13573" width="9.140625" style="27"/>
    <col min="13574" max="13574" width="24.42578125" style="27" customWidth="1"/>
    <col min="13575" max="13824" width="9.140625" style="27"/>
    <col min="13825" max="13825" width="27.5703125" style="27" customWidth="1"/>
    <col min="13826" max="13826" width="20.42578125" style="27" customWidth="1"/>
    <col min="13827" max="13827" width="18.7109375" style="27" customWidth="1"/>
    <col min="13828" max="13829" width="9.140625" style="27"/>
    <col min="13830" max="13830" width="24.42578125" style="27" customWidth="1"/>
    <col min="13831" max="14080" width="9.140625" style="27"/>
    <col min="14081" max="14081" width="27.5703125" style="27" customWidth="1"/>
    <col min="14082" max="14082" width="20.42578125" style="27" customWidth="1"/>
    <col min="14083" max="14083" width="18.7109375" style="27" customWidth="1"/>
    <col min="14084" max="14085" width="9.140625" style="27"/>
    <col min="14086" max="14086" width="24.42578125" style="27" customWidth="1"/>
    <col min="14087" max="14336" width="9.140625" style="27"/>
    <col min="14337" max="14337" width="27.5703125" style="27" customWidth="1"/>
    <col min="14338" max="14338" width="20.42578125" style="27" customWidth="1"/>
    <col min="14339" max="14339" width="18.7109375" style="27" customWidth="1"/>
    <col min="14340" max="14341" width="9.140625" style="27"/>
    <col min="14342" max="14342" width="24.42578125" style="27" customWidth="1"/>
    <col min="14343" max="14592" width="9.140625" style="27"/>
    <col min="14593" max="14593" width="27.5703125" style="27" customWidth="1"/>
    <col min="14594" max="14594" width="20.42578125" style="27" customWidth="1"/>
    <col min="14595" max="14595" width="18.7109375" style="27" customWidth="1"/>
    <col min="14596" max="14597" width="9.140625" style="27"/>
    <col min="14598" max="14598" width="24.42578125" style="27" customWidth="1"/>
    <col min="14599" max="14848" width="9.140625" style="27"/>
    <col min="14849" max="14849" width="27.5703125" style="27" customWidth="1"/>
    <col min="14850" max="14850" width="20.42578125" style="27" customWidth="1"/>
    <col min="14851" max="14851" width="18.7109375" style="27" customWidth="1"/>
    <col min="14852" max="14853" width="9.140625" style="27"/>
    <col min="14854" max="14854" width="24.42578125" style="27" customWidth="1"/>
    <col min="14855" max="15104" width="9.140625" style="27"/>
    <col min="15105" max="15105" width="27.5703125" style="27" customWidth="1"/>
    <col min="15106" max="15106" width="20.42578125" style="27" customWidth="1"/>
    <col min="15107" max="15107" width="18.7109375" style="27" customWidth="1"/>
    <col min="15108" max="15109" width="9.140625" style="27"/>
    <col min="15110" max="15110" width="24.42578125" style="27" customWidth="1"/>
    <col min="15111" max="15360" width="9.140625" style="27"/>
    <col min="15361" max="15361" width="27.5703125" style="27" customWidth="1"/>
    <col min="15362" max="15362" width="20.42578125" style="27" customWidth="1"/>
    <col min="15363" max="15363" width="18.7109375" style="27" customWidth="1"/>
    <col min="15364" max="15365" width="9.140625" style="27"/>
    <col min="15366" max="15366" width="24.42578125" style="27" customWidth="1"/>
    <col min="15367" max="15616" width="9.140625" style="27"/>
    <col min="15617" max="15617" width="27.5703125" style="27" customWidth="1"/>
    <col min="15618" max="15618" width="20.42578125" style="27" customWidth="1"/>
    <col min="15619" max="15619" width="18.7109375" style="27" customWidth="1"/>
    <col min="15620" max="15621" width="9.140625" style="27"/>
    <col min="15622" max="15622" width="24.42578125" style="27" customWidth="1"/>
    <col min="15623" max="15872" width="9.140625" style="27"/>
    <col min="15873" max="15873" width="27.5703125" style="27" customWidth="1"/>
    <col min="15874" max="15874" width="20.42578125" style="27" customWidth="1"/>
    <col min="15875" max="15875" width="18.7109375" style="27" customWidth="1"/>
    <col min="15876" max="15877" width="9.140625" style="27"/>
    <col min="15878" max="15878" width="24.42578125" style="27" customWidth="1"/>
    <col min="15879" max="16128" width="9.140625" style="27"/>
    <col min="16129" max="16129" width="27.5703125" style="27" customWidth="1"/>
    <col min="16130" max="16130" width="20.42578125" style="27" customWidth="1"/>
    <col min="16131" max="16131" width="18.7109375" style="27" customWidth="1"/>
    <col min="16132" max="16133" width="9.140625" style="27"/>
    <col min="16134" max="16134" width="24.42578125" style="27" customWidth="1"/>
    <col min="16135" max="16384" width="9.140625" style="27"/>
  </cols>
  <sheetData>
    <row r="1" spans="1:123" ht="18.75">
      <c r="A1" s="37" t="s">
        <v>101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</row>
    <row r="2" spans="1:123">
      <c r="A2" s="53"/>
      <c r="B2" s="53"/>
      <c r="C2" s="53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</row>
    <row r="3" spans="1:123">
      <c r="A3" s="53"/>
      <c r="B3" s="53"/>
      <c r="C3" s="53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</row>
    <row r="4" spans="1:123" ht="30">
      <c r="A4" s="47" t="s">
        <v>90</v>
      </c>
      <c r="B4" s="48" t="s">
        <v>91</v>
      </c>
      <c r="C4" s="48" t="s">
        <v>92</v>
      </c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</row>
    <row r="5" spans="1:123">
      <c r="A5" s="49" t="s">
        <v>93</v>
      </c>
      <c r="B5" s="50">
        <v>217.5</v>
      </c>
      <c r="C5" s="51">
        <f t="shared" ref="C5:C10" si="0">(B5/$B$11)*100</f>
        <v>13.160283172989654</v>
      </c>
      <c r="D5" s="5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</row>
    <row r="6" spans="1:123">
      <c r="A6" s="49" t="s">
        <v>94</v>
      </c>
      <c r="B6" s="50">
        <v>325.39999999999998</v>
      </c>
      <c r="C6" s="51">
        <f t="shared" si="0"/>
        <v>19.688993767773944</v>
      </c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</row>
    <row r="7" spans="1:123">
      <c r="A7" s="49" t="s">
        <v>95</v>
      </c>
      <c r="B7" s="50">
        <v>795</v>
      </c>
      <c r="C7" s="51">
        <f t="shared" si="0"/>
        <v>48.103104011617354</v>
      </c>
      <c r="D7" s="53"/>
      <c r="E7" s="54"/>
      <c r="F7" s="54"/>
      <c r="G7" s="54"/>
      <c r="H7" s="54"/>
      <c r="I7" s="54"/>
      <c r="J7" s="54"/>
      <c r="K7" s="54"/>
      <c r="L7" s="54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</row>
    <row r="8" spans="1:123">
      <c r="A8" s="49" t="s">
        <v>96</v>
      </c>
      <c r="B8" s="50">
        <v>141.1</v>
      </c>
      <c r="C8" s="51">
        <f t="shared" si="0"/>
        <v>8.5375446239486905</v>
      </c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</row>
    <row r="9" spans="1:123">
      <c r="A9" s="49" t="s">
        <v>97</v>
      </c>
      <c r="B9" s="50">
        <v>132.4</v>
      </c>
      <c r="C9" s="51">
        <f t="shared" si="0"/>
        <v>8.0111332970291027</v>
      </c>
      <c r="D9" s="53"/>
      <c r="E9" s="54"/>
      <c r="F9" s="53"/>
      <c r="G9" s="53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</row>
    <row r="10" spans="1:123">
      <c r="A10" s="49" t="s">
        <v>98</v>
      </c>
      <c r="B10" s="50">
        <v>41.3</v>
      </c>
      <c r="C10" s="51">
        <f t="shared" si="0"/>
        <v>2.4989411266412533</v>
      </c>
      <c r="D10" s="53"/>
      <c r="E10" s="54"/>
      <c r="F10" s="53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</row>
    <row r="11" spans="1:123">
      <c r="A11" s="49" t="s">
        <v>99</v>
      </c>
      <c r="B11" s="52">
        <f>SUM(B5:B10)</f>
        <v>1652.7</v>
      </c>
      <c r="C11" s="51">
        <f>SUM(C5:C10)</f>
        <v>100.00000000000001</v>
      </c>
      <c r="D11" s="53"/>
      <c r="E11" s="54"/>
      <c r="F11" s="53"/>
      <c r="G11" s="53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</row>
    <row r="12" spans="1:123">
      <c r="A12" s="36" t="s">
        <v>89</v>
      </c>
      <c r="D12" s="53"/>
      <c r="E12" s="54"/>
      <c r="F12" s="53"/>
      <c r="G12" s="53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</row>
    <row r="13" spans="1:123">
      <c r="A13" s="53"/>
      <c r="B13" s="53"/>
      <c r="C13" s="53"/>
      <c r="D13" s="53"/>
      <c r="E13" s="54"/>
      <c r="F13" s="53"/>
      <c r="G13" s="53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</row>
    <row r="14" spans="1:123">
      <c r="A14" s="53"/>
      <c r="B14" s="53"/>
      <c r="C14" s="53"/>
      <c r="D14" s="53"/>
      <c r="E14" s="54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</row>
    <row r="15" spans="1:123">
      <c r="A15" s="53"/>
      <c r="B15" s="53"/>
      <c r="C15" s="53"/>
      <c r="D15" s="53"/>
      <c r="E15" s="54"/>
      <c r="F15" s="53"/>
      <c r="G15" s="53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</row>
    <row r="16" spans="1:123">
      <c r="A16" s="53"/>
      <c r="B16" s="53"/>
      <c r="C16" s="53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</row>
    <row r="17" spans="1:123">
      <c r="A17" s="53"/>
      <c r="B17" s="53"/>
      <c r="C17" s="53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 t="s">
        <v>100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</row>
    <row r="18" spans="1:12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</row>
    <row r="19" spans="1:123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</row>
    <row r="20" spans="1:123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</row>
    <row r="21" spans="1:123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</row>
    <row r="22" spans="1:12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</row>
    <row r="23" spans="1:12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</row>
    <row r="24" spans="1:123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</row>
    <row r="25" spans="1:123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</row>
    <row r="26" spans="1:12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</row>
    <row r="27" spans="1:123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</row>
    <row r="28" spans="1:123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</row>
    <row r="29" spans="1:123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</row>
    <row r="30" spans="1:123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</row>
    <row r="31" spans="1:123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</row>
    <row r="32" spans="1:12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</row>
    <row r="33" spans="1:12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</row>
    <row r="34" spans="1:12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</row>
    <row r="35" spans="1:12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</row>
    <row r="36" spans="1:12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</row>
    <row r="37" spans="1:12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</row>
    <row r="38" spans="1:123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</row>
    <row r="39" spans="1:123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</row>
    <row r="40" spans="1:123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</row>
    <row r="41" spans="1:123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</row>
    <row r="42" spans="1:123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</row>
    <row r="43" spans="1:123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</row>
    <row r="44" spans="1:123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</row>
    <row r="45" spans="1:123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</row>
    <row r="46" spans="1:123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</row>
    <row r="47" spans="1:123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</row>
    <row r="48" spans="1:123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</row>
    <row r="49" spans="1:123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</row>
    <row r="50" spans="1:123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</row>
    <row r="51" spans="1:123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</row>
    <row r="52" spans="1:123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</row>
    <row r="53" spans="1:123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</row>
    <row r="54" spans="1:123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</row>
    <row r="55" spans="1:123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</row>
    <row r="56" spans="1:123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</row>
    <row r="57" spans="1:123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</row>
    <row r="58" spans="1:123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</row>
    <row r="59" spans="1:123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</row>
    <row r="60" spans="1:123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</row>
    <row r="61" spans="1:123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</row>
    <row r="62" spans="1:123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</row>
    <row r="63" spans="1:123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</row>
    <row r="64" spans="1:123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</row>
    <row r="65" spans="1:123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</row>
    <row r="66" spans="1:123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</row>
    <row r="67" spans="1:123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</row>
    <row r="68" spans="1:123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</row>
    <row r="69" spans="1:123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</row>
    <row r="70" spans="1:123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</row>
    <row r="71" spans="1:123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</row>
    <row r="72" spans="1:123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</row>
    <row r="73" spans="1:123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</row>
    <row r="74" spans="1:123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</row>
    <row r="75" spans="1:123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</row>
    <row r="76" spans="1:123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</row>
    <row r="77" spans="1:123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</row>
    <row r="78" spans="1:123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</row>
    <row r="79" spans="1:123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</row>
    <row r="80" spans="1:123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</row>
    <row r="81" spans="1:123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</row>
    <row r="82" spans="1:123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</row>
    <row r="83" spans="1:123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</row>
    <row r="84" spans="1:123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</row>
    <row r="85" spans="1:123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</row>
    <row r="86" spans="1:123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</row>
    <row r="87" spans="1:123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</row>
    <row r="88" spans="1:123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</row>
    <row r="89" spans="1:123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</row>
    <row r="90" spans="1:123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</row>
    <row r="91" spans="1:123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</row>
    <row r="92" spans="1:123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</row>
    <row r="93" spans="1:123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</row>
    <row r="94" spans="1:123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</row>
    <row r="95" spans="1:123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</row>
    <row r="96" spans="1:123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</row>
    <row r="97" spans="1:123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</row>
    <row r="98" spans="1:123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</row>
    <row r="99" spans="1:123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</row>
    <row r="100" spans="1:123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</row>
    <row r="101" spans="1:123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</row>
    <row r="102" spans="1:123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</row>
    <row r="103" spans="1:123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</row>
    <row r="104" spans="1:123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</row>
    <row r="105" spans="1:123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</row>
    <row r="106" spans="1:123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</row>
    <row r="107" spans="1:123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</row>
    <row r="108" spans="1:123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</row>
    <row r="109" spans="1:123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</row>
    <row r="110" spans="1:123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</row>
    <row r="111" spans="1:123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</row>
    <row r="112" spans="1:123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</row>
    <row r="113" spans="1:123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</row>
    <row r="114" spans="1:123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</row>
    <row r="115" spans="1:123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</row>
    <row r="116" spans="1:123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</row>
    <row r="117" spans="1:123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</row>
    <row r="118" spans="1:123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</row>
    <row r="119" spans="1:123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</row>
    <row r="120" spans="1:123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</row>
    <row r="121" spans="1:123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</row>
    <row r="122" spans="1:123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</row>
    <row r="123" spans="1:123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</row>
    <row r="124" spans="1:123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</row>
    <row r="125" spans="1:123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</row>
    <row r="126" spans="1:123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</row>
    <row r="127" spans="1:123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</row>
    <row r="128" spans="1:123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</row>
    <row r="129" spans="1:123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</row>
    <row r="130" spans="1:123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</row>
    <row r="131" spans="1:123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</row>
    <row r="132" spans="1:123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</row>
    <row r="133" spans="1:123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</row>
    <row r="134" spans="1:123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</row>
    <row r="135" spans="1:123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</row>
    <row r="136" spans="1:123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</row>
    <row r="137" spans="1:123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</row>
    <row r="138" spans="1:123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</row>
    <row r="139" spans="1:123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</row>
    <row r="140" spans="1:123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</row>
    <row r="141" spans="1:123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</row>
    <row r="142" spans="1:123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</row>
    <row r="143" spans="1:123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</row>
    <row r="144" spans="1:123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</row>
    <row r="145" spans="1:123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</row>
    <row r="146" spans="1:123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</row>
    <row r="147" spans="1:123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</row>
    <row r="148" spans="1:123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</row>
    <row r="149" spans="1:123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</row>
    <row r="150" spans="1:123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</row>
    <row r="151" spans="1:123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</row>
    <row r="152" spans="1:123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</row>
    <row r="153" spans="1:123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</row>
    <row r="154" spans="1:123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</row>
    <row r="155" spans="1:123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</row>
    <row r="156" spans="1:123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</row>
    <row r="157" spans="1:123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</row>
    <row r="158" spans="1:123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</row>
    <row r="159" spans="1:123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</row>
    <row r="160" spans="1:123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</row>
    <row r="161" spans="1:123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</row>
    <row r="162" spans="1:123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</row>
    <row r="163" spans="1:123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</row>
    <row r="164" spans="1:123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</row>
    <row r="165" spans="1:123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</row>
    <row r="166" spans="1:123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</row>
    <row r="167" spans="1:123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</row>
    <row r="168" spans="1:123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</row>
    <row r="169" spans="1:123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</row>
    <row r="170" spans="1:123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</row>
    <row r="171" spans="1:123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</row>
    <row r="172" spans="1:123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</row>
    <row r="173" spans="1:123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</row>
    <row r="174" spans="1:123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</row>
    <row r="175" spans="1:123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</row>
    <row r="176" spans="1:123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</row>
    <row r="177" spans="1:123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</row>
    <row r="178" spans="1:123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</row>
    <row r="179" spans="1:123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</row>
    <row r="180" spans="1:123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</row>
    <row r="181" spans="1:123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</row>
    <row r="182" spans="1:123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</row>
    <row r="183" spans="1:123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</row>
    <row r="184" spans="1:123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</row>
    <row r="185" spans="1:123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</row>
    <row r="186" spans="1:123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</row>
    <row r="187" spans="1:123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</row>
    <row r="188" spans="1:123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</row>
    <row r="189" spans="1:123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</row>
    <row r="190" spans="1:123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</row>
    <row r="191" spans="1:123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</row>
    <row r="192" spans="1:123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</row>
    <row r="193" spans="1:123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</row>
    <row r="194" spans="1:123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</row>
    <row r="195" spans="1:123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</row>
    <row r="196" spans="1:123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</row>
    <row r="197" spans="1:123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6"/>
      <c r="DN197" s="56"/>
      <c r="DO197" s="56"/>
      <c r="DP197" s="56"/>
      <c r="DQ197" s="56"/>
      <c r="DR197" s="56"/>
      <c r="DS197" s="56"/>
    </row>
    <row r="198" spans="1:123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</row>
    <row r="199" spans="1:123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</row>
    <row r="200" spans="1:123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</row>
    <row r="201" spans="1:123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</row>
    <row r="202" spans="1:123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</row>
    <row r="203" spans="1:123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</row>
    <row r="204" spans="1:123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6"/>
      <c r="DM204" s="56"/>
      <c r="DN204" s="56"/>
      <c r="DO204" s="56"/>
      <c r="DP204" s="56"/>
      <c r="DQ204" s="56"/>
      <c r="DR204" s="56"/>
      <c r="DS204" s="56"/>
    </row>
    <row r="205" spans="1:123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</row>
    <row r="206" spans="1:123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</row>
    <row r="207" spans="1:123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</row>
    <row r="208" spans="1:123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  <c r="DR208" s="56"/>
      <c r="DS208" s="56"/>
    </row>
    <row r="209" spans="1:123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</row>
    <row r="210" spans="1:123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  <c r="DH210" s="56"/>
      <c r="DI210" s="56"/>
      <c r="DJ210" s="56"/>
      <c r="DK210" s="56"/>
      <c r="DL210" s="56"/>
      <c r="DM210" s="56"/>
      <c r="DN210" s="56"/>
      <c r="DO210" s="56"/>
      <c r="DP210" s="56"/>
      <c r="DQ210" s="56"/>
      <c r="DR210" s="56"/>
      <c r="DS210" s="56"/>
    </row>
    <row r="211" spans="1:123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  <c r="DL211" s="56"/>
      <c r="DM211" s="56"/>
      <c r="DN211" s="56"/>
      <c r="DO211" s="56"/>
      <c r="DP211" s="56"/>
      <c r="DQ211" s="56"/>
      <c r="DR211" s="56"/>
      <c r="DS211" s="56"/>
    </row>
    <row r="212" spans="1:123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  <c r="DL212" s="56"/>
      <c r="DM212" s="56"/>
      <c r="DN212" s="56"/>
      <c r="DO212" s="56"/>
      <c r="DP212" s="56"/>
      <c r="DQ212" s="56"/>
      <c r="DR212" s="56"/>
      <c r="DS212" s="56"/>
    </row>
    <row r="213" spans="1:123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</row>
    <row r="214" spans="1:123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</row>
    <row r="215" spans="1:123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  <c r="DL215" s="56"/>
      <c r="DM215" s="56"/>
      <c r="DN215" s="56"/>
      <c r="DO215" s="56"/>
      <c r="DP215" s="56"/>
      <c r="DQ215" s="56"/>
      <c r="DR215" s="56"/>
      <c r="DS215" s="56"/>
    </row>
    <row r="216" spans="1:123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</row>
    <row r="217" spans="1:123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  <c r="DR217" s="56"/>
      <c r="DS217" s="56"/>
    </row>
    <row r="218" spans="1:123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6"/>
      <c r="DS218" s="56"/>
    </row>
    <row r="219" spans="1:123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56"/>
      <c r="DK219" s="56"/>
      <c r="DL219" s="56"/>
      <c r="DM219" s="56"/>
      <c r="DN219" s="56"/>
      <c r="DO219" s="56"/>
      <c r="DP219" s="56"/>
      <c r="DQ219" s="56"/>
      <c r="DR219" s="56"/>
      <c r="DS219" s="56"/>
    </row>
    <row r="220" spans="1:123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</row>
    <row r="221" spans="1:123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  <c r="DH221" s="56"/>
      <c r="DI221" s="56"/>
      <c r="DJ221" s="56"/>
      <c r="DK221" s="56"/>
      <c r="DL221" s="56"/>
      <c r="DM221" s="56"/>
      <c r="DN221" s="56"/>
      <c r="DO221" s="56"/>
      <c r="DP221" s="56"/>
      <c r="DQ221" s="56"/>
      <c r="DR221" s="56"/>
      <c r="DS221" s="56"/>
    </row>
    <row r="222" spans="1:123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</row>
    <row r="223" spans="1:123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  <c r="DH223" s="56"/>
      <c r="DI223" s="56"/>
      <c r="DJ223" s="56"/>
      <c r="DK223" s="56"/>
      <c r="DL223" s="56"/>
      <c r="DM223" s="56"/>
      <c r="DN223" s="56"/>
      <c r="DO223" s="56"/>
      <c r="DP223" s="56"/>
      <c r="DQ223" s="56"/>
      <c r="DR223" s="56"/>
      <c r="DS223" s="56"/>
    </row>
    <row r="224" spans="1:123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  <c r="DH224" s="56"/>
      <c r="DI224" s="56"/>
      <c r="DJ224" s="56"/>
      <c r="DK224" s="56"/>
      <c r="DL224" s="56"/>
      <c r="DM224" s="56"/>
      <c r="DN224" s="56"/>
      <c r="DO224" s="56"/>
      <c r="DP224" s="56"/>
      <c r="DQ224" s="56"/>
      <c r="DR224" s="56"/>
      <c r="DS224" s="56"/>
    </row>
    <row r="225" spans="1:123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  <c r="DL225" s="56"/>
      <c r="DM225" s="56"/>
      <c r="DN225" s="56"/>
      <c r="DO225" s="56"/>
      <c r="DP225" s="56"/>
      <c r="DQ225" s="56"/>
      <c r="DR225" s="56"/>
      <c r="DS225" s="56"/>
    </row>
    <row r="226" spans="1:123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</row>
    <row r="227" spans="1:123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/>
      <c r="DL227" s="56"/>
      <c r="DM227" s="56"/>
      <c r="DN227" s="56"/>
      <c r="DO227" s="56"/>
      <c r="DP227" s="56"/>
      <c r="DQ227" s="56"/>
      <c r="DR227" s="56"/>
      <c r="DS227" s="56"/>
    </row>
    <row r="228" spans="1:123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  <c r="DL228" s="56"/>
      <c r="DM228" s="56"/>
      <c r="DN228" s="56"/>
      <c r="DO228" s="56"/>
      <c r="DP228" s="56"/>
      <c r="DQ228" s="56"/>
      <c r="DR228" s="56"/>
      <c r="DS228" s="56"/>
    </row>
    <row r="229" spans="1:123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</row>
    <row r="230" spans="1:123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</row>
    <row r="231" spans="1:123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</row>
    <row r="232" spans="1:123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</row>
    <row r="233" spans="1:123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</row>
    <row r="234" spans="1:123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</row>
    <row r="235" spans="1:123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</row>
    <row r="236" spans="1:123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</row>
    <row r="237" spans="1:123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</row>
    <row r="238" spans="1:123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</row>
    <row r="239" spans="1:123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</row>
    <row r="240" spans="1:123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</row>
    <row r="241" spans="1:73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</row>
    <row r="242" spans="1:73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</row>
    <row r="243" spans="1:73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</row>
    <row r="244" spans="1:73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</row>
    <row r="245" spans="1:73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</row>
    <row r="246" spans="1:73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</row>
    <row r="247" spans="1:73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</row>
    <row r="248" spans="1:73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</row>
    <row r="249" spans="1:73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</row>
    <row r="250" spans="1:73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</row>
    <row r="251" spans="1:73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</row>
    <row r="252" spans="1:73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</row>
    <row r="253" spans="1:73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</row>
    <row r="254" spans="1:73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</row>
    <row r="255" spans="1:73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</row>
    <row r="256" spans="1:73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</row>
    <row r="257" spans="1:73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</row>
    <row r="258" spans="1:73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</row>
    <row r="259" spans="1:73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</row>
    <row r="260" spans="1:73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</row>
    <row r="261" spans="1:73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</row>
    <row r="262" spans="1:73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</row>
    <row r="263" spans="1:73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</row>
    <row r="264" spans="1:73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</row>
    <row r="265" spans="1:73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</row>
    <row r="266" spans="1:73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</row>
    <row r="267" spans="1:73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</row>
    <row r="268" spans="1:73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</row>
    <row r="269" spans="1:73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</row>
    <row r="270" spans="1:73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</row>
    <row r="271" spans="1:73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</row>
    <row r="272" spans="1:73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</row>
    <row r="273" spans="1:73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</row>
    <row r="274" spans="1:73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</row>
    <row r="275" spans="1:73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</row>
    <row r="276" spans="1:73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</row>
    <row r="277" spans="1:73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</row>
    <row r="278" spans="1:73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</row>
    <row r="279" spans="1:73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</row>
    <row r="280" spans="1:73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</row>
    <row r="281" spans="1:73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</row>
    <row r="282" spans="1:73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</row>
    <row r="283" spans="1:73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</row>
    <row r="284" spans="1:73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</row>
    <row r="285" spans="1:73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</row>
    <row r="286" spans="1:73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</row>
    <row r="287" spans="1:73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</row>
    <row r="288" spans="1:73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3"/>
      <c r="BS288" s="53"/>
      <c r="BT288" s="53"/>
      <c r="BU288" s="53"/>
    </row>
    <row r="289" spans="1:73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</row>
    <row r="290" spans="1:73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</row>
    <row r="291" spans="1:73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53"/>
      <c r="BU291" s="53"/>
    </row>
    <row r="292" spans="1:73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</row>
    <row r="293" spans="1:73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</row>
    <row r="294" spans="1:73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/>
    </row>
    <row r="295" spans="1:73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</row>
    <row r="296" spans="1:73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</row>
    <row r="297" spans="1:73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</row>
    <row r="298" spans="1:73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</row>
    <row r="299" spans="1:73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3"/>
      <c r="BS299" s="53"/>
      <c r="BT299" s="53"/>
      <c r="BU299" s="53"/>
    </row>
    <row r="300" spans="1:73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3"/>
      <c r="BS300" s="53"/>
      <c r="BT300" s="53"/>
      <c r="BU300" s="53"/>
    </row>
    <row r="301" spans="1:73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3"/>
      <c r="BS301" s="53"/>
      <c r="BT301" s="53"/>
      <c r="BU301" s="53"/>
    </row>
    <row r="302" spans="1:73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3"/>
      <c r="BS302" s="53"/>
      <c r="BT302" s="53"/>
      <c r="BU302" s="53"/>
    </row>
    <row r="303" spans="1:73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3"/>
    </row>
    <row r="304" spans="1:73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3"/>
      <c r="BS304" s="53"/>
      <c r="BT304" s="53"/>
      <c r="BU304" s="53"/>
    </row>
    <row r="305" spans="1:73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</row>
    <row r="306" spans="1:73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</row>
    <row r="307" spans="1:73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</row>
    <row r="308" spans="1:73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3"/>
      <c r="BS308" s="53"/>
      <c r="BT308" s="53"/>
      <c r="BU308" s="53"/>
    </row>
    <row r="309" spans="1:73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3"/>
      <c r="BS309" s="53"/>
      <c r="BT309" s="53"/>
      <c r="BU309" s="53"/>
    </row>
    <row r="310" spans="1:73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</row>
    <row r="311" spans="1:73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3"/>
      <c r="BS311" s="53"/>
      <c r="BT311" s="53"/>
      <c r="BU311" s="53"/>
    </row>
    <row r="312" spans="1:73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53"/>
      <c r="BU312" s="53"/>
    </row>
    <row r="313" spans="1:73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</row>
    <row r="314" spans="1:73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</row>
    <row r="315" spans="1:73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</row>
    <row r="316" spans="1:73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3"/>
      <c r="BS316" s="53"/>
      <c r="BT316" s="53"/>
      <c r="BU316" s="53"/>
    </row>
    <row r="317" spans="1:73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3"/>
      <c r="BS317" s="53"/>
      <c r="BT317" s="53"/>
      <c r="BU317" s="53"/>
    </row>
    <row r="318" spans="1:73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3"/>
      <c r="BS318" s="53"/>
      <c r="BT318" s="53"/>
      <c r="BU318" s="53"/>
    </row>
    <row r="319" spans="1:73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3"/>
      <c r="BS319" s="53"/>
      <c r="BT319" s="53"/>
      <c r="BU319" s="53"/>
    </row>
    <row r="320" spans="1:73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3"/>
      <c r="BS320" s="53"/>
      <c r="BT320" s="53"/>
      <c r="BU320" s="53"/>
    </row>
    <row r="321" spans="1:73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3"/>
      <c r="BS321" s="53"/>
      <c r="BT321" s="53"/>
      <c r="BU321" s="53"/>
    </row>
    <row r="322" spans="1:73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3"/>
      <c r="BS322" s="53"/>
      <c r="BT322" s="53"/>
      <c r="BU322" s="53"/>
    </row>
    <row r="323" spans="1:73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</row>
    <row r="324" spans="1:73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3"/>
      <c r="BS324" s="53"/>
      <c r="BT324" s="53"/>
      <c r="BU324" s="53"/>
    </row>
    <row r="325" spans="1:73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3"/>
      <c r="BS325" s="53"/>
      <c r="BT325" s="53"/>
      <c r="BU325" s="53"/>
    </row>
    <row r="326" spans="1:73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3"/>
      <c r="BS326" s="53"/>
      <c r="BT326" s="53"/>
      <c r="BU326" s="53"/>
    </row>
    <row r="327" spans="1:73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3"/>
      <c r="BS327" s="53"/>
      <c r="BT327" s="53"/>
      <c r="BU327" s="53"/>
    </row>
    <row r="328" spans="1:73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3"/>
      <c r="BS328" s="53"/>
      <c r="BT328" s="53"/>
      <c r="BU328" s="53"/>
    </row>
    <row r="329" spans="1:73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3"/>
      <c r="BS329" s="53"/>
      <c r="BT329" s="53"/>
      <c r="BU329" s="53"/>
    </row>
    <row r="330" spans="1:73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3"/>
      <c r="BS330" s="53"/>
      <c r="BT330" s="53"/>
      <c r="BU330" s="53"/>
    </row>
    <row r="331" spans="1:73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3"/>
      <c r="BS331" s="53"/>
      <c r="BT331" s="53"/>
      <c r="BU331" s="53"/>
    </row>
    <row r="332" spans="1:73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3"/>
      <c r="BS332" s="53"/>
      <c r="BT332" s="53"/>
      <c r="BU332" s="53"/>
    </row>
    <row r="333" spans="1:73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</row>
    <row r="334" spans="1:73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</row>
    <row r="335" spans="1:73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3"/>
      <c r="BS335" s="53"/>
      <c r="BT335" s="53"/>
      <c r="BU335" s="53"/>
    </row>
    <row r="336" spans="1:73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3"/>
      <c r="BS336" s="53"/>
      <c r="BT336" s="53"/>
      <c r="BU336" s="53"/>
    </row>
    <row r="337" spans="1:73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3"/>
      <c r="BS337" s="53"/>
      <c r="BT337" s="53"/>
      <c r="BU337" s="53"/>
    </row>
    <row r="338" spans="1:73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3"/>
      <c r="BS338" s="53"/>
      <c r="BT338" s="53"/>
      <c r="BU338" s="53"/>
    </row>
    <row r="339" spans="1:73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3"/>
      <c r="BS339" s="53"/>
      <c r="BT339" s="53"/>
      <c r="BU339" s="53"/>
    </row>
    <row r="340" spans="1:73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3"/>
      <c r="BS340" s="53"/>
      <c r="BT340" s="53"/>
      <c r="BU340" s="53"/>
    </row>
    <row r="341" spans="1:73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3"/>
      <c r="BS341" s="53"/>
      <c r="BT341" s="53"/>
      <c r="BU341" s="53"/>
    </row>
    <row r="342" spans="1:73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3"/>
      <c r="BS342" s="53"/>
      <c r="BT342" s="53"/>
      <c r="BU342" s="53"/>
    </row>
    <row r="343" spans="1:73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53"/>
      <c r="BU343" s="53"/>
    </row>
    <row r="344" spans="1:73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3"/>
      <c r="BS344" s="53"/>
      <c r="BT344" s="53"/>
      <c r="BU344" s="53"/>
    </row>
    <row r="345" spans="1:73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3"/>
      <c r="BS345" s="53"/>
      <c r="BT345" s="53"/>
      <c r="BU345" s="53"/>
    </row>
    <row r="346" spans="1:73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3"/>
      <c r="BS346" s="53"/>
      <c r="BT346" s="53"/>
      <c r="BU346" s="53"/>
    </row>
    <row r="347" spans="1:73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3"/>
      <c r="BS347" s="53"/>
      <c r="BT347" s="53"/>
      <c r="BU347" s="53"/>
    </row>
    <row r="348" spans="1:73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3"/>
      <c r="BS348" s="53"/>
      <c r="BT348" s="53"/>
      <c r="BU348" s="53"/>
    </row>
    <row r="349" spans="1:73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3"/>
      <c r="BS349" s="53"/>
      <c r="BT349" s="53"/>
      <c r="BU349" s="53"/>
    </row>
    <row r="350" spans="1:73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3"/>
      <c r="BS350" s="53"/>
      <c r="BT350" s="53"/>
      <c r="BU350" s="53"/>
    </row>
    <row r="351" spans="1:73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3"/>
      <c r="BS351" s="53"/>
      <c r="BT351" s="53"/>
      <c r="BU351" s="53"/>
    </row>
    <row r="352" spans="1:73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3"/>
      <c r="BS352" s="53"/>
      <c r="BT352" s="53"/>
      <c r="BU352" s="53"/>
    </row>
    <row r="353" spans="1:73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3"/>
      <c r="BS353" s="53"/>
      <c r="BT353" s="53"/>
      <c r="BU353" s="53"/>
    </row>
    <row r="354" spans="1:73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3"/>
      <c r="BS354" s="53"/>
      <c r="BT354" s="53"/>
      <c r="BU354" s="53"/>
    </row>
    <row r="355" spans="1:73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3"/>
      <c r="BS355" s="53"/>
      <c r="BT355" s="53"/>
      <c r="BU355" s="53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Úvod</vt:lpstr>
      <vt:lpstr>Případová studie</vt:lpstr>
      <vt:lpstr>Případová studie Tabulka</vt:lpstr>
      <vt:lpstr>Celosvětová infrastruktura</vt:lpstr>
      <vt:lpstr>Výroba elektřiny %</vt:lpstr>
      <vt:lpstr>Zásoby ropy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sesit.xlsx</dc:title>
  <dc:subject>Příloha k bakalářské práci</dc:subject>
  <dc:creator>Ondřej Rolník</dc:creator>
  <cp:lastModifiedBy>Ondřej Rolník</cp:lastModifiedBy>
  <dcterms:created xsi:type="dcterms:W3CDTF">2014-12-05T10:53:33Z</dcterms:created>
  <dcterms:modified xsi:type="dcterms:W3CDTF">2015-04-02T06:50:15Z</dcterms:modified>
</cp:coreProperties>
</file>