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nda\OneDrive - Univerzita Hradec Králové\UHK\TRETAK\BAKALARKA\new-measurements\TCP-vs-UDP\"/>
    </mc:Choice>
  </mc:AlternateContent>
  <xr:revisionPtr revIDLastSave="287" documentId="8_{41DAAFA1-595E-4D7C-ABFE-DA3DBD36A29E}" xr6:coauthVersionLast="44" xr6:coauthVersionMax="44" xr10:uidLastSave="{B755C8C3-41A8-4574-A9F1-9998B94C4591}"/>
  <bookViews>
    <workbookView xWindow="-120" yWindow="-120" windowWidth="29040" windowHeight="15840" xr2:uid="{0B7F5FDD-DD55-47CC-89C9-0A320D7693A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1" l="1"/>
  <c r="E8" i="1"/>
  <c r="E11" i="1"/>
  <c r="E16" i="1"/>
  <c r="E21" i="1"/>
  <c r="E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6" i="1"/>
  <c r="L21" i="1"/>
  <c r="L7" i="1"/>
  <c r="L8" i="1"/>
  <c r="L11" i="1"/>
  <c r="L16" i="1"/>
  <c r="L6" i="1"/>
  <c r="D155" i="1" l="1"/>
  <c r="D154" i="1"/>
  <c r="D153" i="1"/>
  <c r="D152" i="1"/>
  <c r="D151" i="1"/>
  <c r="U145" i="1"/>
  <c r="U140" i="1"/>
  <c r="U135" i="1"/>
  <c r="V145" i="1"/>
  <c r="V140" i="1"/>
  <c r="V135" i="1"/>
  <c r="V132" i="1"/>
  <c r="U132" i="1"/>
  <c r="V131" i="1"/>
  <c r="U131" i="1"/>
  <c r="U130" i="1"/>
  <c r="H132" i="1" l="1"/>
  <c r="H133" i="1"/>
  <c r="H136" i="1"/>
  <c r="H141" i="1"/>
  <c r="H146" i="1"/>
  <c r="H131" i="1"/>
  <c r="D132" i="1" l="1"/>
  <c r="D133" i="1"/>
  <c r="D136" i="1"/>
  <c r="D141" i="1"/>
  <c r="D146" i="1"/>
  <c r="D131" i="1"/>
</calcChain>
</file>

<file path=xl/sharedStrings.xml><?xml version="1.0" encoding="utf-8"?>
<sst xmlns="http://schemas.openxmlformats.org/spreadsheetml/2006/main" count="55" uniqueCount="31">
  <si>
    <t>TCP/UDP</t>
  </si>
  <si>
    <t>Bytes traffic</t>
  </si>
  <si>
    <t>TCP</t>
  </si>
  <si>
    <t>recv</t>
  </si>
  <si>
    <t>sent</t>
  </si>
  <si>
    <t>UDP</t>
  </si>
  <si>
    <t>Packets traffic</t>
  </si>
  <si>
    <t>System load</t>
  </si>
  <si>
    <t>IO utiilization</t>
  </si>
  <si>
    <t>IO wait</t>
  </si>
  <si>
    <t>median</t>
  </si>
  <si>
    <t>average</t>
  </si>
  <si>
    <t>Disk usage</t>
  </si>
  <si>
    <t>Mem usage</t>
  </si>
  <si>
    <t>MB</t>
  </si>
  <si>
    <t>GB</t>
  </si>
  <si>
    <t>rozdil</t>
  </si>
  <si>
    <t>rozdil %</t>
  </si>
  <si>
    <t>% rozdil</t>
  </si>
  <si>
    <t>load 1</t>
  </si>
  <si>
    <t>load 5</t>
  </si>
  <si>
    <t>load1</t>
  </si>
  <si>
    <t>load5</t>
  </si>
  <si>
    <t>load15</t>
  </si>
  <si>
    <t>load 15</t>
  </si>
  <si>
    <t>Počet zpráv za sekundu</t>
  </si>
  <si>
    <t>Celkový počet zpráv</t>
  </si>
  <si>
    <t>verage</t>
  </si>
  <si>
    <t>avg</t>
  </si>
  <si>
    <t>recv mb</t>
  </si>
  <si>
    <t>sent 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</si>
</sst>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TCP vs UDP bytes recieved</a:t>
            </a:r>
            <a:r>
              <a:rPr lang="cs-CZ"/>
              <a:t> </a:t>
            </a:r>
            <a:r>
              <a:rPr lang="en-US"/>
              <a:t>[bytes/s]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TCP bytes recieved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List1!$B$6:$B$21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List1!$C$6:$C$21</c:f>
              <c:numCache>
                <c:formatCode>General</c:formatCode>
                <c:ptCount val="16"/>
                <c:pt idx="0">
                  <c:v>334553.35999998997</c:v>
                </c:pt>
                <c:pt idx="1">
                  <c:v>664665</c:v>
                </c:pt>
                <c:pt idx="2">
                  <c:v>1321298</c:v>
                </c:pt>
                <c:pt idx="5">
                  <c:v>3249383</c:v>
                </c:pt>
                <c:pt idx="10">
                  <c:v>6407141.8200000748</c:v>
                </c:pt>
                <c:pt idx="15">
                  <c:v>9461573.07999973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EA-4690-AF3F-95F410BE476A}"/>
            </c:ext>
          </c:extLst>
        </c:ser>
        <c:ser>
          <c:idx val="1"/>
          <c:order val="1"/>
          <c:tx>
            <c:v>UDP bytes recv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List1!$H$6:$H$21</c:f>
              <c:numCache>
                <c:formatCode>General</c:formatCode>
                <c:ptCount val="16"/>
                <c:pt idx="0">
                  <c:v>344875.119999694</c:v>
                </c:pt>
                <c:pt idx="1">
                  <c:v>689625.80000076257</c:v>
                </c:pt>
                <c:pt idx="2">
                  <c:v>1377211.2</c:v>
                </c:pt>
                <c:pt idx="5">
                  <c:v>3414317.8799987701</c:v>
                </c:pt>
                <c:pt idx="10">
                  <c:v>6810320.6199996956</c:v>
                </c:pt>
                <c:pt idx="15">
                  <c:v>9345928.0800000094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4C-431B-B5A2-116830FD0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4495887"/>
        <c:axId val="1851455471"/>
      </c:lineChart>
      <c:catAx>
        <c:axId val="18744958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851455471"/>
        <c:crosses val="autoZero"/>
        <c:auto val="1"/>
        <c:lblAlgn val="ctr"/>
        <c:lblOffset val="100"/>
        <c:noMultiLvlLbl val="0"/>
      </c:catAx>
      <c:valAx>
        <c:axId val="185145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8744958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IO</a:t>
            </a:r>
            <a:r>
              <a:rPr lang="en-US" baseline="0"/>
              <a:t> util average [%]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TCP util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List1!$F$69:$F$84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List1!$D$69:$D$84</c:f>
              <c:numCache>
                <c:formatCode>General</c:formatCode>
                <c:ptCount val="16"/>
                <c:pt idx="0">
                  <c:v>23.78141522029367</c:v>
                </c:pt>
                <c:pt idx="1">
                  <c:v>38.411424694708238</c:v>
                </c:pt>
                <c:pt idx="2">
                  <c:v>53.882523489932829</c:v>
                </c:pt>
                <c:pt idx="5">
                  <c:v>85.139127516778544</c:v>
                </c:pt>
                <c:pt idx="10">
                  <c:v>108.19708618331056</c:v>
                </c:pt>
                <c:pt idx="15">
                  <c:v>106.84368852459026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EE-4304-ACC4-5B67B294EA87}"/>
            </c:ext>
          </c:extLst>
        </c:ser>
        <c:ser>
          <c:idx val="1"/>
          <c:order val="1"/>
          <c:tx>
            <c:v>UDP util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cat>
            <c:numRef>
              <c:f>List1!$F$69:$F$84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List1!$H$69:$H$84</c:f>
              <c:numCache>
                <c:formatCode>General</c:formatCode>
                <c:ptCount val="16"/>
                <c:pt idx="0">
                  <c:v>28.479986282578871</c:v>
                </c:pt>
                <c:pt idx="1">
                  <c:v>36.044405405405357</c:v>
                </c:pt>
                <c:pt idx="2">
                  <c:v>45.089309878213761</c:v>
                </c:pt>
                <c:pt idx="5">
                  <c:v>86.498672086720902</c:v>
                </c:pt>
                <c:pt idx="10">
                  <c:v>104.19125511596192</c:v>
                </c:pt>
                <c:pt idx="15">
                  <c:v>121.36473469387741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EE-4304-ACC4-5B67B294E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20239"/>
        <c:axId val="1893184607"/>
      </c:lineChart>
      <c:catAx>
        <c:axId val="435202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893184607"/>
        <c:crosses val="autoZero"/>
        <c:auto val="1"/>
        <c:lblAlgn val="ctr"/>
        <c:lblOffset val="100"/>
        <c:noMultiLvlLbl val="0"/>
      </c:catAx>
      <c:valAx>
        <c:axId val="1893184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35202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TCP</a:t>
            </a:r>
            <a:r>
              <a:rPr lang="en-US" baseline="0"/>
              <a:t> vs UDP</a:t>
            </a:r>
            <a:r>
              <a:rPr lang="en-US"/>
              <a:t> packets recieved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TCP packets recv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List1!$B$28:$B$43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List1!$C$28:$C$43</c:f>
              <c:numCache>
                <c:formatCode>General</c:formatCode>
                <c:ptCount val="16"/>
                <c:pt idx="0">
                  <c:v>6827.6000000000904</c:v>
                </c:pt>
                <c:pt idx="1">
                  <c:v>13306.699999999701</c:v>
                </c:pt>
                <c:pt idx="2">
                  <c:v>25026.599999999598</c:v>
                </c:pt>
                <c:pt idx="5">
                  <c:v>55269.199999999197</c:v>
                </c:pt>
                <c:pt idx="10">
                  <c:v>101458.400000005</c:v>
                </c:pt>
                <c:pt idx="15">
                  <c:v>141035.19999999899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01-4EC0-9986-3ACF461E97B2}"/>
            </c:ext>
          </c:extLst>
        </c:ser>
        <c:ser>
          <c:idx val="1"/>
          <c:order val="1"/>
          <c:tx>
            <c:v>UDP packets recv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val>
            <c:numRef>
              <c:f>List1!$H$28:$H$43</c:f>
              <c:numCache>
                <c:formatCode>General</c:formatCode>
                <c:ptCount val="16"/>
                <c:pt idx="0">
                  <c:v>9941.5999999940395</c:v>
                </c:pt>
                <c:pt idx="1">
                  <c:v>19854.399999991001</c:v>
                </c:pt>
                <c:pt idx="2">
                  <c:v>39560.3999999761</c:v>
                </c:pt>
                <c:pt idx="5">
                  <c:v>95929.200000002951</c:v>
                </c:pt>
                <c:pt idx="10">
                  <c:v>190592.39999997601</c:v>
                </c:pt>
                <c:pt idx="15">
                  <c:v>246049.20000000199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B4-408E-A46C-2A4E7AB61D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4526687"/>
        <c:axId val="1759935407"/>
      </c:lineChart>
      <c:catAx>
        <c:axId val="18745266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759935407"/>
        <c:crosses val="autoZero"/>
        <c:auto val="1"/>
        <c:lblAlgn val="ctr"/>
        <c:lblOffset val="100"/>
        <c:noMultiLvlLbl val="0"/>
      </c:catAx>
      <c:valAx>
        <c:axId val="1759935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[</a:t>
                </a:r>
                <a:r>
                  <a:rPr lang="cs-CZ"/>
                  <a:t>pakety/s</a:t>
                </a:r>
                <a:r>
                  <a:rPr lang="en-US"/>
                  <a:t>]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8745266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TCP</a:t>
            </a:r>
            <a:r>
              <a:rPr lang="en-US" baseline="0"/>
              <a:t> vs UDP load1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TCP load1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List1!$B$50:$B$65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List1!$C$50:$C$65</c:f>
              <c:numCache>
                <c:formatCode>General</c:formatCode>
                <c:ptCount val="16"/>
                <c:pt idx="0">
                  <c:v>0.09</c:v>
                </c:pt>
                <c:pt idx="1">
                  <c:v>0.18</c:v>
                </c:pt>
                <c:pt idx="2">
                  <c:v>0.24</c:v>
                </c:pt>
                <c:pt idx="5">
                  <c:v>0.44500000000000001</c:v>
                </c:pt>
                <c:pt idx="10">
                  <c:v>0.75</c:v>
                </c:pt>
                <c:pt idx="15">
                  <c:v>1.02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FA-49D9-9DBC-4BB821458E92}"/>
            </c:ext>
          </c:extLst>
        </c:ser>
        <c:ser>
          <c:idx val="1"/>
          <c:order val="1"/>
          <c:tx>
            <c:v>UDP load1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List1!$H$50:$H$65</c:f>
              <c:numCache>
                <c:formatCode>General</c:formatCode>
                <c:ptCount val="16"/>
                <c:pt idx="0">
                  <c:v>0.11</c:v>
                </c:pt>
                <c:pt idx="1">
                  <c:v>0.14000000000000001</c:v>
                </c:pt>
                <c:pt idx="2">
                  <c:v>0.3</c:v>
                </c:pt>
                <c:pt idx="5">
                  <c:v>0.43</c:v>
                </c:pt>
                <c:pt idx="10">
                  <c:v>1.01</c:v>
                </c:pt>
                <c:pt idx="15">
                  <c:v>1.08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A04-43BB-8D91-7A9C02862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8992015"/>
        <c:axId val="1837834415"/>
      </c:lineChart>
      <c:catAx>
        <c:axId val="1878992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837834415"/>
        <c:crosses val="autoZero"/>
        <c:auto val="1"/>
        <c:lblAlgn val="ctr"/>
        <c:lblOffset val="100"/>
        <c:noMultiLvlLbl val="0"/>
      </c:catAx>
      <c:valAx>
        <c:axId val="1837834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878992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Median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TCP median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List1!$B$91:$B$106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List1!$C$91:$C$106</c:f>
              <c:numCache>
                <c:formatCode>General</c:formatCode>
                <c:ptCount val="16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5">
                  <c:v>0.19</c:v>
                </c:pt>
                <c:pt idx="10">
                  <c:v>0.19</c:v>
                </c:pt>
                <c:pt idx="15">
                  <c:v>1.24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79-4A46-959D-82D45DFA8138}"/>
            </c:ext>
          </c:extLst>
        </c:ser>
        <c:ser>
          <c:idx val="2"/>
          <c:order val="1"/>
          <c:tx>
            <c:v>UDP median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List1!$G$91:$G$106</c:f>
              <c:numCache>
                <c:formatCode>General</c:formatCode>
                <c:ptCount val="16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5">
                  <c:v>0.1</c:v>
                </c:pt>
                <c:pt idx="10">
                  <c:v>0.1</c:v>
                </c:pt>
                <c:pt idx="15">
                  <c:v>1.43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ED-41D8-8AF6-6F41253B6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6110719"/>
        <c:axId val="1377716207"/>
      </c:lineChart>
      <c:catAx>
        <c:axId val="1326110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377716207"/>
        <c:crosses val="autoZero"/>
        <c:auto val="1"/>
        <c:lblAlgn val="ctr"/>
        <c:lblOffset val="100"/>
        <c:noMultiLvlLbl val="0"/>
      </c:catAx>
      <c:valAx>
        <c:axId val="13777162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3261107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TCP</a:t>
            </a:r>
            <a:r>
              <a:rPr lang="cs-CZ"/>
              <a:t> vs UDP</a:t>
            </a:r>
            <a:r>
              <a:rPr lang="en-US"/>
              <a:t> IO wait average</a:t>
            </a:r>
            <a:r>
              <a:rPr lang="cs-CZ"/>
              <a:t> </a:t>
            </a:r>
            <a:r>
              <a:rPr lang="en-US"/>
              <a:t>[ms]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TCP average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List1!$B$91:$B$106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List1!$D$91:$D$106</c:f>
              <c:numCache>
                <c:formatCode>General</c:formatCode>
                <c:ptCount val="16"/>
                <c:pt idx="0">
                  <c:v>5.4764819944598226</c:v>
                </c:pt>
                <c:pt idx="1">
                  <c:v>3.8988251748251677</c:v>
                </c:pt>
                <c:pt idx="2">
                  <c:v>4.5296624472573761</c:v>
                </c:pt>
                <c:pt idx="5">
                  <c:v>8.2613121546961299</c:v>
                </c:pt>
                <c:pt idx="10">
                  <c:v>17.947002801120487</c:v>
                </c:pt>
                <c:pt idx="15">
                  <c:v>26.255601092896182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A2-44AC-BF7F-4F01C54B84F6}"/>
            </c:ext>
          </c:extLst>
        </c:ser>
        <c:ser>
          <c:idx val="1"/>
          <c:order val="1"/>
          <c:tx>
            <c:v>UDP average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List1!$H$91:$H$106</c:f>
              <c:numCache>
                <c:formatCode>General</c:formatCode>
                <c:ptCount val="16"/>
                <c:pt idx="0">
                  <c:v>5.8688614540466286</c:v>
                </c:pt>
                <c:pt idx="1">
                  <c:v>4.7138513513513436</c:v>
                </c:pt>
                <c:pt idx="2">
                  <c:v>5.3764276048714361</c:v>
                </c:pt>
                <c:pt idx="5">
                  <c:v>7.7210975609756041</c:v>
                </c:pt>
                <c:pt idx="10">
                  <c:v>7.7210975609756041</c:v>
                </c:pt>
                <c:pt idx="15">
                  <c:v>23.671918367346944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1E-4E18-8892-6141563153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9765039"/>
        <c:axId val="1377699983"/>
      </c:lineChart>
      <c:catAx>
        <c:axId val="1499765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377699983"/>
        <c:crosses val="autoZero"/>
        <c:auto val="1"/>
        <c:lblAlgn val="ctr"/>
        <c:lblOffset val="100"/>
        <c:noMultiLvlLbl val="0"/>
      </c:catAx>
      <c:valAx>
        <c:axId val="137769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4997650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TCP</a:t>
            </a:r>
            <a:r>
              <a:rPr lang="cs-CZ" baseline="0"/>
              <a:t> vs UDP mem usage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TCP mem usage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List1!$B$111:$B$126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List1!$C$111:$C$126</c:f>
              <c:numCache>
                <c:formatCode>General</c:formatCode>
                <c:ptCount val="16"/>
                <c:pt idx="0">
                  <c:v>36454.399999998503</c:v>
                </c:pt>
                <c:pt idx="1">
                  <c:v>65699840</c:v>
                </c:pt>
                <c:pt idx="2">
                  <c:v>65695744</c:v>
                </c:pt>
                <c:pt idx="5">
                  <c:v>88276992</c:v>
                </c:pt>
                <c:pt idx="10">
                  <c:v>2147483648</c:v>
                </c:pt>
                <c:pt idx="15">
                  <c:v>50207948.7999999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A6-478E-8791-B3DD54777A4E}"/>
            </c:ext>
          </c:extLst>
        </c:ser>
        <c:ser>
          <c:idx val="1"/>
          <c:order val="1"/>
          <c:tx>
            <c:v>UDP mem usage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val>
            <c:numRef>
              <c:f>List1!$G$111:$G$126</c:f>
              <c:numCache>
                <c:formatCode>General</c:formatCode>
                <c:ptCount val="16"/>
                <c:pt idx="0">
                  <c:v>36454.400000005902</c:v>
                </c:pt>
                <c:pt idx="1">
                  <c:v>86835.200000002893</c:v>
                </c:pt>
                <c:pt idx="2">
                  <c:v>85196.800000011906</c:v>
                </c:pt>
                <c:pt idx="5">
                  <c:v>333414.40000000549</c:v>
                </c:pt>
                <c:pt idx="10">
                  <c:v>3638886.3999999901</c:v>
                </c:pt>
                <c:pt idx="15">
                  <c:v>53634662.399999902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87-4DD5-8567-ACFA1963A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060943"/>
        <c:axId val="653741967"/>
      </c:lineChart>
      <c:catAx>
        <c:axId val="715060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53741967"/>
        <c:crosses val="autoZero"/>
        <c:auto val="1"/>
        <c:lblAlgn val="ctr"/>
        <c:lblOffset val="100"/>
        <c:noMultiLvlLbl val="0"/>
      </c:catAx>
      <c:valAx>
        <c:axId val="653741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50609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TCP</a:t>
            </a:r>
            <a:r>
              <a:rPr lang="cs-CZ" baseline="0"/>
              <a:t> vs UDP disk space usage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TCP disk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List1!$B$131:$B$147</c:f>
              <c:numCache>
                <c:formatCode>General</c:formatCode>
                <c:ptCount val="17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List1!$D$131:$D$146</c:f>
              <c:numCache>
                <c:formatCode>General</c:formatCode>
                <c:ptCount val="16"/>
                <c:pt idx="0">
                  <c:v>0.96208486400000004</c:v>
                </c:pt>
                <c:pt idx="1">
                  <c:v>1.9247759360000001</c:v>
                </c:pt>
                <c:pt idx="2">
                  <c:v>3.8730301439999999</c:v>
                </c:pt>
                <c:pt idx="5">
                  <c:v>13.061148672</c:v>
                </c:pt>
                <c:pt idx="10">
                  <c:v>19.271041023999999</c:v>
                </c:pt>
                <c:pt idx="15">
                  <c:v>27.840356352000001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5E-437D-8D5E-C8B5A6DD7188}"/>
            </c:ext>
          </c:extLst>
        </c:ser>
        <c:ser>
          <c:idx val="1"/>
          <c:order val="1"/>
          <c:tx>
            <c:v>UDP disk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List1!$H$131:$H$146</c:f>
              <c:numCache>
                <c:formatCode>General</c:formatCode>
                <c:ptCount val="16"/>
                <c:pt idx="0">
                  <c:v>0.97045299200000001</c:v>
                </c:pt>
                <c:pt idx="1">
                  <c:v>1.9331973120000001</c:v>
                </c:pt>
                <c:pt idx="2">
                  <c:v>3.8501171199999997</c:v>
                </c:pt>
                <c:pt idx="5">
                  <c:v>9.6333619199999987</c:v>
                </c:pt>
                <c:pt idx="10">
                  <c:v>19.25916672</c:v>
                </c:pt>
                <c:pt idx="15">
                  <c:v>28.590333952000002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3-4645-AD31-50197D15EB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5189247"/>
        <c:axId val="849288495"/>
      </c:lineChart>
      <c:catAx>
        <c:axId val="7251892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49288495"/>
        <c:crosses val="autoZero"/>
        <c:auto val="1"/>
        <c:lblAlgn val="ctr"/>
        <c:lblOffset val="100"/>
        <c:noMultiLvlLbl val="0"/>
      </c:catAx>
      <c:valAx>
        <c:axId val="849288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[GB]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251892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TCP</a:t>
            </a:r>
            <a:r>
              <a:rPr lang="en-US" baseline="0"/>
              <a:t> vs. UDP load5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TCP load5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List1!$G$50:$G$65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List1!$D$50:$D$65</c:f>
              <c:numCache>
                <c:formatCode>General</c:formatCode>
                <c:ptCount val="16"/>
                <c:pt idx="0">
                  <c:v>0.09</c:v>
                </c:pt>
                <c:pt idx="1">
                  <c:v>0.18</c:v>
                </c:pt>
                <c:pt idx="2">
                  <c:v>0.23</c:v>
                </c:pt>
                <c:pt idx="5">
                  <c:v>0.42</c:v>
                </c:pt>
                <c:pt idx="10">
                  <c:v>0.76</c:v>
                </c:pt>
                <c:pt idx="15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7A-4F07-8305-0D0A280202F0}"/>
            </c:ext>
          </c:extLst>
        </c:ser>
        <c:ser>
          <c:idx val="1"/>
          <c:order val="1"/>
          <c:tx>
            <c:v>UDP load5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List1!$G$50:$G$65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List1!$I$50:$I$65</c:f>
              <c:numCache>
                <c:formatCode>General</c:formatCode>
                <c:ptCount val="16"/>
                <c:pt idx="0">
                  <c:v>0.1</c:v>
                </c:pt>
                <c:pt idx="1">
                  <c:v>0.15</c:v>
                </c:pt>
                <c:pt idx="2">
                  <c:v>0.31</c:v>
                </c:pt>
                <c:pt idx="5">
                  <c:v>0.44</c:v>
                </c:pt>
                <c:pt idx="10">
                  <c:v>1.01</c:v>
                </c:pt>
                <c:pt idx="15">
                  <c:v>1.1200000000000001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7A-4F07-8305-0D0A28020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472400"/>
        <c:axId val="1991438688"/>
      </c:lineChart>
      <c:catAx>
        <c:axId val="11947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991438688"/>
        <c:crosses val="autoZero"/>
        <c:auto val="1"/>
        <c:lblAlgn val="ctr"/>
        <c:lblOffset val="100"/>
        <c:noMultiLvlLbl val="0"/>
      </c:catAx>
      <c:valAx>
        <c:axId val="1991438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19472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TCP</a:t>
            </a:r>
            <a:r>
              <a:rPr lang="en-US" baseline="0"/>
              <a:t> vs. UDP load15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TCP load15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List1!$G$50:$G$65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List1!$E$50:$E$65</c:f>
              <c:numCache>
                <c:formatCode>General</c:formatCode>
                <c:ptCount val="16"/>
                <c:pt idx="0">
                  <c:v>0.08</c:v>
                </c:pt>
                <c:pt idx="1">
                  <c:v>0.15</c:v>
                </c:pt>
                <c:pt idx="2">
                  <c:v>0.18</c:v>
                </c:pt>
                <c:pt idx="5">
                  <c:v>0.39</c:v>
                </c:pt>
                <c:pt idx="10">
                  <c:v>0.63</c:v>
                </c:pt>
                <c:pt idx="15">
                  <c:v>0.87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1E-4ADD-BBC0-07859AFC768A}"/>
            </c:ext>
          </c:extLst>
        </c:ser>
        <c:ser>
          <c:idx val="1"/>
          <c:order val="1"/>
          <c:tx>
            <c:v>UDP load15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List1!$G$50:$G$65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List1!$J$50:$J$65</c:f>
              <c:numCache>
                <c:formatCode>General</c:formatCode>
                <c:ptCount val="16"/>
                <c:pt idx="0">
                  <c:v>0.1</c:v>
                </c:pt>
                <c:pt idx="1">
                  <c:v>0.12</c:v>
                </c:pt>
                <c:pt idx="2">
                  <c:v>0.28000000000000003</c:v>
                </c:pt>
                <c:pt idx="5">
                  <c:v>0.39</c:v>
                </c:pt>
                <c:pt idx="10">
                  <c:v>0.93</c:v>
                </c:pt>
                <c:pt idx="15">
                  <c:v>1.01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1E-4ADD-BBC0-07859AFC76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788624"/>
        <c:axId val="105434336"/>
      </c:lineChart>
      <c:catAx>
        <c:axId val="143788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05434336"/>
        <c:crosses val="autoZero"/>
        <c:auto val="1"/>
        <c:lblAlgn val="ctr"/>
        <c:lblOffset val="100"/>
        <c:noMultiLvlLbl val="0"/>
      </c:catAx>
      <c:valAx>
        <c:axId val="10543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43788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361949</xdr:colOff>
      <xdr:row>2</xdr:row>
      <xdr:rowOff>128587</xdr:rowOff>
    </xdr:from>
    <xdr:to>
      <xdr:col>29</xdr:col>
      <xdr:colOff>190500</xdr:colOff>
      <xdr:row>22</xdr:row>
      <xdr:rowOff>19051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284DDE72-6BF6-44B8-97D0-85DED8AEDB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247649</xdr:colOff>
      <xdr:row>31</xdr:row>
      <xdr:rowOff>14287</xdr:rowOff>
    </xdr:from>
    <xdr:to>
      <xdr:col>22</xdr:col>
      <xdr:colOff>9524</xdr:colOff>
      <xdr:row>45</xdr:row>
      <xdr:rowOff>90487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3101214-4415-4D49-8B2C-53E9392944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228600</xdr:colOff>
      <xdr:row>48</xdr:row>
      <xdr:rowOff>4762</xdr:rowOff>
    </xdr:from>
    <xdr:to>
      <xdr:col>18</xdr:col>
      <xdr:colOff>533400</xdr:colOff>
      <xdr:row>62</xdr:row>
      <xdr:rowOff>80962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6F693666-B871-46A3-A25C-96D011BB74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561975</xdr:colOff>
      <xdr:row>88</xdr:row>
      <xdr:rowOff>52387</xdr:rowOff>
    </xdr:from>
    <xdr:to>
      <xdr:col>16</xdr:col>
      <xdr:colOff>257175</xdr:colOff>
      <xdr:row>102</xdr:row>
      <xdr:rowOff>128587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9324F626-48D2-4A02-85E9-529ED4D4E1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352425</xdr:colOff>
      <xdr:row>88</xdr:row>
      <xdr:rowOff>23812</xdr:rowOff>
    </xdr:from>
    <xdr:to>
      <xdr:col>24</xdr:col>
      <xdr:colOff>47625</xdr:colOff>
      <xdr:row>102</xdr:row>
      <xdr:rowOff>100012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B8508FCA-1426-421B-A3FC-1F55930B08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552450</xdr:colOff>
      <xdr:row>109</xdr:row>
      <xdr:rowOff>23812</xdr:rowOff>
    </xdr:from>
    <xdr:to>
      <xdr:col>16</xdr:col>
      <xdr:colOff>247650</xdr:colOff>
      <xdr:row>123</xdr:row>
      <xdr:rowOff>100012</xdr:rowOff>
    </xdr:to>
    <xdr:graphicFrame macro="">
      <xdr:nvGraphicFramePr>
        <xdr:cNvPr id="7" name="Graf 6">
          <a:extLst>
            <a:ext uri="{FF2B5EF4-FFF2-40B4-BE49-F238E27FC236}">
              <a16:creationId xmlns:a16="http://schemas.microsoft.com/office/drawing/2014/main" id="{D12F28E8-9013-40FF-9700-0EB99BF15C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523875</xdr:colOff>
      <xdr:row>129</xdr:row>
      <xdr:rowOff>33337</xdr:rowOff>
    </xdr:from>
    <xdr:to>
      <xdr:col>16</xdr:col>
      <xdr:colOff>219075</xdr:colOff>
      <xdr:row>143</xdr:row>
      <xdr:rowOff>109537</xdr:rowOff>
    </xdr:to>
    <xdr:graphicFrame macro="">
      <xdr:nvGraphicFramePr>
        <xdr:cNvPr id="9" name="Graf 8">
          <a:extLst>
            <a:ext uri="{FF2B5EF4-FFF2-40B4-BE49-F238E27FC236}">
              <a16:creationId xmlns:a16="http://schemas.microsoft.com/office/drawing/2014/main" id="{308DE57F-0AC4-4617-B56F-54741E6976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542925</xdr:colOff>
      <xdr:row>48</xdr:row>
      <xdr:rowOff>14287</xdr:rowOff>
    </xdr:from>
    <xdr:to>
      <xdr:col>34</xdr:col>
      <xdr:colOff>238125</xdr:colOff>
      <xdr:row>62</xdr:row>
      <xdr:rowOff>90487</xdr:rowOff>
    </xdr:to>
    <xdr:graphicFrame macro="">
      <xdr:nvGraphicFramePr>
        <xdr:cNvPr id="8" name="Graf 7">
          <a:extLst>
            <a:ext uri="{FF2B5EF4-FFF2-40B4-BE49-F238E27FC236}">
              <a16:creationId xmlns:a16="http://schemas.microsoft.com/office/drawing/2014/main" id="{5A882380-089A-400C-B160-8077A698DB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</xdr:col>
      <xdr:colOff>19050</xdr:colOff>
      <xdr:row>47</xdr:row>
      <xdr:rowOff>185737</xdr:rowOff>
    </xdr:from>
    <xdr:to>
      <xdr:col>26</xdr:col>
      <xdr:colOff>323850</xdr:colOff>
      <xdr:row>62</xdr:row>
      <xdr:rowOff>71437</xdr:rowOff>
    </xdr:to>
    <xdr:graphicFrame macro="">
      <xdr:nvGraphicFramePr>
        <xdr:cNvPr id="10" name="Graf 9">
          <a:extLst>
            <a:ext uri="{FF2B5EF4-FFF2-40B4-BE49-F238E27FC236}">
              <a16:creationId xmlns:a16="http://schemas.microsoft.com/office/drawing/2014/main" id="{64D340DF-7BE8-4782-A8CC-AFCA156FEE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114300</xdr:colOff>
      <xdr:row>67</xdr:row>
      <xdr:rowOff>138112</xdr:rowOff>
    </xdr:from>
    <xdr:to>
      <xdr:col>17</xdr:col>
      <xdr:colOff>419100</xdr:colOff>
      <xdr:row>82</xdr:row>
      <xdr:rowOff>23812</xdr:rowOff>
    </xdr:to>
    <xdr:graphicFrame macro="">
      <xdr:nvGraphicFramePr>
        <xdr:cNvPr id="11" name="Graf 10">
          <a:extLst>
            <a:ext uri="{FF2B5EF4-FFF2-40B4-BE49-F238E27FC236}">
              <a16:creationId xmlns:a16="http://schemas.microsoft.com/office/drawing/2014/main" id="{D5EFE281-9C25-4780-B364-2548A0DBA4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6DC39-D7E7-4414-A447-4C516F7056CF}">
  <dimension ref="A1:V155"/>
  <sheetViews>
    <sheetView tabSelected="1" workbookViewId="0">
      <selection activeCell="L21" sqref="L21"/>
    </sheetView>
  </sheetViews>
  <sheetFormatPr defaultRowHeight="15" x14ac:dyDescent="0.25"/>
  <cols>
    <col min="2" max="2" width="6.5703125" customWidth="1"/>
    <col min="3" max="3" width="9" customWidth="1"/>
  </cols>
  <sheetData>
    <row r="1" spans="1:13" x14ac:dyDescent="0.25">
      <c r="A1" t="s">
        <v>0</v>
      </c>
    </row>
    <row r="3" spans="1:13" x14ac:dyDescent="0.25">
      <c r="A3" t="s">
        <v>1</v>
      </c>
    </row>
    <row r="4" spans="1:13" x14ac:dyDescent="0.25">
      <c r="B4" t="s">
        <v>2</v>
      </c>
      <c r="G4" t="s">
        <v>5</v>
      </c>
    </row>
    <row r="5" spans="1:13" x14ac:dyDescent="0.25">
      <c r="C5" t="s">
        <v>3</v>
      </c>
      <c r="D5" t="s">
        <v>4</v>
      </c>
      <c r="E5" t="s">
        <v>29</v>
      </c>
      <c r="H5" t="s">
        <v>3</v>
      </c>
      <c r="I5" t="s">
        <v>4</v>
      </c>
      <c r="J5" t="s">
        <v>16</v>
      </c>
      <c r="K5" t="s">
        <v>17</v>
      </c>
      <c r="L5" t="s">
        <v>29</v>
      </c>
      <c r="M5" t="s">
        <v>30</v>
      </c>
    </row>
    <row r="6" spans="1:13" x14ac:dyDescent="0.25">
      <c r="B6">
        <v>500</v>
      </c>
      <c r="C6">
        <v>334553.35999998997</v>
      </c>
      <c r="D6">
        <v>360550</v>
      </c>
      <c r="E6">
        <f>C6/1000000</f>
        <v>0.33455335999998997</v>
      </c>
      <c r="G6">
        <v>500</v>
      </c>
      <c r="H6">
        <v>344875.119999694</v>
      </c>
      <c r="I6">
        <v>354493.44000015251</v>
      </c>
      <c r="J6">
        <v>9618.3200004585087</v>
      </c>
      <c r="K6">
        <v>2.7132575430604218E-2</v>
      </c>
      <c r="L6">
        <f>H6/1000000</f>
        <v>0.344875119999694</v>
      </c>
      <c r="M6">
        <f>I6/1000000</f>
        <v>0.35449344000015248</v>
      </c>
    </row>
    <row r="7" spans="1:13" x14ac:dyDescent="0.25">
      <c r="B7">
        <v>1000</v>
      </c>
      <c r="C7">
        <v>664665</v>
      </c>
      <c r="D7">
        <v>715745.5</v>
      </c>
      <c r="E7">
        <f t="shared" ref="E7:E21" si="0">C7/1000000</f>
        <v>0.66466499999999995</v>
      </c>
      <c r="G7">
        <v>1000</v>
      </c>
      <c r="H7">
        <v>689625.80000076257</v>
      </c>
      <c r="I7">
        <v>708367.65999984695</v>
      </c>
      <c r="J7">
        <v>18741.85999908438</v>
      </c>
      <c r="K7">
        <v>2.6457814292493859E-2</v>
      </c>
      <c r="L7">
        <f t="shared" ref="L7:L21" si="1">H7/1000000</f>
        <v>0.68962580000076257</v>
      </c>
      <c r="M7">
        <f t="shared" ref="M7:M21" si="2">I7/1000000</f>
        <v>0.70836765999984697</v>
      </c>
    </row>
    <row r="8" spans="1:13" x14ac:dyDescent="0.25">
      <c r="B8">
        <v>2000</v>
      </c>
      <c r="C8">
        <v>1321298</v>
      </c>
      <c r="D8">
        <v>1409689</v>
      </c>
      <c r="E8">
        <f t="shared" si="0"/>
        <v>1.3212980000000001</v>
      </c>
      <c r="G8">
        <v>2000</v>
      </c>
      <c r="H8">
        <v>1377211.2</v>
      </c>
      <c r="I8">
        <v>1412679.7599998449</v>
      </c>
      <c r="J8">
        <v>35468.559999844991</v>
      </c>
      <c r="K8">
        <v>2.5107289708637775E-2</v>
      </c>
      <c r="L8">
        <f t="shared" si="1"/>
        <v>1.3772111999999999</v>
      </c>
      <c r="M8">
        <f t="shared" si="2"/>
        <v>1.4126797599998449</v>
      </c>
    </row>
    <row r="9" spans="1:13" x14ac:dyDescent="0.25">
      <c r="B9">
        <v>3000</v>
      </c>
      <c r="G9">
        <v>3000</v>
      </c>
      <c r="J9">
        <v>0</v>
      </c>
      <c r="K9" t="e">
        <v>#DIV/0!</v>
      </c>
      <c r="M9">
        <f t="shared" si="2"/>
        <v>0</v>
      </c>
    </row>
    <row r="10" spans="1:13" x14ac:dyDescent="0.25">
      <c r="B10">
        <v>4000</v>
      </c>
      <c r="G10">
        <v>4000</v>
      </c>
      <c r="J10">
        <v>0</v>
      </c>
      <c r="K10" t="e">
        <v>#DIV/0!</v>
      </c>
      <c r="M10">
        <f t="shared" si="2"/>
        <v>0</v>
      </c>
    </row>
    <row r="11" spans="1:13" x14ac:dyDescent="0.25">
      <c r="B11">
        <v>5000</v>
      </c>
      <c r="C11">
        <v>3249383</v>
      </c>
      <c r="D11">
        <v>3482599</v>
      </c>
      <c r="E11">
        <f t="shared" si="0"/>
        <v>3.2493829999999999</v>
      </c>
      <c r="G11">
        <v>5000</v>
      </c>
      <c r="H11">
        <v>3414317.8799987701</v>
      </c>
      <c r="I11">
        <v>3494725.8</v>
      </c>
      <c r="J11">
        <v>80407.920001229737</v>
      </c>
      <c r="K11">
        <v>2.3008363059908662E-2</v>
      </c>
      <c r="L11">
        <f t="shared" si="1"/>
        <v>3.4143178799987699</v>
      </c>
      <c r="M11">
        <f t="shared" si="2"/>
        <v>3.4947257999999999</v>
      </c>
    </row>
    <row r="12" spans="1:13" x14ac:dyDescent="0.25">
      <c r="B12">
        <v>6000</v>
      </c>
      <c r="G12">
        <v>6000</v>
      </c>
      <c r="J12">
        <v>0</v>
      </c>
      <c r="K12" t="e">
        <v>#DIV/0!</v>
      </c>
      <c r="M12">
        <f t="shared" si="2"/>
        <v>0</v>
      </c>
    </row>
    <row r="13" spans="1:13" x14ac:dyDescent="0.25">
      <c r="B13">
        <v>7000</v>
      </c>
      <c r="G13">
        <v>7000</v>
      </c>
      <c r="J13">
        <v>0</v>
      </c>
      <c r="K13" t="e">
        <v>#DIV/0!</v>
      </c>
      <c r="M13">
        <f t="shared" si="2"/>
        <v>0</v>
      </c>
    </row>
    <row r="14" spans="1:13" x14ac:dyDescent="0.25">
      <c r="B14">
        <v>8000</v>
      </c>
      <c r="G14">
        <v>8000</v>
      </c>
      <c r="J14">
        <v>0</v>
      </c>
      <c r="K14" t="e">
        <v>#DIV/0!</v>
      </c>
      <c r="M14">
        <f t="shared" si="2"/>
        <v>0</v>
      </c>
    </row>
    <row r="15" spans="1:13" x14ac:dyDescent="0.25">
      <c r="B15">
        <v>9000</v>
      </c>
      <c r="G15">
        <v>9000</v>
      </c>
      <c r="J15">
        <v>0</v>
      </c>
      <c r="K15" t="e">
        <v>#DIV/0!</v>
      </c>
      <c r="M15">
        <f t="shared" si="2"/>
        <v>0</v>
      </c>
    </row>
    <row r="16" spans="1:13" x14ac:dyDescent="0.25">
      <c r="B16">
        <v>10000</v>
      </c>
      <c r="C16">
        <v>6407141.8200000748</v>
      </c>
      <c r="D16">
        <v>6879614.9199996898</v>
      </c>
      <c r="E16">
        <f t="shared" si="0"/>
        <v>6.4071418200000751</v>
      </c>
      <c r="G16">
        <v>10000</v>
      </c>
      <c r="H16">
        <v>6810320.6199996956</v>
      </c>
      <c r="I16">
        <v>6926331.0800003046</v>
      </c>
      <c r="J16">
        <v>116010.46000060905</v>
      </c>
      <c r="K16">
        <v>1.6749193571700294E-2</v>
      </c>
      <c r="L16">
        <f t="shared" si="1"/>
        <v>6.810320619999696</v>
      </c>
      <c r="M16">
        <f t="shared" si="2"/>
        <v>6.9263310800003044</v>
      </c>
    </row>
    <row r="17" spans="1:13" x14ac:dyDescent="0.25">
      <c r="B17">
        <v>11000</v>
      </c>
      <c r="G17">
        <v>11000</v>
      </c>
      <c r="J17">
        <v>0</v>
      </c>
      <c r="K17" t="e">
        <v>#DIV/0!</v>
      </c>
      <c r="M17">
        <f t="shared" si="2"/>
        <v>0</v>
      </c>
    </row>
    <row r="18" spans="1:13" x14ac:dyDescent="0.25">
      <c r="B18">
        <v>12000</v>
      </c>
      <c r="G18">
        <v>12000</v>
      </c>
      <c r="J18">
        <v>0</v>
      </c>
      <c r="K18" t="e">
        <v>#DIV/0!</v>
      </c>
      <c r="M18">
        <f t="shared" si="2"/>
        <v>0</v>
      </c>
    </row>
    <row r="19" spans="1:13" x14ac:dyDescent="0.25">
      <c r="B19">
        <v>13000</v>
      </c>
      <c r="G19">
        <v>13000</v>
      </c>
      <c r="J19">
        <v>0</v>
      </c>
      <c r="K19" t="e">
        <v>#DIV/0!</v>
      </c>
      <c r="M19">
        <f t="shared" si="2"/>
        <v>0</v>
      </c>
    </row>
    <row r="20" spans="1:13" x14ac:dyDescent="0.25">
      <c r="B20">
        <v>14000</v>
      </c>
      <c r="G20">
        <v>14000</v>
      </c>
      <c r="J20">
        <v>0</v>
      </c>
      <c r="K20" t="e">
        <v>#DIV/0!</v>
      </c>
      <c r="M20">
        <f t="shared" si="2"/>
        <v>0</v>
      </c>
    </row>
    <row r="21" spans="1:13" x14ac:dyDescent="0.25">
      <c r="B21">
        <v>15000</v>
      </c>
      <c r="C21">
        <v>9461573.07999973</v>
      </c>
      <c r="D21">
        <v>8405956.8000000007</v>
      </c>
      <c r="E21">
        <f t="shared" si="0"/>
        <v>9.4615730799997309</v>
      </c>
      <c r="G21">
        <v>15000</v>
      </c>
      <c r="H21">
        <v>9345928.0800000094</v>
      </c>
      <c r="I21">
        <v>7941417.2800003001</v>
      </c>
      <c r="J21">
        <v>-1404510.7999997092</v>
      </c>
      <c r="K21">
        <v>-0.17685895986561936</v>
      </c>
      <c r="L21">
        <f t="shared" si="1"/>
        <v>9.3459280800000091</v>
      </c>
      <c r="M21">
        <f t="shared" si="2"/>
        <v>7.9414172800002998</v>
      </c>
    </row>
    <row r="25" spans="1:13" x14ac:dyDescent="0.25">
      <c r="A25" t="s">
        <v>6</v>
      </c>
    </row>
    <row r="26" spans="1:13" x14ac:dyDescent="0.25">
      <c r="B26" t="s">
        <v>2</v>
      </c>
      <c r="G26" t="s">
        <v>5</v>
      </c>
    </row>
    <row r="27" spans="1:13" x14ac:dyDescent="0.25">
      <c r="C27" t="s">
        <v>3</v>
      </c>
      <c r="D27" t="s">
        <v>4</v>
      </c>
      <c r="H27" t="s">
        <v>3</v>
      </c>
      <c r="I27" t="s">
        <v>4</v>
      </c>
      <c r="J27" t="s">
        <v>16</v>
      </c>
      <c r="K27" t="s">
        <v>18</v>
      </c>
    </row>
    <row r="28" spans="1:13" x14ac:dyDescent="0.25">
      <c r="B28">
        <v>500</v>
      </c>
      <c r="C28">
        <v>6827.6000000000904</v>
      </c>
      <c r="D28">
        <v>5508</v>
      </c>
      <c r="G28">
        <v>500</v>
      </c>
      <c r="H28">
        <v>9941.5999999940395</v>
      </c>
      <c r="I28">
        <v>3835.0000000037248</v>
      </c>
    </row>
    <row r="29" spans="1:13" x14ac:dyDescent="0.25">
      <c r="B29">
        <v>1000</v>
      </c>
      <c r="C29">
        <v>13306.699999999701</v>
      </c>
      <c r="D29">
        <v>10776.8</v>
      </c>
      <c r="G29">
        <v>1000</v>
      </c>
      <c r="H29">
        <v>19854.399999991001</v>
      </c>
      <c r="I29">
        <v>7657.4000000022352</v>
      </c>
    </row>
    <row r="30" spans="1:13" x14ac:dyDescent="0.25">
      <c r="B30">
        <v>2000</v>
      </c>
      <c r="C30">
        <v>25026.599999999598</v>
      </c>
      <c r="D30">
        <v>20043.050000000199</v>
      </c>
      <c r="G30">
        <v>2000</v>
      </c>
      <c r="H30">
        <v>39560.3999999761</v>
      </c>
      <c r="I30">
        <v>15118.200000002951</v>
      </c>
    </row>
    <row r="31" spans="1:13" x14ac:dyDescent="0.25">
      <c r="B31">
        <v>3000</v>
      </c>
      <c r="G31">
        <v>3000</v>
      </c>
    </row>
    <row r="32" spans="1:13" x14ac:dyDescent="0.25">
      <c r="B32">
        <v>4000</v>
      </c>
      <c r="G32">
        <v>4000</v>
      </c>
    </row>
    <row r="33" spans="1:9" x14ac:dyDescent="0.25">
      <c r="B33">
        <v>5000</v>
      </c>
      <c r="C33">
        <v>55269.199999999197</v>
      </c>
      <c r="D33">
        <v>44053.550000000701</v>
      </c>
      <c r="G33">
        <v>5000</v>
      </c>
      <c r="H33">
        <v>95929.200000002951</v>
      </c>
      <c r="I33">
        <v>36133.600000001446</v>
      </c>
    </row>
    <row r="34" spans="1:9" x14ac:dyDescent="0.25">
      <c r="B34">
        <v>6000</v>
      </c>
      <c r="G34">
        <v>6000</v>
      </c>
    </row>
    <row r="35" spans="1:9" x14ac:dyDescent="0.25">
      <c r="B35">
        <v>7000</v>
      </c>
      <c r="G35">
        <v>7000</v>
      </c>
    </row>
    <row r="36" spans="1:9" x14ac:dyDescent="0.25">
      <c r="B36">
        <v>8000</v>
      </c>
      <c r="G36">
        <v>8000</v>
      </c>
    </row>
    <row r="37" spans="1:9" x14ac:dyDescent="0.25">
      <c r="B37">
        <v>9000</v>
      </c>
      <c r="G37">
        <v>9000</v>
      </c>
    </row>
    <row r="38" spans="1:9" x14ac:dyDescent="0.25">
      <c r="B38">
        <v>10000</v>
      </c>
      <c r="C38">
        <v>101458.400000005</v>
      </c>
      <c r="D38">
        <v>101482</v>
      </c>
      <c r="G38">
        <v>10000</v>
      </c>
      <c r="H38">
        <v>190592.39999997601</v>
      </c>
      <c r="I38">
        <v>58154</v>
      </c>
    </row>
    <row r="39" spans="1:9" x14ac:dyDescent="0.25">
      <c r="B39">
        <v>11000</v>
      </c>
      <c r="G39">
        <v>11000</v>
      </c>
    </row>
    <row r="40" spans="1:9" x14ac:dyDescent="0.25">
      <c r="B40">
        <v>12000</v>
      </c>
      <c r="G40">
        <v>12000</v>
      </c>
    </row>
    <row r="41" spans="1:9" x14ac:dyDescent="0.25">
      <c r="B41">
        <v>13000</v>
      </c>
      <c r="G41">
        <v>13000</v>
      </c>
    </row>
    <row r="42" spans="1:9" x14ac:dyDescent="0.25">
      <c r="B42">
        <v>14000</v>
      </c>
      <c r="G42">
        <v>14000</v>
      </c>
    </row>
    <row r="43" spans="1:9" x14ac:dyDescent="0.25">
      <c r="B43">
        <v>15000</v>
      </c>
      <c r="C43">
        <v>141035.19999999899</v>
      </c>
      <c r="D43">
        <v>67488.199999999255</v>
      </c>
      <c r="G43">
        <v>15000</v>
      </c>
      <c r="H43">
        <v>246049.20000000199</v>
      </c>
      <c r="I43">
        <v>43708.4000000003</v>
      </c>
    </row>
    <row r="47" spans="1:9" x14ac:dyDescent="0.25">
      <c r="A47" t="s">
        <v>7</v>
      </c>
    </row>
    <row r="48" spans="1:9" x14ac:dyDescent="0.25">
      <c r="G48" t="s">
        <v>5</v>
      </c>
    </row>
    <row r="49" spans="2:10" x14ac:dyDescent="0.25">
      <c r="C49" t="s">
        <v>21</v>
      </c>
      <c r="D49" t="s">
        <v>22</v>
      </c>
      <c r="E49" t="s">
        <v>23</v>
      </c>
      <c r="H49" t="s">
        <v>19</v>
      </c>
      <c r="I49" t="s">
        <v>20</v>
      </c>
      <c r="J49" t="s">
        <v>24</v>
      </c>
    </row>
    <row r="50" spans="2:10" x14ac:dyDescent="0.25">
      <c r="B50">
        <v>500</v>
      </c>
      <c r="C50">
        <v>0.09</v>
      </c>
      <c r="D50">
        <v>0.09</v>
      </c>
      <c r="E50">
        <v>0.08</v>
      </c>
      <c r="G50">
        <v>500</v>
      </c>
      <c r="H50">
        <v>0.11</v>
      </c>
      <c r="I50">
        <v>0.1</v>
      </c>
      <c r="J50">
        <v>0.1</v>
      </c>
    </row>
    <row r="51" spans="2:10" x14ac:dyDescent="0.25">
      <c r="B51">
        <v>1000</v>
      </c>
      <c r="C51">
        <v>0.18</v>
      </c>
      <c r="D51">
        <v>0.18</v>
      </c>
      <c r="E51">
        <v>0.15</v>
      </c>
      <c r="G51">
        <v>1000</v>
      </c>
      <c r="H51">
        <v>0.14000000000000001</v>
      </c>
      <c r="I51">
        <v>0.15</v>
      </c>
      <c r="J51">
        <v>0.12</v>
      </c>
    </row>
    <row r="52" spans="2:10" x14ac:dyDescent="0.25">
      <c r="B52">
        <v>2000</v>
      </c>
      <c r="C52">
        <v>0.24</v>
      </c>
      <c r="D52">
        <v>0.23</v>
      </c>
      <c r="E52">
        <v>0.18</v>
      </c>
      <c r="G52">
        <v>2000</v>
      </c>
      <c r="H52">
        <v>0.3</v>
      </c>
      <c r="I52">
        <v>0.31</v>
      </c>
      <c r="J52">
        <v>0.28000000000000003</v>
      </c>
    </row>
    <row r="53" spans="2:10" x14ac:dyDescent="0.25">
      <c r="B53">
        <v>3000</v>
      </c>
      <c r="G53">
        <v>3000</v>
      </c>
    </row>
    <row r="54" spans="2:10" x14ac:dyDescent="0.25">
      <c r="B54">
        <v>4000</v>
      </c>
      <c r="G54">
        <v>4000</v>
      </c>
    </row>
    <row r="55" spans="2:10" x14ac:dyDescent="0.25">
      <c r="B55">
        <v>5000</v>
      </c>
      <c r="C55">
        <v>0.44500000000000001</v>
      </c>
      <c r="D55">
        <v>0.42</v>
      </c>
      <c r="E55">
        <v>0.39</v>
      </c>
      <c r="G55">
        <v>5000</v>
      </c>
      <c r="H55">
        <v>0.43</v>
      </c>
      <c r="I55">
        <v>0.44</v>
      </c>
      <c r="J55">
        <v>0.39</v>
      </c>
    </row>
    <row r="56" spans="2:10" x14ac:dyDescent="0.25">
      <c r="B56">
        <v>6000</v>
      </c>
      <c r="G56">
        <v>6000</v>
      </c>
    </row>
    <row r="57" spans="2:10" x14ac:dyDescent="0.25">
      <c r="B57">
        <v>7000</v>
      </c>
      <c r="G57">
        <v>7000</v>
      </c>
    </row>
    <row r="58" spans="2:10" x14ac:dyDescent="0.25">
      <c r="B58">
        <v>8000</v>
      </c>
      <c r="G58">
        <v>8000</v>
      </c>
    </row>
    <row r="59" spans="2:10" x14ac:dyDescent="0.25">
      <c r="B59">
        <v>9000</v>
      </c>
      <c r="G59">
        <v>9000</v>
      </c>
    </row>
    <row r="60" spans="2:10" x14ac:dyDescent="0.25">
      <c r="B60">
        <v>10000</v>
      </c>
      <c r="C60">
        <v>0.75</v>
      </c>
      <c r="D60">
        <v>0.76</v>
      </c>
      <c r="E60">
        <v>0.63</v>
      </c>
      <c r="G60">
        <v>10000</v>
      </c>
      <c r="H60">
        <v>1.01</v>
      </c>
      <c r="I60">
        <v>1.01</v>
      </c>
      <c r="J60">
        <v>0.93</v>
      </c>
    </row>
    <row r="61" spans="2:10" x14ac:dyDescent="0.25">
      <c r="B61">
        <v>11000</v>
      </c>
      <c r="G61">
        <v>11000</v>
      </c>
    </row>
    <row r="62" spans="2:10" x14ac:dyDescent="0.25">
      <c r="B62">
        <v>12000</v>
      </c>
      <c r="G62">
        <v>12000</v>
      </c>
    </row>
    <row r="63" spans="2:10" x14ac:dyDescent="0.25">
      <c r="B63">
        <v>13000</v>
      </c>
      <c r="G63">
        <v>13000</v>
      </c>
    </row>
    <row r="64" spans="2:10" x14ac:dyDescent="0.25">
      <c r="B64">
        <v>14000</v>
      </c>
      <c r="G64">
        <v>14000</v>
      </c>
    </row>
    <row r="65" spans="1:10" x14ac:dyDescent="0.25">
      <c r="B65">
        <v>15000</v>
      </c>
      <c r="C65">
        <v>1.02</v>
      </c>
      <c r="D65">
        <v>0.98</v>
      </c>
      <c r="E65">
        <v>0.87</v>
      </c>
      <c r="G65">
        <v>15000</v>
      </c>
      <c r="H65">
        <v>1.08</v>
      </c>
      <c r="I65">
        <v>1.1200000000000001</v>
      </c>
      <c r="J65">
        <v>1.01</v>
      </c>
    </row>
    <row r="67" spans="1:10" x14ac:dyDescent="0.25">
      <c r="A67" t="s">
        <v>8</v>
      </c>
    </row>
    <row r="68" spans="1:10" x14ac:dyDescent="0.25">
      <c r="B68" t="s">
        <v>2</v>
      </c>
      <c r="C68" t="s">
        <v>10</v>
      </c>
      <c r="D68" t="s">
        <v>27</v>
      </c>
      <c r="G68" t="s">
        <v>10</v>
      </c>
      <c r="H68" t="s">
        <v>28</v>
      </c>
    </row>
    <row r="69" spans="1:10" x14ac:dyDescent="0.25">
      <c r="B69">
        <v>500</v>
      </c>
      <c r="C69">
        <v>7.43</v>
      </c>
      <c r="D69">
        <v>23.78141522029367</v>
      </c>
      <c r="F69">
        <v>500</v>
      </c>
      <c r="G69">
        <v>7.43</v>
      </c>
      <c r="H69">
        <v>28.479986282578871</v>
      </c>
    </row>
    <row r="70" spans="1:10" x14ac:dyDescent="0.25">
      <c r="B70">
        <v>1000</v>
      </c>
      <c r="C70">
        <v>6.86</v>
      </c>
      <c r="D70">
        <v>38.411424694708238</v>
      </c>
      <c r="F70">
        <v>1000</v>
      </c>
      <c r="G70">
        <v>7.43</v>
      </c>
      <c r="H70">
        <v>36.044405405405357</v>
      </c>
    </row>
    <row r="71" spans="1:10" x14ac:dyDescent="0.25">
      <c r="B71">
        <v>2000</v>
      </c>
      <c r="C71">
        <v>7.5</v>
      </c>
      <c r="D71">
        <v>53.882523489932829</v>
      </c>
      <c r="F71">
        <v>2000</v>
      </c>
      <c r="G71">
        <v>7.5</v>
      </c>
      <c r="H71">
        <v>45.089309878213761</v>
      </c>
    </row>
    <row r="72" spans="1:10" x14ac:dyDescent="0.25">
      <c r="B72">
        <v>3000</v>
      </c>
      <c r="F72">
        <v>3000</v>
      </c>
    </row>
    <row r="73" spans="1:10" x14ac:dyDescent="0.25">
      <c r="B73">
        <v>4000</v>
      </c>
      <c r="F73">
        <v>4000</v>
      </c>
    </row>
    <row r="74" spans="1:10" x14ac:dyDescent="0.25">
      <c r="B74">
        <v>5000</v>
      </c>
      <c r="C74">
        <v>7</v>
      </c>
      <c r="D74">
        <v>85.139127516778544</v>
      </c>
      <c r="F74">
        <v>5000</v>
      </c>
      <c r="G74">
        <v>7</v>
      </c>
      <c r="H74">
        <v>86.498672086720902</v>
      </c>
    </row>
    <row r="75" spans="1:10" x14ac:dyDescent="0.25">
      <c r="B75">
        <v>6000</v>
      </c>
      <c r="F75">
        <v>6000</v>
      </c>
    </row>
    <row r="76" spans="1:10" x14ac:dyDescent="0.25">
      <c r="B76">
        <v>7000</v>
      </c>
      <c r="F76">
        <v>7000</v>
      </c>
    </row>
    <row r="77" spans="1:10" x14ac:dyDescent="0.25">
      <c r="B77">
        <v>8000</v>
      </c>
      <c r="F77">
        <v>8000</v>
      </c>
    </row>
    <row r="78" spans="1:10" x14ac:dyDescent="0.25">
      <c r="B78">
        <v>9000</v>
      </c>
      <c r="F78">
        <v>9000</v>
      </c>
    </row>
    <row r="79" spans="1:10" x14ac:dyDescent="0.25">
      <c r="B79">
        <v>10000</v>
      </c>
      <c r="C79">
        <v>7.14</v>
      </c>
      <c r="D79">
        <v>108.19708618331056</v>
      </c>
      <c r="F79">
        <v>10000</v>
      </c>
      <c r="G79">
        <v>6.5</v>
      </c>
      <c r="H79">
        <v>104.19125511596192</v>
      </c>
    </row>
    <row r="80" spans="1:10" x14ac:dyDescent="0.25">
      <c r="B80">
        <v>11000</v>
      </c>
      <c r="F80">
        <v>11000</v>
      </c>
    </row>
    <row r="81" spans="1:8" x14ac:dyDescent="0.25">
      <c r="B81">
        <v>12000</v>
      </c>
      <c r="F81">
        <v>12000</v>
      </c>
    </row>
    <row r="82" spans="1:8" x14ac:dyDescent="0.25">
      <c r="B82">
        <v>13000</v>
      </c>
      <c r="F82">
        <v>13000</v>
      </c>
    </row>
    <row r="83" spans="1:8" x14ac:dyDescent="0.25">
      <c r="B83">
        <v>14000</v>
      </c>
      <c r="F83">
        <v>14000</v>
      </c>
    </row>
    <row r="84" spans="1:8" x14ac:dyDescent="0.25">
      <c r="B84">
        <v>15000</v>
      </c>
      <c r="C84">
        <v>6.5350000000000001</v>
      </c>
      <c r="D84">
        <v>106.84368852459026</v>
      </c>
      <c r="F84">
        <v>15000</v>
      </c>
      <c r="G84">
        <v>6.29</v>
      </c>
      <c r="H84">
        <v>121.36473469387741</v>
      </c>
    </row>
    <row r="88" spans="1:8" x14ac:dyDescent="0.25">
      <c r="A88" t="s">
        <v>9</v>
      </c>
    </row>
    <row r="89" spans="1:8" x14ac:dyDescent="0.25">
      <c r="B89" t="s">
        <v>2</v>
      </c>
      <c r="F89" t="s">
        <v>5</v>
      </c>
    </row>
    <row r="90" spans="1:8" x14ac:dyDescent="0.25">
      <c r="C90" t="s">
        <v>10</v>
      </c>
      <c r="D90" t="s">
        <v>11</v>
      </c>
      <c r="G90" t="s">
        <v>10</v>
      </c>
      <c r="H90" t="s">
        <v>11</v>
      </c>
    </row>
    <row r="91" spans="1:8" x14ac:dyDescent="0.25">
      <c r="B91">
        <v>500</v>
      </c>
      <c r="C91">
        <v>0.1</v>
      </c>
      <c r="D91">
        <v>5.4764819944598226</v>
      </c>
      <c r="F91">
        <v>500</v>
      </c>
      <c r="G91">
        <v>0.1</v>
      </c>
      <c r="H91">
        <v>5.8688614540466286</v>
      </c>
    </row>
    <row r="92" spans="1:8" x14ac:dyDescent="0.25">
      <c r="B92">
        <v>1000</v>
      </c>
      <c r="C92">
        <v>0.1</v>
      </c>
      <c r="D92">
        <v>3.8988251748251677</v>
      </c>
      <c r="F92">
        <v>1000</v>
      </c>
      <c r="G92">
        <v>0.1</v>
      </c>
      <c r="H92">
        <v>4.7138513513513436</v>
      </c>
    </row>
    <row r="93" spans="1:8" x14ac:dyDescent="0.25">
      <c r="B93">
        <v>2000</v>
      </c>
      <c r="C93">
        <v>0.1</v>
      </c>
      <c r="D93">
        <v>4.5296624472573761</v>
      </c>
      <c r="F93">
        <v>2000</v>
      </c>
      <c r="G93">
        <v>0.1</v>
      </c>
      <c r="H93">
        <v>5.3764276048714361</v>
      </c>
    </row>
    <row r="94" spans="1:8" x14ac:dyDescent="0.25">
      <c r="B94">
        <v>3000</v>
      </c>
      <c r="F94">
        <v>3000</v>
      </c>
    </row>
    <row r="95" spans="1:8" x14ac:dyDescent="0.25">
      <c r="B95">
        <v>4000</v>
      </c>
      <c r="F95">
        <v>4000</v>
      </c>
    </row>
    <row r="96" spans="1:8" x14ac:dyDescent="0.25">
      <c r="B96">
        <v>5000</v>
      </c>
      <c r="C96">
        <v>0.19</v>
      </c>
      <c r="D96">
        <v>8.2613121546961299</v>
      </c>
      <c r="F96">
        <v>5000</v>
      </c>
      <c r="G96">
        <v>0.1</v>
      </c>
      <c r="H96">
        <v>7.7210975609756041</v>
      </c>
    </row>
    <row r="97" spans="1:8" x14ac:dyDescent="0.25">
      <c r="B97">
        <v>6000</v>
      </c>
      <c r="F97">
        <v>6000</v>
      </c>
    </row>
    <row r="98" spans="1:8" x14ac:dyDescent="0.25">
      <c r="B98">
        <v>7000</v>
      </c>
      <c r="F98">
        <v>7000</v>
      </c>
    </row>
    <row r="99" spans="1:8" x14ac:dyDescent="0.25">
      <c r="B99">
        <v>8000</v>
      </c>
      <c r="F99">
        <v>8000</v>
      </c>
    </row>
    <row r="100" spans="1:8" x14ac:dyDescent="0.25">
      <c r="B100">
        <v>9000</v>
      </c>
      <c r="F100">
        <v>9000</v>
      </c>
    </row>
    <row r="101" spans="1:8" x14ac:dyDescent="0.25">
      <c r="B101">
        <v>10000</v>
      </c>
      <c r="C101">
        <v>0.19</v>
      </c>
      <c r="D101">
        <v>17.947002801120487</v>
      </c>
      <c r="F101">
        <v>10000</v>
      </c>
      <c r="G101">
        <v>0.1</v>
      </c>
      <c r="H101">
        <v>7.7210975609756041</v>
      </c>
    </row>
    <row r="102" spans="1:8" x14ac:dyDescent="0.25">
      <c r="B102">
        <v>11000</v>
      </c>
      <c r="F102">
        <v>11000</v>
      </c>
    </row>
    <row r="103" spans="1:8" x14ac:dyDescent="0.25">
      <c r="B103">
        <v>12000</v>
      </c>
      <c r="F103">
        <v>12000</v>
      </c>
    </row>
    <row r="104" spans="1:8" x14ac:dyDescent="0.25">
      <c r="B104">
        <v>13000</v>
      </c>
      <c r="F104">
        <v>13000</v>
      </c>
    </row>
    <row r="105" spans="1:8" x14ac:dyDescent="0.25">
      <c r="B105">
        <v>14000</v>
      </c>
      <c r="F105">
        <v>14000</v>
      </c>
    </row>
    <row r="106" spans="1:8" x14ac:dyDescent="0.25">
      <c r="B106">
        <v>15000</v>
      </c>
      <c r="C106">
        <v>1.24</v>
      </c>
      <c r="D106">
        <v>26.255601092896182</v>
      </c>
      <c r="F106">
        <v>15000</v>
      </c>
      <c r="G106">
        <v>1.43</v>
      </c>
      <c r="H106">
        <v>23.671918367346944</v>
      </c>
    </row>
    <row r="109" spans="1:8" x14ac:dyDescent="0.25">
      <c r="A109" t="s">
        <v>13</v>
      </c>
    </row>
    <row r="110" spans="1:8" x14ac:dyDescent="0.25">
      <c r="B110" t="s">
        <v>2</v>
      </c>
      <c r="F110" t="s">
        <v>5</v>
      </c>
    </row>
    <row r="111" spans="1:8" x14ac:dyDescent="0.25">
      <c r="B111">
        <v>500</v>
      </c>
      <c r="C111">
        <v>36454.399999998503</v>
      </c>
      <c r="F111">
        <v>500</v>
      </c>
      <c r="G111">
        <v>36454.400000005902</v>
      </c>
    </row>
    <row r="112" spans="1:8" x14ac:dyDescent="0.25">
      <c r="B112">
        <v>1000</v>
      </c>
      <c r="C112">
        <v>65699840</v>
      </c>
      <c r="F112">
        <v>1000</v>
      </c>
      <c r="G112">
        <v>86835.200000002893</v>
      </c>
    </row>
    <row r="113" spans="2:7" x14ac:dyDescent="0.25">
      <c r="B113">
        <v>2000</v>
      </c>
      <c r="C113">
        <v>65695744</v>
      </c>
      <c r="F113">
        <v>2000</v>
      </c>
      <c r="G113">
        <v>85196.800000011906</v>
      </c>
    </row>
    <row r="114" spans="2:7" x14ac:dyDescent="0.25">
      <c r="B114">
        <v>3000</v>
      </c>
      <c r="F114">
        <v>3000</v>
      </c>
    </row>
    <row r="115" spans="2:7" x14ac:dyDescent="0.25">
      <c r="B115">
        <v>4000</v>
      </c>
      <c r="F115">
        <v>4000</v>
      </c>
    </row>
    <row r="116" spans="2:7" x14ac:dyDescent="0.25">
      <c r="B116">
        <v>5000</v>
      </c>
      <c r="C116">
        <v>88276992</v>
      </c>
      <c r="F116">
        <v>5000</v>
      </c>
      <c r="G116">
        <v>333414.40000000549</v>
      </c>
    </row>
    <row r="117" spans="2:7" x14ac:dyDescent="0.25">
      <c r="B117">
        <v>6000</v>
      </c>
      <c r="F117">
        <v>6000</v>
      </c>
    </row>
    <row r="118" spans="2:7" x14ac:dyDescent="0.25">
      <c r="B118">
        <v>7000</v>
      </c>
      <c r="F118">
        <v>7000</v>
      </c>
    </row>
    <row r="119" spans="2:7" x14ac:dyDescent="0.25">
      <c r="B119">
        <v>8000</v>
      </c>
      <c r="F119">
        <v>8000</v>
      </c>
    </row>
    <row r="120" spans="2:7" x14ac:dyDescent="0.25">
      <c r="B120">
        <v>9000</v>
      </c>
      <c r="F120">
        <v>9000</v>
      </c>
    </row>
    <row r="121" spans="2:7" x14ac:dyDescent="0.25">
      <c r="B121">
        <v>10000</v>
      </c>
      <c r="C121">
        <v>2147483648</v>
      </c>
      <c r="F121">
        <v>10000</v>
      </c>
      <c r="G121">
        <v>3638886.3999999901</v>
      </c>
    </row>
    <row r="122" spans="2:7" x14ac:dyDescent="0.25">
      <c r="B122">
        <v>11000</v>
      </c>
      <c r="F122">
        <v>11000</v>
      </c>
    </row>
    <row r="123" spans="2:7" x14ac:dyDescent="0.25">
      <c r="B123">
        <v>12000</v>
      </c>
      <c r="F123">
        <v>12000</v>
      </c>
    </row>
    <row r="124" spans="2:7" x14ac:dyDescent="0.25">
      <c r="B124">
        <v>13000</v>
      </c>
      <c r="F124">
        <v>13000</v>
      </c>
    </row>
    <row r="125" spans="2:7" x14ac:dyDescent="0.25">
      <c r="B125">
        <v>14000</v>
      </c>
      <c r="F125">
        <v>14000</v>
      </c>
    </row>
    <row r="126" spans="2:7" x14ac:dyDescent="0.25">
      <c r="B126">
        <v>15000</v>
      </c>
      <c r="C126">
        <v>50207948.7999999</v>
      </c>
      <c r="F126">
        <v>15000</v>
      </c>
      <c r="G126">
        <v>53634662.399999902</v>
      </c>
    </row>
    <row r="129" spans="1:22" x14ac:dyDescent="0.25">
      <c r="A129" t="s">
        <v>12</v>
      </c>
    </row>
    <row r="130" spans="1:22" x14ac:dyDescent="0.25">
      <c r="B130" t="s">
        <v>2</v>
      </c>
      <c r="C130" t="s">
        <v>14</v>
      </c>
      <c r="D130" t="s">
        <v>15</v>
      </c>
      <c r="F130" t="s">
        <v>5</v>
      </c>
      <c r="G130" t="s">
        <v>14</v>
      </c>
      <c r="H130" t="s">
        <v>15</v>
      </c>
      <c r="T130">
        <v>500</v>
      </c>
      <c r="U130">
        <f>T130*60*60</f>
        <v>1800000</v>
      </c>
      <c r="V130">
        <v>962.08486400000004</v>
      </c>
    </row>
    <row r="131" spans="1:22" x14ac:dyDescent="0.25">
      <c r="B131">
        <v>500</v>
      </c>
      <c r="C131">
        <v>962.08486400000004</v>
      </c>
      <c r="D131">
        <f>C131/1000</f>
        <v>0.96208486400000004</v>
      </c>
      <c r="F131">
        <v>500</v>
      </c>
      <c r="G131">
        <v>970.45299199999999</v>
      </c>
      <c r="H131">
        <f>G131/1000</f>
        <v>0.97045299200000001</v>
      </c>
      <c r="T131">
        <v>1000</v>
      </c>
      <c r="U131">
        <f>T131/T130*U130</f>
        <v>3600000</v>
      </c>
      <c r="V131">
        <f>T131/T130*V130</f>
        <v>1924.1697280000001</v>
      </c>
    </row>
    <row r="132" spans="1:22" x14ac:dyDescent="0.25">
      <c r="B132">
        <v>1000</v>
      </c>
      <c r="C132">
        <v>1924.775936</v>
      </c>
      <c r="D132">
        <f t="shared" ref="D132:D146" si="3">C132/1000</f>
        <v>1.9247759360000001</v>
      </c>
      <c r="F132">
        <v>1000</v>
      </c>
      <c r="G132">
        <v>1933.197312</v>
      </c>
      <c r="H132">
        <f t="shared" ref="H132:H146" si="4">G132/1000</f>
        <v>1.9331973120000001</v>
      </c>
      <c r="T132">
        <v>2000</v>
      </c>
      <c r="U132">
        <f>T132/T131*U131</f>
        <v>7200000</v>
      </c>
      <c r="V132">
        <f>T132/T131*V131</f>
        <v>3848.3394560000002</v>
      </c>
    </row>
    <row r="133" spans="1:22" x14ac:dyDescent="0.25">
      <c r="B133">
        <v>2000</v>
      </c>
      <c r="C133">
        <v>3873.0301439999998</v>
      </c>
      <c r="D133">
        <f t="shared" si="3"/>
        <v>3.8730301439999999</v>
      </c>
      <c r="F133">
        <v>2000</v>
      </c>
      <c r="G133">
        <v>3850.1171199999999</v>
      </c>
      <c r="H133">
        <f t="shared" si="4"/>
        <v>3.8501171199999997</v>
      </c>
      <c r="T133">
        <v>3000</v>
      </c>
    </row>
    <row r="134" spans="1:22" x14ac:dyDescent="0.25">
      <c r="B134">
        <v>3000</v>
      </c>
      <c r="F134">
        <v>3000</v>
      </c>
      <c r="T134">
        <v>4000</v>
      </c>
    </row>
    <row r="135" spans="1:22" x14ac:dyDescent="0.25">
      <c r="B135">
        <v>4000</v>
      </c>
      <c r="F135">
        <v>4000</v>
      </c>
      <c r="T135">
        <v>5000</v>
      </c>
      <c r="U135">
        <f>T135*60*60</f>
        <v>18000000</v>
      </c>
      <c r="V135">
        <f>T135/$T$130*$V$130</f>
        <v>9620.8486400000002</v>
      </c>
    </row>
    <row r="136" spans="1:22" x14ac:dyDescent="0.25">
      <c r="B136">
        <v>5000</v>
      </c>
      <c r="C136">
        <v>13061.148671999999</v>
      </c>
      <c r="D136">
        <f t="shared" si="3"/>
        <v>13.061148672</v>
      </c>
      <c r="F136">
        <v>5000</v>
      </c>
      <c r="G136">
        <v>9633.3619199999994</v>
      </c>
      <c r="H136">
        <f t="shared" si="4"/>
        <v>9.6333619199999987</v>
      </c>
      <c r="T136">
        <v>6000</v>
      </c>
    </row>
    <row r="137" spans="1:22" x14ac:dyDescent="0.25">
      <c r="B137">
        <v>6000</v>
      </c>
      <c r="F137">
        <v>6000</v>
      </c>
      <c r="T137">
        <v>7000</v>
      </c>
    </row>
    <row r="138" spans="1:22" x14ac:dyDescent="0.25">
      <c r="B138">
        <v>7000</v>
      </c>
      <c r="F138">
        <v>7000</v>
      </c>
      <c r="T138">
        <v>8000</v>
      </c>
    </row>
    <row r="139" spans="1:22" x14ac:dyDescent="0.25">
      <c r="B139">
        <v>8000</v>
      </c>
      <c r="F139">
        <v>8000</v>
      </c>
      <c r="T139">
        <v>9000</v>
      </c>
    </row>
    <row r="140" spans="1:22" x14ac:dyDescent="0.25">
      <c r="B140">
        <v>9000</v>
      </c>
      <c r="F140">
        <v>9000</v>
      </c>
      <c r="T140">
        <v>10000</v>
      </c>
      <c r="U140">
        <f>T140*60*60</f>
        <v>36000000</v>
      </c>
      <c r="V140">
        <f>T140/$T$130*$V$130</f>
        <v>19241.69728</v>
      </c>
    </row>
    <row r="141" spans="1:22" x14ac:dyDescent="0.25">
      <c r="B141">
        <v>10000</v>
      </c>
      <c r="C141">
        <v>19271.041023999998</v>
      </c>
      <c r="D141">
        <f t="shared" si="3"/>
        <v>19.271041023999999</v>
      </c>
      <c r="F141">
        <v>10000</v>
      </c>
      <c r="G141">
        <v>19259.166720000001</v>
      </c>
      <c r="H141">
        <f t="shared" si="4"/>
        <v>19.25916672</v>
      </c>
      <c r="T141">
        <v>11000</v>
      </c>
    </row>
    <row r="142" spans="1:22" x14ac:dyDescent="0.25">
      <c r="B142">
        <v>11000</v>
      </c>
      <c r="F142">
        <v>11000</v>
      </c>
      <c r="T142">
        <v>12000</v>
      </c>
    </row>
    <row r="143" spans="1:22" x14ac:dyDescent="0.25">
      <c r="B143">
        <v>12000</v>
      </c>
      <c r="F143">
        <v>12000</v>
      </c>
      <c r="T143">
        <v>13000</v>
      </c>
    </row>
    <row r="144" spans="1:22" x14ac:dyDescent="0.25">
      <c r="B144">
        <v>13000</v>
      </c>
      <c r="F144">
        <v>13000</v>
      </c>
      <c r="T144">
        <v>14000</v>
      </c>
    </row>
    <row r="145" spans="2:22" x14ac:dyDescent="0.25">
      <c r="B145">
        <v>14000</v>
      </c>
      <c r="F145">
        <v>14000</v>
      </c>
      <c r="T145">
        <v>15000</v>
      </c>
      <c r="U145">
        <f>T145*60*60</f>
        <v>54000000</v>
      </c>
      <c r="V145">
        <f>T144/$T$130*$V$130</f>
        <v>26938.376192</v>
      </c>
    </row>
    <row r="146" spans="2:22" x14ac:dyDescent="0.25">
      <c r="B146">
        <v>15000</v>
      </c>
      <c r="C146">
        <v>27840.356351999999</v>
      </c>
      <c r="D146">
        <f t="shared" si="3"/>
        <v>27.840356352000001</v>
      </c>
      <c r="F146">
        <v>15000</v>
      </c>
      <c r="G146">
        <v>28590.333952000001</v>
      </c>
      <c r="H146">
        <f t="shared" si="4"/>
        <v>28.590333952000002</v>
      </c>
    </row>
    <row r="149" spans="2:22" x14ac:dyDescent="0.25">
      <c r="B149" t="s">
        <v>25</v>
      </c>
      <c r="C149" t="s">
        <v>26</v>
      </c>
    </row>
    <row r="150" spans="2:22" x14ac:dyDescent="0.25">
      <c r="B150">
        <v>500</v>
      </c>
      <c r="C150">
        <v>1800000</v>
      </c>
      <c r="D150">
        <v>962.08486400000004</v>
      </c>
    </row>
    <row r="151" spans="2:22" x14ac:dyDescent="0.25">
      <c r="B151">
        <v>1000</v>
      </c>
      <c r="C151">
        <v>3600000</v>
      </c>
      <c r="D151">
        <f>2*D150</f>
        <v>1924.1697280000001</v>
      </c>
    </row>
    <row r="152" spans="2:22" x14ac:dyDescent="0.25">
      <c r="B152">
        <v>2000</v>
      </c>
      <c r="C152">
        <v>7200000</v>
      </c>
      <c r="D152">
        <f>4*D150</f>
        <v>3848.3394560000002</v>
      </c>
    </row>
    <row r="153" spans="2:22" x14ac:dyDescent="0.25">
      <c r="B153">
        <v>5000</v>
      </c>
      <c r="C153">
        <v>18000000</v>
      </c>
      <c r="D153">
        <f>10*D150</f>
        <v>9620.8486400000002</v>
      </c>
    </row>
    <row r="154" spans="2:22" x14ac:dyDescent="0.25">
      <c r="B154">
        <v>10000</v>
      </c>
      <c r="C154">
        <v>36000000</v>
      </c>
      <c r="D154">
        <f>10*D151</f>
        <v>19241.69728</v>
      </c>
    </row>
    <row r="155" spans="2:22" x14ac:dyDescent="0.25">
      <c r="B155">
        <v>15000</v>
      </c>
      <c r="C155">
        <v>54000000</v>
      </c>
      <c r="D155">
        <f>3*D153</f>
        <v>28862.54592</v>
      </c>
    </row>
  </sheetData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C9C955C473FF841B2C913FDBF459FFC" ma:contentTypeVersion="10" ma:contentTypeDescription="Vytvoří nový dokument" ma:contentTypeScope="" ma:versionID="e3f9a0543b3fe0d81e8700eb4c291f31">
  <xsd:schema xmlns:xsd="http://www.w3.org/2001/XMLSchema" xmlns:xs="http://www.w3.org/2001/XMLSchema" xmlns:p="http://schemas.microsoft.com/office/2006/metadata/properties" xmlns:ns3="2339f202-072e-40c9-bc0d-9248cec669ec" xmlns:ns4="928c5933-c4d9-4f9f-9cf8-7a22544b4da7" targetNamespace="http://schemas.microsoft.com/office/2006/metadata/properties" ma:root="true" ma:fieldsID="c3808a935613f56002d2b6ee4ee494af" ns3:_="" ns4:_="">
    <xsd:import namespace="2339f202-072e-40c9-bc0d-9248cec669ec"/>
    <xsd:import namespace="928c5933-c4d9-4f9f-9cf8-7a22544b4da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39f202-072e-40c9-bc0d-9248cec669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8c5933-c4d9-4f9f-9cf8-7a22544b4da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408B7E-D1C4-41B0-933A-557C3D469AF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6EB9FA-4AC5-4C58-AE24-3DDC558EC280}">
  <ds:schemaRefs>
    <ds:schemaRef ds:uri="http://schemas.openxmlformats.org/package/2006/metadata/core-properties"/>
    <ds:schemaRef ds:uri="928c5933-c4d9-4f9f-9cf8-7a22544b4da7"/>
    <ds:schemaRef ds:uri="http://purl.org/dc/terms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2339f202-072e-40c9-bc0d-9248cec669ec"/>
    <ds:schemaRef ds:uri="http://purl.org/dc/dcmitype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27AED4E-C307-4740-9BB1-F42E39D067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39f202-072e-40c9-bc0d-9248cec669ec"/>
    <ds:schemaRef ds:uri="928c5933-c4d9-4f9f-9cf8-7a22544b4d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Jenda Kohout</dc:creator>
  <cp:lastModifiedBy>Jenda Kohout</cp:lastModifiedBy>
  <dcterms:created xsi:type="dcterms:W3CDTF">2020-03-05T10:48:27Z</dcterms:created>
  <dcterms:modified xsi:type="dcterms:W3CDTF">2020-03-23T14:53:52Z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0x010100AC9C955C473FF841B2C913FDBF459FFC</vt:lpwstr>
  </property>
</Properties>
</file>