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honzik/Desktop/"/>
    </mc:Choice>
  </mc:AlternateContent>
  <xr:revisionPtr revIDLastSave="0" documentId="13_ncr:1_{9F6D0039-61BB-B041-98A0-83113C826F0B}" xr6:coauthVersionLast="47" xr6:coauthVersionMax="47" xr10:uidLastSave="{00000000-0000-0000-0000-000000000000}"/>
  <bookViews>
    <workbookView xWindow="0" yWindow="500" windowWidth="28800" windowHeight="15840" xr2:uid="{B4131106-A4AE-4048-AA76-7077E45E8EA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8" i="1" l="1"/>
  <c r="I97" i="1"/>
  <c r="I96" i="1"/>
  <c r="I95" i="1"/>
  <c r="H81" i="1"/>
  <c r="H80" i="1"/>
  <c r="H79" i="1"/>
  <c r="H78" i="1"/>
  <c r="G87" i="1" a="1"/>
  <c r="G87" i="1" s="1"/>
  <c r="I85" i="1" s="1"/>
  <c r="H77" i="1"/>
  <c r="C85" i="1"/>
  <c r="F68" i="1"/>
  <c r="G66" i="1" s="1"/>
  <c r="C69" i="1"/>
  <c r="D67" i="1" s="1"/>
  <c r="G44" i="1"/>
  <c r="H42" i="1" s="1"/>
  <c r="D44" i="1"/>
  <c r="E42" i="1" s="1"/>
  <c r="G63" i="1" l="1"/>
  <c r="H40" i="1"/>
  <c r="H43" i="1"/>
  <c r="H39" i="1"/>
  <c r="D68" i="1"/>
  <c r="H41" i="1"/>
  <c r="D64" i="1"/>
  <c r="D66" i="1"/>
  <c r="E39" i="1"/>
  <c r="E41" i="1"/>
  <c r="E43" i="1"/>
  <c r="H82" i="1"/>
  <c r="I81" i="1" s="1"/>
  <c r="G100" i="1" s="1"/>
  <c r="G65" i="1"/>
  <c r="G67" i="1"/>
  <c r="E40" i="1"/>
  <c r="D65" i="1"/>
  <c r="G64" i="1"/>
  <c r="I79" i="1" l="1"/>
  <c r="E100" i="1" s="1"/>
  <c r="H44" i="1"/>
  <c r="D69" i="1"/>
  <c r="I77" i="1"/>
  <c r="C100" i="1" s="1"/>
  <c r="G68" i="1"/>
  <c r="I80" i="1"/>
  <c r="F100" i="1" s="1"/>
  <c r="E44" i="1"/>
  <c r="I78" i="1"/>
  <c r="D100" i="1" s="1"/>
  <c r="K96" i="1" l="1"/>
  <c r="K95" i="1"/>
  <c r="K98" i="1"/>
  <c r="K97" i="1"/>
  <c r="I8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<sst xmlns="http://schemas.openxmlformats.org/spreadsheetml/2006/main" count="109" uniqueCount="43">
  <si>
    <t>Bezpečnost</t>
  </si>
  <si>
    <t>Náklady na implementaci a provoz</t>
  </si>
  <si>
    <t>Uživatelská přívětivost</t>
  </si>
  <si>
    <t>Flexibilita a kompatibilita</t>
  </si>
  <si>
    <t>Dostupnost a spolehlivost</t>
  </si>
  <si>
    <t>Biometrická autentizace</t>
  </si>
  <si>
    <t>Aplikační autentizace (např. generované kódy v mobilní aplikaci)</t>
  </si>
  <si>
    <t>Hardwarové tokeny</t>
  </si>
  <si>
    <t>SMS ověření</t>
  </si>
  <si>
    <t>max</t>
  </si>
  <si>
    <t>Stanovení vah kritérií</t>
  </si>
  <si>
    <t>Pořadí</t>
  </si>
  <si>
    <t>váha (preference)</t>
  </si>
  <si>
    <t>Body</t>
  </si>
  <si>
    <t>Párové porovnání (Fullerův trojúhelník)</t>
  </si>
  <si>
    <t>Počet upřednostnění</t>
  </si>
  <si>
    <t>Navýšení o +1 (aby nevypadlo žádné kritérium)</t>
  </si>
  <si>
    <t>Bezpečnost (B)</t>
  </si>
  <si>
    <t>1.</t>
  </si>
  <si>
    <t>B</t>
  </si>
  <si>
    <t>Náklady na implementaci a provoz (N)</t>
  </si>
  <si>
    <t>3.</t>
  </si>
  <si>
    <t>N</t>
  </si>
  <si>
    <t>U</t>
  </si>
  <si>
    <t>F</t>
  </si>
  <si>
    <t>D</t>
  </si>
  <si>
    <t>Uživatelská přívětivost (U)</t>
  </si>
  <si>
    <t>Flexibilita a kompatibilita (F)</t>
  </si>
  <si>
    <t>5.</t>
  </si>
  <si>
    <t>Dostupnost a spolehlivost (D)</t>
  </si>
  <si>
    <t>2.</t>
  </si>
  <si>
    <t>Součet</t>
  </si>
  <si>
    <t>Saatyho metoda párových porovnání</t>
  </si>
  <si>
    <t>IS</t>
  </si>
  <si>
    <t>λ</t>
  </si>
  <si>
    <t>determinant</t>
  </si>
  <si>
    <t>geom. průměr</t>
  </si>
  <si>
    <t>Matice bodování variant dle kritérií</t>
  </si>
  <si>
    <t>Bodovací metoda</t>
  </si>
  <si>
    <t>Bodovací metoda s vahami</t>
  </si>
  <si>
    <t>4.</t>
  </si>
  <si>
    <t>Charakter kriteria</t>
  </si>
  <si>
    <t>Vícekriteriální analýza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</si>
</sst>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Aptos Narrow"/>
      <family val="2"/>
      <charset val="238"/>
      <scheme val="minor"/>
    </font>
    <font>
      <b/>
      <u/>
      <sz val="14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u/>
      <sz val="24"/>
      <color theme="1"/>
      <name val="Aptos Narrow"/>
      <family val="2"/>
      <scheme val="minor"/>
    </font>
    <font>
      <b/>
      <sz val="12"/>
      <color theme="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6" xfId="0" applyBorder="1"/>
    <xf numFmtId="0" fontId="0" fillId="3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0" borderId="0" xfId="0" applyFont="1"/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 vertical="center" wrapText="1"/>
    </xf>
    <xf numFmtId="12" fontId="0" fillId="0" borderId="5" xfId="0" applyNumberFormat="1" applyBorder="1" applyAlignment="1">
      <alignment horizontal="center" vertical="center"/>
    </xf>
    <xf numFmtId="2" fontId="0" fillId="0" borderId="0" xfId="0" applyNumberFormat="1"/>
    <xf numFmtId="0" fontId="1" fillId="4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" fontId="0" fillId="0" borderId="21" xfId="0" applyNumberFormat="1" applyBorder="1"/>
    <xf numFmtId="2" fontId="0" fillId="0" borderId="16" xfId="0" applyNumberFormat="1" applyBorder="1"/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/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12" fontId="0" fillId="0" borderId="11" xfId="0" applyNumberFormat="1" applyBorder="1"/>
    <xf numFmtId="0" fontId="0" fillId="0" borderId="12" xfId="0" applyBorder="1"/>
    <xf numFmtId="0" fontId="0" fillId="0" borderId="13" xfId="0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14" xfId="0" applyNumberFormat="1" applyBorder="1"/>
    <xf numFmtId="2" fontId="0" fillId="0" borderId="10" xfId="0" applyNumberFormat="1" applyBorder="1"/>
    <xf numFmtId="2" fontId="0" fillId="0" borderId="15" xfId="0" applyNumberFormat="1" applyBorder="1"/>
    <xf numFmtId="0" fontId="8" fillId="0" borderId="0" xfId="0" applyFont="1"/>
    <xf numFmtId="0" fontId="0" fillId="5" borderId="0" xfId="0" applyFill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Posouzení dominance variant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Biometrická autentizace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Bezpečnost</c:v>
              </c:pt>
              <c:pt idx="1">
                <c:v>Náklady na implementaci a provoz</c:v>
              </c:pt>
              <c:pt idx="2">
                <c:v>Uživatelská přívětivost</c:v>
              </c:pt>
              <c:pt idx="3">
                <c:v>Flexibilita a kompatibilita</c:v>
              </c:pt>
              <c:pt idx="4">
                <c:v>Dostupnost a spolehlivost</c:v>
              </c:pt>
            </c:strLit>
          </c:cat>
          <c:val>
            <c:numLit>
              <c:formatCode>General</c:formatCode>
              <c:ptCount val="5"/>
              <c:pt idx="0">
                <c:v>4</c:v>
              </c:pt>
              <c:pt idx="1">
                <c:v>1</c:v>
              </c:pt>
              <c:pt idx="2">
                <c:v>4</c:v>
              </c:pt>
              <c:pt idx="3">
                <c:v>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7F2-4678-BD01-3FBFFD67E61F}"/>
            </c:ext>
          </c:extLst>
        </c:ser>
        <c:ser>
          <c:idx val="1"/>
          <c:order val="1"/>
          <c:tx>
            <c:v>Aplikační autentizace (např. generované kódy v mobilní aplikaci)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Bezpečnost</c:v>
              </c:pt>
              <c:pt idx="1">
                <c:v>Náklady na implementaci a provoz</c:v>
              </c:pt>
              <c:pt idx="2">
                <c:v>Uživatelská přívětivost</c:v>
              </c:pt>
              <c:pt idx="3">
                <c:v>Flexibilita a kompatibilita</c:v>
              </c:pt>
              <c:pt idx="4">
                <c:v>Dostupnost a spolehlivost</c:v>
              </c:pt>
            </c:strLit>
          </c:cat>
          <c:val>
            <c:numLit>
              <c:formatCode>General</c:formatCode>
              <c:ptCount val="5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E7F2-4678-BD01-3FBFFD67E61F}"/>
            </c:ext>
          </c:extLst>
        </c:ser>
        <c:ser>
          <c:idx val="2"/>
          <c:order val="2"/>
          <c:tx>
            <c:v>Hardwarové tokeny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Bezpečnost</c:v>
              </c:pt>
              <c:pt idx="1">
                <c:v>Náklady na implementaci a provoz</c:v>
              </c:pt>
              <c:pt idx="2">
                <c:v>Uživatelská přívětivost</c:v>
              </c:pt>
              <c:pt idx="3">
                <c:v>Flexibilita a kompatibilita</c:v>
              </c:pt>
              <c:pt idx="4">
                <c:v>Dostupnost a spolehlivost</c:v>
              </c:pt>
            </c:strLit>
          </c:cat>
          <c:val>
            <c:numLit>
              <c:formatCode>General</c:formatCode>
              <c:ptCount val="5"/>
              <c:pt idx="0">
                <c:v>3</c:v>
              </c:pt>
              <c:pt idx="1">
                <c:v>3</c:v>
              </c:pt>
              <c:pt idx="2">
                <c:v>1</c:v>
              </c:pt>
              <c:pt idx="3">
                <c:v>2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E7F2-4678-BD01-3FBFFD67E61F}"/>
            </c:ext>
          </c:extLst>
        </c:ser>
        <c:ser>
          <c:idx val="3"/>
          <c:order val="3"/>
          <c:tx>
            <c:v>SMS ověření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Bezpečnost</c:v>
              </c:pt>
              <c:pt idx="1">
                <c:v>Náklady na implementaci a provoz</c:v>
              </c:pt>
              <c:pt idx="2">
                <c:v>Uživatelská přívětivost</c:v>
              </c:pt>
              <c:pt idx="3">
                <c:v>Flexibilita a kompatibilita</c:v>
              </c:pt>
              <c:pt idx="4">
                <c:v>Dostupnost a spolehlivost</c:v>
              </c:pt>
            </c:strLit>
          </c:cat>
          <c:val>
            <c:numLit>
              <c:formatCode>General</c:formatCode>
              <c:ptCount val="5"/>
              <c:pt idx="0">
                <c:v>1</c:v>
              </c:pt>
              <c:pt idx="1">
                <c:v>4</c:v>
              </c:pt>
              <c:pt idx="2">
                <c:v>3</c:v>
              </c:pt>
              <c:pt idx="3">
                <c:v>4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E7F2-4678-BD01-3FBFFD67E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7040"/>
        <c:axId val="10057440"/>
      </c:radarChart>
      <c:catAx>
        <c:axId val="1006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057440"/>
        <c:crosses val="autoZero"/>
        <c:auto val="1"/>
        <c:lblAlgn val="ctr"/>
        <c:lblOffset val="100"/>
        <c:noMultiLvlLbl val="0"/>
      </c:catAx>
      <c:valAx>
        <c:axId val="1005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06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9895</xdr:colOff>
      <xdr:row>18</xdr:row>
      <xdr:rowOff>137123</xdr:rowOff>
    </xdr:from>
    <xdr:to>
      <xdr:col>6</xdr:col>
      <xdr:colOff>272142</xdr:colOff>
      <xdr:row>31</xdr:row>
      <xdr:rowOff>122465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587B8FF-4E5E-4550-8B31-3835B97AD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ECE8F-960D-4D58-9A0E-99A243D3D875}">
  <sheetPr>
    <pageSetUpPr fitToPage="1"/>
  </sheetPr>
  <dimension ref="B1:L100"/>
  <sheetViews>
    <sheetView tabSelected="1" topLeftCell="A60" zoomScale="70" zoomScaleNormal="70" workbookViewId="0">
      <selection activeCell="J55" sqref="J55"/>
    </sheetView>
  </sheetViews>
  <sheetFormatPr baseColWidth="10" defaultColWidth="8.83203125" defaultRowHeight="15" x14ac:dyDescent="0.2"/>
  <cols>
    <col min="2" max="2" width="30.33203125" customWidth="1"/>
    <col min="3" max="7" width="14.6640625" customWidth="1"/>
    <col min="8" max="8" width="12.6640625" customWidth="1"/>
    <col min="9" max="9" width="8.5" customWidth="1"/>
    <col min="17" max="17" width="17.1640625" customWidth="1"/>
    <col min="18" max="18" width="10.5" customWidth="1"/>
  </cols>
  <sheetData>
    <row r="1" spans="2:7" x14ac:dyDescent="0.2">
      <c r="B1" s="71" t="s">
        <v>42</v>
      </c>
      <c r="C1" s="71"/>
      <c r="D1" s="71"/>
      <c r="E1" s="71"/>
      <c r="F1" s="71"/>
      <c r="G1" s="71"/>
    </row>
    <row r="2" spans="2:7" x14ac:dyDescent="0.2">
      <c r="B2" s="71"/>
      <c r="C2" s="71"/>
      <c r="D2" s="71"/>
      <c r="E2" s="71"/>
      <c r="F2" s="71"/>
      <c r="G2" s="71"/>
    </row>
    <row r="3" spans="2:7" ht="16" thickBot="1" x14ac:dyDescent="0.25"/>
    <row r="4" spans="2:7" ht="51" x14ac:dyDescent="0.2">
      <c r="B4" s="1"/>
      <c r="C4" s="2" t="s">
        <v>0</v>
      </c>
      <c r="D4" s="2" t="s">
        <v>1</v>
      </c>
      <c r="E4" s="2" t="s">
        <v>2</v>
      </c>
      <c r="F4" s="2" t="s">
        <v>3</v>
      </c>
      <c r="G4" s="3" t="s">
        <v>4</v>
      </c>
    </row>
    <row r="5" spans="2:7" ht="19" x14ac:dyDescent="0.2">
      <c r="B5" s="4" t="s">
        <v>5</v>
      </c>
      <c r="C5" s="5">
        <v>5</v>
      </c>
      <c r="D5" s="5">
        <v>2</v>
      </c>
      <c r="E5" s="5">
        <v>4</v>
      </c>
      <c r="F5" s="5">
        <v>2</v>
      </c>
      <c r="G5" s="6">
        <v>2</v>
      </c>
    </row>
    <row r="6" spans="2:7" ht="47.25" customHeight="1" x14ac:dyDescent="0.2">
      <c r="B6" s="7" t="s">
        <v>6</v>
      </c>
      <c r="C6" s="5">
        <v>4</v>
      </c>
      <c r="D6" s="5">
        <v>3</v>
      </c>
      <c r="E6" s="5">
        <v>3</v>
      </c>
      <c r="F6" s="5">
        <v>3</v>
      </c>
      <c r="G6" s="6">
        <v>3</v>
      </c>
    </row>
    <row r="7" spans="2:7" ht="19" x14ac:dyDescent="0.2">
      <c r="B7" s="4" t="s">
        <v>7</v>
      </c>
      <c r="C7" s="5">
        <v>4</v>
      </c>
      <c r="D7" s="5">
        <v>3</v>
      </c>
      <c r="E7" s="5">
        <v>2</v>
      </c>
      <c r="F7" s="5">
        <v>2</v>
      </c>
      <c r="G7" s="6">
        <v>4</v>
      </c>
    </row>
    <row r="8" spans="2:7" ht="47.25" customHeight="1" thickBot="1" x14ac:dyDescent="0.25">
      <c r="B8" s="8" t="s">
        <v>8</v>
      </c>
      <c r="C8" s="9">
        <v>3</v>
      </c>
      <c r="D8" s="9">
        <v>4</v>
      </c>
      <c r="E8" s="9">
        <v>3</v>
      </c>
      <c r="F8" s="9">
        <v>5</v>
      </c>
      <c r="G8" s="10">
        <v>5</v>
      </c>
    </row>
    <row r="9" spans="2:7" ht="47.25" customHeight="1" x14ac:dyDescent="0.2"/>
    <row r="10" spans="2:7" ht="16" thickBot="1" x14ac:dyDescent="0.25">
      <c r="C10" s="11"/>
      <c r="D10" s="11"/>
      <c r="E10" s="11"/>
      <c r="F10" s="11"/>
      <c r="G10" s="11"/>
    </row>
    <row r="11" spans="2:7" ht="51" x14ac:dyDescent="0.2">
      <c r="B11" s="1"/>
      <c r="C11" s="2" t="s">
        <v>0</v>
      </c>
      <c r="D11" s="2" t="s">
        <v>1</v>
      </c>
      <c r="E11" s="2" t="s">
        <v>2</v>
      </c>
      <c r="F11" s="2" t="s">
        <v>3</v>
      </c>
      <c r="G11" s="3" t="s">
        <v>4</v>
      </c>
    </row>
    <row r="12" spans="2:7" ht="19" x14ac:dyDescent="0.2">
      <c r="B12" s="4" t="s">
        <v>5</v>
      </c>
      <c r="C12" s="5">
        <v>4</v>
      </c>
      <c r="D12" s="5">
        <v>1</v>
      </c>
      <c r="E12" s="5">
        <v>4</v>
      </c>
      <c r="F12" s="5">
        <v>2</v>
      </c>
      <c r="G12" s="6">
        <v>1</v>
      </c>
    </row>
    <row r="13" spans="2:7" ht="51" x14ac:dyDescent="0.2">
      <c r="B13" s="7" t="s">
        <v>6</v>
      </c>
      <c r="C13" s="5">
        <v>3</v>
      </c>
      <c r="D13" s="5">
        <v>3</v>
      </c>
      <c r="E13" s="5">
        <v>3</v>
      </c>
      <c r="F13" s="5">
        <v>3</v>
      </c>
      <c r="G13" s="6">
        <v>2</v>
      </c>
    </row>
    <row r="14" spans="2:7" ht="19" x14ac:dyDescent="0.2">
      <c r="B14" s="4" t="s">
        <v>7</v>
      </c>
      <c r="C14" s="5">
        <v>3</v>
      </c>
      <c r="D14" s="5">
        <v>3</v>
      </c>
      <c r="E14" s="5">
        <v>1</v>
      </c>
      <c r="F14" s="5">
        <v>2</v>
      </c>
      <c r="G14" s="6">
        <v>3</v>
      </c>
    </row>
    <row r="15" spans="2:7" ht="20" thickBot="1" x14ac:dyDescent="0.25">
      <c r="B15" s="8" t="s">
        <v>8</v>
      </c>
      <c r="C15" s="9">
        <v>1</v>
      </c>
      <c r="D15" s="9">
        <v>4</v>
      </c>
      <c r="E15" s="9">
        <v>3</v>
      </c>
      <c r="F15" s="9">
        <v>4</v>
      </c>
      <c r="G15" s="10">
        <v>4</v>
      </c>
    </row>
    <row r="16" spans="2:7" x14ac:dyDescent="0.2">
      <c r="C16" s="11" t="s">
        <v>9</v>
      </c>
      <c r="D16" s="11" t="s">
        <v>9</v>
      </c>
      <c r="E16" s="11" t="s">
        <v>9</v>
      </c>
      <c r="F16" s="11" t="s">
        <v>9</v>
      </c>
      <c r="G16" s="11" t="s">
        <v>9</v>
      </c>
    </row>
    <row r="36" spans="2:8" ht="19" x14ac:dyDescent="0.25">
      <c r="B36" s="12" t="s">
        <v>10</v>
      </c>
    </row>
    <row r="38" spans="2:8" ht="32" x14ac:dyDescent="0.2">
      <c r="C38" s="13" t="s">
        <v>11</v>
      </c>
      <c r="E38" s="13" t="s">
        <v>12</v>
      </c>
      <c r="G38" s="13" t="s">
        <v>13</v>
      </c>
      <c r="H38" s="13" t="s">
        <v>12</v>
      </c>
    </row>
    <row r="39" spans="2:8" ht="17" x14ac:dyDescent="0.2">
      <c r="B39" s="15" t="s">
        <v>17</v>
      </c>
      <c r="C39" s="16" t="s">
        <v>18</v>
      </c>
      <c r="D39" s="16">
        <v>5</v>
      </c>
      <c r="E39" s="17">
        <f>D39/$D$44</f>
        <v>0.3125</v>
      </c>
      <c r="G39" s="16">
        <v>10</v>
      </c>
      <c r="H39" s="17">
        <f>G39/$G$44</f>
        <v>0.33333333333333331</v>
      </c>
    </row>
    <row r="40" spans="2:8" ht="34" x14ac:dyDescent="0.2">
      <c r="B40" s="15" t="s">
        <v>20</v>
      </c>
      <c r="C40" s="16" t="s">
        <v>21</v>
      </c>
      <c r="D40" s="16">
        <v>3</v>
      </c>
      <c r="E40" s="17">
        <f>D40/$D$44</f>
        <v>0.1875</v>
      </c>
      <c r="G40" s="16">
        <v>5</v>
      </c>
      <c r="H40" s="17">
        <f>G40/$G$44</f>
        <v>0.16666666666666666</v>
      </c>
    </row>
    <row r="41" spans="2:8" ht="17" x14ac:dyDescent="0.2">
      <c r="B41" s="15" t="s">
        <v>26</v>
      </c>
      <c r="C41" s="16" t="s">
        <v>21</v>
      </c>
      <c r="D41" s="16">
        <v>3</v>
      </c>
      <c r="E41" s="17">
        <f>D41/$D$44</f>
        <v>0.1875</v>
      </c>
      <c r="G41" s="16">
        <v>5</v>
      </c>
      <c r="H41" s="17">
        <f>G41/$G$44</f>
        <v>0.16666666666666666</v>
      </c>
    </row>
    <row r="42" spans="2:8" ht="17" x14ac:dyDescent="0.2">
      <c r="B42" s="15" t="s">
        <v>27</v>
      </c>
      <c r="C42" s="16" t="s">
        <v>28</v>
      </c>
      <c r="D42" s="16">
        <v>1</v>
      </c>
      <c r="E42" s="17">
        <f>D42/$D$44</f>
        <v>6.25E-2</v>
      </c>
      <c r="G42" s="16">
        <v>2</v>
      </c>
      <c r="H42" s="17">
        <f>G42/$G$44</f>
        <v>6.6666666666666666E-2</v>
      </c>
    </row>
    <row r="43" spans="2:8" ht="18" thickBot="1" x14ac:dyDescent="0.25">
      <c r="B43" s="15" t="s">
        <v>29</v>
      </c>
      <c r="C43" s="16" t="s">
        <v>30</v>
      </c>
      <c r="D43" s="27">
        <v>4</v>
      </c>
      <c r="E43" s="28">
        <f>D43/$D$44</f>
        <v>0.25</v>
      </c>
      <c r="G43" s="27">
        <v>8</v>
      </c>
      <c r="H43" s="28">
        <f>G43/$G$44</f>
        <v>0.26666666666666666</v>
      </c>
    </row>
    <row r="44" spans="2:8" ht="16" thickTop="1" x14ac:dyDescent="0.2">
      <c r="C44" s="16" t="s">
        <v>31</v>
      </c>
      <c r="D44" s="16">
        <f>SUM(D39:D43)</f>
        <v>16</v>
      </c>
      <c r="E44" s="16">
        <f>SUM(E39:E43)</f>
        <v>1</v>
      </c>
      <c r="G44" s="16">
        <f>SUM(G39:G43)</f>
        <v>30</v>
      </c>
      <c r="H44" s="16">
        <f>SUM(H39:H43)</f>
        <v>1</v>
      </c>
    </row>
    <row r="50" spans="2:7" x14ac:dyDescent="0.2">
      <c r="B50" s="70" t="s">
        <v>14</v>
      </c>
      <c r="C50" s="70"/>
      <c r="D50" s="70"/>
      <c r="E50" s="70"/>
    </row>
    <row r="51" spans="2:7" x14ac:dyDescent="0.2">
      <c r="B51" s="18" t="s">
        <v>19</v>
      </c>
      <c r="C51" s="19" t="s">
        <v>19</v>
      </c>
      <c r="D51" s="19" t="s">
        <v>19</v>
      </c>
      <c r="E51" s="20" t="s">
        <v>19</v>
      </c>
    </row>
    <row r="52" spans="2:7" x14ac:dyDescent="0.2">
      <c r="B52" s="21" t="s">
        <v>22</v>
      </c>
      <c r="C52" s="22" t="s">
        <v>23</v>
      </c>
      <c r="D52" s="22" t="s">
        <v>24</v>
      </c>
      <c r="E52" s="23" t="s">
        <v>25</v>
      </c>
    </row>
    <row r="53" spans="2:7" x14ac:dyDescent="0.2">
      <c r="B53" s="18" t="s">
        <v>22</v>
      </c>
      <c r="C53" s="19" t="s">
        <v>22</v>
      </c>
      <c r="D53" s="24" t="s">
        <v>22</v>
      </c>
      <c r="E53" s="11"/>
    </row>
    <row r="54" spans="2:7" x14ac:dyDescent="0.2">
      <c r="B54" s="25" t="s">
        <v>23</v>
      </c>
      <c r="C54" s="22" t="s">
        <v>24</v>
      </c>
      <c r="D54" s="26" t="s">
        <v>25</v>
      </c>
      <c r="E54" s="11"/>
    </row>
    <row r="55" spans="2:7" x14ac:dyDescent="0.2">
      <c r="B55" s="18" t="s">
        <v>23</v>
      </c>
      <c r="C55" s="24" t="s">
        <v>23</v>
      </c>
      <c r="D55" s="11"/>
      <c r="E55" s="11"/>
    </row>
    <row r="56" spans="2:7" x14ac:dyDescent="0.2">
      <c r="B56" s="21" t="s">
        <v>24</v>
      </c>
      <c r="C56" s="26" t="s">
        <v>25</v>
      </c>
      <c r="D56" s="11"/>
      <c r="E56" s="11"/>
    </row>
    <row r="57" spans="2:7" x14ac:dyDescent="0.2">
      <c r="B57" s="30" t="s">
        <v>24</v>
      </c>
      <c r="C57" s="11"/>
      <c r="D57" s="11"/>
      <c r="E57" s="11"/>
    </row>
    <row r="58" spans="2:7" x14ac:dyDescent="0.2">
      <c r="B58" s="31" t="s">
        <v>25</v>
      </c>
      <c r="C58" s="11"/>
      <c r="D58" s="11"/>
      <c r="E58" s="11"/>
    </row>
    <row r="62" spans="2:7" x14ac:dyDescent="0.2">
      <c r="E62" s="14" t="s">
        <v>16</v>
      </c>
    </row>
    <row r="63" spans="2:7" ht="32" x14ac:dyDescent="0.2">
      <c r="C63" s="13" t="s">
        <v>15</v>
      </c>
      <c r="D63" s="13" t="s">
        <v>12</v>
      </c>
      <c r="F63">
        <v>5</v>
      </c>
      <c r="G63">
        <f>F63/$F$68</f>
        <v>0.3125</v>
      </c>
    </row>
    <row r="64" spans="2:7" ht="17" x14ac:dyDescent="0.2">
      <c r="B64" s="15" t="s">
        <v>17</v>
      </c>
      <c r="C64" s="16">
        <v>4</v>
      </c>
      <c r="D64">
        <f>C64/$C$69</f>
        <v>0.36363636363636365</v>
      </c>
      <c r="F64">
        <v>3</v>
      </c>
      <c r="G64">
        <f>F64/$F$68</f>
        <v>0.1875</v>
      </c>
    </row>
    <row r="65" spans="2:9" ht="34" x14ac:dyDescent="0.2">
      <c r="B65" s="15" t="s">
        <v>20</v>
      </c>
      <c r="C65" s="16">
        <v>2</v>
      </c>
      <c r="D65">
        <f>C65/$C$69</f>
        <v>0.18181818181818182</v>
      </c>
      <c r="F65">
        <v>3</v>
      </c>
      <c r="G65">
        <f>F65/$F$68</f>
        <v>0.1875</v>
      </c>
    </row>
    <row r="66" spans="2:9" ht="17" x14ac:dyDescent="0.2">
      <c r="B66" s="15" t="s">
        <v>26</v>
      </c>
      <c r="C66" s="16">
        <v>2</v>
      </c>
      <c r="D66">
        <f>C66/$C$69</f>
        <v>0.18181818181818182</v>
      </c>
      <c r="F66">
        <v>1</v>
      </c>
      <c r="G66">
        <f>F66/$F$68</f>
        <v>6.25E-2</v>
      </c>
    </row>
    <row r="67" spans="2:9" ht="18" thickBot="1" x14ac:dyDescent="0.25">
      <c r="B67" s="15" t="s">
        <v>27</v>
      </c>
      <c r="C67" s="16">
        <v>0</v>
      </c>
      <c r="D67">
        <f>C67/$C$69</f>
        <v>0</v>
      </c>
      <c r="F67" s="29">
        <v>4</v>
      </c>
      <c r="G67" s="29">
        <f>F67/$F$68</f>
        <v>0.25</v>
      </c>
    </row>
    <row r="68" spans="2:9" ht="19" thickTop="1" thickBot="1" x14ac:dyDescent="0.25">
      <c r="B68" s="15" t="s">
        <v>29</v>
      </c>
      <c r="C68" s="27">
        <v>3</v>
      </c>
      <c r="D68" s="29">
        <f>C68/$C$69</f>
        <v>0.27272727272727271</v>
      </c>
      <c r="F68">
        <f>SUM(F63:F67)</f>
        <v>16</v>
      </c>
      <c r="G68">
        <f>SUM(G63:G67)</f>
        <v>1</v>
      </c>
    </row>
    <row r="69" spans="2:9" ht="16" thickTop="1" x14ac:dyDescent="0.2">
      <c r="B69" s="16" t="s">
        <v>31</v>
      </c>
      <c r="C69" s="16">
        <f>SUM(C64:C68)</f>
        <v>11</v>
      </c>
      <c r="D69" s="16">
        <f>SUM(D64:D68)</f>
        <v>1</v>
      </c>
    </row>
    <row r="74" spans="2:9" ht="16" x14ac:dyDescent="0.2">
      <c r="B74" s="68" t="s">
        <v>32</v>
      </c>
    </row>
    <row r="76" spans="2:9" ht="51" x14ac:dyDescent="0.2">
      <c r="C76" s="15" t="s">
        <v>17</v>
      </c>
      <c r="D76" s="15" t="s">
        <v>20</v>
      </c>
      <c r="E76" s="15" t="s">
        <v>26</v>
      </c>
      <c r="F76" s="15" t="s">
        <v>27</v>
      </c>
      <c r="G76" s="15" t="s">
        <v>29</v>
      </c>
      <c r="H76" s="36" t="s">
        <v>36</v>
      </c>
      <c r="I76" s="13" t="s">
        <v>12</v>
      </c>
    </row>
    <row r="77" spans="2:9" ht="17" x14ac:dyDescent="0.2">
      <c r="B77" s="15" t="s">
        <v>17</v>
      </c>
      <c r="C77" s="37">
        <v>1</v>
      </c>
      <c r="D77" s="37">
        <v>5</v>
      </c>
      <c r="E77" s="37">
        <v>5</v>
      </c>
      <c r="F77" s="37">
        <v>9</v>
      </c>
      <c r="G77" s="37">
        <v>3</v>
      </c>
      <c r="H77" s="38">
        <f>(C77*D77*E77*F77*G77)^(1/5)</f>
        <v>3.6801096140891669</v>
      </c>
      <c r="I77" s="38">
        <f>H77/$H$82</f>
        <v>0.51478167170851452</v>
      </c>
    </row>
    <row r="78" spans="2:9" ht="34" x14ac:dyDescent="0.2">
      <c r="B78" s="15" t="s">
        <v>20</v>
      </c>
      <c r="C78" s="37">
        <v>0.33333333333333331</v>
      </c>
      <c r="D78" s="37">
        <v>1</v>
      </c>
      <c r="E78" s="37">
        <v>1</v>
      </c>
      <c r="F78" s="37">
        <v>3</v>
      </c>
      <c r="G78" s="37">
        <v>0.33333333333333331</v>
      </c>
      <c r="H78" s="38">
        <f t="shared" ref="H78:H81" si="0">(C78*D78*E78*F78*G78)^(1/5)</f>
        <v>0.8027415617602307</v>
      </c>
      <c r="I78" s="38">
        <f>H78/$H$82</f>
        <v>0.1122892213674217</v>
      </c>
    </row>
    <row r="79" spans="2:9" ht="17" x14ac:dyDescent="0.2">
      <c r="B79" s="15" t="s">
        <v>26</v>
      </c>
      <c r="C79" s="37">
        <v>0.2</v>
      </c>
      <c r="D79" s="37">
        <v>1</v>
      </c>
      <c r="E79" s="37">
        <v>1</v>
      </c>
      <c r="F79" s="37">
        <v>3</v>
      </c>
      <c r="G79" s="37">
        <v>0.33333333333333331</v>
      </c>
      <c r="H79" s="38">
        <f t="shared" si="0"/>
        <v>0.72477966367769553</v>
      </c>
      <c r="I79" s="38">
        <f>H79/$H$82</f>
        <v>0.10138374288089858</v>
      </c>
    </row>
    <row r="80" spans="2:9" ht="17" x14ac:dyDescent="0.2">
      <c r="B80" s="15" t="s">
        <v>27</v>
      </c>
      <c r="C80" s="37">
        <v>0.1111111111111111</v>
      </c>
      <c r="D80" s="37">
        <v>0.33333333333333331</v>
      </c>
      <c r="E80" s="37">
        <v>0.33333333333333331</v>
      </c>
      <c r="F80" s="37">
        <v>1</v>
      </c>
      <c r="G80" s="37">
        <v>0.14285714285714285</v>
      </c>
      <c r="H80" s="38">
        <f t="shared" si="0"/>
        <v>0.28137362661470339</v>
      </c>
      <c r="I80" s="38">
        <f>H80/$H$82</f>
        <v>3.9359149882075999E-2</v>
      </c>
    </row>
    <row r="81" spans="2:12" ht="18" thickBot="1" x14ac:dyDescent="0.25">
      <c r="B81" s="15" t="s">
        <v>29</v>
      </c>
      <c r="C81" s="37">
        <v>0.2</v>
      </c>
      <c r="D81" s="37">
        <v>3</v>
      </c>
      <c r="E81" s="37">
        <v>3</v>
      </c>
      <c r="F81" s="37">
        <v>7</v>
      </c>
      <c r="G81" s="37">
        <v>1</v>
      </c>
      <c r="H81" s="45">
        <f t="shared" si="0"/>
        <v>1.6598701273828931</v>
      </c>
      <c r="I81" s="46">
        <f>H81/$H$82</f>
        <v>0.2321862141610892</v>
      </c>
    </row>
    <row r="82" spans="2:12" ht="16" thickTop="1" x14ac:dyDescent="0.2">
      <c r="G82" s="16" t="s">
        <v>31</v>
      </c>
      <c r="H82" s="38">
        <f>SUM(H77:H81)</f>
        <v>7.14887459352469</v>
      </c>
      <c r="I82">
        <f>SUM(I77:I81)</f>
        <v>1</v>
      </c>
    </row>
    <row r="85" spans="2:12" ht="16" x14ac:dyDescent="0.2">
      <c r="B85" t="s">
        <v>33</v>
      </c>
      <c r="C85" s="33">
        <f>(F85-5)/(5-1)</f>
        <v>4.0774849703908878E-2</v>
      </c>
      <c r="E85" s="34" t="s">
        <v>34</v>
      </c>
      <c r="F85" s="33">
        <v>5.1630993988156355</v>
      </c>
      <c r="H85" s="35" t="s">
        <v>35</v>
      </c>
      <c r="I85" s="33">
        <f>MDETERM(G87:K91)</f>
        <v>-3.7025667295900603E-5</v>
      </c>
    </row>
    <row r="87" spans="2:12" x14ac:dyDescent="0.2">
      <c r="B87" s="39">
        <v>1</v>
      </c>
      <c r="C87" s="40">
        <v>0</v>
      </c>
      <c r="D87" s="40">
        <v>0</v>
      </c>
      <c r="E87" s="40">
        <v>0</v>
      </c>
      <c r="F87" s="41">
        <v>0</v>
      </c>
      <c r="G87" s="60" cm="1">
        <f t="array" ref="G87:K91">C77:G81-F85*B87:F91</f>
        <v>-4.1630993988156355</v>
      </c>
      <c r="H87" s="61">
        <v>5</v>
      </c>
      <c r="I87" s="61">
        <v>5</v>
      </c>
      <c r="J87" s="61">
        <v>9</v>
      </c>
      <c r="K87" s="62">
        <v>3</v>
      </c>
    </row>
    <row r="88" spans="2:12" x14ac:dyDescent="0.2">
      <c r="B88" s="42">
        <v>0</v>
      </c>
      <c r="C88" s="43">
        <v>1</v>
      </c>
      <c r="D88" s="11">
        <v>0</v>
      </c>
      <c r="E88" s="11">
        <v>0</v>
      </c>
      <c r="F88" s="44">
        <v>0</v>
      </c>
      <c r="G88" s="63">
        <v>0.33333333333333331</v>
      </c>
      <c r="H88" s="38">
        <v>-4.1630993988156355</v>
      </c>
      <c r="I88" s="38">
        <v>1</v>
      </c>
      <c r="J88" s="38">
        <v>3</v>
      </c>
      <c r="K88" s="64">
        <v>0.33333333333333331</v>
      </c>
    </row>
    <row r="89" spans="2:12" x14ac:dyDescent="0.2">
      <c r="B89" s="42">
        <v>0</v>
      </c>
      <c r="C89" s="11">
        <v>0</v>
      </c>
      <c r="D89" s="43">
        <v>1</v>
      </c>
      <c r="E89" s="11">
        <v>0</v>
      </c>
      <c r="F89" s="44">
        <v>0</v>
      </c>
      <c r="G89" s="63">
        <v>0.2</v>
      </c>
      <c r="H89" s="38">
        <v>1</v>
      </c>
      <c r="I89" s="38">
        <v>-4.1630993988156355</v>
      </c>
      <c r="J89" s="38">
        <v>3</v>
      </c>
      <c r="K89" s="64">
        <v>0.33333333333333331</v>
      </c>
    </row>
    <row r="90" spans="2:12" x14ac:dyDescent="0.2">
      <c r="B90" s="42">
        <v>0</v>
      </c>
      <c r="C90" s="11">
        <v>0</v>
      </c>
      <c r="D90" s="11">
        <v>0</v>
      </c>
      <c r="E90" s="43">
        <v>1</v>
      </c>
      <c r="F90" s="44">
        <v>0</v>
      </c>
      <c r="G90" s="63">
        <v>0.1111111111111111</v>
      </c>
      <c r="H90" s="38">
        <v>0.33333333333333331</v>
      </c>
      <c r="I90" s="38">
        <v>0.33333333333333331</v>
      </c>
      <c r="J90" s="38">
        <v>-4.1630993988156355</v>
      </c>
      <c r="K90" s="64">
        <v>0.14285714285714285</v>
      </c>
    </row>
    <row r="91" spans="2:12" x14ac:dyDescent="0.2">
      <c r="B91" s="47">
        <v>0</v>
      </c>
      <c r="C91" s="48">
        <v>0</v>
      </c>
      <c r="D91" s="48">
        <v>0</v>
      </c>
      <c r="E91" s="48">
        <v>0</v>
      </c>
      <c r="F91" s="49">
        <v>1</v>
      </c>
      <c r="G91" s="65">
        <v>0.2</v>
      </c>
      <c r="H91" s="66">
        <v>3</v>
      </c>
      <c r="I91" s="66">
        <v>3</v>
      </c>
      <c r="J91" s="66">
        <v>7</v>
      </c>
      <c r="K91" s="67">
        <v>-4.1630993988156355</v>
      </c>
    </row>
    <row r="93" spans="2:12" ht="16" thickBot="1" x14ac:dyDescent="0.25">
      <c r="B93" s="32" t="s">
        <v>37</v>
      </c>
    </row>
    <row r="94" spans="2:12" ht="51" x14ac:dyDescent="0.2">
      <c r="B94" s="1"/>
      <c r="C94" s="2" t="s">
        <v>17</v>
      </c>
      <c r="D94" s="2" t="s">
        <v>20</v>
      </c>
      <c r="E94" s="2" t="s">
        <v>26</v>
      </c>
      <c r="F94" s="2" t="s">
        <v>27</v>
      </c>
      <c r="G94" s="3" t="s">
        <v>29</v>
      </c>
      <c r="I94" s="50" t="s">
        <v>38</v>
      </c>
      <c r="K94" s="50" t="s">
        <v>39</v>
      </c>
    </row>
    <row r="95" spans="2:12" ht="16" x14ac:dyDescent="0.2">
      <c r="B95" s="4" t="s">
        <v>5</v>
      </c>
      <c r="C95" s="51">
        <v>5</v>
      </c>
      <c r="D95" s="51">
        <v>2</v>
      </c>
      <c r="E95" s="51">
        <v>5</v>
      </c>
      <c r="F95" s="51">
        <v>3</v>
      </c>
      <c r="G95" s="52">
        <v>2</v>
      </c>
      <c r="I95" s="16">
        <f>SUM(C95:G95)</f>
        <v>17</v>
      </c>
      <c r="K95" s="17">
        <f>SUMPRODUCT(C95:G95,$C$100:$G$100)</f>
        <v>3.8878553936503151</v>
      </c>
      <c r="L95" s="16" t="s">
        <v>18</v>
      </c>
    </row>
    <row r="96" spans="2:12" ht="51" x14ac:dyDescent="0.2">
      <c r="B96" s="7" t="s">
        <v>6</v>
      </c>
      <c r="C96" s="33">
        <v>4</v>
      </c>
      <c r="D96" s="33">
        <v>4</v>
      </c>
      <c r="E96" s="33">
        <v>4</v>
      </c>
      <c r="F96" s="33">
        <v>4</v>
      </c>
      <c r="G96" s="53">
        <v>3</v>
      </c>
      <c r="I96" s="16">
        <f>SUM(C96:G96)</f>
        <v>19</v>
      </c>
      <c r="K96" s="17">
        <f>SUMPRODUCT(C96:G96,$C$100:$G$100)</f>
        <v>3.7678137858389107</v>
      </c>
      <c r="L96" s="16" t="s">
        <v>30</v>
      </c>
    </row>
    <row r="97" spans="2:12" ht="16" x14ac:dyDescent="0.2">
      <c r="B97" s="4" t="s">
        <v>7</v>
      </c>
      <c r="C97" s="33">
        <v>4</v>
      </c>
      <c r="D97" s="33">
        <v>4</v>
      </c>
      <c r="E97" s="33">
        <v>2</v>
      </c>
      <c r="F97" s="33">
        <v>3</v>
      </c>
      <c r="G97" s="53">
        <v>4</v>
      </c>
      <c r="I97" s="16">
        <f>SUM(C97:G97)</f>
        <v>17</v>
      </c>
      <c r="K97" s="17">
        <f>SUMPRODUCT(C97:G97,$C$100:$G$100)</f>
        <v>3.7578733643561266</v>
      </c>
      <c r="L97" s="16" t="s">
        <v>21</v>
      </c>
    </row>
    <row r="98" spans="2:12" ht="17" thickBot="1" x14ac:dyDescent="0.25">
      <c r="B98" s="8" t="s">
        <v>8</v>
      </c>
      <c r="C98" s="33">
        <v>2</v>
      </c>
      <c r="D98" s="33">
        <v>5</v>
      </c>
      <c r="E98" s="33">
        <v>4</v>
      </c>
      <c r="F98" s="33">
        <v>5</v>
      </c>
      <c r="G98" s="53">
        <v>5</v>
      </c>
      <c r="I98" s="69">
        <f>SUM(C98:G98)</f>
        <v>21</v>
      </c>
      <c r="K98" s="17">
        <f>SUMPRODUCT(C98:G98,$C$100:$G$100)</f>
        <v>3.3542712419935579</v>
      </c>
      <c r="L98" s="16" t="s">
        <v>40</v>
      </c>
    </row>
    <row r="99" spans="2:12" x14ac:dyDescent="0.2">
      <c r="B99" s="54" t="s">
        <v>41</v>
      </c>
      <c r="C99" s="55" t="s">
        <v>9</v>
      </c>
      <c r="D99" s="55" t="s">
        <v>9</v>
      </c>
      <c r="E99" s="55" t="s">
        <v>9</v>
      </c>
      <c r="F99" s="55" t="s">
        <v>9</v>
      </c>
      <c r="G99" s="56" t="s">
        <v>9</v>
      </c>
      <c r="I99" s="16"/>
      <c r="K99" s="17"/>
    </row>
    <row r="100" spans="2:12" ht="16" thickBot="1" x14ac:dyDescent="0.25">
      <c r="B100" s="57"/>
      <c r="C100" s="58">
        <f>I77</f>
        <v>0.51478167170851452</v>
      </c>
      <c r="D100" s="58">
        <f>I78</f>
        <v>0.1122892213674217</v>
      </c>
      <c r="E100" s="58">
        <f>I79</f>
        <v>0.10138374288089858</v>
      </c>
      <c r="F100" s="58">
        <f>I80</f>
        <v>3.9359149882075999E-2</v>
      </c>
      <c r="G100" s="59">
        <f>I81</f>
        <v>0.2321862141610892</v>
      </c>
      <c r="I100" s="16"/>
      <c r="K100" s="17"/>
    </row>
  </sheetData>
  <mergeCells count="2">
    <mergeCell ref="B50:E50"/>
    <mergeCell ref="B1:G2"/>
  </mergeCells>
  <conditionalFormatting sqref="I95:I100">
    <cfRule type="top10" dxfId="1" priority="2" rank="1"/>
  </conditionalFormatting>
  <conditionalFormatting sqref="K95:K100">
    <cfRule type="top10" dxfId="0" priority="1" rank="1"/>
  </conditionalFormatting>
  <pageMargins left="0.7" right="0.7" top="0.75" bottom="0.75" header="0.3" footer="0.3"/>
  <pageSetup paperSize="9" scale="4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F8CA4A5E6592458A6BA3441B81EF95" ma:contentTypeVersion="7" ma:contentTypeDescription="Vytvoří nový dokument" ma:contentTypeScope="" ma:versionID="48714bdeeb3e116e843c9215bd00941b">
  <xsd:schema xmlns:xsd="http://www.w3.org/2001/XMLSchema" xmlns:xs="http://www.w3.org/2001/XMLSchema" xmlns:p="http://schemas.microsoft.com/office/2006/metadata/properties" xmlns:ns3="ad3a01ec-2224-4fe7-9480-5544969f6bec" xmlns:ns4="6b38be79-c86c-4a69-9a83-138e6a64a09d" targetNamespace="http://schemas.microsoft.com/office/2006/metadata/properties" ma:root="true" ma:fieldsID="818e68f3d256b6aa628a585fd8649f8a" ns3:_="" ns4:_="">
    <xsd:import namespace="ad3a01ec-2224-4fe7-9480-5544969f6bec"/>
    <xsd:import namespace="6b38be79-c86c-4a69-9a83-138e6a64a0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a01ec-2224-4fe7-9480-5544969f6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8be79-c86c-4a69-9a83-138e6a64a0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F9BAB5-EC27-4064-9A6B-465C2B729D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784600-B96D-4DEE-8104-39434801EF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3a01ec-2224-4fe7-9480-5544969f6bec"/>
    <ds:schemaRef ds:uri="6b38be79-c86c-4a69-9a83-138e6a64a0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7C5CBF-A379-4CE1-8E95-10F605239FE6}">
  <ds:schemaRefs>
    <ds:schemaRef ds:uri="http://schemas.microsoft.com/office/2006/metadata/properties"/>
    <ds:schemaRef ds:uri="http://purl.org/dc/terms/"/>
    <ds:schemaRef ds:uri="http://purl.org/dc/dcmitype/"/>
    <ds:schemaRef ds:uri="ad3a01ec-2224-4fe7-9480-5544969f6bec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b38be79-c86c-4a69-9a83-138e6a64a09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Polívka Jan (S-PEF)</dc:creator>
  <cp:lastModifiedBy>Polívka Jan (S-PEF)</cp:lastModifiedBy>
  <cp:lastPrinted>2024-03-14T18:30:51Z</cp:lastPrinted>
  <dcterms:created xsi:type="dcterms:W3CDTF">2024-03-13T23:30:17Z</dcterms:created>
  <dcterms:modified xsi:type="dcterms:W3CDTF">2024-03-15T20:37:09Z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0x0101006EF8CA4A5E6592458A6BA3441B81EF95</vt:lpwstr>
  </property>
</Properties>
</file>