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ška\Disk Google\ČZU\Diplomová práce\"/>
    </mc:Choice>
  </mc:AlternateContent>
  <xr:revisionPtr revIDLastSave="0" documentId="13_ncr:1_{3F5097A0-B241-47DA-B838-C194E5EC02F2}" xr6:coauthVersionLast="47" xr6:coauthVersionMax="47" xr10:uidLastSave="{00000000-0000-0000-0000-000000000000}"/>
  <bookViews>
    <workbookView xWindow="-28920" yWindow="-120" windowWidth="29040" windowHeight="15840" tabRatio="689" firstSheet="1" activeTab="1" xr2:uid="{1FC1D58C-06B5-48C3-996D-F4ECF8A113D2}"/>
  </bookViews>
  <sheets>
    <sheet name="řídící jednotka" sheetId="1" r:id="rId1"/>
    <sheet name="řídící jednotka BASIC" sheetId="7" r:id="rId2"/>
    <sheet name="řídící jednotka POHYB" sheetId="13" r:id="rId3"/>
    <sheet name="řídící jednotka SLUCH" sheetId="14" r:id="rId4"/>
    <sheet name="zásuvky" sheetId="2" r:id="rId5"/>
    <sheet name="zásuvky BASIC" sheetId="8" r:id="rId6"/>
    <sheet name="zásuvky POHYB" sheetId="15" r:id="rId7"/>
    <sheet name="zásuvky SLUCH" sheetId="16" r:id="rId8"/>
    <sheet name="světla " sheetId="3" r:id="rId9"/>
    <sheet name="světla BASIC" sheetId="9" r:id="rId10"/>
    <sheet name="světla POHYB" sheetId="17" r:id="rId11"/>
    <sheet name="světla SLUCH" sheetId="18" r:id="rId12"/>
    <sheet name="seznzory" sheetId="4" r:id="rId13"/>
    <sheet name="senzory BASIC" sheetId="11" r:id="rId14"/>
    <sheet name="senzory POHYB" sheetId="19" r:id="rId15"/>
    <sheet name="senzory SLUCH" sheetId="20" r:id="rId16"/>
    <sheet name="zabezpečení" sheetId="5" r:id="rId17"/>
    <sheet name="zabezpečení BASIC" sheetId="10" r:id="rId18"/>
    <sheet name="zabezpečení POHYB" sheetId="22" r:id="rId19"/>
    <sheet name="zabezpečení SLUCH" sheetId="23" r:id="rId20"/>
    <sheet name="Termostat" sheetId="6" r:id="rId21"/>
    <sheet name="Termostaty BASIC" sheetId="12" r:id="rId22"/>
    <sheet name="Termostaty POHYB" sheetId="24" r:id="rId23"/>
    <sheet name="Termostaty SLUCH" sheetId="25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4" l="1"/>
  <c r="N18" i="14"/>
  <c r="R26" i="20"/>
  <c r="R25" i="20"/>
  <c r="S69" i="11"/>
  <c r="S68" i="11"/>
  <c r="S67" i="11"/>
  <c r="S66" i="11"/>
  <c r="S65" i="11"/>
  <c r="S64" i="11"/>
  <c r="S49" i="19"/>
  <c r="S48" i="19"/>
  <c r="S47" i="19"/>
  <c r="S46" i="19"/>
  <c r="S45" i="19"/>
  <c r="S44" i="19"/>
  <c r="S9" i="19"/>
  <c r="J4" i="19"/>
  <c r="J55" i="19"/>
  <c r="S65" i="19"/>
  <c r="R25" i="19"/>
  <c r="S9" i="22"/>
  <c r="N14" i="22"/>
  <c r="J3" i="22"/>
  <c r="J55" i="11"/>
  <c r="S45" i="11"/>
  <c r="R28" i="11"/>
  <c r="J6" i="11"/>
  <c r="J19" i="11"/>
  <c r="J36" i="11"/>
  <c r="J56" i="11"/>
  <c r="N70" i="11"/>
  <c r="J57" i="11"/>
  <c r="J58" i="11"/>
  <c r="J59" i="11"/>
  <c r="J37" i="11"/>
  <c r="O50" i="11" s="1"/>
  <c r="J38" i="11"/>
  <c r="J39" i="11"/>
  <c r="J35" i="11"/>
  <c r="R50" i="11"/>
  <c r="R25" i="11"/>
  <c r="J18" i="11"/>
  <c r="J20" i="11"/>
  <c r="J21" i="11"/>
  <c r="J17" i="11"/>
  <c r="S24" i="9"/>
  <c r="S24" i="17"/>
  <c r="S10" i="18"/>
  <c r="J18" i="17"/>
  <c r="J19" i="17"/>
  <c r="J20" i="17"/>
  <c r="J21" i="17"/>
  <c r="J17" i="17"/>
  <c r="J22" i="9"/>
  <c r="J18" i="9"/>
  <c r="J19" i="9"/>
  <c r="J20" i="9"/>
  <c r="P29" i="9" s="1"/>
  <c r="J21" i="9"/>
  <c r="R29" i="9" s="1"/>
  <c r="J17" i="9"/>
  <c r="J21" i="16"/>
  <c r="J22" i="16"/>
  <c r="J23" i="16"/>
  <c r="J24" i="16"/>
  <c r="J25" i="16"/>
  <c r="J20" i="16"/>
  <c r="J23" i="15"/>
  <c r="J20" i="8"/>
  <c r="J21" i="15"/>
  <c r="J22" i="15"/>
  <c r="J24" i="15"/>
  <c r="J25" i="15"/>
  <c r="J20" i="15"/>
  <c r="J21" i="8"/>
  <c r="J22" i="8"/>
  <c r="J23" i="8"/>
  <c r="J24" i="8"/>
  <c r="Q26" i="8" s="1"/>
  <c r="J25" i="8"/>
  <c r="M26" i="8"/>
  <c r="J2" i="9"/>
  <c r="I8" i="25"/>
  <c r="J7" i="25" s="1"/>
  <c r="R14" i="25" s="1"/>
  <c r="H8" i="25"/>
  <c r="I8" i="24"/>
  <c r="J4" i="24" s="1"/>
  <c r="O14" i="24" s="1"/>
  <c r="H8" i="24"/>
  <c r="J5" i="24"/>
  <c r="P14" i="24" s="1"/>
  <c r="J3" i="24"/>
  <c r="N14" i="24" s="1"/>
  <c r="I8" i="23"/>
  <c r="J4" i="23" s="1"/>
  <c r="O14" i="23" s="1"/>
  <c r="H8" i="23"/>
  <c r="I8" i="22"/>
  <c r="J4" i="22" s="1"/>
  <c r="O14" i="22" s="1"/>
  <c r="H8" i="22"/>
  <c r="I60" i="20"/>
  <c r="H60" i="20"/>
  <c r="I40" i="20"/>
  <c r="H40" i="20"/>
  <c r="I22" i="20"/>
  <c r="H22" i="20"/>
  <c r="I8" i="20"/>
  <c r="J57" i="20" s="1"/>
  <c r="O70" i="20" s="1"/>
  <c r="H8" i="20"/>
  <c r="J2" i="20"/>
  <c r="I60" i="19"/>
  <c r="J58" i="19" s="1"/>
  <c r="H60" i="19"/>
  <c r="I40" i="19"/>
  <c r="J38" i="19" s="1"/>
  <c r="H40" i="19"/>
  <c r="I22" i="19"/>
  <c r="J20" i="19" s="1"/>
  <c r="H22" i="19"/>
  <c r="I8" i="19"/>
  <c r="H8" i="19"/>
  <c r="I22" i="18"/>
  <c r="J18" i="18" s="1"/>
  <c r="H22" i="18"/>
  <c r="I7" i="18"/>
  <c r="H7" i="18"/>
  <c r="I22" i="17"/>
  <c r="H22" i="17"/>
  <c r="I7" i="17"/>
  <c r="H7" i="17"/>
  <c r="I26" i="16"/>
  <c r="H26" i="16"/>
  <c r="I8" i="16"/>
  <c r="H8" i="16"/>
  <c r="I26" i="15"/>
  <c r="H26" i="15"/>
  <c r="I8" i="15"/>
  <c r="H8" i="15"/>
  <c r="I8" i="14"/>
  <c r="J7" i="14" s="1"/>
  <c r="P18" i="14" s="1"/>
  <c r="H8" i="14"/>
  <c r="I8" i="13"/>
  <c r="J7" i="13" s="1"/>
  <c r="P18" i="13" s="1"/>
  <c r="H8" i="13"/>
  <c r="I22" i="9"/>
  <c r="H22" i="9"/>
  <c r="O29" i="9"/>
  <c r="N29" i="9"/>
  <c r="M29" i="9"/>
  <c r="O14" i="9"/>
  <c r="N14" i="9"/>
  <c r="R14" i="9"/>
  <c r="P14" i="9"/>
  <c r="M14" i="9"/>
  <c r="R70" i="11"/>
  <c r="Q70" i="11"/>
  <c r="O70" i="11"/>
  <c r="M70" i="11"/>
  <c r="P50" i="11"/>
  <c r="N50" i="11"/>
  <c r="M50" i="11"/>
  <c r="I60" i="11"/>
  <c r="H60" i="11"/>
  <c r="I40" i="11"/>
  <c r="H40" i="11"/>
  <c r="I22" i="11"/>
  <c r="H22" i="11"/>
  <c r="P31" i="11"/>
  <c r="O31" i="11"/>
  <c r="R14" i="10"/>
  <c r="Q14" i="10"/>
  <c r="P14" i="10"/>
  <c r="O14" i="10"/>
  <c r="N14" i="10"/>
  <c r="M14" i="10"/>
  <c r="R14" i="12"/>
  <c r="Q14" i="12"/>
  <c r="P14" i="12"/>
  <c r="O14" i="12"/>
  <c r="N14" i="12"/>
  <c r="M14" i="12"/>
  <c r="R17" i="8"/>
  <c r="Q17" i="8"/>
  <c r="P17" i="8"/>
  <c r="O17" i="8"/>
  <c r="N17" i="8"/>
  <c r="M17" i="8"/>
  <c r="R26" i="8"/>
  <c r="P26" i="8"/>
  <c r="O26" i="8"/>
  <c r="N26" i="8"/>
  <c r="I26" i="8"/>
  <c r="H26" i="8"/>
  <c r="I8" i="12"/>
  <c r="J6" i="12" s="1"/>
  <c r="H8" i="12"/>
  <c r="I8" i="11"/>
  <c r="J7" i="11" s="1"/>
  <c r="R14" i="11" s="1"/>
  <c r="H8" i="11"/>
  <c r="I8" i="10"/>
  <c r="J7" i="10" s="1"/>
  <c r="H8" i="10"/>
  <c r="I7" i="9"/>
  <c r="J6" i="9" s="1"/>
  <c r="H7" i="9"/>
  <c r="I8" i="8"/>
  <c r="J7" i="8" s="1"/>
  <c r="H8" i="8"/>
  <c r="I8" i="7"/>
  <c r="J3" i="7" s="1"/>
  <c r="M18" i="7" s="1"/>
  <c r="H8" i="7"/>
  <c r="J3" i="20" l="1"/>
  <c r="N14" i="20" s="1"/>
  <c r="J7" i="20"/>
  <c r="R14" i="20" s="1"/>
  <c r="J4" i="20"/>
  <c r="O14" i="20" s="1"/>
  <c r="J18" i="20"/>
  <c r="N31" i="20" s="1"/>
  <c r="J5" i="20"/>
  <c r="P14" i="20" s="1"/>
  <c r="J37" i="20"/>
  <c r="O50" i="20" s="1"/>
  <c r="J58" i="20"/>
  <c r="Q70" i="20" s="1"/>
  <c r="J59" i="19"/>
  <c r="J57" i="19"/>
  <c r="J56" i="19"/>
  <c r="N70" i="19"/>
  <c r="J39" i="19"/>
  <c r="R50" i="19" s="1"/>
  <c r="J37" i="19"/>
  <c r="O50" i="19" s="1"/>
  <c r="J35" i="19"/>
  <c r="J36" i="19"/>
  <c r="N50" i="19" s="1"/>
  <c r="J18" i="19"/>
  <c r="N31" i="19" s="1"/>
  <c r="J21" i="19"/>
  <c r="Q31" i="19" s="1"/>
  <c r="J19" i="19"/>
  <c r="J17" i="19"/>
  <c r="M31" i="19" s="1"/>
  <c r="J2" i="19"/>
  <c r="Q70" i="19"/>
  <c r="O14" i="19"/>
  <c r="O70" i="19"/>
  <c r="J5" i="19"/>
  <c r="P14" i="19" s="1"/>
  <c r="J6" i="19"/>
  <c r="Q14" i="19" s="1"/>
  <c r="J3" i="19"/>
  <c r="N14" i="19" s="1"/>
  <c r="J7" i="19"/>
  <c r="R14" i="19" s="1"/>
  <c r="J4" i="25"/>
  <c r="O14" i="25" s="1"/>
  <c r="J6" i="25"/>
  <c r="Q14" i="25" s="1"/>
  <c r="J5" i="25"/>
  <c r="P14" i="25" s="1"/>
  <c r="J2" i="25"/>
  <c r="M14" i="25" s="1"/>
  <c r="S11" i="25" s="1"/>
  <c r="J3" i="25"/>
  <c r="N14" i="25" s="1"/>
  <c r="J6" i="24"/>
  <c r="Q14" i="24" s="1"/>
  <c r="J2" i="24"/>
  <c r="M14" i="24" s="1"/>
  <c r="J7" i="24"/>
  <c r="R14" i="24" s="1"/>
  <c r="J5" i="23"/>
  <c r="P14" i="23" s="1"/>
  <c r="J2" i="23"/>
  <c r="M14" i="23" s="1"/>
  <c r="J6" i="23"/>
  <c r="Q14" i="23" s="1"/>
  <c r="J2" i="22"/>
  <c r="M14" i="22" s="1"/>
  <c r="J7" i="22"/>
  <c r="R14" i="22" s="1"/>
  <c r="J5" i="22"/>
  <c r="P14" i="22" s="1"/>
  <c r="J6" i="22"/>
  <c r="Q14" i="22" s="1"/>
  <c r="S44" i="11"/>
  <c r="S49" i="11"/>
  <c r="S48" i="11"/>
  <c r="S47" i="11"/>
  <c r="S46" i="11"/>
  <c r="J21" i="18"/>
  <c r="R29" i="18" s="1"/>
  <c r="J20" i="18"/>
  <c r="P29" i="18" s="1"/>
  <c r="N29" i="18"/>
  <c r="J19" i="18"/>
  <c r="J17" i="18"/>
  <c r="J4" i="18"/>
  <c r="O14" i="18" s="1"/>
  <c r="R29" i="17"/>
  <c r="S25" i="9"/>
  <c r="Q26" i="16"/>
  <c r="Q26" i="15"/>
  <c r="S24" i="8"/>
  <c r="S25" i="8"/>
  <c r="S26" i="9"/>
  <c r="S27" i="9"/>
  <c r="S28" i="9"/>
  <c r="N29" i="17"/>
  <c r="J3" i="17"/>
  <c r="N14" i="17" s="1"/>
  <c r="J4" i="17"/>
  <c r="O14" i="17" s="1"/>
  <c r="J5" i="17"/>
  <c r="P14" i="17" s="1"/>
  <c r="P29" i="17"/>
  <c r="J2" i="17"/>
  <c r="J6" i="17"/>
  <c r="R14" i="17" s="1"/>
  <c r="O29" i="17"/>
  <c r="J4" i="16"/>
  <c r="O17" i="16" s="1"/>
  <c r="N26" i="16"/>
  <c r="J4" i="15"/>
  <c r="O17" i="15" s="1"/>
  <c r="J5" i="15"/>
  <c r="P17" i="15" s="1"/>
  <c r="N26" i="15"/>
  <c r="J4" i="14"/>
  <c r="J4" i="13"/>
  <c r="N18" i="13" s="1"/>
  <c r="J3" i="23"/>
  <c r="J7" i="23"/>
  <c r="R14" i="23" s="1"/>
  <c r="M14" i="20"/>
  <c r="J19" i="20"/>
  <c r="O31" i="20" s="1"/>
  <c r="J38" i="20"/>
  <c r="P50" i="20" s="1"/>
  <c r="J55" i="20"/>
  <c r="J59" i="20"/>
  <c r="R70" i="20" s="1"/>
  <c r="J20" i="20"/>
  <c r="P31" i="20" s="1"/>
  <c r="J35" i="20"/>
  <c r="J39" i="20"/>
  <c r="R50" i="20" s="1"/>
  <c r="J56" i="20"/>
  <c r="N70" i="20" s="1"/>
  <c r="J6" i="20"/>
  <c r="Q14" i="20" s="1"/>
  <c r="J17" i="20"/>
  <c r="J21" i="20"/>
  <c r="Q31" i="20" s="1"/>
  <c r="J36" i="20"/>
  <c r="N50" i="20" s="1"/>
  <c r="O31" i="19"/>
  <c r="P50" i="19"/>
  <c r="R70" i="19"/>
  <c r="P31" i="19"/>
  <c r="J2" i="18"/>
  <c r="J6" i="18"/>
  <c r="R14" i="18" s="1"/>
  <c r="O29" i="18"/>
  <c r="J3" i="18"/>
  <c r="N14" i="18" s="1"/>
  <c r="J5" i="18"/>
  <c r="P14" i="18" s="1"/>
  <c r="M14" i="17"/>
  <c r="J2" i="16"/>
  <c r="J6" i="16"/>
  <c r="Q17" i="16" s="1"/>
  <c r="P26" i="16"/>
  <c r="J5" i="16"/>
  <c r="P17" i="16" s="1"/>
  <c r="O26" i="16"/>
  <c r="R26" i="16"/>
  <c r="J3" i="16"/>
  <c r="N17" i="16" s="1"/>
  <c r="J7" i="16"/>
  <c r="R17" i="16" s="1"/>
  <c r="O26" i="15"/>
  <c r="R26" i="15"/>
  <c r="J2" i="15"/>
  <c r="J6" i="15"/>
  <c r="Q17" i="15" s="1"/>
  <c r="P26" i="15"/>
  <c r="J3" i="15"/>
  <c r="N17" i="15" s="1"/>
  <c r="J7" i="15"/>
  <c r="R17" i="15" s="1"/>
  <c r="J5" i="14"/>
  <c r="O18" i="14" s="1"/>
  <c r="J2" i="14"/>
  <c r="J6" i="14"/>
  <c r="Q18" i="14" s="1"/>
  <c r="J3" i="14"/>
  <c r="M18" i="14" s="1"/>
  <c r="J5" i="13"/>
  <c r="O18" i="13" s="1"/>
  <c r="J2" i="13"/>
  <c r="J6" i="13"/>
  <c r="Q18" i="13" s="1"/>
  <c r="J3" i="13"/>
  <c r="M18" i="13" s="1"/>
  <c r="J4" i="9"/>
  <c r="J5" i="9"/>
  <c r="J3" i="9"/>
  <c r="N31" i="11"/>
  <c r="Q31" i="11"/>
  <c r="S10" i="10"/>
  <c r="S11" i="10"/>
  <c r="S12" i="10"/>
  <c r="S9" i="10"/>
  <c r="S13" i="10"/>
  <c r="S13" i="12"/>
  <c r="S10" i="12"/>
  <c r="S11" i="12"/>
  <c r="S12" i="12"/>
  <c r="S9" i="12"/>
  <c r="J4" i="11"/>
  <c r="O14" i="11" s="1"/>
  <c r="J4" i="12"/>
  <c r="J3" i="12"/>
  <c r="J5" i="12"/>
  <c r="J7" i="12"/>
  <c r="J4" i="10"/>
  <c r="J26" i="8"/>
  <c r="J4" i="8"/>
  <c r="J5" i="8"/>
  <c r="J2" i="8"/>
  <c r="J6" i="8"/>
  <c r="J3" i="8"/>
  <c r="J2" i="12"/>
  <c r="J2" i="11"/>
  <c r="M14" i="11" s="1"/>
  <c r="Q14" i="11"/>
  <c r="J5" i="11"/>
  <c r="P14" i="11" s="1"/>
  <c r="J3" i="11"/>
  <c r="N14" i="11" s="1"/>
  <c r="J5" i="10"/>
  <c r="J2" i="10"/>
  <c r="J6" i="10"/>
  <c r="J3" i="10"/>
  <c r="J5" i="7"/>
  <c r="O18" i="7" s="1"/>
  <c r="J4" i="7"/>
  <c r="N18" i="7" s="1"/>
  <c r="J6" i="7"/>
  <c r="Q18" i="7" s="1"/>
  <c r="J2" i="7"/>
  <c r="R18" i="7" s="1"/>
  <c r="J7" i="7"/>
  <c r="P18" i="7" s="1"/>
  <c r="S14" i="7" l="1"/>
  <c r="S16" i="7"/>
  <c r="S15" i="7"/>
  <c r="S12" i="7"/>
  <c r="S13" i="7"/>
  <c r="S17" i="7"/>
  <c r="S11" i="7"/>
  <c r="J8" i="19"/>
  <c r="M14" i="19"/>
  <c r="S10" i="19" s="1"/>
  <c r="S12" i="25"/>
  <c r="S10" i="25"/>
  <c r="J8" i="25"/>
  <c r="S13" i="25"/>
  <c r="S9" i="25"/>
  <c r="J8" i="24"/>
  <c r="S11" i="22"/>
  <c r="S12" i="22"/>
  <c r="J8" i="22"/>
  <c r="S13" i="22"/>
  <c r="S10" i="22"/>
  <c r="J7" i="17"/>
  <c r="S11" i="24"/>
  <c r="S13" i="24"/>
  <c r="S9" i="24"/>
  <c r="S10" i="24"/>
  <c r="S12" i="24"/>
  <c r="N14" i="23"/>
  <c r="J8" i="23"/>
  <c r="J22" i="20"/>
  <c r="M31" i="20"/>
  <c r="M50" i="20"/>
  <c r="J40" i="20"/>
  <c r="S12" i="20"/>
  <c r="S9" i="20"/>
  <c r="S11" i="20"/>
  <c r="S10" i="20"/>
  <c r="S13" i="20"/>
  <c r="M70" i="20"/>
  <c r="J60" i="20"/>
  <c r="J8" i="20"/>
  <c r="R29" i="19"/>
  <c r="R26" i="19"/>
  <c r="R28" i="19"/>
  <c r="R30" i="19"/>
  <c r="R27" i="19"/>
  <c r="M70" i="19"/>
  <c r="J60" i="19"/>
  <c r="M50" i="19"/>
  <c r="J40" i="19"/>
  <c r="J22" i="19"/>
  <c r="M29" i="18"/>
  <c r="J22" i="18"/>
  <c r="J7" i="18"/>
  <c r="M14" i="18"/>
  <c r="S12" i="17"/>
  <c r="S9" i="17"/>
  <c r="S11" i="17"/>
  <c r="S10" i="17"/>
  <c r="S13" i="17"/>
  <c r="M29" i="17"/>
  <c r="J22" i="17"/>
  <c r="M26" i="16"/>
  <c r="S25" i="16" s="1"/>
  <c r="J26" i="16"/>
  <c r="J8" i="16"/>
  <c r="M17" i="16"/>
  <c r="J8" i="15"/>
  <c r="M17" i="15"/>
  <c r="M26" i="15"/>
  <c r="J26" i="15"/>
  <c r="R18" i="14"/>
  <c r="S11" i="14" s="1"/>
  <c r="J8" i="14"/>
  <c r="R18" i="13"/>
  <c r="S15" i="13" s="1"/>
  <c r="J8" i="13"/>
  <c r="S10" i="9"/>
  <c r="S9" i="9"/>
  <c r="S13" i="9"/>
  <c r="S11" i="9"/>
  <c r="S12" i="9"/>
  <c r="J7" i="9"/>
  <c r="J22" i="11"/>
  <c r="M31" i="11"/>
  <c r="R26" i="11" s="1"/>
  <c r="J60" i="11"/>
  <c r="J40" i="11"/>
  <c r="S13" i="8"/>
  <c r="J8" i="8"/>
  <c r="J8" i="12"/>
  <c r="S13" i="11"/>
  <c r="J8" i="11"/>
  <c r="J8" i="10"/>
  <c r="S12" i="8"/>
  <c r="S16" i="8"/>
  <c r="S14" i="8"/>
  <c r="S15" i="8"/>
  <c r="S11" i="8"/>
  <c r="J8" i="7"/>
  <c r="S13" i="19" l="1"/>
  <c r="S11" i="19"/>
  <c r="S12" i="19"/>
  <c r="S27" i="18"/>
  <c r="S28" i="18"/>
  <c r="S25" i="18"/>
  <c r="S24" i="18"/>
  <c r="S26" i="18"/>
  <c r="S26" i="17"/>
  <c r="S28" i="17"/>
  <c r="S25" i="17"/>
  <c r="S27" i="17"/>
  <c r="S15" i="14"/>
  <c r="S13" i="14"/>
  <c r="S12" i="23"/>
  <c r="S13" i="23"/>
  <c r="S11" i="23"/>
  <c r="S9" i="23"/>
  <c r="S10" i="23"/>
  <c r="S49" i="20"/>
  <c r="S45" i="20"/>
  <c r="S46" i="20"/>
  <c r="S48" i="20"/>
  <c r="S44" i="20"/>
  <c r="S47" i="20"/>
  <c r="S66" i="20"/>
  <c r="S69" i="20"/>
  <c r="S65" i="20"/>
  <c r="S67" i="20"/>
  <c r="S68" i="20"/>
  <c r="S64" i="20"/>
  <c r="R29" i="20"/>
  <c r="R28" i="20"/>
  <c r="R27" i="20"/>
  <c r="R30" i="20"/>
  <c r="S66" i="19"/>
  <c r="S69" i="19"/>
  <c r="S67" i="19"/>
  <c r="S68" i="19"/>
  <c r="S64" i="19"/>
  <c r="S12" i="18"/>
  <c r="S11" i="18"/>
  <c r="S13" i="18"/>
  <c r="S9" i="18"/>
  <c r="S15" i="16"/>
  <c r="S11" i="16"/>
  <c r="S13" i="16"/>
  <c r="S16" i="16"/>
  <c r="S12" i="16"/>
  <c r="S14" i="16"/>
  <c r="S24" i="16"/>
  <c r="S15" i="15"/>
  <c r="S11" i="15"/>
  <c r="S16" i="15"/>
  <c r="S14" i="15"/>
  <c r="S13" i="15"/>
  <c r="S12" i="15"/>
  <c r="S24" i="15"/>
  <c r="S25" i="15"/>
  <c r="S14" i="14"/>
  <c r="S17" i="14"/>
  <c r="S16" i="14"/>
  <c r="S11" i="13"/>
  <c r="S17" i="13"/>
  <c r="S12" i="13"/>
  <c r="S14" i="13"/>
  <c r="S16" i="13"/>
  <c r="S13" i="13"/>
  <c r="R30" i="11"/>
  <c r="R27" i="11"/>
  <c r="R29" i="11"/>
  <c r="S11" i="11"/>
  <c r="S12" i="11"/>
  <c r="S9" i="11"/>
  <c r="S10" i="11"/>
</calcChain>
</file>

<file path=xl/sharedStrings.xml><?xml version="1.0" encoding="utf-8"?>
<sst xmlns="http://schemas.openxmlformats.org/spreadsheetml/2006/main" count="3282" uniqueCount="358">
  <si>
    <t>https://www.alza.cz/aqara-hub-m2-eu-zigbee-ridici-jednotka-d6292129.htm</t>
  </si>
  <si>
    <t>https://www.alza.cz/apple-homepod-mini-bily-d6217273.htm</t>
  </si>
  <si>
    <t>https://www.alza.cz/google-nest-mini-2-generace-chalk-d5695873.htm</t>
  </si>
  <si>
    <t>wifi</t>
  </si>
  <si>
    <t>https://www.alza.cz/iq-tech-smartlife-wt004-wi-fi-4x-zasuvka-4x-usb-16-a-d5656776.htm#recenze</t>
  </si>
  <si>
    <t>https://www.alza.cz/aqara-smart-zasuvka-d5878403.htm</t>
  </si>
  <si>
    <t>https://www.alza.cz/immax-neo-lite-smart-vnitrni-zasuvka-eu-wifi-3680w-d6733247.htm</t>
  </si>
  <si>
    <t>https://www.alza.cz/elgato-eve-energy-eu-d3855712.htm</t>
  </si>
  <si>
    <t>https://www.alza.cz/meross-smart-wi-fi-power-strip-4ac-4usb-d6480922.htm</t>
  </si>
  <si>
    <t>https://www.alza.cz/nous-a1z-zigbee-tuya-4ks-d7595929.htm</t>
  </si>
  <si>
    <t>https://www.alza.cz/iq-tech-smartlife-ws020-wi-fi-zasuvka-16-a-d5656773.htm</t>
  </si>
  <si>
    <t>https://www.alza.cz/philips-hue-white-ambiance-8w-1100-e27-starter-kit-d6731011.htm</t>
  </si>
  <si>
    <t>https://www.alza.cz/vocolinc-smart-zarovka-l3-colorlight-850-lm-e27-d5628844.htm#recenze</t>
  </si>
  <si>
    <t>https://www.alza.cz/nitebird-smart-bulb-wb4-2pack-d6737300.htm</t>
  </si>
  <si>
    <t>https://www.alza.cz/tp-link-tapo-l530e-smart-wifi-zarovka-barevna-d6276562.htm#recenze</t>
  </si>
  <si>
    <t xml:space="preserve">wifi </t>
  </si>
  <si>
    <t>Homekit, Google Assistant, Amazon Alexa</t>
  </si>
  <si>
    <t>cz, en, de</t>
  </si>
  <si>
    <t xml:space="preserve">zigbee, bluetooth </t>
  </si>
  <si>
    <t xml:space="preserve">potřebuje hub (není wifi) </t>
  </si>
  <si>
    <t xml:space="preserve">kit 3(yellow) 3200, žárovka 1500  kit 3 (colour) 5200, žárovka 1700  </t>
  </si>
  <si>
    <t>Android, iOS</t>
  </si>
  <si>
    <t>25000h</t>
  </si>
  <si>
    <t xml:space="preserve">Google Assistant, Amazon Alexa, Tuya, Siri zkratky, Lidl Home </t>
  </si>
  <si>
    <t>stmívání, chromatičnost, RGB</t>
  </si>
  <si>
    <t>stmívání, chromatičnost, časovač, RGB, mobilní aplikace</t>
  </si>
  <si>
    <t>dle recenzí horší odezva, občas blbne</t>
  </si>
  <si>
    <t>Immax NEO LITE Smart žárovka LED E27 9W RGB+CCT barevná a bílá, stmívatelná, WiFi</t>
  </si>
  <si>
    <t>https://www.alza.cz/immax-neo-lite-smart-zarovka-led-e27-11w-barevna-a-bila-stmivatelna-wifi-d6778526.htm</t>
  </si>
  <si>
    <t>cz, en, de, mg, sk</t>
  </si>
  <si>
    <t>389 (194 ks)</t>
  </si>
  <si>
    <t>Google Assistant, Amazon Alexa, Tuya</t>
  </si>
  <si>
    <t>en</t>
  </si>
  <si>
    <t>20000h</t>
  </si>
  <si>
    <t>Google Assistant, Amazon Alexa</t>
  </si>
  <si>
    <t>stmívání, RGB</t>
  </si>
  <si>
    <t>cz, en, de, sk</t>
  </si>
  <si>
    <t>stmívání RGB</t>
  </si>
  <si>
    <t>15000h</t>
  </si>
  <si>
    <t>TP-LINK Tapo L530E, Smart WiFi žárovka barevná</t>
  </si>
  <si>
    <t>Immax NEO LITE Smart žárovka LED E27 11W barevná a bílá, stmívatelná, WiFi</t>
  </si>
  <si>
    <t>Vocolinc Smart žárovka L3 ColorLight, 850 lm, E27</t>
  </si>
  <si>
    <t>Philips Hue White Ambiance 8W 1100 E27 starter kit</t>
  </si>
  <si>
    <t>Zigbee</t>
  </si>
  <si>
    <t>LED pásky</t>
  </si>
  <si>
    <t>https://www.alza.cz/philips-hue-lightstrip-plus-v4-d5878432.htm</t>
  </si>
  <si>
    <t>https://www.alza.cz/tp-link-tapo-l930-5-smart-wifi-led-pasek-multicolor-5m-d7339865.htm</t>
  </si>
  <si>
    <t>https://www.alza.cz/immax-neo-lite-smart-pasek-led-5m-rgb-cct-barevny-stmivatelny-wifi-music-ir-ovladac-d6555500.htm</t>
  </si>
  <si>
    <t>Immax NEO LITE Smart pásek LED 5m, RGB, CCT, barevný, stmívatelný, wifi, MUSIC, IR ovladač</t>
  </si>
  <si>
    <t>TP-LINK Tapo L930-5, Smart WiFi LED pásek multicolor (5m)</t>
  </si>
  <si>
    <t>Philips Hue LightStrip Plus v4</t>
  </si>
  <si>
    <t>HUB, špatně nastavitelné - pouze 30cm pásky, špatně se to napojuje</t>
  </si>
  <si>
    <t>en, cz, de</t>
  </si>
  <si>
    <t>Wifi</t>
  </si>
  <si>
    <t>50000h</t>
  </si>
  <si>
    <t>en, cz, sk</t>
  </si>
  <si>
    <t>cz, en, de, sk, mg</t>
  </si>
  <si>
    <t>https://www.alza.cz//cololight-strip-plus-60-led-d6263552.htm?idp=8435</t>
  </si>
  <si>
    <t>https://www.alza.cz/govee-wifi-rgbic-smart-pro-led-pasek-10m-extra-odolny-d7195713.htm?idp=8435</t>
  </si>
  <si>
    <t>Govee WiFi RGBIC Smart PRO LED pásek 10m - extra odolný</t>
  </si>
  <si>
    <t>Wifi, Bluetooth</t>
  </si>
  <si>
    <t>Cololight pásek PLUS 60 LED</t>
  </si>
  <si>
    <t>30000h</t>
  </si>
  <si>
    <t>en, de</t>
  </si>
  <si>
    <t>https://www.alza.cz/fibaro-home-center-3-d5772165.htm</t>
  </si>
  <si>
    <t>https://www.alza.cz/fibaro-home-center-3-lite-d6336379.htm</t>
  </si>
  <si>
    <t>FIBARO Home Center 3</t>
  </si>
  <si>
    <t>FIBARO Home Center 3 Lite</t>
  </si>
  <si>
    <t>AQARA Hub M2 EU - Zigbee řídící jednotka</t>
  </si>
  <si>
    <t>Apple HomePod mini bílý</t>
  </si>
  <si>
    <t>Google Nest Mini 2. generace Chalk</t>
  </si>
  <si>
    <t>Wifi, Zigbee, Bluetooth, Rádiové vlny, Z-wave</t>
  </si>
  <si>
    <t>Google Assistant, Amazon Alexa, Sonos, DSC, Heos, D-lonk, Samsung, Siri</t>
  </si>
  <si>
    <t>Wifi, Z-wave</t>
  </si>
  <si>
    <t xml:space="preserve">Google Assistant, Amazon Alexa </t>
  </si>
  <si>
    <t>Google Assistant, Amazon Alexa, IFTTT</t>
  </si>
  <si>
    <t>Wifi, Zigbee, Bluetooth, Ethernet</t>
  </si>
  <si>
    <t>uzavřený systém</t>
  </si>
  <si>
    <t xml:space="preserve">Wifi, Bluetooth </t>
  </si>
  <si>
    <t>Homekit</t>
  </si>
  <si>
    <t>jednoduché ovládání + reproduktor, hlasový asistent</t>
  </si>
  <si>
    <t>en, de, ja</t>
  </si>
  <si>
    <t>Google Assistant</t>
  </si>
  <si>
    <t>en, de, pl</t>
  </si>
  <si>
    <t>https://www.alza.cz/fibaro-fib-fgwpe-102-d4071786.htm</t>
  </si>
  <si>
    <t>NOUS A1Z ZigBee Tuya (4ks)</t>
  </si>
  <si>
    <t>AQARA smart zásuvka</t>
  </si>
  <si>
    <t>Immax NEO LITE Smart vnitřní zásuvka EU, WiFi, 3680W</t>
  </si>
  <si>
    <t>iQtech SmartLife WS020, Wi-Fi zásuvka, 16 A</t>
  </si>
  <si>
    <t>Eve Energy Smart Plug &amp; Power Meter - Thread compatible</t>
  </si>
  <si>
    <t>FIBARO Spínaná zásuvka s měřením, Z-Wave Plus</t>
  </si>
  <si>
    <t>iQtech SmartLife WT004, Wi-Fi 4x zásuvka + 4x USB, 10 A</t>
  </si>
  <si>
    <t>Meross Smart Wi-Fi Power Strip 4AC+4USB</t>
  </si>
  <si>
    <t>wifi, z-wave</t>
  </si>
  <si>
    <t>Google Assistant, Amazon Alexa, Tuya, Siri zkratky, Lidl home</t>
  </si>
  <si>
    <t>Bluetooth</t>
  </si>
  <si>
    <t>Z-wave</t>
  </si>
  <si>
    <t xml:space="preserve">každá zásuvka se ovládá zvlášť, fyzický vypínač </t>
  </si>
  <si>
    <t>USB se ovládájí najendou, neměří spotřebu</t>
  </si>
  <si>
    <t>Homekit, Amazon Alexa</t>
  </si>
  <si>
    <t>každá zásuvka se ovládá zvlášť, fyzický vypínač, tepelná ochrana</t>
  </si>
  <si>
    <t xml:space="preserve">není spotřeba </t>
  </si>
  <si>
    <t>Athom Homey 2.0</t>
  </si>
  <si>
    <t>https://www.alza.cz/athom-homey-pro-2-0-d5637687.htm#parametry</t>
  </si>
  <si>
    <t>Wifi, Bluetooth, Zigbee, Bluetooth, Rádiové vlny, Z-wave</t>
  </si>
  <si>
    <t xml:space="preserve">otevřený systém </t>
  </si>
  <si>
    <t>https://www.alza.cz/iqtech-smartlife-cs01w-combo-co-kourovy-detektor-wi-fi-d6466100.htm</t>
  </si>
  <si>
    <t>iQtech SmartLife CS01W Combo CO + Kouřový detektor, Wi-Fi</t>
  </si>
  <si>
    <t>https://www.alza.cz/netatmo-smart-smoke-alarm-d5262420.htm</t>
  </si>
  <si>
    <t>Netatmo Smart Smoke Alarm</t>
  </si>
  <si>
    <t>https://www.alza.cz/tesla-smart-sensor-smoke-d7356346.htm#parametry</t>
  </si>
  <si>
    <t>Tesla Smart Sensor Smoke</t>
  </si>
  <si>
    <t>FIBARO Smoke Sensor</t>
  </si>
  <si>
    <t>https://www.alza.cz/fibaro-detektor-koure-d4071787.htm#recenze</t>
  </si>
  <si>
    <t>https://www.alza.cz/iget-security-m3p14-bezdratovy-detektor-koure-d4402554.htm</t>
  </si>
  <si>
    <t>iGET SECURITY M3P14 - bezdrátový detektor kouře pro iGET SECURITY M3 a M4</t>
  </si>
  <si>
    <t xml:space="preserve">Google Assistant, Amazon Alexa, Tuya </t>
  </si>
  <si>
    <t xml:space="preserve">Homekit </t>
  </si>
  <si>
    <t>Google Assistant, Amazon Alexa, Tuya , Google Home</t>
  </si>
  <si>
    <t>Rádiové vlny, GSM</t>
  </si>
  <si>
    <t>centrální jednotka, samostatné</t>
  </si>
  <si>
    <t>9m</t>
  </si>
  <si>
    <t>85 dB</t>
  </si>
  <si>
    <t>50m</t>
  </si>
  <si>
    <t>https://www.alza.cz/fibaro-senzor-na-okna-a-dvere-2-bily-d5014608.htm#parametry</t>
  </si>
  <si>
    <t>FIBARO Senzor na okna a dveře 2 bílý</t>
  </si>
  <si>
    <t>(Homekit - spec. ed.), Google Assistant, Amazon Alexa</t>
  </si>
  <si>
    <t>https://www.alza.cz/immax-neo-3x-smart-magneticky-senzor-na-dvere-a-okna-zigbee-3-0-d7488374.htm#parametry</t>
  </si>
  <si>
    <t>Google Assistant, Amazon Alexa, Tuya, Apple Siri zkratky, Samsung</t>
  </si>
  <si>
    <t>30m</t>
  </si>
  <si>
    <t>musí být centrální jednotka</t>
  </si>
  <si>
    <t>899 (300ks)</t>
  </si>
  <si>
    <t>https://www.alza.cz/aqara-window-door-sensor-d5878396.htm#recenze</t>
  </si>
  <si>
    <t>AQARA Window &amp; Door Sensor</t>
  </si>
  <si>
    <t xml:space="preserve">musí být centrální jednotka </t>
  </si>
  <si>
    <t>iGET SECURITY EP4 - bezdrátový magnetický senzor dveře/okna pro alarm iGET M5-4G</t>
  </si>
  <si>
    <t>https://www.alza.cz/iget-security-ep4-bezdratovy-magneticky-senzor-dvere-okna-pro-alarm-iget-m5-4g-d6638244.htm#parametry</t>
  </si>
  <si>
    <t>Rádiové vlny,</t>
  </si>
  <si>
    <t xml:space="preserve">__ </t>
  </si>
  <si>
    <t>1km</t>
  </si>
  <si>
    <t>vzdálenost, baterie</t>
  </si>
  <si>
    <t>centrální jednotka</t>
  </si>
  <si>
    <t>Tesla Smart Sensor Window and Door</t>
  </si>
  <si>
    <t>https://www.alza.cz/tesla-smart-sensor-window-and-door-d6730998.htm#recenze</t>
  </si>
  <si>
    <t>Zigbee, rádiové vlny</t>
  </si>
  <si>
    <t>Google Assistant, Amazon Alexa, Tuya, Google Home</t>
  </si>
  <si>
    <t>60 m</t>
  </si>
  <si>
    <t>https://www.alza.cz/zigbeewireless-door-window-sensor-snzb-04-d7075519.htm#parametry</t>
  </si>
  <si>
    <t>Sonoff ZigBeeWireless Door/Window Sensor, SNZB-04</t>
  </si>
  <si>
    <t>IFTTT</t>
  </si>
  <si>
    <t>80m</t>
  </si>
  <si>
    <t>https://www.alza.cz/fibaro-motion-sensor-d4071778.htm</t>
  </si>
  <si>
    <t>FIBARO Motion Sensor</t>
  </si>
  <si>
    <t>90 °</t>
  </si>
  <si>
    <t xml:space="preserve">teploty , pohybu , světla, rozpoznání mazlíčků, rozpozná, že nikdo není doma, integrovaný ochránce - nelze přemístit - alarm </t>
  </si>
  <si>
    <t xml:space="preserve">přes centrální jednotku </t>
  </si>
  <si>
    <t>https://www.alza.cz/ajax-motionprotect-white-d5640764.htm</t>
  </si>
  <si>
    <t>Ajax MotionProtect White</t>
  </si>
  <si>
    <t xml:space="preserve">Rádiové vlny </t>
  </si>
  <si>
    <t xml:space="preserve">ajax hub </t>
  </si>
  <si>
    <t>88.6 °</t>
  </si>
  <si>
    <t xml:space="preserve">schopnost rozpoznat matlíčky do 50cm a 20kg (??), tepelný senzor </t>
  </si>
  <si>
    <t xml:space="preserve">přes centrální jednotku ajax - info do telefonu </t>
  </si>
  <si>
    <t>https://www.alza.cz/philips-hue-motion-sensor-d5097013.htm#popis</t>
  </si>
  <si>
    <t>Philips Hue Motion Sensor</t>
  </si>
  <si>
    <t xml:space="preserve">tedekce denního světla </t>
  </si>
  <si>
    <t>přes hue centrální jednotku, pouze senzor na světla, nemá detekci mazlíčku</t>
  </si>
  <si>
    <t>https://www.alza.cz/aqara-motion-sensor-p1-ms-s02-d7212927.htm#popis</t>
  </si>
  <si>
    <t>AQARA Motion Sensor P1 (MS-S02)</t>
  </si>
  <si>
    <t>150-170 °</t>
  </si>
  <si>
    <t xml:space="preserve">detekce falešného poplachu, kontrola stavu baterie </t>
  </si>
  <si>
    <t xml:space="preserve">nemá detekci mazlíčků </t>
  </si>
  <si>
    <t>https://www.alza.cz/tesla-smart-sensor-motion-d6730996.htm#popis</t>
  </si>
  <si>
    <t>Tesla Smart Sensor Motion</t>
  </si>
  <si>
    <t> Google Assistant, Amazon Alexa, Tuya, Google Home</t>
  </si>
  <si>
    <t>170 °</t>
  </si>
  <si>
    <t>detekce mazlíčků</t>
  </si>
  <si>
    <t>centrální jednotka - zigbee</t>
  </si>
  <si>
    <t>https://www.alza.cz/iget-security-ep1-bezdratovy-pohybovy-pir-senzor-pro-alarm-iget-m5-4g-d6638243.htm#parametry</t>
  </si>
  <si>
    <t>iGET SECURITY EP1 - bezdrátový pohybový PIR senzor pro alarm iGET M5-4G</t>
  </si>
  <si>
    <t>__</t>
  </si>
  <si>
    <t>110 °</t>
  </si>
  <si>
    <t>https://www.alza.cz/fibaro-detektor-zaplaveni-d4071785.htm</t>
  </si>
  <si>
    <t>FIBARO Flood Sensor</t>
  </si>
  <si>
    <t xml:space="preserve">Homekit (spec. ed.), Google Assistant, Amazon Alexa </t>
  </si>
  <si>
    <t>teplota, voda - triggerny na námrazu, apod, lze napájet baterií i ze sítě</t>
  </si>
  <si>
    <t>https://www.alza.cz/tesla-smart-sensor-water-d7356345.htm</t>
  </si>
  <si>
    <t>Tesla Smart Sensor Water</t>
  </si>
  <si>
    <t>potřeba hub (centrální jednotka), detekuje jen vodu</t>
  </si>
  <si>
    <t>https://www.alza.cz/shelly-detektor-zaplaveni-wifi-d5718617.htm</t>
  </si>
  <si>
    <t>Shelly Flood Detektor zaplavení WiFi</t>
  </si>
  <si>
    <t xml:space="preserve">wifi, rádiové vlny </t>
  </si>
  <si>
    <t xml:space="preserve">Google Assistant </t>
  </si>
  <si>
    <t>teplota, voda, není potřeba mít centrální hub</t>
  </si>
  <si>
    <t xml:space="preserve">musí být internet </t>
  </si>
  <si>
    <t>https://www.alza.cz/aqara-water-leak-sensor-d5878397.htm?o=2#popis</t>
  </si>
  <si>
    <t>AQARA Water Leak Sensor</t>
  </si>
  <si>
    <t xml:space="preserve">voda </t>
  </si>
  <si>
    <t>https://www.alza.cz/elektrobock-cn112-detektor-vody-d5801517.htm</t>
  </si>
  <si>
    <t>Elektrobock CN112 detektor vody</t>
  </si>
  <si>
    <t xml:space="preserve">samostatně </t>
  </si>
  <si>
    <t xml:space="preserve">funguje samostatně </t>
  </si>
  <si>
    <t>https://www.alza.cz/ajax-leaksprotect-black-levne-d7602840.htm</t>
  </si>
  <si>
    <t>Ajax LeaksProtect Black</t>
  </si>
  <si>
    <t>https://www.alza.cz/netatmo-valves-starter-pack-d5123366.htm</t>
  </si>
  <si>
    <t>Netatmo Smart Radiator Valves Starter Pack</t>
  </si>
  <si>
    <t xml:space="preserve">Wifi, Rádiové vlny </t>
  </si>
  <si>
    <t>Homekit, Google Assistant</t>
  </si>
  <si>
    <t>5239 (2399ks+500hub)</t>
  </si>
  <si>
    <t>https://www.alza.cz/smart-thermostatic-valve-tv100-d7328153.htm</t>
  </si>
  <si>
    <t>Tesla Smart Thermostatic Valve TV100</t>
  </si>
  <si>
    <t>https://www.alza.cz/fibaro-radiator-thermostat-z-wave-plus-d5117932.htm</t>
  </si>
  <si>
    <t>FIBARO Radiator Thermostat, Z-Wave plus</t>
  </si>
  <si>
    <t>Homekit (zvlášť), Google Assistant, Amazon Alexa</t>
  </si>
  <si>
    <t>https://www.alza.cz/aqara-radiator-thermostat-e1-d7442850.htm</t>
  </si>
  <si>
    <t>AQARA Radiator Thermostat E1</t>
  </si>
  <si>
    <t>https://www.alza.cz/immax-neo-smart-termostaticka-hlavice-zigbee-levne-d6844868.htm</t>
  </si>
  <si>
    <t>Immax NEO Smart Termostatická hlavice Zigbee</t>
  </si>
  <si>
    <t>Google Assistant, Amazon Alexa, Siri zkratky, Tuya</t>
  </si>
  <si>
    <t>IP kamery</t>
  </si>
  <si>
    <t>https://www.alza.cz/tp-link-tapo-c200-d5703789.htm</t>
  </si>
  <si>
    <t>360° horizontálně a 114° vertikálně</t>
  </si>
  <si>
    <t>TP-LINK Tapo C200 Pan/Tilt Home Security Wi-Fi Camera 1080P</t>
  </si>
  <si>
    <t>360° horizontálně, zorný úhel 110°</t>
  </si>
  <si>
    <t>Google Assistant, Xiaomi Home</t>
  </si>
  <si>
    <t>Xiaomi Mi Home Security Camera 2K</t>
  </si>
  <si>
    <t>https://www.alza.cz/xiaomi-mi-home-security-camera-2k-d6447074.htm#popis</t>
  </si>
  <si>
    <t>Reolink E1</t>
  </si>
  <si>
    <t>https://www.alza.cz/reolink-e1-d6093521.htm</t>
  </si>
  <si>
    <t> zorný úhel 355 ° (rotace)</t>
  </si>
  <si>
    <t>Tesla Smart Camera 360 (2022)</t>
  </si>
  <si>
    <t>Immax NEO LITE Smart security kamera VALL-I</t>
  </si>
  <si>
    <t>https://www.alza.cz/tesla-smart-camera-360-2022-d7356344.htm</t>
  </si>
  <si>
    <t>https://www.alza.cz/immax-neo-lite-smart-security-kamera-vall-i-d5837171.htm</t>
  </si>
  <si>
    <t>360° horizontálně</t>
  </si>
  <si>
    <t xml:space="preserve">Wifi </t>
  </si>
  <si>
    <t xml:space="preserve">355° horizontálně 90° vertikálně </t>
  </si>
  <si>
    <t xml:space="preserve">Google Assistant, Amazon Alexa, Siri zkratky </t>
  </si>
  <si>
    <t>Tesla Smart ZigBee Hub</t>
  </si>
  <si>
    <t>https://www.alza.cz/tesla-smart-zigbee-hub-d6551965.htm?o=1</t>
  </si>
  <si>
    <t xml:space="preserve">Ethernet, Zigbee </t>
  </si>
  <si>
    <t>Tuya</t>
  </si>
  <si>
    <t>en, cz, de, sk, hu</t>
  </si>
  <si>
    <t>en, cz, sk, de</t>
  </si>
  <si>
    <t xml:space="preserve">en, cz, sk, de </t>
  </si>
  <si>
    <t>neomezeně</t>
  </si>
  <si>
    <t>N/A</t>
  </si>
  <si>
    <t>umí většinu protokolů, dá se to ovládat hlasem, ovládání z chytrého auta, telefonu, bezpečnost, hlasí selkání komponenet a funguje i bez internetu (z-wave)</t>
  </si>
  <si>
    <t>lite alternativa klasického Fibaro home, má to jen wifi a z-wave, omezený počet automatizací</t>
  </si>
  <si>
    <t>dobrá podpora protokolů, mají hodně vlastních řešení v dalších kategoriích chytré domácnosti</t>
  </si>
  <si>
    <t>rozsáhlá podpora protokolů, vysoká možnost customizace automatizací</t>
  </si>
  <si>
    <t>mají hodně dalších produktů v chytré domácnosti za přijatelnou cenu</t>
  </si>
  <si>
    <t>Cena</t>
  </si>
  <si>
    <t>Protokoly</t>
  </si>
  <si>
    <t xml:space="preserve">Kompatibilita </t>
  </si>
  <si>
    <t>Systém</t>
  </si>
  <si>
    <t>Jazyk</t>
  </si>
  <si>
    <t>Max. počet zařízení</t>
  </si>
  <si>
    <t xml:space="preserve">Cena </t>
  </si>
  <si>
    <t xml:space="preserve">Protokoly </t>
  </si>
  <si>
    <t>Kompatibilita</t>
  </si>
  <si>
    <t>Celkem</t>
  </si>
  <si>
    <t>∞</t>
  </si>
  <si>
    <t>Název</t>
  </si>
  <si>
    <t>Max. počet z.</t>
  </si>
  <si>
    <t>Váha</t>
  </si>
  <si>
    <t xml:space="preserve">Systém </t>
  </si>
  <si>
    <t>2300W</t>
  </si>
  <si>
    <t>2500W</t>
  </si>
  <si>
    <t>3680W</t>
  </si>
  <si>
    <t>ano</t>
  </si>
  <si>
    <t>ne</t>
  </si>
  <si>
    <t>otevřený systém</t>
  </si>
  <si>
    <t xml:space="preserve">časovač, plánovač, tlačítko vypnutí </t>
  </si>
  <si>
    <t>3450w</t>
  </si>
  <si>
    <t>horší bezpečnost - wifi</t>
  </si>
  <si>
    <t>horší bezpečnost - wifi, časovač</t>
  </si>
  <si>
    <t>Max. výkon</t>
  </si>
  <si>
    <t>Měření spotřeby</t>
  </si>
  <si>
    <t>Maximální výkon</t>
  </si>
  <si>
    <t>průměr pořadí</t>
  </si>
  <si>
    <t>tepelná ochrana</t>
  </si>
  <si>
    <t xml:space="preserve">není </t>
  </si>
  <si>
    <t>Tepelná ochrana</t>
  </si>
  <si>
    <t>ano 9m</t>
  </si>
  <si>
    <t xml:space="preserve">ano 12m </t>
  </si>
  <si>
    <t>ano 10m</t>
  </si>
  <si>
    <t xml:space="preserve">detekce pohybu, mikrofon, reproduktor, placená cloud 89/m, jinak realtime </t>
  </si>
  <si>
    <t xml:space="preserve">detekce pohybu, mikrofon, reproduktor, placený cloud </t>
  </si>
  <si>
    <t xml:space="preserve">mikrofon, reproduktor, placený cloud </t>
  </si>
  <si>
    <t xml:space="preserve">detekce pohybu, hluku, mikrofon, reproduktor, automatické otáčení za pohybem, placený cloud </t>
  </si>
  <si>
    <t>digitální zoom, detekce pohybu + sledováni, mikrofon, reproduktor, podpora synology nebo placený cloud</t>
  </si>
  <si>
    <t xml:space="preserve">Úhel </t>
  </si>
  <si>
    <t>Noční vidění</t>
  </si>
  <si>
    <t xml:space="preserve">Kapacita sd karty </t>
  </si>
  <si>
    <t>Úhel</t>
  </si>
  <si>
    <t>Kapacita sd karty</t>
  </si>
  <si>
    <t xml:space="preserve">Centrální jednotka </t>
  </si>
  <si>
    <t>ne, ale nutnost hubu</t>
  </si>
  <si>
    <t>detekce otevřených oken/dveří, musí se koupit s hubem od netatmo (cca 1000), často a rychle se vybíjí</t>
  </si>
  <si>
    <t>Detekce otevřeného okna, Automatický a manuální režim, Eco režim, Offset teploty, displej</t>
  </si>
  <si>
    <t>fce při výpadku internetu, dětský zámek</t>
  </si>
  <si>
    <t xml:space="preserve">rozvrh vytápění, místo displeje indijují teplotu barvy </t>
  </si>
  <si>
    <t xml:space="preserve">funkce geolokace, nepřesné měření, hlučný </t>
  </si>
  <si>
    <t>Centrální jednotka</t>
  </si>
  <si>
    <t>Plánování</t>
  </si>
  <si>
    <t>Displej</t>
  </si>
  <si>
    <t>plyn</t>
  </si>
  <si>
    <t>teplota</t>
  </si>
  <si>
    <t>7m</t>
  </si>
  <si>
    <t>Dosah</t>
  </si>
  <si>
    <t>Hlasitost</t>
  </si>
  <si>
    <t>Další detekce</t>
  </si>
  <si>
    <t>Immax NEO 3x Smart magnetický senzor na dveře a okna, Zigbee 3.0</t>
  </si>
  <si>
    <t xml:space="preserve">nepodporuje aasistenty, uzavřený systém, celkově špatný recenze, 256 šifrování, vzdálenost do 1km </t>
  </si>
  <si>
    <t>Další senzory</t>
  </si>
  <si>
    <t>Úhel záběru</t>
  </si>
  <si>
    <t xml:space="preserve">Další senzory </t>
  </si>
  <si>
    <t>voda</t>
  </si>
  <si>
    <t>Centrální jendotka</t>
  </si>
  <si>
    <t xml:space="preserve">ne, ale hub </t>
  </si>
  <si>
    <t>Hub</t>
  </si>
  <si>
    <t>Svítivost/hod</t>
  </si>
  <si>
    <t xml:space="preserve">Hub </t>
  </si>
  <si>
    <t>1500, 1700</t>
  </si>
  <si>
    <t>Svítivost</t>
  </si>
  <si>
    <t>Průměr pořadí</t>
  </si>
  <si>
    <t>stmívání, chromatičnost, RGB, 2m</t>
  </si>
  <si>
    <t>stmívání, RGB, hlasové ovládání, vizualizace hudby,5m</t>
  </si>
  <si>
    <t>stmívání, chromatičnost, RGB, dálkový ovl., 5m</t>
  </si>
  <si>
    <t>stmívání, 10m, dálkové osvětlení, hlasové ovládání, vizualizace hudby,10m</t>
  </si>
  <si>
    <t>stmívání, RGB v apce,2m</t>
  </si>
  <si>
    <t>Délka v metrech</t>
  </si>
  <si>
    <t>Odkaz</t>
  </si>
  <si>
    <t>Max počet zařízní</t>
  </si>
  <si>
    <t>Poznámky</t>
  </si>
  <si>
    <t>Řídící jednotka</t>
  </si>
  <si>
    <t>Kategorie</t>
  </si>
  <si>
    <t>Výskyt</t>
  </si>
  <si>
    <t>Výskyt úprava</t>
  </si>
  <si>
    <t xml:space="preserve">Průměr pořadí </t>
  </si>
  <si>
    <t>Pořadí</t>
  </si>
  <si>
    <t>Termostatické hlavice</t>
  </si>
  <si>
    <t>Hlasitost/
Systém</t>
  </si>
  <si>
    <t>Další detekce/-/-</t>
  </si>
  <si>
    <t>Nevýhoda</t>
  </si>
  <si>
    <t>Životnost</t>
  </si>
  <si>
    <t>Výhody</t>
  </si>
  <si>
    <t>Nevýhody</t>
  </si>
  <si>
    <t>Max. zátěž</t>
  </si>
  <si>
    <t>Měření spotřeby energie/Tepelná ochrana</t>
  </si>
  <si>
    <t>Zásuvky</t>
  </si>
  <si>
    <t>Prodlužky</t>
  </si>
  <si>
    <t xml:space="preserve">Žárovky </t>
  </si>
  <si>
    <t>Senzory kouře</t>
  </si>
  <si>
    <t>Senzory na dveře a okna</t>
  </si>
  <si>
    <t>Senzory pohybu</t>
  </si>
  <si>
    <t>Senzory 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</si>
</sst>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wrapText="1"/>
    </xf>
    <xf numFmtId="0" fontId="1" fillId="0" borderId="4" xfId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5" xfId="1" applyBorder="1" applyAlignment="1">
      <alignment wrapText="1"/>
    </xf>
    <xf numFmtId="0" fontId="1" fillId="0" borderId="0" xfId="1"/>
    <xf numFmtId="0" fontId="1" fillId="0" borderId="0" xfId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1" fillId="0" borderId="5" xfId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0" fillId="0" borderId="5" xfId="0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0" fillId="0" borderId="30" xfId="0" applyBorder="1" applyAlignment="1">
      <alignment vertical="top" wrapText="1"/>
    </xf>
    <xf numFmtId="2" fontId="0" fillId="0" borderId="31" xfId="0" applyNumberFormat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2" fontId="0" fillId="0" borderId="34" xfId="0" applyNumberFormat="1" applyBorder="1" applyAlignment="1">
      <alignment vertical="top" wrapText="1"/>
    </xf>
    <xf numFmtId="1" fontId="0" fillId="0" borderId="36" xfId="0" applyNumberForma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vertical="top" wrapText="1"/>
    </xf>
    <xf numFmtId="0" fontId="0" fillId="0" borderId="38" xfId="0" applyBorder="1" applyAlignment="1">
      <alignment horizontal="left" vertical="top" wrapText="1"/>
    </xf>
    <xf numFmtId="164" fontId="0" fillId="0" borderId="38" xfId="0" applyNumberFormat="1" applyBorder="1" applyAlignment="1">
      <alignment vertical="top" wrapText="1"/>
    </xf>
    <xf numFmtId="0" fontId="0" fillId="0" borderId="2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37" xfId="0" applyFill="1" applyBorder="1" applyAlignment="1">
      <alignment horizontal="left" vertical="top" wrapText="1"/>
    </xf>
    <xf numFmtId="0" fontId="0" fillId="3" borderId="44" xfId="0" applyFill="1" applyBorder="1" applyAlignment="1">
      <alignment vertical="top" wrapText="1"/>
    </xf>
    <xf numFmtId="2" fontId="0" fillId="0" borderId="38" xfId="0" applyNumberFormat="1" applyBorder="1" applyAlignment="1">
      <alignment vertical="top" wrapText="1"/>
    </xf>
    <xf numFmtId="1" fontId="0" fillId="0" borderId="38" xfId="0" applyNumberFormat="1" applyBorder="1" applyAlignment="1">
      <alignment vertical="top" wrapText="1"/>
    </xf>
    <xf numFmtId="1" fontId="0" fillId="0" borderId="1" xfId="0" applyNumberFormat="1" applyBorder="1" applyAlignment="1">
      <alignment vertical="top" wrapText="1"/>
    </xf>
    <xf numFmtId="0" fontId="0" fillId="3" borderId="9" xfId="0" applyFill="1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1" fontId="0" fillId="0" borderId="33" xfId="0" applyNumberFormat="1" applyBorder="1" applyAlignment="1">
      <alignment vertical="top" wrapText="1"/>
    </xf>
    <xf numFmtId="2" fontId="0" fillId="0" borderId="26" xfId="0" applyNumberFormat="1" applyBorder="1" applyAlignment="1">
      <alignment horizontal="left" vertical="top" wrapText="1"/>
    </xf>
    <xf numFmtId="2" fontId="0" fillId="0" borderId="38" xfId="0" applyNumberFormat="1" applyBorder="1" applyAlignment="1">
      <alignment horizontal="left" vertical="top" wrapText="1"/>
    </xf>
    <xf numFmtId="0" fontId="2" fillId="3" borderId="0" xfId="0" applyFont="1" applyFill="1" applyAlignment="1">
      <alignment vertical="center" wrapText="1"/>
    </xf>
    <xf numFmtId="164" fontId="0" fillId="0" borderId="5" xfId="0" applyNumberFormat="1" applyBorder="1" applyAlignment="1">
      <alignment wrapText="1"/>
    </xf>
    <xf numFmtId="164" fontId="0" fillId="0" borderId="46" xfId="0" applyNumberFormat="1" applyBorder="1" applyAlignment="1">
      <alignment vertical="top" wrapText="1"/>
    </xf>
    <xf numFmtId="164" fontId="0" fillId="0" borderId="31" xfId="0" applyNumberFormat="1" applyBorder="1" applyAlignment="1">
      <alignment vertical="top" wrapText="1"/>
    </xf>
    <xf numFmtId="164" fontId="0" fillId="0" borderId="34" xfId="0" applyNumberForma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1" fontId="2" fillId="0" borderId="38" xfId="0" applyNumberFormat="1" applyFont="1" applyBorder="1" applyAlignment="1">
      <alignment vertical="top" wrapText="1"/>
    </xf>
    <xf numFmtId="2" fontId="2" fillId="0" borderId="38" xfId="0" applyNumberFormat="1" applyFont="1" applyBorder="1" applyAlignment="1">
      <alignment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1" fontId="2" fillId="0" borderId="33" xfId="0" applyNumberFormat="1" applyFont="1" applyBorder="1" applyAlignment="1">
      <alignment vertical="top" wrapText="1"/>
    </xf>
    <xf numFmtId="2" fontId="2" fillId="0" borderId="33" xfId="0" applyNumberFormat="1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vertical="top" wrapText="1"/>
    </xf>
    <xf numFmtId="0" fontId="0" fillId="0" borderId="30" xfId="0" applyBorder="1" applyAlignment="1">
      <alignment horizontal="left" vertical="top" wrapText="1"/>
    </xf>
    <xf numFmtId="164" fontId="0" fillId="0" borderId="28" xfId="0" applyNumberForma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23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44" fontId="0" fillId="0" borderId="38" xfId="2" applyFont="1" applyBorder="1" applyAlignment="1">
      <alignment vertical="top" wrapText="1"/>
    </xf>
    <xf numFmtId="44" fontId="0" fillId="0" borderId="1" xfId="2" applyFont="1" applyBorder="1" applyAlignment="1">
      <alignment vertical="top" wrapText="1"/>
    </xf>
    <xf numFmtId="164" fontId="0" fillId="0" borderId="1" xfId="0" applyNumberFormat="1" applyBorder="1" applyAlignment="1">
      <alignment horizontal="left" vertical="top" wrapText="1"/>
    </xf>
    <xf numFmtId="44" fontId="0" fillId="0" borderId="1" xfId="2" applyFont="1" applyBorder="1" applyAlignment="1">
      <alignment horizontal="left" vertical="top" wrapText="1"/>
    </xf>
    <xf numFmtId="0" fontId="2" fillId="3" borderId="39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2" fontId="0" fillId="0" borderId="38" xfId="0" applyNumberFormat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0" fontId="8" fillId="0" borderId="14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3" fillId="2" borderId="52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2" fontId="0" fillId="0" borderId="33" xfId="0" applyNumberFormat="1" applyBorder="1" applyAlignment="1">
      <alignment vertical="top" wrapText="1"/>
    </xf>
    <xf numFmtId="0" fontId="3" fillId="2" borderId="19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6" fillId="0" borderId="52" xfId="0" applyFont="1" applyBorder="1" applyAlignment="1">
      <alignment vertical="top" wrapText="1"/>
    </xf>
    <xf numFmtId="0" fontId="0" fillId="3" borderId="42" xfId="0" applyFill="1" applyBorder="1" applyAlignment="1">
      <alignment horizontal="left" vertical="center" wrapText="1"/>
    </xf>
    <xf numFmtId="0" fontId="0" fillId="3" borderId="43" xfId="0" applyFill="1" applyBorder="1" applyAlignment="1">
      <alignment horizontal="left" vertical="center" wrapText="1"/>
    </xf>
    <xf numFmtId="0" fontId="0" fillId="3" borderId="44" xfId="0" applyFill="1" applyBorder="1" applyAlignment="1">
      <alignment horizontal="left" vertical="center" wrapText="1"/>
    </xf>
    <xf numFmtId="0" fontId="0" fillId="3" borderId="41" xfId="0" applyFill="1" applyBorder="1" applyAlignment="1">
      <alignment horizontal="left" vertical="center" wrapText="1"/>
    </xf>
    <xf numFmtId="0" fontId="0" fillId="3" borderId="40" xfId="0" applyFill="1" applyBorder="1" applyAlignment="1">
      <alignment horizontal="left" vertical="center" wrapText="1"/>
    </xf>
    <xf numFmtId="0" fontId="0" fillId="3" borderId="37" xfId="0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42" xfId="0" applyFill="1" applyBorder="1" applyAlignment="1">
      <alignment vertical="center" wrapText="1"/>
    </xf>
    <xf numFmtId="0" fontId="0" fillId="3" borderId="43" xfId="0" applyFill="1" applyBorder="1" applyAlignment="1">
      <alignment vertical="center" wrapText="1"/>
    </xf>
    <xf numFmtId="0" fontId="0" fillId="3" borderId="44" xfId="0" applyFill="1" applyBorder="1" applyAlignment="1">
      <alignment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left" vertical="center" wrapText="1"/>
    </xf>
    <xf numFmtId="0" fontId="0" fillId="3" borderId="47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39" xfId="0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44" fontId="0" fillId="0" borderId="38" xfId="2" applyFont="1" applyBorder="1" applyAlignment="1">
      <alignment horizontal="right"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5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2" fontId="0" fillId="0" borderId="48" xfId="0" applyNumberFormat="1" applyBorder="1" applyAlignment="1">
      <alignment horizontal="left" vertical="top" wrapText="1"/>
    </xf>
    <xf numFmtId="2" fontId="0" fillId="0" borderId="49" xfId="0" applyNumberForma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3" borderId="47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2" fontId="0" fillId="0" borderId="50" xfId="0" applyNumberFormat="1" applyBorder="1" applyAlignment="1">
      <alignment horizontal="left" vertical="top" wrapText="1"/>
    </xf>
    <xf numFmtId="2" fontId="0" fillId="0" borderId="3" xfId="0" applyNumberFormat="1" applyBorder="1" applyAlignment="1">
      <alignment horizontal="left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vertical="top" wrapText="1"/>
    </xf>
  </cellXfs>
  <cellStyles count="3">
    <cellStyle name="Hypertextový odkaz" xfId="1" builtinId="8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alza.cz/tesla-smart-zigbee-hub-d6551965.htm?o=1" TargetMode="External"/><Relationship Id="rId7" Type="http://schemas.openxmlformats.org/officeDocument/2006/relationships/hyperlink" Target="https://www.alza.cz/fibaro-home-center-3-d5772165.htm" TargetMode="External"/><Relationship Id="rId2" Type="http://schemas.openxmlformats.org/officeDocument/2006/relationships/hyperlink" Target="https://www.alza.cz/aqara-hub-m2-eu-zigbee-ridici-jednotka-d6292129.htm" TargetMode="External"/><Relationship Id="rId1" Type="http://schemas.openxmlformats.org/officeDocument/2006/relationships/hyperlink" Target="https://www.alza.cz/fibaro-home-center-3-lite-d6336379.htm" TargetMode="External"/><Relationship Id="rId6" Type="http://schemas.openxmlformats.org/officeDocument/2006/relationships/hyperlink" Target="https://www.alza.cz/athom-homey-pro-2-0-d5637687.htm" TargetMode="External"/><Relationship Id="rId5" Type="http://schemas.openxmlformats.org/officeDocument/2006/relationships/hyperlink" Target="https://www.alza.cz/google-nest-mini-2-generace-chalk-d5695873.htm" TargetMode="External"/><Relationship Id="rId4" Type="http://schemas.openxmlformats.org/officeDocument/2006/relationships/hyperlink" Target="https://www.alza.cz/apple-homepod-mini-bily-d6217273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za.cz/iget-security-m3p14-bezdratovy-detektor-koure-d4402554.htm" TargetMode="External"/><Relationship Id="rId13" Type="http://schemas.openxmlformats.org/officeDocument/2006/relationships/hyperlink" Target="https://www.alza.cz/fibaro-motion-sensor-d4071778.htm" TargetMode="External"/><Relationship Id="rId18" Type="http://schemas.openxmlformats.org/officeDocument/2006/relationships/hyperlink" Target="https://www.alza.cz/fibaro-detektor-zaplaveni-d4071785.htm" TargetMode="External"/><Relationship Id="rId3" Type="http://schemas.openxmlformats.org/officeDocument/2006/relationships/hyperlink" Target="https://www.alza.cz/aqara-motion-sensor-p1-ms-s02-d7212927.htm" TargetMode="External"/><Relationship Id="rId21" Type="http://schemas.openxmlformats.org/officeDocument/2006/relationships/hyperlink" Target="https://www.alza.cz/aqara-water-leak-sensor-d5878397.htm?o=2" TargetMode="External"/><Relationship Id="rId7" Type="http://schemas.openxmlformats.org/officeDocument/2006/relationships/hyperlink" Target="https://www.alza.cz/fibaro-detektor-koure-d4071787.htm" TargetMode="External"/><Relationship Id="rId12" Type="http://schemas.openxmlformats.org/officeDocument/2006/relationships/hyperlink" Target="https://www.alza.cz/zigbeewireless-door-window-sensor-snzb-04-d7075519.htm" TargetMode="External"/><Relationship Id="rId17" Type="http://schemas.openxmlformats.org/officeDocument/2006/relationships/hyperlink" Target="https://www.alza.cz/iget-security-ep1-bezdratovy-pohybovy-pir-senzor-pro-alarm-iget-m5-4g-d6638243.htm" TargetMode="External"/><Relationship Id="rId2" Type="http://schemas.openxmlformats.org/officeDocument/2006/relationships/hyperlink" Target="https://www.alza.cz/aqara-window-door-sensor-d5878396.htm" TargetMode="External"/><Relationship Id="rId16" Type="http://schemas.openxmlformats.org/officeDocument/2006/relationships/hyperlink" Target="https://www.alza.cz/tesla-smart-sensor-motion-d6730996.htm" TargetMode="External"/><Relationship Id="rId20" Type="http://schemas.openxmlformats.org/officeDocument/2006/relationships/hyperlink" Target="https://www.alza.cz/shelly-detektor-zaplaveni-wifi-d5718617.htm" TargetMode="External"/><Relationship Id="rId1" Type="http://schemas.openxmlformats.org/officeDocument/2006/relationships/hyperlink" Target="https://www.alza.cz/fibaro-senzor-na-okna-a-dvere-2-bily-d5014608.htm" TargetMode="External"/><Relationship Id="rId6" Type="http://schemas.openxmlformats.org/officeDocument/2006/relationships/hyperlink" Target="https://www.alza.cz/tesla-smart-sensor-smoke-d7356346.htm" TargetMode="External"/><Relationship Id="rId11" Type="http://schemas.openxmlformats.org/officeDocument/2006/relationships/hyperlink" Target="https://www.alza.cz/tesla-smart-sensor-window-and-door-d6730998.htm" TargetMode="External"/><Relationship Id="rId24" Type="http://schemas.openxmlformats.org/officeDocument/2006/relationships/printerSettings" Target="../printerSettings/printerSettings5.bin"/><Relationship Id="rId5" Type="http://schemas.openxmlformats.org/officeDocument/2006/relationships/hyperlink" Target="https://www.alza.cz/netatmo-smart-smoke-alarm-d5262420.htm" TargetMode="External"/><Relationship Id="rId15" Type="http://schemas.openxmlformats.org/officeDocument/2006/relationships/hyperlink" Target="https://www.alza.cz/philips-hue-motion-sensor-d5097013.htm" TargetMode="External"/><Relationship Id="rId23" Type="http://schemas.openxmlformats.org/officeDocument/2006/relationships/hyperlink" Target="https://www.alza.cz/ajax-leaksprotect-black-levne-d7602840.htm" TargetMode="External"/><Relationship Id="rId10" Type="http://schemas.openxmlformats.org/officeDocument/2006/relationships/hyperlink" Target="https://www.alza.cz/iget-security-ep4-bezdratovy-magneticky-senzor-dvere-okna-pro-alarm-iget-m5-4g-d6638244.htm" TargetMode="External"/><Relationship Id="rId19" Type="http://schemas.openxmlformats.org/officeDocument/2006/relationships/hyperlink" Target="https://www.alza.cz/tesla-smart-sensor-water-d7356345.htm" TargetMode="External"/><Relationship Id="rId4" Type="http://schemas.openxmlformats.org/officeDocument/2006/relationships/hyperlink" Target="https://www.alza.cz/iqtech-smartlife-cs01w-combo-co-kourovy-detektor-wi-fi-d6466100.htm" TargetMode="External"/><Relationship Id="rId9" Type="http://schemas.openxmlformats.org/officeDocument/2006/relationships/hyperlink" Target="https://www.alza.cz/immax-neo-3x-smart-magneticky-senzor-na-dvere-a-okna-zigbee-3-0-d7488374.htm" TargetMode="External"/><Relationship Id="rId14" Type="http://schemas.openxmlformats.org/officeDocument/2006/relationships/hyperlink" Target="https://www.alza.cz/ajax-motionprotect-white-d5640764.htm" TargetMode="External"/><Relationship Id="rId22" Type="http://schemas.openxmlformats.org/officeDocument/2006/relationships/hyperlink" Target="https://www.alza.cz/elektrobock-cn112-detektor-vody-d5801517.ht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za.cz/reolink-e1-d6093521.htm" TargetMode="External"/><Relationship Id="rId2" Type="http://schemas.openxmlformats.org/officeDocument/2006/relationships/hyperlink" Target="https://www.alza.cz/xiaomi-mi-home-security-camera-2k-d6447074.htm" TargetMode="External"/><Relationship Id="rId1" Type="http://schemas.openxmlformats.org/officeDocument/2006/relationships/hyperlink" Target="https://www.alza.cz/tp-link-tapo-c200-d5703789.htm" TargetMode="External"/><Relationship Id="rId5" Type="http://schemas.openxmlformats.org/officeDocument/2006/relationships/hyperlink" Target="https://www.alza.cz/immax-neo-lite-smart-security-kamera-vall-i-d5837171.htm" TargetMode="External"/><Relationship Id="rId4" Type="http://schemas.openxmlformats.org/officeDocument/2006/relationships/hyperlink" Target="https://www.alza.cz/tesla-smart-camera-360-2022-d7356344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za.cz/fibaro-radiator-thermostat-z-wave-plus-d5117932.htm" TargetMode="External"/><Relationship Id="rId2" Type="http://schemas.openxmlformats.org/officeDocument/2006/relationships/hyperlink" Target="https://www.alza.cz/smart-thermostatic-valve-tv100-d7328153.htm" TargetMode="External"/><Relationship Id="rId1" Type="http://schemas.openxmlformats.org/officeDocument/2006/relationships/hyperlink" Target="https://www.alza.cz/netatmo-valves-starter-pack-d5123366.htm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alza.cz/immax-neo-smart-termostaticka-hlavice-zigbee-levne-d6844868.htm" TargetMode="External"/><Relationship Id="rId4" Type="http://schemas.openxmlformats.org/officeDocument/2006/relationships/hyperlink" Target="https://www.alza.cz/aqara-radiator-thermostat-e1-d7442850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za.cz/aqara-smart-zasuvka-d5878403.htm" TargetMode="External"/><Relationship Id="rId3" Type="http://schemas.openxmlformats.org/officeDocument/2006/relationships/hyperlink" Target="https://www.alza.cz/nous-a1z-zigbee-tuya-4ks-d7595929.htm" TargetMode="External"/><Relationship Id="rId7" Type="http://schemas.openxmlformats.org/officeDocument/2006/relationships/hyperlink" Target="https://www.alza.cz/fibaro-fib-fgwpe-102-d4071786.htm" TargetMode="External"/><Relationship Id="rId2" Type="http://schemas.openxmlformats.org/officeDocument/2006/relationships/hyperlink" Target="https://www.alza.cz/meross-smart-wi-fi-power-strip-4ac-4usb-d6480922.htm" TargetMode="External"/><Relationship Id="rId1" Type="http://schemas.openxmlformats.org/officeDocument/2006/relationships/hyperlink" Target="https://www.alza.cz/immax-neo-lite-smart-vnitrni-zasuvka-eu-wifi-3680w-d6733247.htm" TargetMode="External"/><Relationship Id="rId6" Type="http://schemas.openxmlformats.org/officeDocument/2006/relationships/hyperlink" Target="https://www.alza.cz/iq-tech-smartlife-wt004-wi-fi-4x-zasuvka-4x-usb-16-a-d5656776.htm" TargetMode="External"/><Relationship Id="rId5" Type="http://schemas.openxmlformats.org/officeDocument/2006/relationships/hyperlink" Target="https://www.alza.cz/iq-tech-smartlife-ws020-wi-fi-zasuvka-16-a-d5656773.htm" TargetMode="External"/><Relationship Id="rId4" Type="http://schemas.openxmlformats.org/officeDocument/2006/relationships/hyperlink" Target="https://www.alza.cz/elgato-eve-energy-eu-d3855712.ht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za.cz/tp-link-tapo-l930-5-smart-wifi-led-pasek-multicolor-5m-d7339865.htm" TargetMode="External"/><Relationship Id="rId3" Type="http://schemas.openxmlformats.org/officeDocument/2006/relationships/hyperlink" Target="https://www.alza.cz/vocolinc-smart-zarovka-l3-colorlight-850-lm-e27-d5628844.htm" TargetMode="External"/><Relationship Id="rId7" Type="http://schemas.openxmlformats.org/officeDocument/2006/relationships/hyperlink" Target="https://www.alza.cz/philips-hue-lightstrip-plus-v4-d5878432.htm" TargetMode="External"/><Relationship Id="rId2" Type="http://schemas.openxmlformats.org/officeDocument/2006/relationships/hyperlink" Target="https://www.alza.cz/govee-wifi-rgbic-smart-pro-led-pasek-10m-extra-odolny-d7195713.htm?idp=8435" TargetMode="External"/><Relationship Id="rId1" Type="http://schemas.openxmlformats.org/officeDocument/2006/relationships/hyperlink" Target="https://www.alza.cz/philips-hue-white-ambiance-8w-1100-e27-starter-kit-d6731011.htm" TargetMode="External"/><Relationship Id="rId6" Type="http://schemas.openxmlformats.org/officeDocument/2006/relationships/hyperlink" Target="https://www.alza.cz/tp-link-tapo-l530e-smart-wifi-zarovka-barevna-d6276562.htm" TargetMode="External"/><Relationship Id="rId5" Type="http://schemas.openxmlformats.org/officeDocument/2006/relationships/hyperlink" Target="https://www.alza.cz/nitebird-smart-bulb-wb4-2pack-d6737300.htm" TargetMode="External"/><Relationship Id="rId10" Type="http://schemas.openxmlformats.org/officeDocument/2006/relationships/hyperlink" Target="https://www.alza.cz/cololight-strip-plus-60-led-d6263552.htm?idp=8435" TargetMode="External"/><Relationship Id="rId4" Type="http://schemas.openxmlformats.org/officeDocument/2006/relationships/hyperlink" Target="https://www.alza.cz/immax-neo-lite-smart-zarovka-led-e27-11w-barevna-a-bila-stmivatelna-wifi-d6778526.htm" TargetMode="External"/><Relationship Id="rId9" Type="http://schemas.openxmlformats.org/officeDocument/2006/relationships/hyperlink" Target="https://www.alza.cz/immax-neo-lite-smart-pasek-led-5m-rgb-cct-barevny-stmivatelny-wifi-music-ir-ovladac-d655550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C5B0-5077-47DD-B0A7-5828AEC9E9DB}">
  <dimension ref="A1:K9"/>
  <sheetViews>
    <sheetView workbookViewId="0">
      <selection activeCell="C14" sqref="C14"/>
    </sheetView>
  </sheetViews>
  <sheetFormatPr defaultRowHeight="15" x14ac:dyDescent="0.25"/>
  <cols>
    <col min="1" max="1" width="38.7109375" style="18" customWidth="1"/>
    <col min="2" max="2" width="32.5703125" style="18" customWidth="1"/>
    <col min="3" max="3" width="40" style="17" customWidth="1"/>
    <col min="4" max="4" width="37.7109375" style="17" customWidth="1"/>
    <col min="5" max="5" width="18.5703125" style="17" customWidth="1"/>
    <col min="6" max="6" width="19.5703125" style="19" customWidth="1"/>
    <col min="7" max="7" width="18.7109375" style="18" customWidth="1"/>
    <col min="8" max="8" width="13.7109375" style="18" customWidth="1"/>
    <col min="9" max="9" width="47.28515625" style="22" customWidth="1"/>
    <col min="10" max="16384" width="9.140625" style="11"/>
  </cols>
  <sheetData>
    <row r="1" spans="1:11" s="13" customFormat="1" ht="16.5" customHeight="1" x14ac:dyDescent="0.25">
      <c r="A1" s="13" t="s">
        <v>333</v>
      </c>
      <c r="B1" s="14" t="s">
        <v>263</v>
      </c>
      <c r="C1" s="13" t="s">
        <v>259</v>
      </c>
      <c r="D1" s="13" t="s">
        <v>260</v>
      </c>
      <c r="E1" s="13" t="s">
        <v>255</v>
      </c>
      <c r="F1" s="14" t="s">
        <v>334</v>
      </c>
      <c r="G1" s="14" t="s">
        <v>256</v>
      </c>
      <c r="H1" s="21" t="s">
        <v>258</v>
      </c>
      <c r="I1" s="13" t="s">
        <v>335</v>
      </c>
      <c r="J1" s="14"/>
      <c r="K1" s="14"/>
    </row>
    <row r="2" spans="1:11" s="15" customFormat="1" ht="21" customHeight="1" x14ac:dyDescent="0.25">
      <c r="A2" s="175" t="s">
        <v>336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1" ht="36" customHeight="1" x14ac:dyDescent="0.25">
      <c r="A3" s="16" t="s">
        <v>239</v>
      </c>
      <c r="B3" s="17" t="s">
        <v>238</v>
      </c>
      <c r="C3" s="17" t="s">
        <v>240</v>
      </c>
      <c r="D3" s="17" t="s">
        <v>241</v>
      </c>
      <c r="E3" s="17" t="s">
        <v>105</v>
      </c>
      <c r="F3" s="19">
        <v>50</v>
      </c>
      <c r="G3" s="18" t="s">
        <v>242</v>
      </c>
      <c r="H3" s="22">
        <v>819</v>
      </c>
      <c r="I3" s="18" t="s">
        <v>251</v>
      </c>
    </row>
    <row r="4" spans="1:11" ht="63" customHeight="1" x14ac:dyDescent="0.25">
      <c r="A4" s="16" t="s">
        <v>64</v>
      </c>
      <c r="B4" s="17" t="s">
        <v>66</v>
      </c>
      <c r="C4" s="17" t="s">
        <v>71</v>
      </c>
      <c r="D4" s="17" t="s">
        <v>72</v>
      </c>
      <c r="E4" s="17" t="s">
        <v>105</v>
      </c>
      <c r="F4" s="19" t="s">
        <v>245</v>
      </c>
      <c r="G4" s="18" t="s">
        <v>243</v>
      </c>
      <c r="H4" s="22">
        <v>13390</v>
      </c>
      <c r="I4" s="18" t="s">
        <v>247</v>
      </c>
    </row>
    <row r="5" spans="1:11" ht="30" x14ac:dyDescent="0.25">
      <c r="A5" s="16" t="s">
        <v>65</v>
      </c>
      <c r="B5" s="17" t="s">
        <v>67</v>
      </c>
      <c r="C5" s="17" t="s">
        <v>73</v>
      </c>
      <c r="D5" s="17" t="s">
        <v>75</v>
      </c>
      <c r="E5" s="17" t="s">
        <v>105</v>
      </c>
      <c r="F5" s="19">
        <v>40</v>
      </c>
      <c r="G5" s="18" t="s">
        <v>244</v>
      </c>
      <c r="H5" s="22">
        <v>3169</v>
      </c>
      <c r="I5" s="18" t="s">
        <v>248</v>
      </c>
    </row>
    <row r="6" spans="1:11" ht="30" x14ac:dyDescent="0.25">
      <c r="A6" s="16" t="s">
        <v>0</v>
      </c>
      <c r="B6" s="17" t="s">
        <v>68</v>
      </c>
      <c r="C6" s="17" t="s">
        <v>76</v>
      </c>
      <c r="D6" s="17" t="s">
        <v>16</v>
      </c>
      <c r="E6" s="17" t="s">
        <v>246</v>
      </c>
      <c r="F6" s="19" t="s">
        <v>246</v>
      </c>
      <c r="G6" s="18" t="s">
        <v>32</v>
      </c>
      <c r="H6" s="22">
        <v>1399</v>
      </c>
      <c r="I6" s="18" t="s">
        <v>249</v>
      </c>
    </row>
    <row r="7" spans="1:11" ht="30" x14ac:dyDescent="0.25">
      <c r="A7" s="16" t="s">
        <v>1</v>
      </c>
      <c r="B7" s="17" t="s">
        <v>69</v>
      </c>
      <c r="C7" s="17" t="s">
        <v>78</v>
      </c>
      <c r="D7" s="17" t="s">
        <v>79</v>
      </c>
      <c r="E7" s="18" t="s">
        <v>77</v>
      </c>
      <c r="F7" s="19" t="s">
        <v>246</v>
      </c>
      <c r="G7" s="18" t="s">
        <v>81</v>
      </c>
      <c r="H7" s="22">
        <v>2699</v>
      </c>
      <c r="I7" s="17" t="s">
        <v>80</v>
      </c>
    </row>
    <row r="8" spans="1:11" ht="30" x14ac:dyDescent="0.25">
      <c r="A8" s="16" t="s">
        <v>2</v>
      </c>
      <c r="B8" s="17" t="s">
        <v>70</v>
      </c>
      <c r="C8" s="17" t="s">
        <v>78</v>
      </c>
      <c r="D8" s="17" t="s">
        <v>82</v>
      </c>
      <c r="E8" s="17" t="s">
        <v>105</v>
      </c>
      <c r="F8" s="20" t="s">
        <v>246</v>
      </c>
      <c r="G8" s="17" t="s">
        <v>83</v>
      </c>
      <c r="H8" s="22">
        <v>949</v>
      </c>
      <c r="I8" s="17" t="s">
        <v>80</v>
      </c>
    </row>
    <row r="9" spans="1:11" ht="30" x14ac:dyDescent="0.25">
      <c r="A9" s="16" t="s">
        <v>103</v>
      </c>
      <c r="B9" s="18" t="s">
        <v>102</v>
      </c>
      <c r="C9" s="17" t="s">
        <v>104</v>
      </c>
      <c r="D9" s="17" t="s">
        <v>16</v>
      </c>
      <c r="E9" s="17" t="s">
        <v>105</v>
      </c>
      <c r="F9" s="19">
        <v>1000</v>
      </c>
      <c r="G9" s="18" t="s">
        <v>32</v>
      </c>
      <c r="H9" s="22">
        <v>9773</v>
      </c>
      <c r="I9" s="22" t="s">
        <v>250</v>
      </c>
    </row>
  </sheetData>
  <mergeCells count="1">
    <mergeCell ref="A2:J2"/>
  </mergeCells>
  <hyperlinks>
    <hyperlink ref="A5" r:id="rId1" xr:uid="{1D37B513-39A1-4131-B3DE-5460AF3F384C}"/>
    <hyperlink ref="A6" r:id="rId2" xr:uid="{84AAD155-EBE2-42CA-A541-B029A14FCC2D}"/>
    <hyperlink ref="A3" r:id="rId3" xr:uid="{94A670BC-A488-421A-A6A9-BAE859B31FFC}"/>
    <hyperlink ref="A7" r:id="rId4" xr:uid="{0D581E23-CADB-4A21-9692-6D30B0A93645}"/>
    <hyperlink ref="A8" r:id="rId5" xr:uid="{FB8A87AF-4881-4780-9CE9-B74762CA7100}"/>
    <hyperlink ref="A9" r:id="rId6" location="parametry" xr:uid="{A0E431C5-519C-4FB5-B2C5-ACDA4504A70B}"/>
    <hyperlink ref="A4" r:id="rId7" xr:uid="{CEDEB46F-9D99-4EA2-B46E-4365960E92BD}"/>
  </hyperlinks>
  <pageMargins left="0.7" right="0.7" top="0.78740157499999996" bottom="0.78740157499999996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242D-53DB-46F9-AC46-7DB7A5B6BC0C}">
  <sheetPr>
    <tabColor theme="8" tint="-0.249977111117893"/>
  </sheetPr>
  <dimension ref="A1:T29"/>
  <sheetViews>
    <sheetView topLeftCell="A23" workbookViewId="0">
      <selection activeCell="T11" sqref="T11"/>
    </sheetView>
  </sheetViews>
  <sheetFormatPr defaultRowHeight="15" x14ac:dyDescent="0.25"/>
  <cols>
    <col min="1" max="4" width="18.42578125" style="11" customWidth="1"/>
    <col min="5" max="5" width="6" style="11" customWidth="1"/>
    <col min="6" max="6" width="6.42578125" style="11" customWidth="1"/>
    <col min="7" max="7" width="16.28515625" style="11" customWidth="1"/>
    <col min="8" max="10" width="10.7109375" style="11" customWidth="1"/>
    <col min="11" max="11" width="9.5703125" style="11" customWidth="1"/>
    <col min="12" max="12" width="22" style="11" customWidth="1"/>
    <col min="13" max="13" width="24.85546875" style="11" customWidth="1"/>
    <col min="14" max="14" width="28" style="11" customWidth="1"/>
    <col min="15" max="15" width="9.42578125" style="11" customWidth="1"/>
    <col min="16" max="16" width="8.5703125" style="11" customWidth="1"/>
    <col min="17" max="17" width="8.140625" style="11" customWidth="1"/>
    <col min="18" max="18" width="13.42578125" style="11" customWidth="1"/>
    <col min="19" max="16384" width="9.140625" style="11"/>
  </cols>
  <sheetData>
    <row r="1" spans="1:20" ht="30" customHeight="1" thickBot="1" x14ac:dyDescent="0.3">
      <c r="A1" s="107" t="s">
        <v>253</v>
      </c>
      <c r="B1" s="75" t="s">
        <v>253</v>
      </c>
      <c r="C1" s="75" t="s">
        <v>253</v>
      </c>
      <c r="D1" s="133" t="s">
        <v>253</v>
      </c>
      <c r="E1" s="127"/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253</v>
      </c>
      <c r="N1" s="161" t="s">
        <v>260</v>
      </c>
      <c r="O1" s="161" t="s">
        <v>322</v>
      </c>
      <c r="P1" s="191" t="s">
        <v>323</v>
      </c>
      <c r="Q1" s="192"/>
      <c r="R1" s="162" t="s">
        <v>258</v>
      </c>
    </row>
    <row r="2" spans="1:20" ht="30" customHeight="1" thickBot="1" x14ac:dyDescent="0.3">
      <c r="A2" s="134" t="s">
        <v>260</v>
      </c>
      <c r="B2" s="115" t="s">
        <v>325</v>
      </c>
      <c r="C2" s="115" t="s">
        <v>321</v>
      </c>
      <c r="D2" s="116" t="s">
        <v>252</v>
      </c>
      <c r="E2" s="128"/>
      <c r="G2" s="44" t="s">
        <v>253</v>
      </c>
      <c r="H2" s="40">
        <v>1</v>
      </c>
      <c r="I2" s="40">
        <v>1</v>
      </c>
      <c r="J2" s="45">
        <f>I2/$I$7</f>
        <v>0.1</v>
      </c>
      <c r="L2" s="155" t="s">
        <v>42</v>
      </c>
      <c r="M2" s="55" t="s">
        <v>18</v>
      </c>
      <c r="N2" s="53" t="s">
        <v>16</v>
      </c>
      <c r="O2" s="53" t="s">
        <v>22</v>
      </c>
      <c r="P2" s="189" t="s">
        <v>270</v>
      </c>
      <c r="Q2" s="190"/>
      <c r="R2" s="129" t="s">
        <v>324</v>
      </c>
    </row>
    <row r="3" spans="1:20" ht="30" customHeight="1" x14ac:dyDescent="0.25">
      <c r="A3" s="78"/>
      <c r="B3" s="132" t="s">
        <v>260</v>
      </c>
      <c r="C3" s="138" t="s">
        <v>260</v>
      </c>
      <c r="D3" s="133" t="s">
        <v>260</v>
      </c>
      <c r="E3" s="127"/>
      <c r="G3" s="44" t="s">
        <v>260</v>
      </c>
      <c r="H3" s="40">
        <v>1</v>
      </c>
      <c r="I3" s="40">
        <v>1</v>
      </c>
      <c r="J3" s="45">
        <f>I3/$I$7</f>
        <v>0.1</v>
      </c>
      <c r="L3" s="156" t="s">
        <v>41</v>
      </c>
      <c r="M3" s="56" t="s">
        <v>3</v>
      </c>
      <c r="N3" s="51" t="s">
        <v>16</v>
      </c>
      <c r="O3" s="51" t="s">
        <v>22</v>
      </c>
      <c r="P3" s="183" t="s">
        <v>271</v>
      </c>
      <c r="Q3" s="184"/>
      <c r="R3" s="52">
        <v>499</v>
      </c>
    </row>
    <row r="4" spans="1:20" ht="30" customHeight="1" thickBot="1" x14ac:dyDescent="0.3">
      <c r="A4" s="78"/>
      <c r="B4" s="117" t="s">
        <v>325</v>
      </c>
      <c r="C4" s="135" t="s">
        <v>321</v>
      </c>
      <c r="D4" s="116" t="s">
        <v>252</v>
      </c>
      <c r="E4" s="128"/>
      <c r="G4" s="44" t="s">
        <v>325</v>
      </c>
      <c r="H4" s="40">
        <v>4</v>
      </c>
      <c r="I4" s="40">
        <v>4</v>
      </c>
      <c r="J4" s="45">
        <f>I4/$I$7</f>
        <v>0.4</v>
      </c>
      <c r="L4" s="156" t="s">
        <v>40</v>
      </c>
      <c r="M4" s="56" t="s">
        <v>15</v>
      </c>
      <c r="N4" s="51" t="s">
        <v>23</v>
      </c>
      <c r="O4" s="51" t="s">
        <v>22</v>
      </c>
      <c r="P4" s="183" t="s">
        <v>271</v>
      </c>
      <c r="Q4" s="184"/>
      <c r="R4" s="52">
        <v>349</v>
      </c>
    </row>
    <row r="5" spans="1:20" ht="30" customHeight="1" x14ac:dyDescent="0.25">
      <c r="A5" s="78"/>
      <c r="B5" s="78"/>
      <c r="C5" s="107" t="s">
        <v>325</v>
      </c>
      <c r="D5" s="118" t="s">
        <v>325</v>
      </c>
      <c r="E5" s="127"/>
      <c r="G5" s="44" t="s">
        <v>321</v>
      </c>
      <c r="H5" s="40">
        <v>2</v>
      </c>
      <c r="I5" s="40">
        <v>2</v>
      </c>
      <c r="J5" s="45">
        <f>I5/$I$7</f>
        <v>0.2</v>
      </c>
      <c r="L5" s="156" t="s">
        <v>27</v>
      </c>
      <c r="M5" s="56" t="s">
        <v>3</v>
      </c>
      <c r="N5" s="51" t="s">
        <v>31</v>
      </c>
      <c r="O5" s="51" t="s">
        <v>33</v>
      </c>
      <c r="P5" s="183" t="s">
        <v>271</v>
      </c>
      <c r="Q5" s="184"/>
      <c r="R5" s="130" t="s">
        <v>30</v>
      </c>
    </row>
    <row r="6" spans="1:20" ht="30" customHeight="1" thickBot="1" x14ac:dyDescent="0.3">
      <c r="A6" s="78"/>
      <c r="B6" s="78"/>
      <c r="C6" s="134" t="s">
        <v>321</v>
      </c>
      <c r="D6" s="136" t="s">
        <v>252</v>
      </c>
      <c r="E6" s="128"/>
      <c r="G6" s="46" t="s">
        <v>252</v>
      </c>
      <c r="H6" s="47">
        <v>2</v>
      </c>
      <c r="I6" s="47">
        <v>2</v>
      </c>
      <c r="J6" s="49">
        <f>I6/$I$7</f>
        <v>0.2</v>
      </c>
      <c r="L6" s="156" t="s">
        <v>39</v>
      </c>
      <c r="M6" s="56" t="s">
        <v>3</v>
      </c>
      <c r="N6" s="51" t="s">
        <v>34</v>
      </c>
      <c r="O6" s="51" t="s">
        <v>38</v>
      </c>
      <c r="P6" s="183" t="s">
        <v>271</v>
      </c>
      <c r="Q6" s="184"/>
      <c r="R6" s="130">
        <v>369</v>
      </c>
    </row>
    <row r="7" spans="1:20" ht="30" customHeight="1" thickBot="1" x14ac:dyDescent="0.3">
      <c r="A7" s="78"/>
      <c r="B7" s="78"/>
      <c r="C7" s="78"/>
      <c r="D7" s="120" t="s">
        <v>321</v>
      </c>
      <c r="E7" s="127"/>
      <c r="G7" s="23" t="s">
        <v>261</v>
      </c>
      <c r="H7" s="48">
        <f>SUM(H2:H6)</f>
        <v>10</v>
      </c>
      <c r="I7" s="48">
        <f>SUM(I2:I6)</f>
        <v>10</v>
      </c>
      <c r="J7" s="50">
        <f>SUM(J2:J6)</f>
        <v>1</v>
      </c>
      <c r="L7" s="102"/>
      <c r="M7" s="102"/>
      <c r="N7" s="102"/>
      <c r="O7" s="102"/>
      <c r="P7" s="193"/>
      <c r="Q7" s="193"/>
      <c r="R7" s="103"/>
    </row>
    <row r="8" spans="1:20" ht="30" customHeight="1" thickBot="1" x14ac:dyDescent="0.3">
      <c r="A8" s="78"/>
      <c r="B8" s="78"/>
      <c r="C8" s="78"/>
      <c r="D8" s="137" t="s">
        <v>252</v>
      </c>
      <c r="E8" s="128"/>
      <c r="L8" s="160" t="s">
        <v>263</v>
      </c>
      <c r="M8" s="161" t="s">
        <v>253</v>
      </c>
      <c r="N8" s="161" t="s">
        <v>260</v>
      </c>
      <c r="O8" s="161" t="s">
        <v>322</v>
      </c>
      <c r="P8" s="165" t="s">
        <v>323</v>
      </c>
      <c r="Q8" s="166"/>
      <c r="R8" s="162" t="s">
        <v>258</v>
      </c>
      <c r="S8" s="162" t="s">
        <v>326</v>
      </c>
      <c r="T8" s="60" t="s">
        <v>341</v>
      </c>
    </row>
    <row r="9" spans="1:20" ht="30" customHeight="1" x14ac:dyDescent="0.25">
      <c r="E9" s="128"/>
      <c r="L9" s="155" t="s">
        <v>42</v>
      </c>
      <c r="M9" s="55">
        <v>10</v>
      </c>
      <c r="N9" s="53">
        <v>10</v>
      </c>
      <c r="O9" s="53">
        <v>10</v>
      </c>
      <c r="P9" s="189">
        <v>5</v>
      </c>
      <c r="Q9" s="190"/>
      <c r="R9" s="62">
        <v>3</v>
      </c>
      <c r="S9" s="61">
        <f>M9*$M$14+N9*$N$14+O9*$O$14+P9*$P$14+R9*$R$14</f>
        <v>7.6</v>
      </c>
      <c r="T9" s="62">
        <v>4</v>
      </c>
    </row>
    <row r="10" spans="1:20" ht="30" customHeight="1" x14ac:dyDescent="0.25">
      <c r="E10" s="127"/>
      <c r="L10" s="156" t="s">
        <v>41</v>
      </c>
      <c r="M10" s="56">
        <v>7</v>
      </c>
      <c r="N10" s="51">
        <v>10</v>
      </c>
      <c r="O10" s="51">
        <v>10</v>
      </c>
      <c r="P10" s="183">
        <v>10</v>
      </c>
      <c r="Q10" s="184"/>
      <c r="R10" s="63">
        <v>6</v>
      </c>
      <c r="S10" s="61">
        <f>M10*$M$14+N10*$N$14+O10*$O$14+P10*$P$14+R10*$R$14</f>
        <v>8.9</v>
      </c>
      <c r="T10" s="63">
        <v>2</v>
      </c>
    </row>
    <row r="11" spans="1:20" ht="30" customHeight="1" x14ac:dyDescent="0.25">
      <c r="L11" s="163" t="s">
        <v>40</v>
      </c>
      <c r="M11" s="97">
        <v>7</v>
      </c>
      <c r="N11" s="98">
        <v>8</v>
      </c>
      <c r="O11" s="98">
        <v>10</v>
      </c>
      <c r="P11" s="181">
        <v>10</v>
      </c>
      <c r="Q11" s="182"/>
      <c r="R11" s="99">
        <v>8</v>
      </c>
      <c r="S11" s="92">
        <f t="shared" ref="S11:S13" si="0">M11*$M$14+N11*$N$14+O11*$O$14+P11*$P$14+R11*$R$14</f>
        <v>9.1</v>
      </c>
      <c r="T11" s="99">
        <v>1</v>
      </c>
    </row>
    <row r="12" spans="1:20" ht="30" customHeight="1" x14ac:dyDescent="0.25">
      <c r="L12" s="156" t="s">
        <v>27</v>
      </c>
      <c r="M12" s="56">
        <v>7</v>
      </c>
      <c r="N12" s="51">
        <v>6</v>
      </c>
      <c r="O12" s="51">
        <v>7</v>
      </c>
      <c r="P12" s="183">
        <v>10</v>
      </c>
      <c r="Q12" s="184"/>
      <c r="R12" s="63">
        <v>10</v>
      </c>
      <c r="S12" s="61">
        <f t="shared" si="0"/>
        <v>8.1000000000000014</v>
      </c>
      <c r="T12" s="63">
        <v>3</v>
      </c>
    </row>
    <row r="13" spans="1:20" ht="30" customHeight="1" thickBot="1" x14ac:dyDescent="0.3">
      <c r="L13" s="156" t="s">
        <v>39</v>
      </c>
      <c r="M13" s="65">
        <v>7</v>
      </c>
      <c r="N13" s="66">
        <v>5</v>
      </c>
      <c r="O13" s="66">
        <v>5</v>
      </c>
      <c r="P13" s="185">
        <v>10</v>
      </c>
      <c r="Q13" s="186"/>
      <c r="R13" s="67">
        <v>7</v>
      </c>
      <c r="S13" s="61">
        <f t="shared" si="0"/>
        <v>6.6000000000000005</v>
      </c>
      <c r="T13" s="67">
        <v>5</v>
      </c>
    </row>
    <row r="14" spans="1:20" ht="30" customHeight="1" thickBot="1" x14ac:dyDescent="0.3">
      <c r="L14" s="159" t="s">
        <v>265</v>
      </c>
      <c r="M14" s="68">
        <f>J2</f>
        <v>0.1</v>
      </c>
      <c r="N14" s="69">
        <f>J3</f>
        <v>0.1</v>
      </c>
      <c r="O14" s="69">
        <f>J4</f>
        <v>0.4</v>
      </c>
      <c r="P14" s="187">
        <f>J5</f>
        <v>0.2</v>
      </c>
      <c r="Q14" s="188"/>
      <c r="R14" s="61">
        <f>J6</f>
        <v>0.2</v>
      </c>
      <c r="S14" s="61"/>
      <c r="T14" s="61"/>
    </row>
    <row r="15" spans="1:20" ht="30" customHeight="1" thickBot="1" x14ac:dyDescent="0.3"/>
    <row r="16" spans="1:20" ht="30" customHeight="1" thickBot="1" x14ac:dyDescent="0.3">
      <c r="A16" s="132" t="s">
        <v>253</v>
      </c>
      <c r="B16" s="75" t="s">
        <v>253</v>
      </c>
      <c r="C16" s="75" t="s">
        <v>253</v>
      </c>
      <c r="D16" s="133" t="s">
        <v>253</v>
      </c>
      <c r="E16" s="127"/>
      <c r="G16" s="169"/>
      <c r="H16" s="170" t="s">
        <v>338</v>
      </c>
      <c r="I16" s="170" t="s">
        <v>339</v>
      </c>
      <c r="J16" s="171" t="s">
        <v>265</v>
      </c>
      <c r="L16" s="160" t="s">
        <v>263</v>
      </c>
      <c r="M16" s="161" t="s">
        <v>253</v>
      </c>
      <c r="N16" s="161" t="s">
        <v>260</v>
      </c>
      <c r="O16" s="161" t="s">
        <v>322</v>
      </c>
      <c r="P16" s="191" t="s">
        <v>332</v>
      </c>
      <c r="Q16" s="192"/>
      <c r="R16" s="162" t="s">
        <v>258</v>
      </c>
    </row>
    <row r="17" spans="1:20" ht="30" customHeight="1" thickBot="1" x14ac:dyDescent="0.3">
      <c r="A17" s="117" t="s">
        <v>260</v>
      </c>
      <c r="B17" s="115" t="s">
        <v>325</v>
      </c>
      <c r="C17" s="115" t="s">
        <v>332</v>
      </c>
      <c r="D17" s="116" t="s">
        <v>252</v>
      </c>
      <c r="E17" s="128"/>
      <c r="G17" s="44" t="s">
        <v>253</v>
      </c>
      <c r="H17" s="40">
        <v>0</v>
      </c>
      <c r="I17" s="40">
        <v>1</v>
      </c>
      <c r="J17" s="45">
        <f>I17/$I$22</f>
        <v>6.6666666666666666E-2</v>
      </c>
      <c r="L17" s="155" t="s">
        <v>50</v>
      </c>
      <c r="M17" s="55" t="s">
        <v>18</v>
      </c>
      <c r="N17" s="53" t="s">
        <v>16</v>
      </c>
      <c r="O17" s="53" t="s">
        <v>22</v>
      </c>
      <c r="P17" s="189">
        <v>2</v>
      </c>
      <c r="Q17" s="190"/>
      <c r="R17" s="129">
        <v>2329</v>
      </c>
    </row>
    <row r="18" spans="1:20" ht="30" customHeight="1" x14ac:dyDescent="0.25">
      <c r="A18" s="78"/>
      <c r="B18" s="107" t="s">
        <v>260</v>
      </c>
      <c r="C18" s="138" t="s">
        <v>260</v>
      </c>
      <c r="D18" s="118" t="s">
        <v>260</v>
      </c>
      <c r="E18" s="127"/>
      <c r="G18" s="44" t="s">
        <v>260</v>
      </c>
      <c r="H18" s="40">
        <v>4</v>
      </c>
      <c r="I18" s="40">
        <v>5</v>
      </c>
      <c r="J18" s="45">
        <f t="shared" ref="J18:J21" si="1">I18/$I$22</f>
        <v>0.33333333333333331</v>
      </c>
      <c r="L18" s="156" t="s">
        <v>49</v>
      </c>
      <c r="M18" s="56" t="s">
        <v>53</v>
      </c>
      <c r="N18" s="51" t="s">
        <v>16</v>
      </c>
      <c r="O18" s="51" t="s">
        <v>54</v>
      </c>
      <c r="P18" s="183">
        <v>5</v>
      </c>
      <c r="Q18" s="184"/>
      <c r="R18" s="52">
        <v>1309</v>
      </c>
    </row>
    <row r="19" spans="1:20" ht="30" customHeight="1" thickBot="1" x14ac:dyDescent="0.3">
      <c r="A19" s="78"/>
      <c r="B19" s="134" t="s">
        <v>325</v>
      </c>
      <c r="C19" s="135" t="s">
        <v>332</v>
      </c>
      <c r="D19" s="136" t="s">
        <v>252</v>
      </c>
      <c r="E19" s="128"/>
      <c r="G19" s="44" t="s">
        <v>325</v>
      </c>
      <c r="H19" s="40">
        <v>2</v>
      </c>
      <c r="I19" s="40">
        <v>3</v>
      </c>
      <c r="J19" s="45">
        <f t="shared" si="1"/>
        <v>0.2</v>
      </c>
      <c r="L19" s="156" t="s">
        <v>48</v>
      </c>
      <c r="M19" s="56" t="s">
        <v>53</v>
      </c>
      <c r="N19" s="51" t="s">
        <v>23</v>
      </c>
      <c r="O19" s="51" t="s">
        <v>22</v>
      </c>
      <c r="P19" s="183">
        <v>5</v>
      </c>
      <c r="Q19" s="184"/>
      <c r="R19" s="52">
        <v>1009</v>
      </c>
    </row>
    <row r="20" spans="1:20" ht="30" customHeight="1" x14ac:dyDescent="0.25">
      <c r="A20" s="78"/>
      <c r="B20" s="78"/>
      <c r="C20" s="107" t="s">
        <v>325</v>
      </c>
      <c r="D20" s="133" t="s">
        <v>325</v>
      </c>
      <c r="E20" s="127"/>
      <c r="G20" s="44" t="s">
        <v>332</v>
      </c>
      <c r="H20" s="40">
        <v>1</v>
      </c>
      <c r="I20" s="40">
        <v>2</v>
      </c>
      <c r="J20" s="45">
        <f t="shared" si="1"/>
        <v>0.13333333333333333</v>
      </c>
      <c r="L20" s="156" t="s">
        <v>59</v>
      </c>
      <c r="M20" s="56" t="s">
        <v>60</v>
      </c>
      <c r="N20" s="51" t="s">
        <v>34</v>
      </c>
      <c r="O20" s="51" t="s">
        <v>54</v>
      </c>
      <c r="P20" s="183">
        <v>10</v>
      </c>
      <c r="Q20" s="184"/>
      <c r="R20" s="130">
        <v>1690</v>
      </c>
    </row>
    <row r="21" spans="1:20" ht="30" customHeight="1" thickBot="1" x14ac:dyDescent="0.3">
      <c r="A21" s="78"/>
      <c r="B21" s="78"/>
      <c r="C21" s="134" t="s">
        <v>332</v>
      </c>
      <c r="D21" s="116" t="s">
        <v>252</v>
      </c>
      <c r="E21" s="128"/>
      <c r="G21" s="46" t="s">
        <v>252</v>
      </c>
      <c r="H21" s="47">
        <v>3</v>
      </c>
      <c r="I21" s="47">
        <v>4</v>
      </c>
      <c r="J21" s="45">
        <f t="shared" si="1"/>
        <v>0.26666666666666666</v>
      </c>
      <c r="L21" s="156" t="s">
        <v>61</v>
      </c>
      <c r="M21" s="56" t="s">
        <v>53</v>
      </c>
      <c r="N21" s="51" t="s">
        <v>16</v>
      </c>
      <c r="O21" s="51" t="s">
        <v>62</v>
      </c>
      <c r="P21" s="183">
        <v>2</v>
      </c>
      <c r="Q21" s="184"/>
      <c r="R21" s="130">
        <v>1399</v>
      </c>
    </row>
    <row r="22" spans="1:20" ht="30" customHeight="1" thickBot="1" x14ac:dyDescent="0.3">
      <c r="A22" s="78"/>
      <c r="B22" s="78"/>
      <c r="C22" s="78"/>
      <c r="D22" s="140" t="s">
        <v>332</v>
      </c>
      <c r="E22" s="127"/>
      <c r="G22" s="23" t="s">
        <v>261</v>
      </c>
      <c r="H22" s="48">
        <f>SUM(H17:H21)</f>
        <v>10</v>
      </c>
      <c r="I22" s="48">
        <f>SUM(I17:I21)</f>
        <v>15</v>
      </c>
      <c r="J22" s="50">
        <f>SUM(J17:J21)</f>
        <v>1</v>
      </c>
      <c r="L22" s="102"/>
      <c r="M22" s="102"/>
      <c r="N22" s="102"/>
      <c r="O22" s="102"/>
      <c r="P22" s="193"/>
      <c r="Q22" s="193"/>
      <c r="R22" s="103"/>
    </row>
    <row r="23" spans="1:20" ht="30" customHeight="1" thickBot="1" x14ac:dyDescent="0.3">
      <c r="A23" s="78"/>
      <c r="B23" s="78"/>
      <c r="C23" s="78"/>
      <c r="D23" s="119" t="s">
        <v>252</v>
      </c>
      <c r="E23" s="128"/>
      <c r="L23" s="160" t="s">
        <v>263</v>
      </c>
      <c r="M23" s="161" t="s">
        <v>253</v>
      </c>
      <c r="N23" s="161" t="s">
        <v>260</v>
      </c>
      <c r="O23" s="161" t="s">
        <v>322</v>
      </c>
      <c r="P23" s="191" t="s">
        <v>332</v>
      </c>
      <c r="Q23" s="192"/>
      <c r="R23" s="162" t="s">
        <v>258</v>
      </c>
      <c r="S23" s="162" t="s">
        <v>326</v>
      </c>
      <c r="T23" s="162" t="s">
        <v>341</v>
      </c>
    </row>
    <row r="24" spans="1:20" ht="30" customHeight="1" x14ac:dyDescent="0.25">
      <c r="E24" s="128"/>
      <c r="L24" s="155" t="s">
        <v>50</v>
      </c>
      <c r="M24" s="55">
        <v>10</v>
      </c>
      <c r="N24" s="53">
        <v>10</v>
      </c>
      <c r="O24" s="53">
        <v>5</v>
      </c>
      <c r="P24" s="189">
        <v>5</v>
      </c>
      <c r="Q24" s="190"/>
      <c r="R24" s="62">
        <v>2</v>
      </c>
      <c r="S24" s="61">
        <f>M24*$M$29+N24*$N$29+O24*$O$29+P24*$P$29+R24*$R$29</f>
        <v>6.2</v>
      </c>
      <c r="T24" s="62">
        <v>5</v>
      </c>
    </row>
    <row r="25" spans="1:20" ht="30" customHeight="1" x14ac:dyDescent="0.25">
      <c r="E25" s="127"/>
      <c r="L25" s="163" t="s">
        <v>49</v>
      </c>
      <c r="M25" s="97">
        <v>7</v>
      </c>
      <c r="N25" s="98">
        <v>10</v>
      </c>
      <c r="O25" s="98">
        <v>10</v>
      </c>
      <c r="P25" s="181">
        <v>7</v>
      </c>
      <c r="Q25" s="182"/>
      <c r="R25" s="99">
        <v>7</v>
      </c>
      <c r="S25" s="92">
        <f t="shared" ref="S25:S28" si="2">M25*$M$29+N25*$N$29+O25*$O$29+P25*$P$29+R25*$R$29</f>
        <v>8.6</v>
      </c>
      <c r="T25" s="99">
        <v>1</v>
      </c>
    </row>
    <row r="26" spans="1:20" ht="30" customHeight="1" x14ac:dyDescent="0.25">
      <c r="L26" s="156" t="s">
        <v>48</v>
      </c>
      <c r="M26" s="56">
        <v>7</v>
      </c>
      <c r="N26" s="51">
        <v>8</v>
      </c>
      <c r="O26" s="51">
        <v>6</v>
      </c>
      <c r="P26" s="183">
        <v>7</v>
      </c>
      <c r="Q26" s="184"/>
      <c r="R26" s="63">
        <v>10</v>
      </c>
      <c r="S26" s="61">
        <f t="shared" si="2"/>
        <v>7.9333333333333336</v>
      </c>
      <c r="T26" s="63">
        <v>2</v>
      </c>
    </row>
    <row r="27" spans="1:20" ht="30" customHeight="1" x14ac:dyDescent="0.25">
      <c r="L27" s="156" t="s">
        <v>59</v>
      </c>
      <c r="M27" s="56">
        <v>8</v>
      </c>
      <c r="N27" s="51">
        <v>6</v>
      </c>
      <c r="O27" s="51">
        <v>10</v>
      </c>
      <c r="P27" s="183">
        <v>10</v>
      </c>
      <c r="Q27" s="184"/>
      <c r="R27" s="63">
        <v>4</v>
      </c>
      <c r="S27" s="61">
        <f t="shared" si="2"/>
        <v>6.9333333333333327</v>
      </c>
      <c r="T27" s="63">
        <v>4</v>
      </c>
    </row>
    <row r="28" spans="1:20" ht="30" customHeight="1" thickBot="1" x14ac:dyDescent="0.3">
      <c r="L28" s="156" t="s">
        <v>61</v>
      </c>
      <c r="M28" s="65">
        <v>7</v>
      </c>
      <c r="N28" s="66">
        <v>10</v>
      </c>
      <c r="O28" s="66">
        <v>8</v>
      </c>
      <c r="P28" s="185">
        <v>5</v>
      </c>
      <c r="Q28" s="186"/>
      <c r="R28" s="67">
        <v>6</v>
      </c>
      <c r="S28" s="61">
        <f t="shared" si="2"/>
        <v>7.6666666666666679</v>
      </c>
      <c r="T28" s="67">
        <v>3</v>
      </c>
    </row>
    <row r="29" spans="1:20" ht="30" customHeight="1" thickBot="1" x14ac:dyDescent="0.3">
      <c r="L29" s="159" t="s">
        <v>265</v>
      </c>
      <c r="M29" s="68">
        <f>J17</f>
        <v>6.6666666666666666E-2</v>
      </c>
      <c r="N29" s="69">
        <f>J18</f>
        <v>0.33333333333333331</v>
      </c>
      <c r="O29" s="69">
        <f>J19</f>
        <v>0.2</v>
      </c>
      <c r="P29" s="187">
        <f>J20</f>
        <v>0.13333333333333333</v>
      </c>
      <c r="Q29" s="188"/>
      <c r="R29" s="61">
        <f>J21</f>
        <v>0.26666666666666666</v>
      </c>
      <c r="S29" s="61"/>
      <c r="T29" s="61"/>
    </row>
  </sheetData>
  <mergeCells count="27">
    <mergeCell ref="P7:Q7"/>
    <mergeCell ref="P1:Q1"/>
    <mergeCell ref="P2:Q2"/>
    <mergeCell ref="P3:Q3"/>
    <mergeCell ref="P4:Q4"/>
    <mergeCell ref="P5:Q5"/>
    <mergeCell ref="P6:Q6"/>
    <mergeCell ref="P24:Q24"/>
    <mergeCell ref="P16:Q16"/>
    <mergeCell ref="P13:Q13"/>
    <mergeCell ref="P14:Q14"/>
    <mergeCell ref="P9:Q9"/>
    <mergeCell ref="P10:Q10"/>
    <mergeCell ref="P11:Q11"/>
    <mergeCell ref="P12:Q12"/>
    <mergeCell ref="P17:Q17"/>
    <mergeCell ref="P23:Q23"/>
    <mergeCell ref="P18:Q18"/>
    <mergeCell ref="P19:Q19"/>
    <mergeCell ref="P20:Q20"/>
    <mergeCell ref="P21:Q21"/>
    <mergeCell ref="P22:Q22"/>
    <mergeCell ref="P25:Q25"/>
    <mergeCell ref="P26:Q26"/>
    <mergeCell ref="P27:Q27"/>
    <mergeCell ref="P28:Q28"/>
    <mergeCell ref="P29:Q29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0269-18B0-48B8-BE1C-646620AE8B91}">
  <sheetPr>
    <tabColor theme="5" tint="-0.249977111117893"/>
  </sheetPr>
  <dimension ref="A1:T29"/>
  <sheetViews>
    <sheetView topLeftCell="A13" workbookViewId="0">
      <selection activeCell="S18" sqref="S18"/>
    </sheetView>
  </sheetViews>
  <sheetFormatPr defaultRowHeight="15" x14ac:dyDescent="0.25"/>
  <cols>
    <col min="1" max="4" width="18.42578125" style="11" customWidth="1"/>
    <col min="5" max="5" width="6.140625" style="11" customWidth="1"/>
    <col min="6" max="6" width="5.85546875" style="11" customWidth="1"/>
    <col min="7" max="7" width="16.28515625" style="11" customWidth="1"/>
    <col min="8" max="10" width="10.7109375" style="11" customWidth="1"/>
    <col min="11" max="11" width="9.5703125" style="11" customWidth="1"/>
    <col min="12" max="12" width="22" style="11" customWidth="1"/>
    <col min="13" max="13" width="24.85546875" style="11" customWidth="1"/>
    <col min="14" max="14" width="28.140625" style="11" customWidth="1"/>
    <col min="15" max="15" width="9.42578125" style="11" customWidth="1"/>
    <col min="16" max="16" width="8.5703125" style="11" customWidth="1"/>
    <col min="17" max="17" width="8.140625" style="11" customWidth="1"/>
    <col min="18" max="18" width="13.42578125" style="11" customWidth="1"/>
    <col min="19" max="16384" width="9.140625" style="11"/>
  </cols>
  <sheetData>
    <row r="1" spans="1:20" ht="30" customHeight="1" thickBot="1" x14ac:dyDescent="0.3">
      <c r="A1" s="25" t="s">
        <v>253</v>
      </c>
      <c r="B1" s="80" t="s">
        <v>253</v>
      </c>
      <c r="C1" s="80" t="s">
        <v>253</v>
      </c>
      <c r="D1" s="112" t="s">
        <v>253</v>
      </c>
      <c r="E1" s="127"/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253</v>
      </c>
      <c r="N1" s="161" t="s">
        <v>260</v>
      </c>
      <c r="O1" s="161" t="s">
        <v>322</v>
      </c>
      <c r="P1" s="191" t="s">
        <v>323</v>
      </c>
      <c r="Q1" s="192"/>
      <c r="R1" s="162" t="s">
        <v>258</v>
      </c>
    </row>
    <row r="2" spans="1:20" ht="30" customHeight="1" thickBot="1" x14ac:dyDescent="0.3">
      <c r="A2" s="117" t="s">
        <v>260</v>
      </c>
      <c r="B2" s="111" t="s">
        <v>325</v>
      </c>
      <c r="C2" s="111" t="s">
        <v>321</v>
      </c>
      <c r="D2" s="116" t="s">
        <v>252</v>
      </c>
      <c r="E2" s="128"/>
      <c r="G2" s="44" t="s">
        <v>253</v>
      </c>
      <c r="H2" s="40">
        <v>2</v>
      </c>
      <c r="I2" s="40">
        <v>3</v>
      </c>
      <c r="J2" s="45">
        <f>I2/$I$7</f>
        <v>0.2</v>
      </c>
      <c r="L2" s="155" t="s">
        <v>42</v>
      </c>
      <c r="M2" s="55" t="s">
        <v>18</v>
      </c>
      <c r="N2" s="53" t="s">
        <v>16</v>
      </c>
      <c r="O2" s="53" t="s">
        <v>22</v>
      </c>
      <c r="P2" s="189" t="s">
        <v>270</v>
      </c>
      <c r="Q2" s="190"/>
      <c r="R2" s="129" t="s">
        <v>324</v>
      </c>
    </row>
    <row r="3" spans="1:20" ht="30" customHeight="1" x14ac:dyDescent="0.25">
      <c r="A3" s="78"/>
      <c r="B3" s="107" t="s">
        <v>260</v>
      </c>
      <c r="C3" s="138" t="s">
        <v>260</v>
      </c>
      <c r="D3" s="118" t="s">
        <v>260</v>
      </c>
      <c r="E3" s="127"/>
      <c r="G3" s="44" t="s">
        <v>260</v>
      </c>
      <c r="H3" s="40">
        <v>4</v>
      </c>
      <c r="I3" s="40">
        <v>5</v>
      </c>
      <c r="J3" s="45">
        <f>I3/$I$7</f>
        <v>0.33333333333333331</v>
      </c>
      <c r="L3" s="156" t="s">
        <v>41</v>
      </c>
      <c r="M3" s="56" t="s">
        <v>3</v>
      </c>
      <c r="N3" s="51" t="s">
        <v>16</v>
      </c>
      <c r="O3" s="51" t="s">
        <v>22</v>
      </c>
      <c r="P3" s="183" t="s">
        <v>271</v>
      </c>
      <c r="Q3" s="184"/>
      <c r="R3" s="52">
        <v>499</v>
      </c>
    </row>
    <row r="4" spans="1:20" ht="30" customHeight="1" thickBot="1" x14ac:dyDescent="0.3">
      <c r="A4" s="78"/>
      <c r="B4" s="110" t="s">
        <v>325</v>
      </c>
      <c r="C4" s="111" t="s">
        <v>321</v>
      </c>
      <c r="D4" s="113" t="s">
        <v>252</v>
      </c>
      <c r="E4" s="128"/>
      <c r="G4" s="44" t="s">
        <v>325</v>
      </c>
      <c r="H4" s="40">
        <v>0</v>
      </c>
      <c r="I4" s="40">
        <v>1</v>
      </c>
      <c r="J4" s="45">
        <f>I4/$I$7</f>
        <v>6.6666666666666666E-2</v>
      </c>
      <c r="L4" s="156" t="s">
        <v>40</v>
      </c>
      <c r="M4" s="56" t="s">
        <v>15</v>
      </c>
      <c r="N4" s="51" t="s">
        <v>23</v>
      </c>
      <c r="O4" s="51" t="s">
        <v>22</v>
      </c>
      <c r="P4" s="183" t="s">
        <v>271</v>
      </c>
      <c r="Q4" s="184"/>
      <c r="R4" s="52">
        <v>349</v>
      </c>
    </row>
    <row r="5" spans="1:20" ht="30" customHeight="1" x14ac:dyDescent="0.25">
      <c r="A5" s="78"/>
      <c r="B5" s="78"/>
      <c r="C5" s="25" t="s">
        <v>325</v>
      </c>
      <c r="D5" s="112" t="s">
        <v>325</v>
      </c>
      <c r="E5" s="127"/>
      <c r="G5" s="44" t="s">
        <v>321</v>
      </c>
      <c r="H5" s="40">
        <v>1</v>
      </c>
      <c r="I5" s="40">
        <v>2</v>
      </c>
      <c r="J5" s="45">
        <f>I5/$I$7</f>
        <v>0.13333333333333333</v>
      </c>
      <c r="L5" s="156" t="s">
        <v>27</v>
      </c>
      <c r="M5" s="56" t="s">
        <v>3</v>
      </c>
      <c r="N5" s="51" t="s">
        <v>31</v>
      </c>
      <c r="O5" s="51" t="s">
        <v>33</v>
      </c>
      <c r="P5" s="183" t="s">
        <v>271</v>
      </c>
      <c r="Q5" s="184"/>
      <c r="R5" s="130" t="s">
        <v>30</v>
      </c>
    </row>
    <row r="6" spans="1:20" ht="30" customHeight="1" thickBot="1" x14ac:dyDescent="0.3">
      <c r="A6" s="78"/>
      <c r="B6" s="78"/>
      <c r="C6" s="117" t="s">
        <v>321</v>
      </c>
      <c r="D6" s="116" t="s">
        <v>252</v>
      </c>
      <c r="E6" s="128"/>
      <c r="G6" s="46" t="s">
        <v>252</v>
      </c>
      <c r="H6" s="47">
        <v>3</v>
      </c>
      <c r="I6" s="47">
        <v>4</v>
      </c>
      <c r="J6" s="49">
        <f>I6/$I$7</f>
        <v>0.26666666666666666</v>
      </c>
      <c r="L6" s="156" t="s">
        <v>39</v>
      </c>
      <c r="M6" s="56" t="s">
        <v>3</v>
      </c>
      <c r="N6" s="51" t="s">
        <v>34</v>
      </c>
      <c r="O6" s="51" t="s">
        <v>38</v>
      </c>
      <c r="P6" s="183" t="s">
        <v>271</v>
      </c>
      <c r="Q6" s="184"/>
      <c r="R6" s="130">
        <v>369</v>
      </c>
    </row>
    <row r="7" spans="1:20" ht="30" customHeight="1" thickBot="1" x14ac:dyDescent="0.3">
      <c r="A7" s="78"/>
      <c r="B7" s="78"/>
      <c r="C7" s="78"/>
      <c r="D7" s="114" t="s">
        <v>321</v>
      </c>
      <c r="E7" s="127"/>
      <c r="G7" s="23" t="s">
        <v>261</v>
      </c>
      <c r="H7" s="48">
        <f>SUM(H2:H6)</f>
        <v>10</v>
      </c>
      <c r="I7" s="48">
        <f>SUM(I2:I6)</f>
        <v>15</v>
      </c>
      <c r="J7" s="50">
        <f>SUM(J2:J6)</f>
        <v>1</v>
      </c>
      <c r="L7" s="102"/>
      <c r="M7" s="102"/>
      <c r="N7" s="102"/>
      <c r="O7" s="102"/>
      <c r="P7" s="193"/>
      <c r="Q7" s="193"/>
      <c r="R7" s="103"/>
    </row>
    <row r="8" spans="1:20" ht="30" customHeight="1" thickBot="1" x14ac:dyDescent="0.3">
      <c r="A8" s="78"/>
      <c r="B8" s="78"/>
      <c r="C8" s="78"/>
      <c r="D8" s="119" t="s">
        <v>252</v>
      </c>
      <c r="E8" s="128"/>
      <c r="L8" s="160" t="s">
        <v>263</v>
      </c>
      <c r="M8" s="161" t="s">
        <v>253</v>
      </c>
      <c r="N8" s="161" t="s">
        <v>260</v>
      </c>
      <c r="O8" s="161" t="s">
        <v>322</v>
      </c>
      <c r="P8" s="165" t="s">
        <v>323</v>
      </c>
      <c r="Q8" s="166"/>
      <c r="R8" s="162" t="s">
        <v>258</v>
      </c>
      <c r="S8" s="162" t="s">
        <v>326</v>
      </c>
      <c r="T8" s="162" t="s">
        <v>341</v>
      </c>
    </row>
    <row r="9" spans="1:20" ht="30" customHeight="1" x14ac:dyDescent="0.25">
      <c r="E9" s="128"/>
      <c r="L9" s="155" t="s">
        <v>42</v>
      </c>
      <c r="M9" s="55">
        <v>10</v>
      </c>
      <c r="N9" s="53">
        <v>10</v>
      </c>
      <c r="O9" s="53">
        <v>10</v>
      </c>
      <c r="P9" s="189">
        <v>5</v>
      </c>
      <c r="Q9" s="190"/>
      <c r="R9" s="62">
        <v>3</v>
      </c>
      <c r="S9" s="61">
        <f>M9*$M$14+N9*$N$14+O9*$O$14+P9*$P$14+R9*$R$14</f>
        <v>7.4666666666666668</v>
      </c>
      <c r="T9" s="62">
        <v>4</v>
      </c>
    </row>
    <row r="10" spans="1:20" ht="30" customHeight="1" x14ac:dyDescent="0.25">
      <c r="E10" s="127"/>
      <c r="L10" s="163" t="s">
        <v>41</v>
      </c>
      <c r="M10" s="97">
        <v>7</v>
      </c>
      <c r="N10" s="98">
        <v>10</v>
      </c>
      <c r="O10" s="98">
        <v>10</v>
      </c>
      <c r="P10" s="181">
        <v>10</v>
      </c>
      <c r="Q10" s="182"/>
      <c r="R10" s="99">
        <v>6</v>
      </c>
      <c r="S10" s="92">
        <f>M10*$M$14+N10*$N$14+O10*$O$14+P10*$P$14+R10*$R$14</f>
        <v>8.3333333333333339</v>
      </c>
      <c r="T10" s="99">
        <v>1</v>
      </c>
    </row>
    <row r="11" spans="1:20" ht="30" customHeight="1" x14ac:dyDescent="0.25">
      <c r="L11" s="156" t="s">
        <v>40</v>
      </c>
      <c r="M11" s="56">
        <v>7</v>
      </c>
      <c r="N11" s="51">
        <v>8</v>
      </c>
      <c r="O11" s="51">
        <v>10</v>
      </c>
      <c r="P11" s="183">
        <v>10</v>
      </c>
      <c r="Q11" s="184"/>
      <c r="R11" s="63">
        <v>8</v>
      </c>
      <c r="S11" s="61">
        <f t="shared" ref="S11:S13" si="0">M11*$M$14+N11*$N$14+O11*$O$14+P11*$P$14+R11*$R$14</f>
        <v>8.1999999999999993</v>
      </c>
      <c r="T11" s="63">
        <v>2</v>
      </c>
    </row>
    <row r="12" spans="1:20" ht="30" customHeight="1" x14ac:dyDescent="0.25">
      <c r="L12" s="156" t="s">
        <v>27</v>
      </c>
      <c r="M12" s="56">
        <v>7</v>
      </c>
      <c r="N12" s="51">
        <v>6</v>
      </c>
      <c r="O12" s="51">
        <v>7</v>
      </c>
      <c r="P12" s="183">
        <v>10</v>
      </c>
      <c r="Q12" s="184"/>
      <c r="R12" s="63">
        <v>10</v>
      </c>
      <c r="S12" s="61">
        <f t="shared" si="0"/>
        <v>7.8666666666666671</v>
      </c>
      <c r="T12" s="63">
        <v>3</v>
      </c>
    </row>
    <row r="13" spans="1:20" ht="30" customHeight="1" thickBot="1" x14ac:dyDescent="0.3">
      <c r="L13" s="156" t="s">
        <v>39</v>
      </c>
      <c r="M13" s="65">
        <v>7</v>
      </c>
      <c r="N13" s="66">
        <v>5</v>
      </c>
      <c r="O13" s="66">
        <v>5</v>
      </c>
      <c r="P13" s="185">
        <v>10</v>
      </c>
      <c r="Q13" s="186"/>
      <c r="R13" s="67">
        <v>7</v>
      </c>
      <c r="S13" s="61">
        <f t="shared" si="0"/>
        <v>6.6</v>
      </c>
      <c r="T13" s="67">
        <v>5</v>
      </c>
    </row>
    <row r="14" spans="1:20" ht="30" customHeight="1" thickBot="1" x14ac:dyDescent="0.3">
      <c r="L14" s="159" t="s">
        <v>265</v>
      </c>
      <c r="M14" s="68">
        <f>J2</f>
        <v>0.2</v>
      </c>
      <c r="N14" s="69">
        <f>J3</f>
        <v>0.33333333333333331</v>
      </c>
      <c r="O14" s="69">
        <f>J4</f>
        <v>6.6666666666666666E-2</v>
      </c>
      <c r="P14" s="187">
        <f>J5</f>
        <v>0.13333333333333333</v>
      </c>
      <c r="Q14" s="188"/>
      <c r="R14" s="61">
        <f>J6</f>
        <v>0.26666666666666666</v>
      </c>
      <c r="S14" s="61"/>
      <c r="T14" s="61"/>
    </row>
    <row r="15" spans="1:20" ht="30" customHeight="1" thickBot="1" x14ac:dyDescent="0.3"/>
    <row r="16" spans="1:20" ht="30" customHeight="1" thickBot="1" x14ac:dyDescent="0.3">
      <c r="A16" s="25" t="s">
        <v>253</v>
      </c>
      <c r="B16" s="80" t="s">
        <v>253</v>
      </c>
      <c r="C16" s="24" t="s">
        <v>253</v>
      </c>
      <c r="D16" s="112" t="s">
        <v>253</v>
      </c>
      <c r="E16" s="127"/>
      <c r="G16" s="169" t="s">
        <v>337</v>
      </c>
      <c r="H16" s="170" t="s">
        <v>338</v>
      </c>
      <c r="I16" s="170" t="s">
        <v>339</v>
      </c>
      <c r="J16" s="171" t="s">
        <v>265</v>
      </c>
      <c r="L16" s="160" t="s">
        <v>263</v>
      </c>
      <c r="M16" s="161" t="s">
        <v>253</v>
      </c>
      <c r="N16" s="161" t="s">
        <v>260</v>
      </c>
      <c r="O16" s="161" t="s">
        <v>322</v>
      </c>
      <c r="P16" s="191" t="s">
        <v>332</v>
      </c>
      <c r="Q16" s="192"/>
      <c r="R16" s="162" t="s">
        <v>258</v>
      </c>
    </row>
    <row r="17" spans="1:20" ht="30" customHeight="1" thickBot="1" x14ac:dyDescent="0.3">
      <c r="A17" s="117" t="s">
        <v>260</v>
      </c>
      <c r="B17" s="111" t="s">
        <v>325</v>
      </c>
      <c r="C17" s="115" t="s">
        <v>332</v>
      </c>
      <c r="D17" s="116" t="s">
        <v>252</v>
      </c>
      <c r="E17" s="128"/>
      <c r="G17" s="44" t="s">
        <v>253</v>
      </c>
      <c r="H17" s="40">
        <v>1</v>
      </c>
      <c r="I17" s="40">
        <v>2</v>
      </c>
      <c r="J17" s="45">
        <f>I17/$I$22</f>
        <v>0.13333333333333333</v>
      </c>
      <c r="L17" s="155" t="s">
        <v>50</v>
      </c>
      <c r="M17" s="55" t="s">
        <v>18</v>
      </c>
      <c r="N17" s="53" t="s">
        <v>16</v>
      </c>
      <c r="O17" s="53" t="s">
        <v>22</v>
      </c>
      <c r="P17" s="189">
        <v>2</v>
      </c>
      <c r="Q17" s="190"/>
      <c r="R17" s="172">
        <v>2329</v>
      </c>
    </row>
    <row r="18" spans="1:20" ht="30" customHeight="1" x14ac:dyDescent="0.25">
      <c r="A18" s="78"/>
      <c r="B18" s="107" t="s">
        <v>260</v>
      </c>
      <c r="C18" s="138" t="s">
        <v>260</v>
      </c>
      <c r="D18" s="118" t="s">
        <v>260</v>
      </c>
      <c r="E18" s="127"/>
      <c r="G18" s="44" t="s">
        <v>260</v>
      </c>
      <c r="H18" s="40">
        <v>4</v>
      </c>
      <c r="I18" s="40">
        <v>5</v>
      </c>
      <c r="J18" s="45">
        <f t="shared" ref="J18:J21" si="1">I18/$I$22</f>
        <v>0.33333333333333331</v>
      </c>
      <c r="L18" s="156" t="s">
        <v>49</v>
      </c>
      <c r="M18" s="56" t="s">
        <v>53</v>
      </c>
      <c r="N18" s="51" t="s">
        <v>16</v>
      </c>
      <c r="O18" s="51" t="s">
        <v>54</v>
      </c>
      <c r="P18" s="183">
        <v>5</v>
      </c>
      <c r="Q18" s="184"/>
      <c r="R18" s="52">
        <v>1309</v>
      </c>
    </row>
    <row r="19" spans="1:20" ht="30" customHeight="1" thickBot="1" x14ac:dyDescent="0.3">
      <c r="A19" s="78"/>
      <c r="B19" s="110" t="s">
        <v>325</v>
      </c>
      <c r="C19" s="111" t="s">
        <v>332</v>
      </c>
      <c r="D19" s="113" t="s">
        <v>252</v>
      </c>
      <c r="E19" s="128"/>
      <c r="G19" s="44" t="s">
        <v>325</v>
      </c>
      <c r="H19" s="40">
        <v>0</v>
      </c>
      <c r="I19" s="40">
        <v>1</v>
      </c>
      <c r="J19" s="45">
        <f t="shared" si="1"/>
        <v>6.6666666666666666E-2</v>
      </c>
      <c r="L19" s="156" t="s">
        <v>48</v>
      </c>
      <c r="M19" s="56" t="s">
        <v>53</v>
      </c>
      <c r="N19" s="51" t="s">
        <v>23</v>
      </c>
      <c r="O19" s="51" t="s">
        <v>22</v>
      </c>
      <c r="P19" s="183">
        <v>5</v>
      </c>
      <c r="Q19" s="184"/>
      <c r="R19" s="52">
        <v>1009</v>
      </c>
    </row>
    <row r="20" spans="1:20" ht="30" customHeight="1" x14ac:dyDescent="0.25">
      <c r="A20" s="78"/>
      <c r="B20" s="78"/>
      <c r="C20" s="25" t="s">
        <v>325</v>
      </c>
      <c r="D20" s="112" t="s">
        <v>325</v>
      </c>
      <c r="E20" s="127"/>
      <c r="G20" s="44" t="s">
        <v>332</v>
      </c>
      <c r="H20" s="40">
        <v>3</v>
      </c>
      <c r="I20" s="40">
        <v>4</v>
      </c>
      <c r="J20" s="45">
        <f t="shared" si="1"/>
        <v>0.26666666666666666</v>
      </c>
      <c r="L20" s="156" t="s">
        <v>59</v>
      </c>
      <c r="M20" s="56" t="s">
        <v>60</v>
      </c>
      <c r="N20" s="51" t="s">
        <v>34</v>
      </c>
      <c r="O20" s="51" t="s">
        <v>54</v>
      </c>
      <c r="P20" s="183">
        <v>10</v>
      </c>
      <c r="Q20" s="184"/>
      <c r="R20" s="130">
        <v>1690</v>
      </c>
    </row>
    <row r="21" spans="1:20" ht="30" customHeight="1" thickBot="1" x14ac:dyDescent="0.3">
      <c r="A21" s="78"/>
      <c r="B21" s="78"/>
      <c r="C21" s="117" t="s">
        <v>332</v>
      </c>
      <c r="D21" s="116" t="s">
        <v>252</v>
      </c>
      <c r="E21" s="128"/>
      <c r="G21" s="46" t="s">
        <v>252</v>
      </c>
      <c r="H21" s="47">
        <v>2</v>
      </c>
      <c r="I21" s="47">
        <v>3</v>
      </c>
      <c r="J21" s="45">
        <f t="shared" si="1"/>
        <v>0.2</v>
      </c>
      <c r="L21" s="156" t="s">
        <v>61</v>
      </c>
      <c r="M21" s="56" t="s">
        <v>53</v>
      </c>
      <c r="N21" s="51" t="s">
        <v>16</v>
      </c>
      <c r="O21" s="51" t="s">
        <v>62</v>
      </c>
      <c r="P21" s="183">
        <v>2</v>
      </c>
      <c r="Q21" s="184"/>
      <c r="R21" s="130">
        <v>1399</v>
      </c>
    </row>
    <row r="22" spans="1:20" ht="30" customHeight="1" thickBot="1" x14ac:dyDescent="0.3">
      <c r="A22" s="78"/>
      <c r="B22" s="78"/>
      <c r="C22" s="78"/>
      <c r="D22" s="120" t="s">
        <v>332</v>
      </c>
      <c r="E22" s="127"/>
      <c r="G22" s="23" t="s">
        <v>261</v>
      </c>
      <c r="H22" s="48">
        <f>SUM(H17:H21)</f>
        <v>10</v>
      </c>
      <c r="I22" s="48">
        <f>SUM(I17:I21)</f>
        <v>15</v>
      </c>
      <c r="J22" s="50">
        <f>SUM(J17:J21)</f>
        <v>1</v>
      </c>
      <c r="L22" s="102"/>
      <c r="M22" s="102"/>
      <c r="N22" s="102"/>
      <c r="O22" s="102"/>
      <c r="P22" s="193"/>
      <c r="Q22" s="193"/>
      <c r="R22" s="103"/>
    </row>
    <row r="23" spans="1:20" ht="30" customHeight="1" thickBot="1" x14ac:dyDescent="0.3">
      <c r="A23" s="78"/>
      <c r="B23" s="78"/>
      <c r="C23" s="78"/>
      <c r="D23" s="121" t="s">
        <v>252</v>
      </c>
      <c r="E23" s="128"/>
      <c r="L23" s="160" t="s">
        <v>263</v>
      </c>
      <c r="M23" s="161" t="s">
        <v>253</v>
      </c>
      <c r="N23" s="161" t="s">
        <v>260</v>
      </c>
      <c r="O23" s="161" t="s">
        <v>322</v>
      </c>
      <c r="P23" s="191" t="s">
        <v>332</v>
      </c>
      <c r="Q23" s="192"/>
      <c r="R23" s="162" t="s">
        <v>258</v>
      </c>
      <c r="S23" s="162" t="s">
        <v>326</v>
      </c>
      <c r="T23" s="162" t="s">
        <v>341</v>
      </c>
    </row>
    <row r="24" spans="1:20" ht="30" customHeight="1" x14ac:dyDescent="0.25">
      <c r="E24" s="128"/>
      <c r="L24" s="155" t="s">
        <v>50</v>
      </c>
      <c r="M24" s="55">
        <v>10</v>
      </c>
      <c r="N24" s="53">
        <v>10</v>
      </c>
      <c r="O24" s="53">
        <v>5</v>
      </c>
      <c r="P24" s="189">
        <v>5</v>
      </c>
      <c r="Q24" s="190"/>
      <c r="R24" s="62">
        <v>2</v>
      </c>
      <c r="S24" s="61">
        <f>M24*$M$29+N24*$N$29+O24*$O$29+P24*$P$29+R24*$R$29</f>
        <v>6.7333333333333325</v>
      </c>
      <c r="T24" s="62">
        <v>5</v>
      </c>
    </row>
    <row r="25" spans="1:20" ht="30" customHeight="1" x14ac:dyDescent="0.25">
      <c r="E25" s="127"/>
      <c r="L25" s="163" t="s">
        <v>49</v>
      </c>
      <c r="M25" s="97">
        <v>7</v>
      </c>
      <c r="N25" s="98">
        <v>10</v>
      </c>
      <c r="O25" s="98">
        <v>10</v>
      </c>
      <c r="P25" s="181">
        <v>7</v>
      </c>
      <c r="Q25" s="182"/>
      <c r="R25" s="99">
        <v>7</v>
      </c>
      <c r="S25" s="92">
        <f t="shared" ref="S25:S28" si="2">M25*$M$29+N25*$N$29+O25*$O$29+P25*$P$29+R25*$R$29</f>
        <v>8.2000000000000011</v>
      </c>
      <c r="T25" s="99">
        <v>1</v>
      </c>
    </row>
    <row r="26" spans="1:20" ht="30" customHeight="1" x14ac:dyDescent="0.25">
      <c r="L26" s="156" t="s">
        <v>48</v>
      </c>
      <c r="M26" s="56">
        <v>7</v>
      </c>
      <c r="N26" s="51">
        <v>8</v>
      </c>
      <c r="O26" s="51">
        <v>6</v>
      </c>
      <c r="P26" s="183">
        <v>7</v>
      </c>
      <c r="Q26" s="184"/>
      <c r="R26" s="63">
        <v>10</v>
      </c>
      <c r="S26" s="61">
        <f t="shared" si="2"/>
        <v>7.8666666666666663</v>
      </c>
      <c r="T26" s="63">
        <v>2</v>
      </c>
    </row>
    <row r="27" spans="1:20" ht="30" customHeight="1" x14ac:dyDescent="0.25">
      <c r="L27" s="156" t="s">
        <v>59</v>
      </c>
      <c r="M27" s="56">
        <v>8</v>
      </c>
      <c r="N27" s="51">
        <v>6</v>
      </c>
      <c r="O27" s="51">
        <v>10</v>
      </c>
      <c r="P27" s="183">
        <v>10</v>
      </c>
      <c r="Q27" s="184"/>
      <c r="R27" s="63">
        <v>4</v>
      </c>
      <c r="S27" s="61">
        <f t="shared" si="2"/>
        <v>7.1999999999999993</v>
      </c>
      <c r="T27" s="63">
        <v>4</v>
      </c>
    </row>
    <row r="28" spans="1:20" ht="30" customHeight="1" thickBot="1" x14ac:dyDescent="0.3">
      <c r="L28" s="156" t="s">
        <v>61</v>
      </c>
      <c r="M28" s="65">
        <v>7</v>
      </c>
      <c r="N28" s="66">
        <v>10</v>
      </c>
      <c r="O28" s="66">
        <v>8</v>
      </c>
      <c r="P28" s="185">
        <v>5</v>
      </c>
      <c r="Q28" s="186"/>
      <c r="R28" s="67">
        <v>6</v>
      </c>
      <c r="S28" s="61">
        <f t="shared" si="2"/>
        <v>7.333333333333333</v>
      </c>
      <c r="T28" s="67">
        <v>3</v>
      </c>
    </row>
    <row r="29" spans="1:20" ht="30" customHeight="1" thickBot="1" x14ac:dyDescent="0.3">
      <c r="L29" s="159" t="s">
        <v>265</v>
      </c>
      <c r="M29" s="68">
        <f>J17</f>
        <v>0.13333333333333333</v>
      </c>
      <c r="N29" s="69">
        <f>J18</f>
        <v>0.33333333333333331</v>
      </c>
      <c r="O29" s="69">
        <f>J19</f>
        <v>6.6666666666666666E-2</v>
      </c>
      <c r="P29" s="187">
        <f>J20</f>
        <v>0.26666666666666666</v>
      </c>
      <c r="Q29" s="188"/>
      <c r="R29" s="61">
        <f>J21</f>
        <v>0.2</v>
      </c>
      <c r="S29" s="61"/>
      <c r="T29" s="61"/>
    </row>
  </sheetData>
  <mergeCells count="27">
    <mergeCell ref="P6:Q6"/>
    <mergeCell ref="P1:Q1"/>
    <mergeCell ref="P2:Q2"/>
    <mergeCell ref="P3:Q3"/>
    <mergeCell ref="P4:Q4"/>
    <mergeCell ref="P5:Q5"/>
    <mergeCell ref="P20:Q20"/>
    <mergeCell ref="P7:Q7"/>
    <mergeCell ref="P9:Q9"/>
    <mergeCell ref="P10:Q10"/>
    <mergeCell ref="P11:Q11"/>
    <mergeCell ref="P12:Q12"/>
    <mergeCell ref="P13:Q13"/>
    <mergeCell ref="P14:Q14"/>
    <mergeCell ref="P16:Q16"/>
    <mergeCell ref="P17:Q17"/>
    <mergeCell ref="P18:Q18"/>
    <mergeCell ref="P19:Q19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6671-A981-4C2D-A2BD-8D374087F0CA}">
  <sheetPr>
    <tabColor theme="9" tint="-0.249977111117893"/>
  </sheetPr>
  <dimension ref="A1:T29"/>
  <sheetViews>
    <sheetView workbookViewId="0">
      <selection activeCell="R20" sqref="R20"/>
    </sheetView>
  </sheetViews>
  <sheetFormatPr defaultRowHeight="15" x14ac:dyDescent="0.25"/>
  <cols>
    <col min="1" max="4" width="18.42578125" style="11" customWidth="1"/>
    <col min="5" max="5" width="6.28515625" style="11" customWidth="1"/>
    <col min="6" max="6" width="6.5703125" style="11" customWidth="1"/>
    <col min="7" max="7" width="16.28515625" style="11" customWidth="1"/>
    <col min="8" max="10" width="10.7109375" style="11" customWidth="1"/>
    <col min="11" max="11" width="9.5703125" style="11" customWidth="1"/>
    <col min="12" max="12" width="22" style="11" customWidth="1"/>
    <col min="13" max="13" width="24.85546875" style="11" customWidth="1"/>
    <col min="14" max="14" width="28" style="11" customWidth="1"/>
    <col min="15" max="15" width="9.42578125" style="11" customWidth="1"/>
    <col min="16" max="16" width="8.5703125" style="11" customWidth="1"/>
    <col min="17" max="17" width="8.140625" style="11" customWidth="1"/>
    <col min="18" max="18" width="13.42578125" style="11" customWidth="1"/>
    <col min="19" max="16384" width="9.140625" style="11"/>
  </cols>
  <sheetData>
    <row r="1" spans="1:20" ht="30" customHeight="1" thickBot="1" x14ac:dyDescent="0.3">
      <c r="A1" s="107" t="s">
        <v>253</v>
      </c>
      <c r="B1" s="24" t="s">
        <v>253</v>
      </c>
      <c r="C1" s="80" t="s">
        <v>253</v>
      </c>
      <c r="D1" s="112" t="s">
        <v>253</v>
      </c>
      <c r="E1" s="127"/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253</v>
      </c>
      <c r="N1" s="161" t="s">
        <v>260</v>
      </c>
      <c r="O1" s="161" t="s">
        <v>322</v>
      </c>
      <c r="P1" s="191" t="s">
        <v>323</v>
      </c>
      <c r="Q1" s="192"/>
      <c r="R1" s="162" t="s">
        <v>258</v>
      </c>
    </row>
    <row r="2" spans="1:20" ht="30" customHeight="1" thickBot="1" x14ac:dyDescent="0.3">
      <c r="A2" s="110" t="s">
        <v>260</v>
      </c>
      <c r="B2" s="115" t="s">
        <v>325</v>
      </c>
      <c r="C2" s="111" t="s">
        <v>321</v>
      </c>
      <c r="D2" s="116" t="s">
        <v>252</v>
      </c>
      <c r="E2" s="128"/>
      <c r="G2" s="44" t="s">
        <v>253</v>
      </c>
      <c r="H2" s="40">
        <v>2</v>
      </c>
      <c r="I2" s="40">
        <v>3</v>
      </c>
      <c r="J2" s="45">
        <f>I2/$I$7</f>
        <v>0.2</v>
      </c>
      <c r="L2" s="155" t="s">
        <v>42</v>
      </c>
      <c r="M2" s="55" t="s">
        <v>18</v>
      </c>
      <c r="N2" s="53" t="s">
        <v>16</v>
      </c>
      <c r="O2" s="53" t="s">
        <v>22</v>
      </c>
      <c r="P2" s="189" t="s">
        <v>270</v>
      </c>
      <c r="Q2" s="190"/>
      <c r="R2" s="129" t="s">
        <v>324</v>
      </c>
    </row>
    <row r="3" spans="1:20" ht="30" customHeight="1" x14ac:dyDescent="0.25">
      <c r="A3" s="78"/>
      <c r="B3" s="25" t="s">
        <v>260</v>
      </c>
      <c r="C3" s="138" t="s">
        <v>260</v>
      </c>
      <c r="D3" s="112" t="s">
        <v>260</v>
      </c>
      <c r="E3" s="127"/>
      <c r="G3" s="44" t="s">
        <v>260</v>
      </c>
      <c r="H3" s="40">
        <v>1</v>
      </c>
      <c r="I3" s="40">
        <v>2</v>
      </c>
      <c r="J3" s="45">
        <f>I3/$I$7</f>
        <v>0.13333333333333333</v>
      </c>
      <c r="L3" s="156" t="s">
        <v>41</v>
      </c>
      <c r="M3" s="56" t="s">
        <v>3</v>
      </c>
      <c r="N3" s="51" t="s">
        <v>16</v>
      </c>
      <c r="O3" s="51" t="s">
        <v>22</v>
      </c>
      <c r="P3" s="183" t="s">
        <v>271</v>
      </c>
      <c r="Q3" s="184"/>
      <c r="R3" s="52">
        <v>499</v>
      </c>
    </row>
    <row r="4" spans="1:20" ht="30" customHeight="1" thickBot="1" x14ac:dyDescent="0.3">
      <c r="A4" s="78"/>
      <c r="B4" s="117" t="s">
        <v>325</v>
      </c>
      <c r="C4" s="111" t="s">
        <v>321</v>
      </c>
      <c r="D4" s="116" t="s">
        <v>252</v>
      </c>
      <c r="E4" s="128"/>
      <c r="G4" s="44" t="s">
        <v>325</v>
      </c>
      <c r="H4" s="40">
        <v>4</v>
      </c>
      <c r="I4" s="40">
        <v>5</v>
      </c>
      <c r="J4" s="45">
        <f>I4/$I$7</f>
        <v>0.33333333333333331</v>
      </c>
      <c r="L4" s="156" t="s">
        <v>40</v>
      </c>
      <c r="M4" s="56" t="s">
        <v>15</v>
      </c>
      <c r="N4" s="51" t="s">
        <v>23</v>
      </c>
      <c r="O4" s="51" t="s">
        <v>22</v>
      </c>
      <c r="P4" s="183" t="s">
        <v>271</v>
      </c>
      <c r="Q4" s="184"/>
      <c r="R4" s="52">
        <v>349</v>
      </c>
    </row>
    <row r="5" spans="1:20" ht="30" customHeight="1" x14ac:dyDescent="0.25">
      <c r="A5" s="78"/>
      <c r="B5" s="78"/>
      <c r="C5" s="107" t="s">
        <v>325</v>
      </c>
      <c r="D5" s="118" t="s">
        <v>325</v>
      </c>
      <c r="E5" s="127"/>
      <c r="G5" s="44" t="s">
        <v>321</v>
      </c>
      <c r="H5" s="40">
        <v>0</v>
      </c>
      <c r="I5" s="40">
        <v>1</v>
      </c>
      <c r="J5" s="45">
        <f>I5/$I$7</f>
        <v>6.6666666666666666E-2</v>
      </c>
      <c r="L5" s="156" t="s">
        <v>27</v>
      </c>
      <c r="M5" s="56" t="s">
        <v>3</v>
      </c>
      <c r="N5" s="51" t="s">
        <v>31</v>
      </c>
      <c r="O5" s="51" t="s">
        <v>33</v>
      </c>
      <c r="P5" s="183" t="s">
        <v>271</v>
      </c>
      <c r="Q5" s="184"/>
      <c r="R5" s="130" t="s">
        <v>30</v>
      </c>
    </row>
    <row r="6" spans="1:20" ht="30" customHeight="1" thickBot="1" x14ac:dyDescent="0.3">
      <c r="A6" s="78"/>
      <c r="B6" s="78"/>
      <c r="C6" s="110" t="s">
        <v>321</v>
      </c>
      <c r="D6" s="113" t="s">
        <v>252</v>
      </c>
      <c r="E6" s="128"/>
      <c r="G6" s="46" t="s">
        <v>252</v>
      </c>
      <c r="H6" s="47">
        <v>3</v>
      </c>
      <c r="I6" s="47">
        <v>4</v>
      </c>
      <c r="J6" s="49">
        <f>I6/$I$7</f>
        <v>0.26666666666666666</v>
      </c>
      <c r="L6" s="156" t="s">
        <v>39</v>
      </c>
      <c r="M6" s="56" t="s">
        <v>3</v>
      </c>
      <c r="N6" s="51" t="s">
        <v>34</v>
      </c>
      <c r="O6" s="51" t="s">
        <v>38</v>
      </c>
      <c r="P6" s="183" t="s">
        <v>271</v>
      </c>
      <c r="Q6" s="184"/>
      <c r="R6" s="130">
        <v>369</v>
      </c>
    </row>
    <row r="7" spans="1:20" ht="30" customHeight="1" thickBot="1" x14ac:dyDescent="0.3">
      <c r="A7" s="78"/>
      <c r="B7" s="78"/>
      <c r="C7" s="78"/>
      <c r="D7" s="114" t="s">
        <v>321</v>
      </c>
      <c r="E7" s="127"/>
      <c r="G7" s="23" t="s">
        <v>261</v>
      </c>
      <c r="H7" s="48">
        <f>SUM(H2:H6)</f>
        <v>10</v>
      </c>
      <c r="I7" s="48">
        <f>SUM(I2:I6)</f>
        <v>15</v>
      </c>
      <c r="J7" s="50">
        <f>SUM(J2:J6)</f>
        <v>1</v>
      </c>
      <c r="L7" s="102"/>
      <c r="M7" s="102"/>
      <c r="N7" s="102"/>
      <c r="O7" s="102"/>
      <c r="P7" s="193"/>
      <c r="Q7" s="193"/>
      <c r="R7" s="103"/>
    </row>
    <row r="8" spans="1:20" ht="30" customHeight="1" thickBot="1" x14ac:dyDescent="0.3">
      <c r="A8" s="78"/>
      <c r="B8" s="78"/>
      <c r="C8" s="78"/>
      <c r="D8" s="119" t="s">
        <v>252</v>
      </c>
      <c r="E8" s="128"/>
      <c r="L8" s="160" t="s">
        <v>263</v>
      </c>
      <c r="M8" s="161" t="s">
        <v>253</v>
      </c>
      <c r="N8" s="161" t="s">
        <v>260</v>
      </c>
      <c r="O8" s="161" t="s">
        <v>322</v>
      </c>
      <c r="P8" s="165" t="s">
        <v>323</v>
      </c>
      <c r="Q8" s="166"/>
      <c r="R8" s="162" t="s">
        <v>258</v>
      </c>
      <c r="S8" s="162" t="s">
        <v>326</v>
      </c>
      <c r="T8" s="162" t="s">
        <v>341</v>
      </c>
    </row>
    <row r="9" spans="1:20" ht="30" customHeight="1" x14ac:dyDescent="0.25">
      <c r="E9" s="128"/>
      <c r="L9" s="155" t="s">
        <v>42</v>
      </c>
      <c r="M9" s="55">
        <v>10</v>
      </c>
      <c r="N9" s="53">
        <v>10</v>
      </c>
      <c r="O9" s="53">
        <v>10</v>
      </c>
      <c r="P9" s="189">
        <v>5</v>
      </c>
      <c r="Q9" s="190"/>
      <c r="R9" s="62">
        <v>3</v>
      </c>
      <c r="S9" s="61">
        <f>M9*$M$14+N9*$N$14+O9*$O$14+P9*$P$14+R9*$R$14</f>
        <v>7.7999999999999989</v>
      </c>
      <c r="T9" s="62">
        <v>4</v>
      </c>
    </row>
    <row r="10" spans="1:20" ht="30" customHeight="1" x14ac:dyDescent="0.25">
      <c r="E10" s="127"/>
      <c r="L10" s="156" t="s">
        <v>41</v>
      </c>
      <c r="M10" s="56">
        <v>7</v>
      </c>
      <c r="N10" s="51">
        <v>10</v>
      </c>
      <c r="O10" s="51">
        <v>10</v>
      </c>
      <c r="P10" s="183">
        <v>10</v>
      </c>
      <c r="Q10" s="184"/>
      <c r="R10" s="63">
        <v>6</v>
      </c>
      <c r="S10" s="61">
        <f>M10*$M$14+N10*$N$14+O10*$O$14+P10*$P$14+R10*$R$14</f>
        <v>8.3333333333333339</v>
      </c>
      <c r="T10" s="63">
        <v>2</v>
      </c>
    </row>
    <row r="11" spans="1:20" ht="30" customHeight="1" x14ac:dyDescent="0.25">
      <c r="L11" s="163" t="s">
        <v>40</v>
      </c>
      <c r="M11" s="97">
        <v>7</v>
      </c>
      <c r="N11" s="98">
        <v>8</v>
      </c>
      <c r="O11" s="98">
        <v>10</v>
      </c>
      <c r="P11" s="181">
        <v>10</v>
      </c>
      <c r="Q11" s="182"/>
      <c r="R11" s="99">
        <v>8</v>
      </c>
      <c r="S11" s="92">
        <f t="shared" ref="S11:S13" si="0">M11*$M$14+N11*$N$14+O11*$O$14+P11*$P$14+R11*$R$14</f>
        <v>8.6</v>
      </c>
      <c r="T11" s="99">
        <v>1</v>
      </c>
    </row>
    <row r="12" spans="1:20" ht="30" customHeight="1" x14ac:dyDescent="0.25">
      <c r="L12" s="156" t="s">
        <v>27</v>
      </c>
      <c r="M12" s="56">
        <v>7</v>
      </c>
      <c r="N12" s="51">
        <v>6</v>
      </c>
      <c r="O12" s="51">
        <v>7</v>
      </c>
      <c r="P12" s="183">
        <v>10</v>
      </c>
      <c r="Q12" s="184"/>
      <c r="R12" s="63">
        <v>10</v>
      </c>
      <c r="S12" s="61">
        <f t="shared" si="0"/>
        <v>7.8666666666666671</v>
      </c>
      <c r="T12" s="63">
        <v>3</v>
      </c>
    </row>
    <row r="13" spans="1:20" ht="30" customHeight="1" thickBot="1" x14ac:dyDescent="0.3">
      <c r="L13" s="156" t="s">
        <v>39</v>
      </c>
      <c r="M13" s="65">
        <v>7</v>
      </c>
      <c r="N13" s="66">
        <v>5</v>
      </c>
      <c r="O13" s="66">
        <v>5</v>
      </c>
      <c r="P13" s="185">
        <v>10</v>
      </c>
      <c r="Q13" s="186"/>
      <c r="R13" s="67">
        <v>7</v>
      </c>
      <c r="S13" s="61">
        <f t="shared" si="0"/>
        <v>6.2666666666666675</v>
      </c>
      <c r="T13" s="67">
        <v>5</v>
      </c>
    </row>
    <row r="14" spans="1:20" ht="30" customHeight="1" thickBot="1" x14ac:dyDescent="0.3">
      <c r="L14" s="159" t="s">
        <v>265</v>
      </c>
      <c r="M14" s="68">
        <f>J2</f>
        <v>0.2</v>
      </c>
      <c r="N14" s="69">
        <f>J3</f>
        <v>0.13333333333333333</v>
      </c>
      <c r="O14" s="69">
        <f>J4</f>
        <v>0.33333333333333331</v>
      </c>
      <c r="P14" s="187">
        <f>J5</f>
        <v>6.6666666666666666E-2</v>
      </c>
      <c r="Q14" s="188"/>
      <c r="R14" s="61">
        <f>J6</f>
        <v>0.26666666666666666</v>
      </c>
      <c r="S14" s="61"/>
      <c r="T14" s="61"/>
    </row>
    <row r="15" spans="1:20" ht="30" customHeight="1" thickBot="1" x14ac:dyDescent="0.3"/>
    <row r="16" spans="1:20" ht="30" customHeight="1" thickBot="1" x14ac:dyDescent="0.3">
      <c r="A16" s="107" t="s">
        <v>253</v>
      </c>
      <c r="B16" s="24" t="s">
        <v>253</v>
      </c>
      <c r="C16" s="24" t="s">
        <v>253</v>
      </c>
      <c r="D16" s="112" t="s">
        <v>253</v>
      </c>
      <c r="E16" s="127"/>
      <c r="G16" s="169" t="s">
        <v>337</v>
      </c>
      <c r="H16" s="170" t="s">
        <v>338</v>
      </c>
      <c r="I16" s="170" t="s">
        <v>339</v>
      </c>
      <c r="J16" s="171" t="s">
        <v>265</v>
      </c>
      <c r="L16" s="160" t="s">
        <v>263</v>
      </c>
      <c r="M16" s="161" t="s">
        <v>253</v>
      </c>
      <c r="N16" s="161" t="s">
        <v>260</v>
      </c>
      <c r="O16" s="161" t="s">
        <v>322</v>
      </c>
      <c r="P16" s="191" t="s">
        <v>332</v>
      </c>
      <c r="Q16" s="192"/>
      <c r="R16" s="162" t="s">
        <v>258</v>
      </c>
    </row>
    <row r="17" spans="1:20" ht="30" customHeight="1" thickBot="1" x14ac:dyDescent="0.3">
      <c r="A17" s="110" t="s">
        <v>260</v>
      </c>
      <c r="B17" s="115" t="s">
        <v>325</v>
      </c>
      <c r="C17" s="115" t="s">
        <v>332</v>
      </c>
      <c r="D17" s="116" t="s">
        <v>252</v>
      </c>
      <c r="E17" s="128"/>
      <c r="G17" s="44" t="s">
        <v>253</v>
      </c>
      <c r="H17" s="40">
        <v>1</v>
      </c>
      <c r="I17" s="40">
        <v>1</v>
      </c>
      <c r="J17" s="45">
        <f>I17/$I$22</f>
        <v>0.1</v>
      </c>
      <c r="L17" s="155" t="s">
        <v>50</v>
      </c>
      <c r="M17" s="55" t="s">
        <v>18</v>
      </c>
      <c r="N17" s="53" t="s">
        <v>16</v>
      </c>
      <c r="O17" s="53" t="s">
        <v>22</v>
      </c>
      <c r="P17" s="189">
        <v>2</v>
      </c>
      <c r="Q17" s="190"/>
      <c r="R17" s="129">
        <v>2329</v>
      </c>
    </row>
    <row r="18" spans="1:20" ht="30" customHeight="1" x14ac:dyDescent="0.25">
      <c r="A18" s="78"/>
      <c r="B18" s="25" t="s">
        <v>260</v>
      </c>
      <c r="C18" s="151" t="s">
        <v>260</v>
      </c>
      <c r="D18" s="118" t="s">
        <v>260</v>
      </c>
      <c r="E18" s="127"/>
      <c r="G18" s="44" t="s">
        <v>260</v>
      </c>
      <c r="H18" s="40">
        <v>1</v>
      </c>
      <c r="I18" s="40">
        <v>1</v>
      </c>
      <c r="J18" s="45">
        <f t="shared" ref="J18:J21" si="1">I18/$I$22</f>
        <v>0.1</v>
      </c>
      <c r="L18" s="156" t="s">
        <v>49</v>
      </c>
      <c r="M18" s="56" t="s">
        <v>53</v>
      </c>
      <c r="N18" s="51" t="s">
        <v>16</v>
      </c>
      <c r="O18" s="51" t="s">
        <v>54</v>
      </c>
      <c r="P18" s="183">
        <v>5</v>
      </c>
      <c r="Q18" s="184"/>
      <c r="R18" s="52">
        <v>1309</v>
      </c>
    </row>
    <row r="19" spans="1:20" ht="30" customHeight="1" thickBot="1" x14ac:dyDescent="0.3">
      <c r="A19" s="78"/>
      <c r="B19" s="117" t="s">
        <v>325</v>
      </c>
      <c r="C19" s="115" t="s">
        <v>332</v>
      </c>
      <c r="D19" s="113" t="s">
        <v>252</v>
      </c>
      <c r="E19" s="128"/>
      <c r="G19" s="44" t="s">
        <v>325</v>
      </c>
      <c r="H19" s="40">
        <v>4</v>
      </c>
      <c r="I19" s="40">
        <v>4</v>
      </c>
      <c r="J19" s="45">
        <f t="shared" si="1"/>
        <v>0.4</v>
      </c>
      <c r="L19" s="156" t="s">
        <v>48</v>
      </c>
      <c r="M19" s="56" t="s">
        <v>53</v>
      </c>
      <c r="N19" s="51" t="s">
        <v>23</v>
      </c>
      <c r="O19" s="51" t="s">
        <v>22</v>
      </c>
      <c r="P19" s="183">
        <v>5</v>
      </c>
      <c r="Q19" s="184"/>
      <c r="R19" s="52">
        <v>1009</v>
      </c>
    </row>
    <row r="20" spans="1:20" ht="30" customHeight="1" x14ac:dyDescent="0.25">
      <c r="A20" s="78"/>
      <c r="B20" s="78"/>
      <c r="C20" s="107" t="s">
        <v>325</v>
      </c>
      <c r="D20" s="118" t="s">
        <v>325</v>
      </c>
      <c r="E20" s="127"/>
      <c r="G20" s="44" t="s">
        <v>332</v>
      </c>
      <c r="H20" s="40">
        <v>3</v>
      </c>
      <c r="I20" s="40">
        <v>3</v>
      </c>
      <c r="J20" s="45">
        <f t="shared" si="1"/>
        <v>0.3</v>
      </c>
      <c r="L20" s="156" t="s">
        <v>59</v>
      </c>
      <c r="M20" s="56" t="s">
        <v>60</v>
      </c>
      <c r="N20" s="51" t="s">
        <v>34</v>
      </c>
      <c r="O20" s="51" t="s">
        <v>54</v>
      </c>
      <c r="P20" s="183">
        <v>10</v>
      </c>
      <c r="Q20" s="184"/>
      <c r="R20" s="130">
        <v>1690</v>
      </c>
    </row>
    <row r="21" spans="1:20" ht="30" customHeight="1" thickBot="1" x14ac:dyDescent="0.3">
      <c r="A21" s="78"/>
      <c r="B21" s="78"/>
      <c r="C21" s="110" t="s">
        <v>332</v>
      </c>
      <c r="D21" s="113" t="s">
        <v>252</v>
      </c>
      <c r="E21" s="128"/>
      <c r="G21" s="46" t="s">
        <v>252</v>
      </c>
      <c r="H21" s="47">
        <v>1</v>
      </c>
      <c r="I21" s="47">
        <v>1</v>
      </c>
      <c r="J21" s="45">
        <f t="shared" si="1"/>
        <v>0.1</v>
      </c>
      <c r="L21" s="156" t="s">
        <v>61</v>
      </c>
      <c r="M21" s="56" t="s">
        <v>53</v>
      </c>
      <c r="N21" s="51" t="s">
        <v>16</v>
      </c>
      <c r="O21" s="51" t="s">
        <v>62</v>
      </c>
      <c r="P21" s="183">
        <v>2</v>
      </c>
      <c r="Q21" s="184"/>
      <c r="R21" s="130">
        <v>1399</v>
      </c>
    </row>
    <row r="22" spans="1:20" ht="30" customHeight="1" thickBot="1" x14ac:dyDescent="0.3">
      <c r="A22" s="78"/>
      <c r="B22" s="78"/>
      <c r="C22" s="78"/>
      <c r="D22" s="120" t="s">
        <v>332</v>
      </c>
      <c r="E22" s="127"/>
      <c r="G22" s="23" t="s">
        <v>261</v>
      </c>
      <c r="H22" s="48">
        <f>SUM(H17:H21)</f>
        <v>10</v>
      </c>
      <c r="I22" s="48">
        <f>SUM(I17:I21)</f>
        <v>10</v>
      </c>
      <c r="J22" s="50">
        <f>SUM(J17:J21)</f>
        <v>1.0000000000000002</v>
      </c>
      <c r="L22" s="102"/>
      <c r="M22" s="102"/>
      <c r="N22" s="102"/>
      <c r="O22" s="102"/>
      <c r="P22" s="193"/>
      <c r="Q22" s="193"/>
      <c r="R22" s="103"/>
    </row>
    <row r="23" spans="1:20" ht="30" customHeight="1" thickBot="1" x14ac:dyDescent="0.3">
      <c r="A23" s="78"/>
      <c r="B23" s="78"/>
      <c r="C23" s="78"/>
      <c r="D23" s="121" t="s">
        <v>252</v>
      </c>
      <c r="E23" s="128"/>
      <c r="L23" s="160" t="s">
        <v>263</v>
      </c>
      <c r="M23" s="161" t="s">
        <v>253</v>
      </c>
      <c r="N23" s="161" t="s">
        <v>260</v>
      </c>
      <c r="O23" s="161" t="s">
        <v>322</v>
      </c>
      <c r="P23" s="191" t="s">
        <v>332</v>
      </c>
      <c r="Q23" s="192"/>
      <c r="R23" s="162" t="s">
        <v>258</v>
      </c>
      <c r="S23" s="162" t="s">
        <v>326</v>
      </c>
      <c r="T23" s="162" t="s">
        <v>341</v>
      </c>
    </row>
    <row r="24" spans="1:20" ht="30" customHeight="1" x14ac:dyDescent="0.25">
      <c r="E24" s="128"/>
      <c r="L24" s="155" t="s">
        <v>50</v>
      </c>
      <c r="M24" s="55">
        <v>10</v>
      </c>
      <c r="N24" s="53">
        <v>10</v>
      </c>
      <c r="O24" s="53">
        <v>5</v>
      </c>
      <c r="P24" s="189">
        <v>5</v>
      </c>
      <c r="Q24" s="190"/>
      <c r="R24" s="62">
        <v>2</v>
      </c>
      <c r="S24" s="61">
        <f>M24*$M$29+N24*$N$29+O24*$O$29+P24*$P$29+R24*$R$29</f>
        <v>5.7</v>
      </c>
      <c r="T24" s="62">
        <v>4</v>
      </c>
    </row>
    <row r="25" spans="1:20" ht="30" customHeight="1" x14ac:dyDescent="0.25">
      <c r="E25" s="127"/>
      <c r="L25" s="156" t="s">
        <v>49</v>
      </c>
      <c r="M25" s="56">
        <v>7</v>
      </c>
      <c r="N25" s="51">
        <v>10</v>
      </c>
      <c r="O25" s="51">
        <v>10</v>
      </c>
      <c r="P25" s="183">
        <v>7</v>
      </c>
      <c r="Q25" s="184"/>
      <c r="R25" s="63">
        <v>7</v>
      </c>
      <c r="S25" s="61">
        <f t="shared" ref="S25:S28" si="2">M25*$M$29+N25*$N$29+O25*$O$29+P25*$P$29+R25*$R$29</f>
        <v>8.5</v>
      </c>
      <c r="T25" s="63">
        <v>2</v>
      </c>
    </row>
    <row r="26" spans="1:20" ht="30" customHeight="1" x14ac:dyDescent="0.25">
      <c r="L26" s="156" t="s">
        <v>48</v>
      </c>
      <c r="M26" s="56">
        <v>7</v>
      </c>
      <c r="N26" s="51">
        <v>8</v>
      </c>
      <c r="O26" s="51">
        <v>6</v>
      </c>
      <c r="P26" s="183">
        <v>7</v>
      </c>
      <c r="Q26" s="184"/>
      <c r="R26" s="63">
        <v>10</v>
      </c>
      <c r="S26" s="61">
        <f t="shared" si="2"/>
        <v>7</v>
      </c>
      <c r="T26" s="63">
        <v>3</v>
      </c>
    </row>
    <row r="27" spans="1:20" ht="30" customHeight="1" x14ac:dyDescent="0.25">
      <c r="L27" s="163" t="s">
        <v>59</v>
      </c>
      <c r="M27" s="97">
        <v>8</v>
      </c>
      <c r="N27" s="98">
        <v>6</v>
      </c>
      <c r="O27" s="98">
        <v>10</v>
      </c>
      <c r="P27" s="181">
        <v>10</v>
      </c>
      <c r="Q27" s="182"/>
      <c r="R27" s="99">
        <v>4</v>
      </c>
      <c r="S27" s="92">
        <f t="shared" si="2"/>
        <v>8.8000000000000007</v>
      </c>
      <c r="T27" s="99">
        <v>1</v>
      </c>
    </row>
    <row r="28" spans="1:20" ht="30" customHeight="1" thickBot="1" x14ac:dyDescent="0.3">
      <c r="L28" s="156" t="s">
        <v>61</v>
      </c>
      <c r="M28" s="65">
        <v>7</v>
      </c>
      <c r="N28" s="66">
        <v>10</v>
      </c>
      <c r="O28" s="66">
        <v>8</v>
      </c>
      <c r="P28" s="185">
        <v>5</v>
      </c>
      <c r="Q28" s="186"/>
      <c r="R28" s="67">
        <v>6</v>
      </c>
      <c r="S28" s="61">
        <f t="shared" si="2"/>
        <v>7</v>
      </c>
      <c r="T28" s="67">
        <v>3</v>
      </c>
    </row>
    <row r="29" spans="1:20" ht="30" customHeight="1" thickBot="1" x14ac:dyDescent="0.3">
      <c r="L29" s="159" t="s">
        <v>265</v>
      </c>
      <c r="M29" s="68">
        <f>J17</f>
        <v>0.1</v>
      </c>
      <c r="N29" s="69">
        <f>J18</f>
        <v>0.1</v>
      </c>
      <c r="O29" s="69">
        <f>J19</f>
        <v>0.4</v>
      </c>
      <c r="P29" s="187">
        <f>J20</f>
        <v>0.3</v>
      </c>
      <c r="Q29" s="188"/>
      <c r="R29" s="61">
        <f>J21</f>
        <v>0.1</v>
      </c>
      <c r="S29" s="61"/>
      <c r="T29" s="61"/>
    </row>
  </sheetData>
  <mergeCells count="27">
    <mergeCell ref="P6:Q6"/>
    <mergeCell ref="P1:Q1"/>
    <mergeCell ref="P2:Q2"/>
    <mergeCell ref="P3:Q3"/>
    <mergeCell ref="P4:Q4"/>
    <mergeCell ref="P5:Q5"/>
    <mergeCell ref="P20:Q20"/>
    <mergeCell ref="P7:Q7"/>
    <mergeCell ref="P9:Q9"/>
    <mergeCell ref="P10:Q10"/>
    <mergeCell ref="P11:Q11"/>
    <mergeCell ref="P12:Q12"/>
    <mergeCell ref="P13:Q13"/>
    <mergeCell ref="P14:Q14"/>
    <mergeCell ref="P16:Q16"/>
    <mergeCell ref="P17:Q17"/>
    <mergeCell ref="P18:Q18"/>
    <mergeCell ref="P19:Q19"/>
    <mergeCell ref="P27:Q27"/>
    <mergeCell ref="P28:Q28"/>
    <mergeCell ref="P29:Q29"/>
    <mergeCell ref="P21:Q21"/>
    <mergeCell ref="P22:Q22"/>
    <mergeCell ref="P23:Q23"/>
    <mergeCell ref="P24:Q24"/>
    <mergeCell ref="P25:Q25"/>
    <mergeCell ref="P26:Q26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3F81A-FAE7-4B53-A571-2A2E93FCF10D}">
  <dimension ref="A1:L91"/>
  <sheetViews>
    <sheetView topLeftCell="A8" workbookViewId="0">
      <selection activeCell="B20" sqref="B20"/>
    </sheetView>
  </sheetViews>
  <sheetFormatPr defaultRowHeight="15" x14ac:dyDescent="0.25"/>
  <cols>
    <col min="1" max="1" width="62.85546875" customWidth="1"/>
    <col min="2" max="2" width="38.28515625" customWidth="1"/>
    <col min="3" max="3" width="30.85546875" customWidth="1"/>
    <col min="4" max="4" width="30.42578125" customWidth="1"/>
    <col min="5" max="5" width="11.85546875" customWidth="1"/>
    <col min="6" max="6" width="12" customWidth="1"/>
    <col min="7" max="7" width="32.42578125" customWidth="1"/>
    <col min="8" max="8" width="26.85546875" customWidth="1"/>
    <col min="9" max="9" width="11.140625" customWidth="1"/>
  </cols>
  <sheetData>
    <row r="1" spans="1:12" s="5" customFormat="1" ht="29.25" customHeight="1" x14ac:dyDescent="0.25">
      <c r="A1" s="5" t="s">
        <v>333</v>
      </c>
      <c r="B1" s="5" t="s">
        <v>263</v>
      </c>
      <c r="C1" s="6" t="s">
        <v>259</v>
      </c>
      <c r="D1" s="6" t="s">
        <v>260</v>
      </c>
      <c r="E1" s="6" t="s">
        <v>310</v>
      </c>
      <c r="F1" s="6" t="s">
        <v>343</v>
      </c>
      <c r="G1" s="6" t="s">
        <v>344</v>
      </c>
      <c r="H1" s="6" t="s">
        <v>345</v>
      </c>
      <c r="I1" s="5" t="s">
        <v>258</v>
      </c>
      <c r="J1" s="6"/>
      <c r="K1" s="6"/>
      <c r="L1" s="6"/>
    </row>
    <row r="2" spans="1:12" s="7" customFormat="1" ht="21" customHeight="1" x14ac:dyDescent="0.25">
      <c r="A2" s="179" t="s">
        <v>354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2" s="1" customFormat="1" ht="15" customHeight="1" x14ac:dyDescent="0.25">
      <c r="A3" s="8" t="s">
        <v>106</v>
      </c>
      <c r="B3" s="4" t="s">
        <v>107</v>
      </c>
      <c r="C3" s="4" t="s">
        <v>53</v>
      </c>
      <c r="D3" s="4" t="s">
        <v>116</v>
      </c>
      <c r="E3" s="4"/>
      <c r="F3" s="4"/>
      <c r="G3" s="4" t="s">
        <v>307</v>
      </c>
      <c r="H3" s="4"/>
      <c r="I3" s="4">
        <v>1199</v>
      </c>
    </row>
    <row r="4" spans="1:12" s="1" customFormat="1" x14ac:dyDescent="0.25">
      <c r="A4" s="8" t="s">
        <v>108</v>
      </c>
      <c r="B4" s="4" t="s">
        <v>109</v>
      </c>
      <c r="C4" s="4" t="s">
        <v>53</v>
      </c>
      <c r="D4" s="4" t="s">
        <v>117</v>
      </c>
      <c r="E4" s="4"/>
      <c r="F4" s="4" t="s">
        <v>122</v>
      </c>
      <c r="G4" s="4"/>
      <c r="H4" s="4"/>
      <c r="I4" s="4">
        <v>2589</v>
      </c>
    </row>
    <row r="5" spans="1:12" s="1" customFormat="1" ht="15" customHeight="1" x14ac:dyDescent="0.25">
      <c r="A5" s="8" t="s">
        <v>110</v>
      </c>
      <c r="B5" s="4" t="s">
        <v>111</v>
      </c>
      <c r="C5" s="4" t="s">
        <v>43</v>
      </c>
      <c r="D5" s="4" t="s">
        <v>118</v>
      </c>
      <c r="E5" s="4"/>
      <c r="F5" s="4" t="s">
        <v>122</v>
      </c>
      <c r="G5" s="4"/>
      <c r="H5" s="4"/>
      <c r="I5" s="4">
        <v>699</v>
      </c>
    </row>
    <row r="6" spans="1:12" s="1" customFormat="1" x14ac:dyDescent="0.25">
      <c r="A6" s="8" t="s">
        <v>113</v>
      </c>
      <c r="B6" s="4" t="s">
        <v>112</v>
      </c>
      <c r="C6" s="4" t="s">
        <v>96</v>
      </c>
      <c r="D6" s="4" t="s">
        <v>34</v>
      </c>
      <c r="E6" s="4" t="s">
        <v>123</v>
      </c>
      <c r="F6" s="4" t="s">
        <v>122</v>
      </c>
      <c r="G6" s="4" t="s">
        <v>308</v>
      </c>
      <c r="H6" s="4"/>
      <c r="I6" s="4">
        <v>1579</v>
      </c>
    </row>
    <row r="7" spans="1:12" s="1" customFormat="1" ht="15" customHeight="1" x14ac:dyDescent="0.25">
      <c r="A7" s="8" t="s">
        <v>114</v>
      </c>
      <c r="B7" s="4" t="s">
        <v>115</v>
      </c>
      <c r="C7" s="4" t="s">
        <v>119</v>
      </c>
      <c r="D7" s="4" t="s">
        <v>120</v>
      </c>
      <c r="E7" s="4" t="s">
        <v>121</v>
      </c>
      <c r="F7" s="4" t="s">
        <v>122</v>
      </c>
      <c r="G7" s="4"/>
      <c r="H7" s="4"/>
      <c r="I7" s="4">
        <v>649</v>
      </c>
    </row>
    <row r="8" spans="1:12" s="7" customFormat="1" ht="21" customHeight="1" x14ac:dyDescent="0.25">
      <c r="A8" s="179" t="s">
        <v>355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</row>
    <row r="9" spans="1:12" ht="30" x14ac:dyDescent="0.25">
      <c r="A9" s="8" t="s">
        <v>124</v>
      </c>
      <c r="B9" s="4" t="s">
        <v>125</v>
      </c>
      <c r="C9" s="4" t="s">
        <v>96</v>
      </c>
      <c r="D9" s="4" t="s">
        <v>126</v>
      </c>
      <c r="E9" s="4" t="s">
        <v>123</v>
      </c>
      <c r="F9" s="4" t="s">
        <v>272</v>
      </c>
      <c r="G9" s="4"/>
      <c r="H9" s="4"/>
      <c r="I9" s="4">
        <v>1409</v>
      </c>
    </row>
    <row r="10" spans="1:12" ht="36" customHeight="1" x14ac:dyDescent="0.25">
      <c r="A10" s="8" t="s">
        <v>127</v>
      </c>
      <c r="B10" s="4" t="s">
        <v>313</v>
      </c>
      <c r="C10" s="4" t="s">
        <v>43</v>
      </c>
      <c r="D10" s="4" t="s">
        <v>128</v>
      </c>
      <c r="E10" s="4" t="s">
        <v>129</v>
      </c>
      <c r="F10" s="4" t="s">
        <v>272</v>
      </c>
      <c r="G10" s="4"/>
      <c r="H10" s="4" t="s">
        <v>130</v>
      </c>
      <c r="I10" s="4" t="s">
        <v>131</v>
      </c>
    </row>
    <row r="11" spans="1:12" ht="30" x14ac:dyDescent="0.25">
      <c r="A11" s="8" t="s">
        <v>132</v>
      </c>
      <c r="B11" s="4" t="s">
        <v>133</v>
      </c>
      <c r="C11" s="4" t="s">
        <v>43</v>
      </c>
      <c r="D11" s="4" t="s">
        <v>16</v>
      </c>
      <c r="E11" s="4" t="s">
        <v>129</v>
      </c>
      <c r="F11" s="4" t="s">
        <v>77</v>
      </c>
      <c r="G11" s="4"/>
      <c r="H11" s="4" t="s">
        <v>134</v>
      </c>
      <c r="I11" s="4">
        <v>379</v>
      </c>
    </row>
    <row r="12" spans="1:12" ht="45" x14ac:dyDescent="0.25">
      <c r="A12" s="8" t="s">
        <v>136</v>
      </c>
      <c r="B12" s="4" t="s">
        <v>135</v>
      </c>
      <c r="C12" s="4" t="s">
        <v>137</v>
      </c>
      <c r="D12" s="4" t="s">
        <v>138</v>
      </c>
      <c r="E12" s="4" t="s">
        <v>139</v>
      </c>
      <c r="F12" s="4" t="s">
        <v>77</v>
      </c>
      <c r="G12" s="4" t="s">
        <v>140</v>
      </c>
      <c r="H12" s="4" t="s">
        <v>141</v>
      </c>
      <c r="I12" s="4">
        <v>449</v>
      </c>
    </row>
    <row r="13" spans="1:12" ht="30" x14ac:dyDescent="0.25">
      <c r="A13" s="8" t="s">
        <v>143</v>
      </c>
      <c r="B13" s="4" t="s">
        <v>142</v>
      </c>
      <c r="C13" s="4" t="s">
        <v>144</v>
      </c>
      <c r="D13" s="4" t="s">
        <v>145</v>
      </c>
      <c r="E13" s="4" t="s">
        <v>146</v>
      </c>
      <c r="F13" s="4" t="s">
        <v>77</v>
      </c>
      <c r="G13" s="4"/>
      <c r="H13" s="4" t="s">
        <v>141</v>
      </c>
      <c r="I13" s="4">
        <v>449</v>
      </c>
    </row>
    <row r="14" spans="1:12" ht="30" x14ac:dyDescent="0.25">
      <c r="A14" s="8" t="s">
        <v>147</v>
      </c>
      <c r="B14" s="4" t="s">
        <v>148</v>
      </c>
      <c r="C14" s="4" t="s">
        <v>43</v>
      </c>
      <c r="D14" s="4" t="s">
        <v>149</v>
      </c>
      <c r="E14" s="4" t="s">
        <v>150</v>
      </c>
      <c r="F14" s="4" t="s">
        <v>272</v>
      </c>
      <c r="G14" s="4" t="s">
        <v>105</v>
      </c>
      <c r="H14" s="4" t="s">
        <v>141</v>
      </c>
      <c r="I14" s="4">
        <v>309</v>
      </c>
    </row>
    <row r="15" spans="1:12" s="7" customFormat="1" ht="21" customHeight="1" x14ac:dyDescent="0.25">
      <c r="A15" s="179" t="s">
        <v>356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</row>
    <row r="16" spans="1:12" ht="60" x14ac:dyDescent="0.25">
      <c r="A16" s="8" t="s">
        <v>151</v>
      </c>
      <c r="B16" s="4" t="s">
        <v>152</v>
      </c>
      <c r="C16" s="4" t="s">
        <v>96</v>
      </c>
      <c r="D16" s="4" t="s">
        <v>126</v>
      </c>
      <c r="E16" s="4" t="s">
        <v>153</v>
      </c>
      <c r="F16" s="4"/>
      <c r="G16" s="4" t="s">
        <v>154</v>
      </c>
      <c r="H16" s="4" t="s">
        <v>155</v>
      </c>
      <c r="I16" s="4">
        <v>1349</v>
      </c>
    </row>
    <row r="17" spans="1:11" ht="30" x14ac:dyDescent="0.25">
      <c r="A17" s="8" t="s">
        <v>156</v>
      </c>
      <c r="B17" s="4" t="s">
        <v>157</v>
      </c>
      <c r="C17" s="4" t="s">
        <v>158</v>
      </c>
      <c r="D17" s="4" t="s">
        <v>159</v>
      </c>
      <c r="E17" s="4" t="s">
        <v>160</v>
      </c>
      <c r="F17" s="4"/>
      <c r="G17" s="4" t="s">
        <v>161</v>
      </c>
      <c r="H17" s="4" t="s">
        <v>162</v>
      </c>
      <c r="I17" s="4">
        <v>1979</v>
      </c>
    </row>
    <row r="18" spans="1:11" ht="45" x14ac:dyDescent="0.25">
      <c r="A18" s="8" t="s">
        <v>163</v>
      </c>
      <c r="B18" s="4" t="s">
        <v>164</v>
      </c>
      <c r="C18" s="4" t="s">
        <v>43</v>
      </c>
      <c r="D18" s="4" t="s">
        <v>16</v>
      </c>
      <c r="E18" s="4"/>
      <c r="F18" s="4"/>
      <c r="G18" s="4" t="s">
        <v>165</v>
      </c>
      <c r="H18" s="4" t="s">
        <v>166</v>
      </c>
      <c r="I18" s="4">
        <v>1189</v>
      </c>
    </row>
    <row r="19" spans="1:11" ht="30" x14ac:dyDescent="0.25">
      <c r="A19" s="8" t="s">
        <v>167</v>
      </c>
      <c r="B19" s="4" t="s">
        <v>168</v>
      </c>
      <c r="C19" s="4" t="s">
        <v>43</v>
      </c>
      <c r="D19" s="4" t="s">
        <v>16</v>
      </c>
      <c r="E19" s="4" t="s">
        <v>169</v>
      </c>
      <c r="F19" s="4"/>
      <c r="G19" s="4" t="s">
        <v>170</v>
      </c>
      <c r="H19" s="4" t="s">
        <v>171</v>
      </c>
      <c r="I19" s="4">
        <v>789</v>
      </c>
    </row>
    <row r="20" spans="1:11" ht="30" x14ac:dyDescent="0.25">
      <c r="A20" s="8" t="s">
        <v>172</v>
      </c>
      <c r="B20" s="4" t="s">
        <v>173</v>
      </c>
      <c r="C20" s="4" t="s">
        <v>43</v>
      </c>
      <c r="D20" s="4" t="s">
        <v>174</v>
      </c>
      <c r="E20" s="4" t="s">
        <v>175</v>
      </c>
      <c r="F20" s="4"/>
      <c r="G20" s="4" t="s">
        <v>176</v>
      </c>
      <c r="H20" s="4" t="s">
        <v>177</v>
      </c>
      <c r="I20" s="4">
        <v>489</v>
      </c>
    </row>
    <row r="21" spans="1:11" ht="60" x14ac:dyDescent="0.25">
      <c r="A21" s="8" t="s">
        <v>178</v>
      </c>
      <c r="B21" s="4" t="s">
        <v>179</v>
      </c>
      <c r="C21" s="4" t="s">
        <v>158</v>
      </c>
      <c r="D21" s="4" t="s">
        <v>180</v>
      </c>
      <c r="E21" s="4" t="s">
        <v>181</v>
      </c>
      <c r="F21" s="4"/>
      <c r="G21" s="4"/>
      <c r="H21" s="4" t="s">
        <v>314</v>
      </c>
      <c r="I21" s="4">
        <v>599</v>
      </c>
    </row>
    <row r="22" spans="1:11" s="7" customFormat="1" ht="21" customHeight="1" x14ac:dyDescent="0.25">
      <c r="A22" s="179" t="s">
        <v>357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</row>
    <row r="23" spans="1:11" ht="45" x14ac:dyDescent="0.25">
      <c r="A23" s="8" t="s">
        <v>182</v>
      </c>
      <c r="B23" s="4" t="s">
        <v>183</v>
      </c>
      <c r="C23" s="4" t="s">
        <v>96</v>
      </c>
      <c r="D23" s="4" t="s">
        <v>184</v>
      </c>
      <c r="E23" s="4"/>
      <c r="F23" s="4"/>
      <c r="G23" s="4" t="s">
        <v>185</v>
      </c>
      <c r="H23" s="4"/>
      <c r="I23" s="4">
        <v>1459</v>
      </c>
    </row>
    <row r="24" spans="1:11" ht="45" x14ac:dyDescent="0.25">
      <c r="A24" s="8" t="s">
        <v>186</v>
      </c>
      <c r="B24" s="4" t="s">
        <v>187</v>
      </c>
      <c r="C24" s="4" t="s">
        <v>43</v>
      </c>
      <c r="D24" s="4" t="s">
        <v>145</v>
      </c>
      <c r="E24" s="4"/>
      <c r="F24" s="4"/>
      <c r="G24" s="4" t="s">
        <v>197</v>
      </c>
      <c r="H24" s="4" t="s">
        <v>188</v>
      </c>
      <c r="I24" s="4">
        <v>529</v>
      </c>
    </row>
    <row r="25" spans="1:11" ht="30" x14ac:dyDescent="0.25">
      <c r="A25" s="8" t="s">
        <v>189</v>
      </c>
      <c r="B25" s="4" t="s">
        <v>190</v>
      </c>
      <c r="C25" s="4" t="s">
        <v>191</v>
      </c>
      <c r="D25" s="4" t="s">
        <v>192</v>
      </c>
      <c r="E25" s="4"/>
      <c r="F25" s="4"/>
      <c r="G25" s="4" t="s">
        <v>193</v>
      </c>
      <c r="H25" s="4" t="s">
        <v>194</v>
      </c>
      <c r="I25" s="4">
        <v>659</v>
      </c>
    </row>
    <row r="26" spans="1:11" ht="30" x14ac:dyDescent="0.25">
      <c r="A26" s="8" t="s">
        <v>195</v>
      </c>
      <c r="B26" s="4" t="s">
        <v>196</v>
      </c>
      <c r="C26" s="4" t="s">
        <v>43</v>
      </c>
      <c r="D26" s="4" t="s">
        <v>16</v>
      </c>
      <c r="E26" s="4"/>
      <c r="F26" s="4"/>
      <c r="G26" s="4" t="s">
        <v>197</v>
      </c>
      <c r="H26" s="4" t="s">
        <v>177</v>
      </c>
      <c r="I26" s="4">
        <v>360</v>
      </c>
    </row>
    <row r="27" spans="1:11" ht="30" x14ac:dyDescent="0.25">
      <c r="A27" s="8" t="s">
        <v>198</v>
      </c>
      <c r="B27" s="4" t="s">
        <v>199</v>
      </c>
      <c r="C27" s="4" t="s">
        <v>200</v>
      </c>
      <c r="D27" s="4" t="s">
        <v>180</v>
      </c>
      <c r="E27" s="4"/>
      <c r="F27" s="4"/>
      <c r="G27" s="4" t="s">
        <v>197</v>
      </c>
      <c r="H27" s="4" t="s">
        <v>201</v>
      </c>
      <c r="I27" s="4">
        <v>219</v>
      </c>
    </row>
    <row r="28" spans="1:11" ht="30" x14ac:dyDescent="0.25">
      <c r="A28" s="8" t="s">
        <v>202</v>
      </c>
      <c r="B28" s="4" t="s">
        <v>203</v>
      </c>
      <c r="C28" s="4" t="s">
        <v>158</v>
      </c>
      <c r="D28" s="4" t="s">
        <v>180</v>
      </c>
      <c r="E28" s="4"/>
      <c r="F28" s="4"/>
      <c r="G28" s="4" t="s">
        <v>197</v>
      </c>
      <c r="H28" s="4" t="s">
        <v>162</v>
      </c>
      <c r="I28" s="4">
        <v>1369</v>
      </c>
    </row>
    <row r="29" spans="1:11" x14ac:dyDescent="0.25">
      <c r="A29" s="8"/>
      <c r="B29" s="4"/>
      <c r="C29" s="4"/>
      <c r="D29" s="4"/>
      <c r="E29" s="4"/>
      <c r="F29" s="4"/>
      <c r="G29" s="4"/>
      <c r="H29" s="4"/>
      <c r="I29" s="4"/>
    </row>
    <row r="30" spans="1:11" x14ac:dyDescent="0.25">
      <c r="A30" s="8"/>
      <c r="B30" s="4"/>
      <c r="C30" s="4"/>
      <c r="D30" s="4"/>
      <c r="E30" s="4"/>
      <c r="F30" s="4"/>
      <c r="G30" s="4"/>
      <c r="H30" s="4"/>
      <c r="I30" s="4"/>
    </row>
    <row r="31" spans="1:11" x14ac:dyDescent="0.25">
      <c r="A31" s="8"/>
      <c r="B31" s="4"/>
      <c r="C31" s="4"/>
      <c r="D31" s="4"/>
      <c r="E31" s="4"/>
      <c r="F31" s="4"/>
      <c r="G31" s="4"/>
      <c r="H31" s="4"/>
      <c r="I31" s="4"/>
    </row>
    <row r="32" spans="1:11" x14ac:dyDescent="0.25">
      <c r="A32" s="8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8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8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8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8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8"/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8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8"/>
      <c r="B39" s="4"/>
      <c r="C39" s="4"/>
      <c r="D39" s="4"/>
      <c r="E39" s="4"/>
      <c r="F39" s="4"/>
      <c r="G39" s="4"/>
      <c r="H39" s="4"/>
      <c r="I39" s="4"/>
    </row>
    <row r="40" spans="1:9" x14ac:dyDescent="0.25">
      <c r="A40" s="8"/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8"/>
      <c r="B41" s="4"/>
      <c r="C41" s="4"/>
      <c r="D41" s="4"/>
      <c r="E41" s="4"/>
      <c r="F41" s="4"/>
      <c r="G41" s="4"/>
      <c r="H41" s="4"/>
      <c r="I41" s="4"/>
    </row>
    <row r="42" spans="1:9" x14ac:dyDescent="0.25">
      <c r="A42" s="8"/>
      <c r="B42" s="4"/>
      <c r="C42" s="4"/>
      <c r="D42" s="4"/>
      <c r="E42" s="4"/>
      <c r="F42" s="4"/>
      <c r="G42" s="4"/>
      <c r="H42" s="4"/>
      <c r="I42" s="4"/>
    </row>
    <row r="43" spans="1:9" x14ac:dyDescent="0.25">
      <c r="A43" s="8"/>
      <c r="B43" s="4"/>
      <c r="C43" s="4"/>
      <c r="D43" s="4"/>
      <c r="E43" s="4"/>
      <c r="F43" s="4"/>
      <c r="G43" s="4"/>
      <c r="H43" s="4"/>
      <c r="I43" s="4"/>
    </row>
    <row r="44" spans="1:9" x14ac:dyDescent="0.25">
      <c r="A44" s="8"/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8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8"/>
      <c r="B46" s="4"/>
      <c r="C46" s="4"/>
      <c r="D46" s="4"/>
      <c r="E46" s="4"/>
      <c r="F46" s="4"/>
      <c r="G46" s="4"/>
      <c r="H46" s="4"/>
      <c r="I46" s="4"/>
    </row>
    <row r="47" spans="1:9" x14ac:dyDescent="0.25">
      <c r="A47" s="8"/>
      <c r="B47" s="4"/>
      <c r="C47" s="4"/>
      <c r="D47" s="4"/>
      <c r="E47" s="4"/>
      <c r="F47" s="4"/>
      <c r="G47" s="4"/>
      <c r="H47" s="4"/>
      <c r="I47" s="4"/>
    </row>
    <row r="48" spans="1:9" x14ac:dyDescent="0.25">
      <c r="A48" s="8"/>
      <c r="B48" s="4"/>
      <c r="C48" s="4"/>
      <c r="D48" s="4"/>
      <c r="E48" s="4"/>
      <c r="F48" s="4"/>
      <c r="G48" s="4"/>
      <c r="H48" s="4"/>
      <c r="I48" s="4"/>
    </row>
    <row r="49" spans="1:9" x14ac:dyDescent="0.25">
      <c r="A49" s="8"/>
      <c r="B49" s="4"/>
      <c r="C49" s="4"/>
      <c r="D49" s="4"/>
      <c r="E49" s="4"/>
      <c r="F49" s="4"/>
      <c r="G49" s="4"/>
      <c r="H49" s="4"/>
      <c r="I49" s="4"/>
    </row>
    <row r="50" spans="1:9" x14ac:dyDescent="0.25">
      <c r="A50" s="8"/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8"/>
      <c r="B51" s="4"/>
      <c r="C51" s="4"/>
      <c r="D51" s="4"/>
      <c r="E51" s="4"/>
      <c r="F51" s="4"/>
      <c r="G51" s="4"/>
      <c r="H51" s="4"/>
      <c r="I51" s="4"/>
    </row>
    <row r="52" spans="1:9" x14ac:dyDescent="0.25">
      <c r="A52" s="8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s="8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8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8"/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8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8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8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8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8"/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8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8"/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8"/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8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8"/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8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8"/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8"/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8"/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8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8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8"/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8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8"/>
      <c r="B74" s="4"/>
      <c r="C74" s="4"/>
      <c r="D74" s="4"/>
      <c r="E74" s="4"/>
      <c r="F74" s="4"/>
      <c r="G74" s="4"/>
      <c r="H74" s="4"/>
      <c r="I74" s="4"/>
    </row>
    <row r="75" spans="1:9" x14ac:dyDescent="0.25">
      <c r="A75" s="8"/>
      <c r="B75" s="4"/>
      <c r="C75" s="4"/>
      <c r="D75" s="4"/>
      <c r="E75" s="4"/>
      <c r="F75" s="4"/>
      <c r="G75" s="4"/>
      <c r="H75" s="4"/>
      <c r="I75" s="4"/>
    </row>
    <row r="76" spans="1:9" x14ac:dyDescent="0.25">
      <c r="A76" s="8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8"/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8"/>
      <c r="B78" s="4"/>
      <c r="C78" s="4"/>
      <c r="D78" s="4"/>
      <c r="E78" s="4"/>
      <c r="F78" s="4"/>
      <c r="G78" s="4"/>
      <c r="H78" s="4"/>
      <c r="I78" s="4"/>
    </row>
    <row r="79" spans="1:9" x14ac:dyDescent="0.25">
      <c r="A79" s="8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8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8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8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8"/>
      <c r="B83" s="4"/>
      <c r="C83" s="4"/>
      <c r="D83" s="4"/>
      <c r="E83" s="4"/>
      <c r="F83" s="4"/>
      <c r="G83" s="4"/>
      <c r="H83" s="4"/>
      <c r="I83" s="4"/>
    </row>
    <row r="84" spans="1:9" x14ac:dyDescent="0.25">
      <c r="A84" s="8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8"/>
      <c r="B85" s="4"/>
      <c r="C85" s="4"/>
      <c r="D85" s="4"/>
      <c r="E85" s="4"/>
      <c r="F85" s="4"/>
      <c r="G85" s="4"/>
      <c r="H85" s="4"/>
      <c r="I85" s="4"/>
    </row>
    <row r="86" spans="1:9" x14ac:dyDescent="0.25">
      <c r="A86" s="8"/>
      <c r="B86" s="4"/>
      <c r="C86" s="4"/>
      <c r="D86" s="4"/>
      <c r="E86" s="4"/>
      <c r="F86" s="4"/>
      <c r="G86" s="4"/>
      <c r="H86" s="4"/>
      <c r="I86" s="4"/>
    </row>
    <row r="87" spans="1:9" x14ac:dyDescent="0.25">
      <c r="A87" s="8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8"/>
      <c r="B88" s="4"/>
      <c r="C88" s="4"/>
      <c r="D88" s="4"/>
      <c r="E88" s="4"/>
      <c r="F88" s="4"/>
      <c r="G88" s="4"/>
      <c r="H88" s="4"/>
      <c r="I88" s="4"/>
    </row>
    <row r="89" spans="1:9" x14ac:dyDescent="0.25">
      <c r="A89" s="8"/>
      <c r="B89" s="4"/>
      <c r="C89" s="4"/>
      <c r="D89" s="4"/>
      <c r="E89" s="4"/>
      <c r="F89" s="4"/>
      <c r="G89" s="4"/>
      <c r="H89" s="4"/>
      <c r="I89" s="4"/>
    </row>
    <row r="90" spans="1:9" x14ac:dyDescent="0.25">
      <c r="A90" s="8"/>
      <c r="B90" s="4"/>
      <c r="C90" s="4"/>
      <c r="D90" s="4"/>
      <c r="E90" s="4"/>
      <c r="F90" s="4"/>
      <c r="G90" s="4"/>
      <c r="H90" s="4"/>
      <c r="I90" s="4"/>
    </row>
    <row r="91" spans="1:9" x14ac:dyDescent="0.25">
      <c r="A91" s="8"/>
      <c r="B91" s="4"/>
      <c r="C91" s="4"/>
      <c r="D91" s="4"/>
      <c r="E91" s="4"/>
      <c r="F91" s="4"/>
      <c r="G91" s="4"/>
      <c r="H91" s="4"/>
      <c r="I91" s="4"/>
    </row>
  </sheetData>
  <mergeCells count="4">
    <mergeCell ref="A2:K2"/>
    <mergeCell ref="A8:K8"/>
    <mergeCell ref="A15:K15"/>
    <mergeCell ref="A22:K22"/>
  </mergeCells>
  <phoneticPr fontId="4" type="noConversion"/>
  <hyperlinks>
    <hyperlink ref="A9" r:id="rId1" location="parametry" xr:uid="{8E2655BB-8DD3-4BE3-9625-CD587B3A4535}"/>
    <hyperlink ref="A11" r:id="rId2" location="recenze" xr:uid="{06245C53-F884-4C1A-AF70-2969E6A15D74}"/>
    <hyperlink ref="A19" r:id="rId3" location="popis" xr:uid="{38347FE3-1707-4BA8-8043-F3D1F1AC8663}"/>
    <hyperlink ref="A3" r:id="rId4" xr:uid="{F8E40A0D-F8D5-4A55-AEFA-D090BCA7AAD2}"/>
    <hyperlink ref="A4" r:id="rId5" xr:uid="{F74BC081-F87D-4450-A5B2-CE33962400FB}"/>
    <hyperlink ref="A5" r:id="rId6" location="parametry" xr:uid="{857AE110-B51D-45C0-9D37-B2B2C935C1FB}"/>
    <hyperlink ref="A6" r:id="rId7" location="recenze" xr:uid="{66EC9390-5705-44F9-AB75-98A505FAC4DC}"/>
    <hyperlink ref="A7" r:id="rId8" xr:uid="{CDD6E2D9-E4F0-4BD3-983E-46823B678E02}"/>
    <hyperlink ref="A10" r:id="rId9" location="parametry" xr:uid="{C49A57DA-F743-4944-9AB9-A7573B1ADDE9}"/>
    <hyperlink ref="A12" r:id="rId10" location="parametry" xr:uid="{9F0540FB-0345-4E91-BA63-74D13F030FB6}"/>
    <hyperlink ref="A13" r:id="rId11" location="recenze" xr:uid="{DF867E61-A394-4079-8563-770AD5892FF5}"/>
    <hyperlink ref="A14" r:id="rId12" location="parametry" xr:uid="{5FFBF12E-D970-4879-9051-7D31F06DB2C8}"/>
    <hyperlink ref="A16" r:id="rId13" xr:uid="{B5B4E2DE-8D06-4D0B-A4D2-189D45279714}"/>
    <hyperlink ref="A17" r:id="rId14" xr:uid="{84B7BA7B-E7AA-4C99-BEA7-C6271DC8EA59}"/>
    <hyperlink ref="A18" r:id="rId15" location="popis" xr:uid="{40B0A987-9952-4D9F-BDAC-7E855D20D1D4}"/>
    <hyperlink ref="A20" r:id="rId16" location="popis" xr:uid="{9C5DA089-989B-44D7-8683-E8D6E700FF4E}"/>
    <hyperlink ref="A21" r:id="rId17" location="parametry" xr:uid="{BDDEB630-7BFE-4D1E-BA3C-C1C889C96CC9}"/>
    <hyperlink ref="A23" r:id="rId18" xr:uid="{C6992D90-C950-4948-A2D7-2D5243311609}"/>
    <hyperlink ref="A24" r:id="rId19" xr:uid="{8071B34E-5E35-4434-984F-BB6D2D786066}"/>
    <hyperlink ref="A25" r:id="rId20" xr:uid="{81AF5E66-B3A0-4508-AC9B-4BCFA1C1545B}"/>
    <hyperlink ref="A26" r:id="rId21" location="popis" xr:uid="{CFC07E0C-3ED8-49AD-A1CE-8A535FFB3CD6}"/>
    <hyperlink ref="A27" r:id="rId22" xr:uid="{AE472F5A-EFA1-41E5-A005-56ECD51E12DE}"/>
    <hyperlink ref="A28" r:id="rId23" xr:uid="{AABBFF46-8A35-4131-936C-14485D8340A3}"/>
  </hyperlinks>
  <pageMargins left="0.7" right="0.7" top="0.78740157499999996" bottom="0.78740157499999996" header="0.3" footer="0.3"/>
  <pageSetup paperSize="9" orientation="portrait" r:id="rId2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1817-C58C-47B3-AC7E-38ED16A22AE7}">
  <sheetPr>
    <tabColor theme="8" tint="-0.249977111117893"/>
  </sheetPr>
  <dimension ref="A1:T70"/>
  <sheetViews>
    <sheetView topLeftCell="B54" zoomScaleNormal="100" workbookViewId="0">
      <selection activeCell="P72" sqref="P72"/>
    </sheetView>
  </sheetViews>
  <sheetFormatPr defaultRowHeight="15" x14ac:dyDescent="0.25"/>
  <cols>
    <col min="1" max="5" width="18.42578125" style="11" customWidth="1"/>
    <col min="6" max="6" width="5.28515625" style="11" customWidth="1"/>
    <col min="7" max="7" width="16.28515625" style="11" customWidth="1"/>
    <col min="8" max="10" width="10.7109375" style="11" customWidth="1"/>
    <col min="11" max="11" width="4.7109375" style="11" customWidth="1"/>
    <col min="12" max="12" width="22" style="11" customWidth="1"/>
    <col min="13" max="13" width="15.5703125" style="11" customWidth="1"/>
    <col min="14" max="14" width="25.140625" style="11" customWidth="1"/>
    <col min="15" max="15" width="8.28515625" style="11" customWidth="1"/>
    <col min="16" max="16" width="15.85546875" style="11" customWidth="1"/>
    <col min="17" max="17" width="19" style="11" customWidth="1"/>
    <col min="18" max="18" width="12.140625" style="11" customWidth="1"/>
    <col min="19" max="16384" width="9.140625" style="11"/>
  </cols>
  <sheetData>
    <row r="1" spans="1:20" ht="30" customHeight="1" thickBot="1" x14ac:dyDescent="0.3">
      <c r="A1" s="107" t="s">
        <v>253</v>
      </c>
      <c r="B1" s="24" t="s">
        <v>253</v>
      </c>
      <c r="C1" s="24" t="s">
        <v>253</v>
      </c>
      <c r="D1" s="24" t="s">
        <v>253</v>
      </c>
      <c r="E1" s="112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259</v>
      </c>
      <c r="N1" s="161" t="s">
        <v>260</v>
      </c>
      <c r="O1" s="161" t="s">
        <v>310</v>
      </c>
      <c r="P1" s="161" t="s">
        <v>311</v>
      </c>
      <c r="Q1" s="161" t="s">
        <v>312</v>
      </c>
      <c r="R1" s="162" t="s">
        <v>252</v>
      </c>
    </row>
    <row r="2" spans="1:20" ht="30" customHeight="1" thickBot="1" x14ac:dyDescent="0.3">
      <c r="A2" s="110" t="s">
        <v>260</v>
      </c>
      <c r="B2" s="115" t="s">
        <v>310</v>
      </c>
      <c r="C2" s="115" t="s">
        <v>311</v>
      </c>
      <c r="D2" s="115" t="s">
        <v>312</v>
      </c>
      <c r="E2" s="116" t="s">
        <v>258</v>
      </c>
      <c r="G2" s="44" t="s">
        <v>253</v>
      </c>
      <c r="H2" s="40">
        <v>1</v>
      </c>
      <c r="I2" s="40">
        <v>2</v>
      </c>
      <c r="J2" s="45">
        <f>I2/$I$8</f>
        <v>9.5238095238095233E-2</v>
      </c>
      <c r="L2" s="167" t="s">
        <v>107</v>
      </c>
      <c r="M2" s="55" t="s">
        <v>53</v>
      </c>
      <c r="N2" s="53" t="s">
        <v>116</v>
      </c>
      <c r="O2" s="53" t="s">
        <v>309</v>
      </c>
      <c r="P2" s="53" t="s">
        <v>246</v>
      </c>
      <c r="Q2" s="53" t="s">
        <v>307</v>
      </c>
      <c r="R2" s="122">
        <v>1199</v>
      </c>
    </row>
    <row r="3" spans="1:20" ht="30" customHeight="1" x14ac:dyDescent="0.25">
      <c r="A3" s="78"/>
      <c r="B3" s="25" t="s">
        <v>260</v>
      </c>
      <c r="C3" s="24" t="s">
        <v>260</v>
      </c>
      <c r="D3" s="24" t="s">
        <v>260</v>
      </c>
      <c r="E3" s="112" t="s">
        <v>260</v>
      </c>
      <c r="G3" s="44" t="s">
        <v>260</v>
      </c>
      <c r="H3" s="40">
        <v>0</v>
      </c>
      <c r="I3" s="40">
        <v>1</v>
      </c>
      <c r="J3" s="45">
        <f t="shared" ref="J3:J7" si="0">I3/$I$8</f>
        <v>4.7619047619047616E-2</v>
      </c>
      <c r="L3" s="156" t="s">
        <v>109</v>
      </c>
      <c r="M3" s="56" t="s">
        <v>53</v>
      </c>
      <c r="N3" s="51" t="s">
        <v>117</v>
      </c>
      <c r="O3" s="51" t="s">
        <v>309</v>
      </c>
      <c r="P3" s="51" t="s">
        <v>122</v>
      </c>
      <c r="Q3" s="51"/>
      <c r="R3" s="123">
        <v>2589</v>
      </c>
    </row>
    <row r="4" spans="1:20" ht="30" customHeight="1" thickBot="1" x14ac:dyDescent="0.3">
      <c r="A4" s="78"/>
      <c r="B4" s="117" t="s">
        <v>310</v>
      </c>
      <c r="C4" s="115" t="s">
        <v>311</v>
      </c>
      <c r="D4" s="115" t="s">
        <v>312</v>
      </c>
      <c r="E4" s="116" t="s">
        <v>258</v>
      </c>
      <c r="G4" s="44" t="s">
        <v>310</v>
      </c>
      <c r="H4" s="40">
        <v>3</v>
      </c>
      <c r="I4" s="40">
        <v>4</v>
      </c>
      <c r="J4" s="45">
        <f t="shared" si="0"/>
        <v>0.19047619047619047</v>
      </c>
      <c r="L4" s="156" t="s">
        <v>111</v>
      </c>
      <c r="M4" s="56" t="s">
        <v>43</v>
      </c>
      <c r="N4" s="51" t="s">
        <v>118</v>
      </c>
      <c r="O4" s="51">
        <v>50</v>
      </c>
      <c r="P4" s="51" t="s">
        <v>122</v>
      </c>
      <c r="Q4" s="51"/>
      <c r="R4" s="123">
        <v>699</v>
      </c>
    </row>
    <row r="5" spans="1:20" ht="30" customHeight="1" x14ac:dyDescent="0.25">
      <c r="A5" s="78"/>
      <c r="B5" s="78"/>
      <c r="C5" s="107" t="s">
        <v>310</v>
      </c>
      <c r="D5" s="24" t="s">
        <v>310</v>
      </c>
      <c r="E5" s="112" t="s">
        <v>310</v>
      </c>
      <c r="G5" s="44" t="s">
        <v>311</v>
      </c>
      <c r="H5" s="40">
        <v>4</v>
      </c>
      <c r="I5" s="40">
        <v>5</v>
      </c>
      <c r="J5" s="45">
        <f t="shared" si="0"/>
        <v>0.23809523809523808</v>
      </c>
      <c r="L5" s="156" t="s">
        <v>112</v>
      </c>
      <c r="M5" s="56" t="s">
        <v>96</v>
      </c>
      <c r="N5" s="51" t="s">
        <v>34</v>
      </c>
      <c r="O5" s="51" t="s">
        <v>123</v>
      </c>
      <c r="P5" s="51" t="s">
        <v>122</v>
      </c>
      <c r="Q5" s="51" t="s">
        <v>308</v>
      </c>
      <c r="R5" s="123">
        <v>1579</v>
      </c>
    </row>
    <row r="6" spans="1:20" ht="30" customHeight="1" thickBot="1" x14ac:dyDescent="0.3">
      <c r="A6" s="78"/>
      <c r="B6" s="78"/>
      <c r="C6" s="110" t="s">
        <v>311</v>
      </c>
      <c r="D6" s="115" t="s">
        <v>312</v>
      </c>
      <c r="E6" s="116" t="s">
        <v>258</v>
      </c>
      <c r="G6" s="44" t="s">
        <v>312</v>
      </c>
      <c r="H6" s="40">
        <v>4</v>
      </c>
      <c r="I6" s="40">
        <v>5</v>
      </c>
      <c r="J6" s="45">
        <f>I6/$I$8</f>
        <v>0.23809523809523808</v>
      </c>
      <c r="L6" s="157" t="s">
        <v>115</v>
      </c>
      <c r="M6" s="104" t="s">
        <v>119</v>
      </c>
      <c r="N6" s="51" t="s">
        <v>120</v>
      </c>
      <c r="O6" s="51" t="s">
        <v>121</v>
      </c>
      <c r="P6" s="51" t="s">
        <v>122</v>
      </c>
      <c r="Q6" s="51"/>
      <c r="R6" s="123">
        <v>649</v>
      </c>
    </row>
    <row r="7" spans="1:20" ht="30" customHeight="1" thickBot="1" x14ac:dyDescent="0.3">
      <c r="A7" s="78"/>
      <c r="B7" s="78"/>
      <c r="C7" s="78"/>
      <c r="D7" s="107" t="s">
        <v>311</v>
      </c>
      <c r="E7" s="118" t="s">
        <v>311</v>
      </c>
      <c r="G7" s="46" t="s">
        <v>252</v>
      </c>
      <c r="H7" s="47">
        <v>3</v>
      </c>
      <c r="I7" s="47">
        <v>4</v>
      </c>
      <c r="J7" s="49">
        <f t="shared" si="0"/>
        <v>0.19047619047619047</v>
      </c>
      <c r="L7" s="102"/>
      <c r="M7" s="102"/>
      <c r="N7" s="102"/>
      <c r="O7" s="102"/>
      <c r="P7" s="102"/>
      <c r="Q7" s="102"/>
      <c r="R7" s="103"/>
    </row>
    <row r="8" spans="1:20" ht="30" customHeight="1" thickBot="1" x14ac:dyDescent="0.3">
      <c r="A8" s="78"/>
      <c r="B8" s="78"/>
      <c r="C8" s="78"/>
      <c r="D8" s="110" t="s">
        <v>312</v>
      </c>
      <c r="E8" s="113" t="s">
        <v>258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1</v>
      </c>
      <c r="L8" s="160" t="s">
        <v>263</v>
      </c>
      <c r="M8" s="161" t="s">
        <v>259</v>
      </c>
      <c r="N8" s="161" t="s">
        <v>260</v>
      </c>
      <c r="O8" s="161" t="s">
        <v>310</v>
      </c>
      <c r="P8" s="161" t="s">
        <v>311</v>
      </c>
      <c r="Q8" s="161" t="s">
        <v>312</v>
      </c>
      <c r="R8" s="162" t="s">
        <v>252</v>
      </c>
      <c r="S8" s="162" t="s">
        <v>326</v>
      </c>
      <c r="T8" s="162" t="s">
        <v>341</v>
      </c>
    </row>
    <row r="9" spans="1:20" ht="30" customHeight="1" x14ac:dyDescent="0.25">
      <c r="A9" s="78"/>
      <c r="B9" s="78"/>
      <c r="C9" s="78"/>
      <c r="D9" s="78"/>
      <c r="E9" s="120" t="s">
        <v>312</v>
      </c>
      <c r="L9" s="167" t="s">
        <v>107</v>
      </c>
      <c r="M9" s="55">
        <v>5</v>
      </c>
      <c r="N9" s="53">
        <v>10</v>
      </c>
      <c r="O9" s="53">
        <v>4</v>
      </c>
      <c r="P9" s="53">
        <v>5</v>
      </c>
      <c r="Q9" s="53">
        <v>10</v>
      </c>
      <c r="R9" s="62">
        <v>6</v>
      </c>
      <c r="S9" s="61">
        <f>M9*$M$14+N9*$N$14+O9*$O$14+P9*$P$14+Q9*$Q$14+R9*$R$14</f>
        <v>6.4285714285714288</v>
      </c>
      <c r="T9" s="62">
        <v>4</v>
      </c>
    </row>
    <row r="10" spans="1:20" ht="30" customHeight="1" thickBot="1" x14ac:dyDescent="0.3">
      <c r="A10" s="78"/>
      <c r="B10" s="78"/>
      <c r="C10" s="78"/>
      <c r="D10" s="78"/>
      <c r="E10" s="121" t="s">
        <v>252</v>
      </c>
      <c r="L10" s="156" t="s">
        <v>109</v>
      </c>
      <c r="M10" s="56">
        <v>5</v>
      </c>
      <c r="N10" s="51">
        <v>5</v>
      </c>
      <c r="O10" s="51">
        <v>4</v>
      </c>
      <c r="P10" s="51">
        <v>10</v>
      </c>
      <c r="Q10" s="51">
        <v>5</v>
      </c>
      <c r="R10" s="63">
        <v>2</v>
      </c>
      <c r="S10" s="61">
        <f>M10*$M$14+N10*$N$14+O10*$O$14+P10*$P$14+Q10*$Q$14+R10*$R$14</f>
        <v>5.4285714285714288</v>
      </c>
      <c r="T10" s="63">
        <v>5</v>
      </c>
    </row>
    <row r="11" spans="1:20" ht="30" customHeight="1" x14ac:dyDescent="0.25">
      <c r="L11" s="156" t="s">
        <v>111</v>
      </c>
      <c r="M11" s="56">
        <v>10</v>
      </c>
      <c r="N11" s="51">
        <v>10</v>
      </c>
      <c r="O11" s="51">
        <v>10</v>
      </c>
      <c r="P11" s="51">
        <v>10</v>
      </c>
      <c r="Q11" s="51">
        <v>5</v>
      </c>
      <c r="R11" s="63">
        <v>8</v>
      </c>
      <c r="S11" s="61">
        <f>M11*$M$14+N11*$N$14+O11*$O$14+P11*$P$14+Q11*$Q$14+R11*$R$14</f>
        <v>8.428571428571427</v>
      </c>
      <c r="T11" s="63">
        <v>2</v>
      </c>
    </row>
    <row r="12" spans="1:20" ht="30" customHeight="1" x14ac:dyDescent="0.25">
      <c r="L12" s="163" t="s">
        <v>112</v>
      </c>
      <c r="M12" s="97">
        <v>10</v>
      </c>
      <c r="N12" s="98">
        <v>8</v>
      </c>
      <c r="O12" s="98">
        <v>10</v>
      </c>
      <c r="P12" s="98">
        <v>10</v>
      </c>
      <c r="Q12" s="98">
        <v>10</v>
      </c>
      <c r="R12" s="99">
        <v>4</v>
      </c>
      <c r="S12" s="92">
        <f>M12*$M$14+N12*$N$14+O12*$O$14+P12*$P$14+Q12*$Q$14+R12*$R$14</f>
        <v>8.7619047619047628</v>
      </c>
      <c r="T12" s="99">
        <v>1</v>
      </c>
    </row>
    <row r="13" spans="1:20" ht="30" customHeight="1" thickBot="1" x14ac:dyDescent="0.3">
      <c r="L13" s="157" t="s">
        <v>115</v>
      </c>
      <c r="M13" s="56">
        <v>6</v>
      </c>
      <c r="N13" s="51">
        <v>2</v>
      </c>
      <c r="O13" s="51">
        <v>5</v>
      </c>
      <c r="P13" s="51">
        <v>10</v>
      </c>
      <c r="Q13" s="51">
        <v>5</v>
      </c>
      <c r="R13" s="63">
        <v>10</v>
      </c>
      <c r="S13" s="61">
        <f>M13*$M$14+N13*$N$14+O13*$O$14+P13*$P$14+Q13*$Q$14+R13*$R$14</f>
        <v>7.0952380952380949</v>
      </c>
      <c r="T13" s="63">
        <v>3</v>
      </c>
    </row>
    <row r="14" spans="1:20" ht="30" customHeight="1" thickBot="1" x14ac:dyDescent="0.3">
      <c r="L14" s="159" t="s">
        <v>265</v>
      </c>
      <c r="M14" s="68">
        <f>J2</f>
        <v>9.5238095238095233E-2</v>
      </c>
      <c r="N14" s="69">
        <f>J3</f>
        <v>4.7619047619047616E-2</v>
      </c>
      <c r="O14" s="69">
        <f>J4</f>
        <v>0.19047619047619047</v>
      </c>
      <c r="P14" s="69">
        <f>J5</f>
        <v>0.23809523809523808</v>
      </c>
      <c r="Q14" s="69">
        <f>J6</f>
        <v>0.23809523809523808</v>
      </c>
      <c r="R14" s="61">
        <f>J7</f>
        <v>0.19047619047619047</v>
      </c>
      <c r="S14" s="61"/>
      <c r="T14" s="61"/>
    </row>
    <row r="15" spans="1:20" ht="56.25" customHeight="1" thickBot="1" x14ac:dyDescent="0.3"/>
    <row r="16" spans="1:20" ht="30" customHeight="1" thickBot="1" x14ac:dyDescent="0.3">
      <c r="A16" s="107" t="s">
        <v>253</v>
      </c>
      <c r="B16" s="24" t="s">
        <v>253</v>
      </c>
      <c r="C16" s="24" t="s">
        <v>253</v>
      </c>
      <c r="D16" s="112" t="s">
        <v>253</v>
      </c>
      <c r="E16" s="78"/>
      <c r="G16" s="169" t="s">
        <v>337</v>
      </c>
      <c r="H16" s="170" t="s">
        <v>338</v>
      </c>
      <c r="I16" s="170" t="s">
        <v>339</v>
      </c>
      <c r="J16" s="171" t="s">
        <v>265</v>
      </c>
      <c r="L16" s="160" t="s">
        <v>263</v>
      </c>
      <c r="M16" s="161" t="s">
        <v>259</v>
      </c>
      <c r="N16" s="161" t="s">
        <v>260</v>
      </c>
      <c r="O16" s="161" t="s">
        <v>310</v>
      </c>
      <c r="P16" s="161" t="s">
        <v>255</v>
      </c>
      <c r="Q16" s="161" t="s">
        <v>252</v>
      </c>
    </row>
    <row r="17" spans="1:19" ht="30" customHeight="1" thickBot="1" x14ac:dyDescent="0.3">
      <c r="A17" s="110" t="s">
        <v>260</v>
      </c>
      <c r="B17" s="115" t="s">
        <v>310</v>
      </c>
      <c r="C17" s="115" t="s">
        <v>255</v>
      </c>
      <c r="D17" s="116" t="s">
        <v>258</v>
      </c>
      <c r="E17" s="78"/>
      <c r="G17" s="44" t="s">
        <v>253</v>
      </c>
      <c r="H17" s="40">
        <v>1</v>
      </c>
      <c r="I17" s="40">
        <v>1</v>
      </c>
      <c r="J17" s="45">
        <f>I17/$I$22</f>
        <v>0.1</v>
      </c>
      <c r="L17" s="167" t="s">
        <v>125</v>
      </c>
      <c r="M17" s="55" t="s">
        <v>96</v>
      </c>
      <c r="N17" s="53" t="s">
        <v>126</v>
      </c>
      <c r="O17" s="53" t="s">
        <v>123</v>
      </c>
      <c r="P17" s="53" t="s">
        <v>272</v>
      </c>
      <c r="Q17" s="125">
        <v>1409</v>
      </c>
    </row>
    <row r="18" spans="1:19" ht="30" customHeight="1" x14ac:dyDescent="0.25">
      <c r="A18" s="78"/>
      <c r="B18" s="25" t="s">
        <v>260</v>
      </c>
      <c r="C18" s="80" t="s">
        <v>260</v>
      </c>
      <c r="D18" s="118" t="s">
        <v>260</v>
      </c>
      <c r="E18" s="78"/>
      <c r="G18" s="44" t="s">
        <v>260</v>
      </c>
      <c r="H18" s="40">
        <v>2</v>
      </c>
      <c r="I18" s="40">
        <v>2</v>
      </c>
      <c r="J18" s="45">
        <f t="shared" ref="J18:J21" si="1">I18/$I$22</f>
        <v>0.2</v>
      </c>
      <c r="L18" s="156" t="s">
        <v>313</v>
      </c>
      <c r="M18" s="56" t="s">
        <v>43</v>
      </c>
      <c r="N18" s="51" t="s">
        <v>128</v>
      </c>
      <c r="O18" s="51" t="s">
        <v>129</v>
      </c>
      <c r="P18" s="51" t="s">
        <v>272</v>
      </c>
      <c r="Q18" s="51" t="s">
        <v>131</v>
      </c>
    </row>
    <row r="19" spans="1:19" ht="30.75" thickBot="1" x14ac:dyDescent="0.3">
      <c r="A19" s="78"/>
      <c r="B19" s="117" t="s">
        <v>310</v>
      </c>
      <c r="C19" s="111" t="s">
        <v>255</v>
      </c>
      <c r="D19" s="113" t="s">
        <v>258</v>
      </c>
      <c r="E19" s="78"/>
      <c r="G19" s="44" t="s">
        <v>310</v>
      </c>
      <c r="H19" s="40">
        <v>4</v>
      </c>
      <c r="I19" s="40">
        <v>4</v>
      </c>
      <c r="J19" s="45">
        <f>I19/$I$22</f>
        <v>0.4</v>
      </c>
      <c r="L19" s="156" t="s">
        <v>133</v>
      </c>
      <c r="M19" s="56" t="s">
        <v>43</v>
      </c>
      <c r="N19" s="51" t="s">
        <v>16</v>
      </c>
      <c r="O19" s="51" t="s">
        <v>129</v>
      </c>
      <c r="P19" s="51" t="s">
        <v>77</v>
      </c>
      <c r="Q19" s="124">
        <v>379</v>
      </c>
    </row>
    <row r="20" spans="1:19" ht="30" customHeight="1" x14ac:dyDescent="0.25">
      <c r="A20" s="78"/>
      <c r="B20" s="78"/>
      <c r="C20" s="107" t="s">
        <v>310</v>
      </c>
      <c r="D20" s="118" t="s">
        <v>310</v>
      </c>
      <c r="E20" s="78"/>
      <c r="G20" s="44" t="s">
        <v>255</v>
      </c>
      <c r="H20" s="40">
        <v>1</v>
      </c>
      <c r="I20" s="40">
        <v>1</v>
      </c>
      <c r="J20" s="45">
        <f t="shared" si="1"/>
        <v>0.1</v>
      </c>
      <c r="L20" s="156" t="s">
        <v>135</v>
      </c>
      <c r="M20" s="56" t="s">
        <v>137</v>
      </c>
      <c r="N20" s="51" t="s">
        <v>138</v>
      </c>
      <c r="O20" s="51" t="s">
        <v>139</v>
      </c>
      <c r="P20" s="51" t="s">
        <v>77</v>
      </c>
      <c r="Q20" s="124">
        <v>449</v>
      </c>
    </row>
    <row r="21" spans="1:19" ht="30" customHeight="1" thickBot="1" x14ac:dyDescent="0.3">
      <c r="A21" s="78"/>
      <c r="B21" s="78"/>
      <c r="C21" s="110" t="s">
        <v>255</v>
      </c>
      <c r="D21" s="113" t="s">
        <v>258</v>
      </c>
      <c r="E21" s="78"/>
      <c r="G21" s="46" t="s">
        <v>252</v>
      </c>
      <c r="H21" s="47">
        <v>2</v>
      </c>
      <c r="I21" s="47">
        <v>2</v>
      </c>
      <c r="J21" s="45">
        <f t="shared" si="1"/>
        <v>0.2</v>
      </c>
      <c r="L21" s="156" t="s">
        <v>142</v>
      </c>
      <c r="M21" s="56" t="s">
        <v>144</v>
      </c>
      <c r="N21" s="51" t="s">
        <v>145</v>
      </c>
      <c r="O21" s="51" t="s">
        <v>146</v>
      </c>
      <c r="P21" s="51" t="s">
        <v>77</v>
      </c>
      <c r="Q21" s="124">
        <v>449</v>
      </c>
    </row>
    <row r="22" spans="1:19" ht="30" customHeight="1" thickBot="1" x14ac:dyDescent="0.3">
      <c r="A22" s="78"/>
      <c r="B22" s="78"/>
      <c r="C22" s="78"/>
      <c r="D22" s="114" t="s">
        <v>255</v>
      </c>
      <c r="E22" s="78"/>
      <c r="G22" s="23" t="s">
        <v>261</v>
      </c>
      <c r="H22" s="48">
        <f>SUM(H17:H21)</f>
        <v>10</v>
      </c>
      <c r="I22" s="48">
        <f>SUM(I17:I21)</f>
        <v>10</v>
      </c>
      <c r="J22" s="50">
        <f>SUM(J17:J21)</f>
        <v>1</v>
      </c>
      <c r="L22" s="157" t="s">
        <v>148</v>
      </c>
      <c r="M22" s="104" t="s">
        <v>43</v>
      </c>
      <c r="N22" s="51" t="s">
        <v>149</v>
      </c>
      <c r="O22" s="51" t="s">
        <v>150</v>
      </c>
      <c r="P22" s="51" t="s">
        <v>272</v>
      </c>
      <c r="Q22" s="124">
        <v>309</v>
      </c>
    </row>
    <row r="23" spans="1:19" ht="30" customHeight="1" thickBot="1" x14ac:dyDescent="0.3">
      <c r="A23" s="78"/>
      <c r="B23" s="78"/>
      <c r="C23" s="78"/>
      <c r="D23" s="119" t="s">
        <v>258</v>
      </c>
      <c r="E23" s="78"/>
    </row>
    <row r="24" spans="1:19" ht="30" customHeight="1" thickBot="1" x14ac:dyDescent="0.3">
      <c r="A24" s="78"/>
      <c r="B24" s="78"/>
      <c r="C24" s="78"/>
      <c r="D24" s="78"/>
      <c r="E24" s="78"/>
      <c r="L24" s="160" t="s">
        <v>263</v>
      </c>
      <c r="M24" s="161" t="s">
        <v>259</v>
      </c>
      <c r="N24" s="161" t="s">
        <v>260</v>
      </c>
      <c r="O24" s="161" t="s">
        <v>310</v>
      </c>
      <c r="P24" s="161" t="s">
        <v>255</v>
      </c>
      <c r="Q24" s="161" t="s">
        <v>252</v>
      </c>
      <c r="R24" s="162" t="s">
        <v>280</v>
      </c>
      <c r="S24" s="162" t="s">
        <v>341</v>
      </c>
    </row>
    <row r="25" spans="1:19" ht="30" customHeight="1" x14ac:dyDescent="0.25">
      <c r="A25" s="78"/>
      <c r="B25" s="78"/>
      <c r="C25" s="78"/>
      <c r="D25" s="78"/>
      <c r="E25" s="78"/>
      <c r="L25" s="167" t="s">
        <v>125</v>
      </c>
      <c r="M25" s="55">
        <v>8</v>
      </c>
      <c r="N25" s="53">
        <v>10</v>
      </c>
      <c r="O25" s="53">
        <v>5</v>
      </c>
      <c r="P25" s="53">
        <v>10</v>
      </c>
      <c r="Q25" s="62">
        <v>4</v>
      </c>
      <c r="R25" s="61">
        <f>M25*$M$31+N25*$N$31+O25*$O$31+P25*$P$31+Q25*$Q$31</f>
        <v>6.6</v>
      </c>
      <c r="S25" s="62">
        <v>4</v>
      </c>
    </row>
    <row r="26" spans="1:19" ht="30" customHeight="1" x14ac:dyDescent="0.25">
      <c r="L26" s="156" t="s">
        <v>313</v>
      </c>
      <c r="M26" s="56">
        <v>8</v>
      </c>
      <c r="N26" s="51">
        <v>9</v>
      </c>
      <c r="O26" s="51">
        <v>3</v>
      </c>
      <c r="P26" s="51">
        <v>10</v>
      </c>
      <c r="Q26" s="63">
        <v>10</v>
      </c>
      <c r="R26" s="61">
        <f t="shared" ref="R26:R30" si="2">M26*$M$31+N26*$N$31+O26*$O$31+P26*$P$31+Q26*$Q$31</f>
        <v>6.8000000000000007</v>
      </c>
      <c r="S26" s="63">
        <v>3</v>
      </c>
    </row>
    <row r="27" spans="1:19" ht="30" customHeight="1" x14ac:dyDescent="0.25">
      <c r="L27" s="156" t="s">
        <v>133</v>
      </c>
      <c r="M27" s="56">
        <v>8</v>
      </c>
      <c r="N27" s="51">
        <v>10</v>
      </c>
      <c r="O27" s="51">
        <v>3</v>
      </c>
      <c r="P27" s="51">
        <v>4</v>
      </c>
      <c r="Q27" s="63">
        <v>9</v>
      </c>
      <c r="R27" s="61">
        <f t="shared" si="2"/>
        <v>6.2</v>
      </c>
      <c r="S27" s="63">
        <v>5</v>
      </c>
    </row>
    <row r="28" spans="1:19" ht="30" customHeight="1" x14ac:dyDescent="0.25">
      <c r="L28" s="156" t="s">
        <v>135</v>
      </c>
      <c r="M28" s="56">
        <v>4</v>
      </c>
      <c r="N28" s="51">
        <v>1</v>
      </c>
      <c r="O28" s="51">
        <v>10</v>
      </c>
      <c r="P28" s="51">
        <v>4</v>
      </c>
      <c r="Q28" s="63">
        <v>8</v>
      </c>
      <c r="R28" s="61">
        <f>M28*$M$31+N28*$N$31+O28*$O$31+P28*$P$31+Q28*$Q$31</f>
        <v>6.6</v>
      </c>
      <c r="S28" s="63">
        <v>4</v>
      </c>
    </row>
    <row r="29" spans="1:19" ht="30" customHeight="1" x14ac:dyDescent="0.25">
      <c r="L29" s="156" t="s">
        <v>142</v>
      </c>
      <c r="M29" s="56">
        <v>10</v>
      </c>
      <c r="N29" s="51">
        <v>9</v>
      </c>
      <c r="O29" s="51">
        <v>6</v>
      </c>
      <c r="P29" s="51">
        <v>4</v>
      </c>
      <c r="Q29" s="63">
        <v>8</v>
      </c>
      <c r="R29" s="61">
        <f t="shared" si="2"/>
        <v>7.2000000000000011</v>
      </c>
      <c r="S29" s="63">
        <v>2</v>
      </c>
    </row>
    <row r="30" spans="1:19" ht="42" customHeight="1" thickBot="1" x14ac:dyDescent="0.3">
      <c r="L30" s="158" t="s">
        <v>148</v>
      </c>
      <c r="M30" s="97">
        <v>8</v>
      </c>
      <c r="N30" s="98">
        <v>2</v>
      </c>
      <c r="O30" s="98">
        <v>8</v>
      </c>
      <c r="P30" s="98">
        <v>10</v>
      </c>
      <c r="Q30" s="99">
        <v>10</v>
      </c>
      <c r="R30" s="92">
        <f t="shared" si="2"/>
        <v>7.4</v>
      </c>
      <c r="S30" s="99">
        <v>1</v>
      </c>
    </row>
    <row r="31" spans="1:19" ht="15.75" thickBot="1" x14ac:dyDescent="0.3">
      <c r="L31" s="159" t="s">
        <v>265</v>
      </c>
      <c r="M31" s="68">
        <f>J17</f>
        <v>0.1</v>
      </c>
      <c r="N31" s="69">
        <f>J18</f>
        <v>0.2</v>
      </c>
      <c r="O31" s="69">
        <f>J19</f>
        <v>0.4</v>
      </c>
      <c r="P31" s="69">
        <f>J20</f>
        <v>0.1</v>
      </c>
      <c r="Q31" s="61">
        <f>J21</f>
        <v>0.2</v>
      </c>
      <c r="R31" s="61"/>
      <c r="S31" s="61"/>
    </row>
    <row r="33" spans="1:20" ht="15.75" thickBot="1" x14ac:dyDescent="0.3"/>
    <row r="34" spans="1:20" ht="30.75" thickBot="1" x14ac:dyDescent="0.3">
      <c r="A34" s="25" t="s">
        <v>253</v>
      </c>
      <c r="B34" s="24" t="s">
        <v>253</v>
      </c>
      <c r="C34" s="24" t="s">
        <v>253</v>
      </c>
      <c r="D34" s="118" t="s">
        <v>253</v>
      </c>
      <c r="E34" s="78"/>
      <c r="G34" s="169" t="s">
        <v>337</v>
      </c>
      <c r="H34" s="170" t="s">
        <v>338</v>
      </c>
      <c r="I34" s="170" t="s">
        <v>339</v>
      </c>
      <c r="J34" s="171" t="s">
        <v>265</v>
      </c>
      <c r="L34" s="160" t="s">
        <v>263</v>
      </c>
      <c r="M34" s="161" t="s">
        <v>259</v>
      </c>
      <c r="N34" s="161" t="s">
        <v>260</v>
      </c>
      <c r="O34" s="161" t="s">
        <v>316</v>
      </c>
      <c r="P34" s="191" t="s">
        <v>315</v>
      </c>
      <c r="Q34" s="192"/>
      <c r="R34" s="162" t="s">
        <v>252</v>
      </c>
    </row>
    <row r="35" spans="1:20" ht="30" customHeight="1" thickBot="1" x14ac:dyDescent="0.3">
      <c r="A35" s="117" t="s">
        <v>260</v>
      </c>
      <c r="B35" s="115" t="s">
        <v>316</v>
      </c>
      <c r="C35" s="115" t="s">
        <v>315</v>
      </c>
      <c r="D35" s="113" t="s">
        <v>252</v>
      </c>
      <c r="E35" s="78"/>
      <c r="G35" s="44" t="s">
        <v>253</v>
      </c>
      <c r="H35" s="40">
        <v>1</v>
      </c>
      <c r="I35" s="40">
        <v>2</v>
      </c>
      <c r="J35" s="45">
        <f>I35/$I$40</f>
        <v>0.13333333333333333</v>
      </c>
      <c r="L35" s="57" t="s">
        <v>152</v>
      </c>
      <c r="M35" s="55" t="s">
        <v>96</v>
      </c>
      <c r="N35" s="53" t="s">
        <v>126</v>
      </c>
      <c r="O35" s="53" t="s">
        <v>153</v>
      </c>
      <c r="P35" s="189" t="s">
        <v>154</v>
      </c>
      <c r="Q35" s="190"/>
      <c r="R35" s="122">
        <v>1349</v>
      </c>
    </row>
    <row r="36" spans="1:20" ht="30" x14ac:dyDescent="0.25">
      <c r="A36" s="78"/>
      <c r="B36" s="25" t="s">
        <v>260</v>
      </c>
      <c r="C36" s="24" t="s">
        <v>260</v>
      </c>
      <c r="D36" s="118" t="s">
        <v>260</v>
      </c>
      <c r="E36" s="78"/>
      <c r="G36" s="44" t="s">
        <v>260</v>
      </c>
      <c r="H36" s="40">
        <v>2</v>
      </c>
      <c r="I36" s="40">
        <v>3</v>
      </c>
      <c r="J36" s="45">
        <f>I36/$I$40</f>
        <v>0.2</v>
      </c>
      <c r="L36" s="58" t="s">
        <v>157</v>
      </c>
      <c r="M36" s="56" t="s">
        <v>158</v>
      </c>
      <c r="N36" s="51" t="s">
        <v>159</v>
      </c>
      <c r="O36" s="51" t="s">
        <v>160</v>
      </c>
      <c r="P36" s="183" t="s">
        <v>161</v>
      </c>
      <c r="Q36" s="184"/>
      <c r="R36" s="123">
        <v>1979</v>
      </c>
    </row>
    <row r="37" spans="1:20" ht="30.75" thickBot="1" x14ac:dyDescent="0.3">
      <c r="A37" s="78"/>
      <c r="B37" s="117" t="s">
        <v>316</v>
      </c>
      <c r="C37" s="115" t="s">
        <v>315</v>
      </c>
      <c r="D37" s="113" t="s">
        <v>252</v>
      </c>
      <c r="E37" s="78"/>
      <c r="G37" s="44" t="s">
        <v>316</v>
      </c>
      <c r="H37" s="40">
        <v>3</v>
      </c>
      <c r="I37" s="40">
        <v>4</v>
      </c>
      <c r="J37" s="45">
        <f t="shared" ref="J37:J39" si="3">I37/$I$40</f>
        <v>0.26666666666666666</v>
      </c>
      <c r="L37" s="58" t="s">
        <v>164</v>
      </c>
      <c r="M37" s="56" t="s">
        <v>43</v>
      </c>
      <c r="N37" s="51" t="s">
        <v>16</v>
      </c>
      <c r="O37" s="51" t="s">
        <v>181</v>
      </c>
      <c r="P37" s="183" t="s">
        <v>165</v>
      </c>
      <c r="Q37" s="184"/>
      <c r="R37" s="123">
        <v>1189</v>
      </c>
    </row>
    <row r="38" spans="1:20" ht="30" x14ac:dyDescent="0.25">
      <c r="A38" s="78"/>
      <c r="B38" s="78"/>
      <c r="C38" s="25" t="s">
        <v>316</v>
      </c>
      <c r="D38" s="118" t="s">
        <v>316</v>
      </c>
      <c r="E38" s="78"/>
      <c r="G38" s="44" t="s">
        <v>315</v>
      </c>
      <c r="H38" s="40">
        <v>4</v>
      </c>
      <c r="I38" s="40">
        <v>5</v>
      </c>
      <c r="J38" s="45">
        <f t="shared" si="3"/>
        <v>0.33333333333333331</v>
      </c>
      <c r="L38" s="58" t="s">
        <v>168</v>
      </c>
      <c r="M38" s="56" t="s">
        <v>43</v>
      </c>
      <c r="N38" s="51" t="s">
        <v>16</v>
      </c>
      <c r="O38" s="51" t="s">
        <v>169</v>
      </c>
      <c r="P38" s="183" t="s">
        <v>170</v>
      </c>
      <c r="Q38" s="184"/>
      <c r="R38" s="123">
        <v>789</v>
      </c>
    </row>
    <row r="39" spans="1:20" ht="30.75" thickBot="1" x14ac:dyDescent="0.3">
      <c r="A39" s="78"/>
      <c r="B39" s="78"/>
      <c r="C39" s="117" t="s">
        <v>315</v>
      </c>
      <c r="D39" s="113" t="s">
        <v>252</v>
      </c>
      <c r="E39" s="78"/>
      <c r="G39" s="46" t="s">
        <v>252</v>
      </c>
      <c r="H39" s="47">
        <v>0</v>
      </c>
      <c r="I39" s="47">
        <v>1</v>
      </c>
      <c r="J39" s="45">
        <f t="shared" si="3"/>
        <v>6.6666666666666666E-2</v>
      </c>
      <c r="L39" s="58" t="s">
        <v>173</v>
      </c>
      <c r="M39" s="56" t="s">
        <v>43</v>
      </c>
      <c r="N39" s="51" t="s">
        <v>174</v>
      </c>
      <c r="O39" s="51" t="s">
        <v>175</v>
      </c>
      <c r="P39" s="183" t="s">
        <v>176</v>
      </c>
      <c r="Q39" s="184"/>
      <c r="R39" s="123">
        <v>489</v>
      </c>
    </row>
    <row r="40" spans="1:20" ht="30" customHeight="1" thickBot="1" x14ac:dyDescent="0.3">
      <c r="A40" s="78"/>
      <c r="B40" s="78"/>
      <c r="C40" s="78"/>
      <c r="D40" s="120" t="s">
        <v>315</v>
      </c>
      <c r="E40" s="78"/>
      <c r="G40" s="23" t="s">
        <v>261</v>
      </c>
      <c r="H40" s="48">
        <f>SUM(H35:H39)</f>
        <v>10</v>
      </c>
      <c r="I40" s="48">
        <f>SUM(I35:I39)</f>
        <v>15</v>
      </c>
      <c r="J40" s="50">
        <f>SUM(J35:J39)</f>
        <v>1</v>
      </c>
      <c r="L40" s="59" t="s">
        <v>179</v>
      </c>
      <c r="M40" s="104" t="s">
        <v>158</v>
      </c>
      <c r="N40" s="51" t="s">
        <v>180</v>
      </c>
      <c r="O40" s="51" t="s">
        <v>181</v>
      </c>
      <c r="P40" s="183"/>
      <c r="Q40" s="184"/>
      <c r="R40" s="123">
        <v>599</v>
      </c>
    </row>
    <row r="41" spans="1:20" ht="30" customHeight="1" thickBot="1" x14ac:dyDescent="0.3">
      <c r="A41" s="78"/>
      <c r="B41" s="78"/>
      <c r="C41" s="78"/>
      <c r="D41" s="121" t="s">
        <v>252</v>
      </c>
      <c r="E41" s="78"/>
    </row>
    <row r="42" spans="1:20" ht="15.75" thickBot="1" x14ac:dyDescent="0.3">
      <c r="A42" s="78"/>
      <c r="B42" s="78"/>
      <c r="C42" s="78"/>
      <c r="D42" s="78"/>
      <c r="E42" s="78"/>
    </row>
    <row r="43" spans="1:20" ht="30" customHeight="1" thickBot="1" x14ac:dyDescent="0.3">
      <c r="A43" s="78"/>
      <c r="B43" s="78"/>
      <c r="C43" s="78"/>
      <c r="D43" s="78"/>
      <c r="E43" s="78"/>
      <c r="L43" s="160" t="s">
        <v>263</v>
      </c>
      <c r="M43" s="161" t="s">
        <v>259</v>
      </c>
      <c r="N43" s="161" t="s">
        <v>260</v>
      </c>
      <c r="O43" s="161" t="s">
        <v>316</v>
      </c>
      <c r="P43" s="191" t="s">
        <v>315</v>
      </c>
      <c r="Q43" s="192"/>
      <c r="R43" s="162" t="s">
        <v>252</v>
      </c>
      <c r="S43" s="162" t="s">
        <v>326</v>
      </c>
      <c r="T43" s="162" t="s">
        <v>341</v>
      </c>
    </row>
    <row r="44" spans="1:20" ht="30" customHeight="1" x14ac:dyDescent="0.25">
      <c r="L44" s="126" t="s">
        <v>152</v>
      </c>
      <c r="M44" s="89">
        <v>10</v>
      </c>
      <c r="N44" s="90">
        <v>10</v>
      </c>
      <c r="O44" s="90">
        <v>4</v>
      </c>
      <c r="P44" s="194">
        <v>10</v>
      </c>
      <c r="Q44" s="195"/>
      <c r="R44" s="91">
        <v>4</v>
      </c>
      <c r="S44" s="92">
        <f>M44*$M$50+N44*$N$50+O44*$O$50+P44*$P$50+R44*$R$50</f>
        <v>7.9999999999999991</v>
      </c>
      <c r="T44" s="91">
        <v>1</v>
      </c>
    </row>
    <row r="45" spans="1:20" ht="30" customHeight="1" x14ac:dyDescent="0.25">
      <c r="L45" s="58" t="s">
        <v>157</v>
      </c>
      <c r="M45" s="56">
        <v>7</v>
      </c>
      <c r="N45" s="51">
        <v>3</v>
      </c>
      <c r="O45" s="51">
        <v>4</v>
      </c>
      <c r="P45" s="183">
        <v>10</v>
      </c>
      <c r="Q45" s="184"/>
      <c r="R45" s="63">
        <v>2</v>
      </c>
      <c r="S45" s="61">
        <f>M45*$M$50+N45*$N$50+O45*$O$50+P45*$P$50+R45*$R$50</f>
        <v>6.0666666666666673</v>
      </c>
      <c r="T45" s="63">
        <v>5</v>
      </c>
    </row>
    <row r="46" spans="1:20" ht="30" customHeight="1" x14ac:dyDescent="0.25">
      <c r="L46" s="58" t="s">
        <v>164</v>
      </c>
      <c r="M46" s="56">
        <v>10</v>
      </c>
      <c r="N46" s="51">
        <v>10</v>
      </c>
      <c r="O46" s="51">
        <v>6</v>
      </c>
      <c r="P46" s="183">
        <v>6</v>
      </c>
      <c r="Q46" s="184"/>
      <c r="R46" s="63">
        <v>5</v>
      </c>
      <c r="S46" s="61">
        <f t="shared" ref="S46:S49" si="4">M46*$M$50+N46*$N$50+O46*$O$50+P46*$P$50+R46*$R$50</f>
        <v>7.2666666666666666</v>
      </c>
      <c r="T46" s="63">
        <v>4</v>
      </c>
    </row>
    <row r="47" spans="1:20" ht="30" customHeight="1" x14ac:dyDescent="0.25">
      <c r="L47" s="58" t="s">
        <v>168</v>
      </c>
      <c r="M47" s="56">
        <v>10</v>
      </c>
      <c r="N47" s="51">
        <v>10</v>
      </c>
      <c r="O47" s="51">
        <v>10</v>
      </c>
      <c r="P47" s="183">
        <v>4</v>
      </c>
      <c r="Q47" s="184"/>
      <c r="R47" s="63">
        <v>7</v>
      </c>
      <c r="S47" s="61">
        <f t="shared" si="4"/>
        <v>7.8</v>
      </c>
      <c r="T47" s="63">
        <v>3</v>
      </c>
    </row>
    <row r="48" spans="1:20" ht="30" customHeight="1" thickBot="1" x14ac:dyDescent="0.3">
      <c r="L48" s="59" t="s">
        <v>173</v>
      </c>
      <c r="M48" s="56">
        <v>10</v>
      </c>
      <c r="N48" s="51">
        <v>8</v>
      </c>
      <c r="O48" s="51">
        <v>10</v>
      </c>
      <c r="P48" s="183">
        <v>5</v>
      </c>
      <c r="Q48" s="184"/>
      <c r="R48" s="63">
        <v>10</v>
      </c>
      <c r="S48" s="61">
        <f t="shared" si="4"/>
        <v>7.9333333333333327</v>
      </c>
      <c r="T48" s="63">
        <v>2</v>
      </c>
    </row>
    <row r="49" spans="1:20" ht="30" customHeight="1" thickBot="1" x14ac:dyDescent="0.3">
      <c r="L49" s="59" t="s">
        <v>179</v>
      </c>
      <c r="M49" s="56">
        <v>7</v>
      </c>
      <c r="N49" s="51">
        <v>1</v>
      </c>
      <c r="O49" s="51">
        <v>6</v>
      </c>
      <c r="P49" s="183">
        <v>2</v>
      </c>
      <c r="Q49" s="184"/>
      <c r="R49" s="63">
        <v>9</v>
      </c>
      <c r="S49" s="61">
        <f t="shared" si="4"/>
        <v>4</v>
      </c>
      <c r="T49" s="63">
        <v>6</v>
      </c>
    </row>
    <row r="50" spans="1:20" ht="15.75" thickBot="1" x14ac:dyDescent="0.3">
      <c r="L50" s="64" t="s">
        <v>265</v>
      </c>
      <c r="M50" s="68">
        <f>J35</f>
        <v>0.13333333333333333</v>
      </c>
      <c r="N50" s="69">
        <f>J36</f>
        <v>0.2</v>
      </c>
      <c r="O50" s="69">
        <f>J37</f>
        <v>0.26666666666666666</v>
      </c>
      <c r="P50" s="196">
        <f>J38</f>
        <v>0.33333333333333331</v>
      </c>
      <c r="Q50" s="197"/>
      <c r="R50" s="61">
        <f>J39</f>
        <v>6.6666666666666666E-2</v>
      </c>
      <c r="S50" s="61"/>
      <c r="T50" s="61"/>
    </row>
    <row r="53" spans="1:20" ht="15.75" thickBot="1" x14ac:dyDescent="0.3"/>
    <row r="54" spans="1:20" ht="30.75" thickBot="1" x14ac:dyDescent="0.3">
      <c r="A54" s="107" t="s">
        <v>253</v>
      </c>
      <c r="B54" s="80" t="s">
        <v>253</v>
      </c>
      <c r="C54" s="24" t="s">
        <v>253</v>
      </c>
      <c r="D54" s="112" t="s">
        <v>253</v>
      </c>
      <c r="E54" s="78"/>
      <c r="G54" s="169" t="s">
        <v>337</v>
      </c>
      <c r="H54" s="170" t="s">
        <v>338</v>
      </c>
      <c r="I54" s="170" t="s">
        <v>339</v>
      </c>
      <c r="J54" s="171" t="s">
        <v>265</v>
      </c>
      <c r="L54" s="160" t="s">
        <v>263</v>
      </c>
      <c r="M54" s="161" t="s">
        <v>259</v>
      </c>
      <c r="N54" s="161" t="s">
        <v>260</v>
      </c>
      <c r="O54" s="191" t="s">
        <v>317</v>
      </c>
      <c r="P54" s="192"/>
      <c r="Q54" s="161" t="s">
        <v>297</v>
      </c>
      <c r="R54" s="162" t="s">
        <v>252</v>
      </c>
    </row>
    <row r="55" spans="1:20" ht="45.75" thickBot="1" x14ac:dyDescent="0.3">
      <c r="A55" s="110" t="s">
        <v>260</v>
      </c>
      <c r="B55" s="111" t="s">
        <v>317</v>
      </c>
      <c r="C55" s="115" t="s">
        <v>297</v>
      </c>
      <c r="D55" s="116" t="s">
        <v>252</v>
      </c>
      <c r="E55" s="78"/>
      <c r="G55" s="44" t="s">
        <v>253</v>
      </c>
      <c r="H55" s="40">
        <v>2</v>
      </c>
      <c r="I55" s="40">
        <v>2</v>
      </c>
      <c r="J55" s="45">
        <f>I55/$I$59</f>
        <v>0.5</v>
      </c>
      <c r="L55" s="167" t="s">
        <v>183</v>
      </c>
      <c r="M55" s="55" t="s">
        <v>96</v>
      </c>
      <c r="N55" s="53" t="s">
        <v>184</v>
      </c>
      <c r="O55" s="189" t="s">
        <v>185</v>
      </c>
      <c r="P55" s="190"/>
      <c r="Q55" s="53" t="s">
        <v>270</v>
      </c>
      <c r="R55" s="122">
        <v>1459</v>
      </c>
    </row>
    <row r="56" spans="1:20" ht="46.5" customHeight="1" x14ac:dyDescent="0.25">
      <c r="A56" s="78"/>
      <c r="B56" s="107" t="s">
        <v>260</v>
      </c>
      <c r="C56" s="80" t="s">
        <v>260</v>
      </c>
      <c r="D56" s="112" t="s">
        <v>260</v>
      </c>
      <c r="E56" s="78"/>
      <c r="G56" s="44" t="s">
        <v>260</v>
      </c>
      <c r="H56" s="40">
        <v>2</v>
      </c>
      <c r="I56" s="40">
        <v>2</v>
      </c>
      <c r="J56" s="45">
        <f>I56/$I$59</f>
        <v>0.5</v>
      </c>
      <c r="L56" s="156" t="s">
        <v>187</v>
      </c>
      <c r="M56" s="56" t="s">
        <v>43</v>
      </c>
      <c r="N56" s="51" t="s">
        <v>145</v>
      </c>
      <c r="O56" s="183" t="s">
        <v>318</v>
      </c>
      <c r="P56" s="184"/>
      <c r="Q56" s="51" t="s">
        <v>320</v>
      </c>
      <c r="R56" s="123">
        <v>529</v>
      </c>
    </row>
    <row r="57" spans="1:20" ht="30.75" thickBot="1" x14ac:dyDescent="0.3">
      <c r="A57" s="78"/>
      <c r="B57" s="110" t="s">
        <v>317</v>
      </c>
      <c r="C57" s="111" t="s">
        <v>297</v>
      </c>
      <c r="D57" s="116" t="s">
        <v>252</v>
      </c>
      <c r="E57" s="78"/>
      <c r="G57" s="44" t="s">
        <v>315</v>
      </c>
      <c r="H57" s="40">
        <v>1</v>
      </c>
      <c r="I57" s="40">
        <v>1</v>
      </c>
      <c r="J57" s="45">
        <f t="shared" ref="J57:J59" si="5">I57/$I$59</f>
        <v>0.25</v>
      </c>
      <c r="L57" s="156" t="s">
        <v>190</v>
      </c>
      <c r="M57" s="56" t="s">
        <v>191</v>
      </c>
      <c r="N57" s="51" t="s">
        <v>192</v>
      </c>
      <c r="O57" s="183" t="s">
        <v>193</v>
      </c>
      <c r="P57" s="184"/>
      <c r="Q57" s="51" t="s">
        <v>271</v>
      </c>
      <c r="R57" s="123">
        <v>659</v>
      </c>
    </row>
    <row r="58" spans="1:20" ht="30" x14ac:dyDescent="0.25">
      <c r="A58" s="78"/>
      <c r="B58" s="78"/>
      <c r="C58" s="107" t="s">
        <v>317</v>
      </c>
      <c r="D58" s="112" t="s">
        <v>317</v>
      </c>
      <c r="E58" s="78"/>
      <c r="G58" s="44" t="s">
        <v>319</v>
      </c>
      <c r="H58" s="40">
        <v>1</v>
      </c>
      <c r="I58" s="40">
        <v>1</v>
      </c>
      <c r="J58" s="45">
        <f t="shared" si="5"/>
        <v>0.25</v>
      </c>
      <c r="L58" s="156" t="s">
        <v>196</v>
      </c>
      <c r="M58" s="56" t="s">
        <v>43</v>
      </c>
      <c r="N58" s="51" t="s">
        <v>16</v>
      </c>
      <c r="O58" s="183" t="s">
        <v>318</v>
      </c>
      <c r="P58" s="184"/>
      <c r="Q58" s="51" t="s">
        <v>270</v>
      </c>
      <c r="R58" s="123">
        <v>360</v>
      </c>
    </row>
    <row r="59" spans="1:20" ht="30.75" thickBot="1" x14ac:dyDescent="0.3">
      <c r="A59" s="78"/>
      <c r="B59" s="78"/>
      <c r="C59" s="110" t="s">
        <v>297</v>
      </c>
      <c r="D59" s="116" t="s">
        <v>252</v>
      </c>
      <c r="E59" s="78"/>
      <c r="G59" s="46" t="s">
        <v>252</v>
      </c>
      <c r="H59" s="47">
        <v>4</v>
      </c>
      <c r="I59" s="47">
        <v>4</v>
      </c>
      <c r="J59" s="45">
        <f t="shared" si="5"/>
        <v>1</v>
      </c>
      <c r="L59" s="156" t="s">
        <v>199</v>
      </c>
      <c r="M59" s="56" t="s">
        <v>200</v>
      </c>
      <c r="N59" s="51" t="s">
        <v>180</v>
      </c>
      <c r="O59" s="183" t="s">
        <v>318</v>
      </c>
      <c r="P59" s="184"/>
      <c r="Q59" s="51" t="s">
        <v>271</v>
      </c>
      <c r="R59" s="123">
        <v>219</v>
      </c>
    </row>
    <row r="60" spans="1:20" ht="15.75" thickBot="1" x14ac:dyDescent="0.3">
      <c r="A60" s="78"/>
      <c r="B60" s="78"/>
      <c r="C60" s="78"/>
      <c r="D60" s="114" t="s">
        <v>297</v>
      </c>
      <c r="E60" s="78"/>
      <c r="G60" s="23" t="s">
        <v>261</v>
      </c>
      <c r="H60" s="48">
        <f>SUM(H55:H59)</f>
        <v>10</v>
      </c>
      <c r="I60" s="48">
        <f>SUM(I55:I59)</f>
        <v>10</v>
      </c>
      <c r="J60" s="50">
        <f>SUM(J55:J59)</f>
        <v>2.5</v>
      </c>
      <c r="L60" s="157" t="s">
        <v>203</v>
      </c>
      <c r="M60" s="104" t="s">
        <v>158</v>
      </c>
      <c r="N60" s="51" t="s">
        <v>180</v>
      </c>
      <c r="O60" s="183" t="s">
        <v>318</v>
      </c>
      <c r="P60" s="184"/>
      <c r="Q60" s="51" t="s">
        <v>270</v>
      </c>
      <c r="R60" s="123">
        <v>1369</v>
      </c>
    </row>
    <row r="61" spans="1:20" ht="15.75" thickBot="1" x14ac:dyDescent="0.3">
      <c r="A61" s="78"/>
      <c r="B61" s="78"/>
      <c r="C61" s="78"/>
      <c r="D61" s="119" t="s">
        <v>252</v>
      </c>
      <c r="E61" s="78"/>
    </row>
    <row r="62" spans="1:20" ht="15.75" thickBot="1" x14ac:dyDescent="0.3">
      <c r="A62" s="78"/>
      <c r="B62" s="78"/>
      <c r="C62" s="78"/>
      <c r="D62" s="78"/>
      <c r="E62" s="78"/>
    </row>
    <row r="63" spans="1:20" ht="30" customHeight="1" thickBot="1" x14ac:dyDescent="0.3">
      <c r="A63" s="78"/>
      <c r="B63" s="78"/>
      <c r="C63" s="78"/>
      <c r="D63" s="78"/>
      <c r="E63" s="78"/>
      <c r="L63" s="160" t="s">
        <v>263</v>
      </c>
      <c r="M63" s="161" t="s">
        <v>259</v>
      </c>
      <c r="N63" s="161" t="s">
        <v>260</v>
      </c>
      <c r="O63" s="191" t="s">
        <v>317</v>
      </c>
      <c r="P63" s="192"/>
      <c r="Q63" s="161" t="s">
        <v>297</v>
      </c>
      <c r="R63" s="162" t="s">
        <v>252</v>
      </c>
      <c r="S63" s="162" t="s">
        <v>326</v>
      </c>
      <c r="T63" s="162" t="s">
        <v>341</v>
      </c>
    </row>
    <row r="64" spans="1:20" ht="30" customHeight="1" x14ac:dyDescent="0.25">
      <c r="L64" s="167" t="s">
        <v>183</v>
      </c>
      <c r="M64" s="55">
        <v>10</v>
      </c>
      <c r="N64" s="53">
        <v>10</v>
      </c>
      <c r="O64" s="189">
        <v>10</v>
      </c>
      <c r="P64" s="190"/>
      <c r="Q64" s="53">
        <v>5</v>
      </c>
      <c r="R64" s="62">
        <v>4</v>
      </c>
      <c r="S64" s="61">
        <f t="shared" ref="S64:S69" si="6">M64*$M$70+N64*$N$70+O64*$O$70+Q64*$Q$70+R64*$R$70</f>
        <v>17.75</v>
      </c>
      <c r="T64" s="62">
        <v>3</v>
      </c>
    </row>
    <row r="65" spans="12:20" ht="30" customHeight="1" x14ac:dyDescent="0.25">
      <c r="L65" s="156" t="s">
        <v>187</v>
      </c>
      <c r="M65" s="56">
        <v>10</v>
      </c>
      <c r="N65" s="51">
        <v>8</v>
      </c>
      <c r="O65" s="183">
        <v>5</v>
      </c>
      <c r="P65" s="184"/>
      <c r="Q65" s="51">
        <v>6</v>
      </c>
      <c r="R65" s="63">
        <v>7</v>
      </c>
      <c r="S65" s="61">
        <f t="shared" si="6"/>
        <v>18.75</v>
      </c>
      <c r="T65" s="63">
        <v>2</v>
      </c>
    </row>
    <row r="66" spans="12:20" ht="30" customHeight="1" x14ac:dyDescent="0.25">
      <c r="L66" s="156" t="s">
        <v>190</v>
      </c>
      <c r="M66" s="56">
        <v>8</v>
      </c>
      <c r="N66" s="51">
        <v>5</v>
      </c>
      <c r="O66" s="183">
        <v>9</v>
      </c>
      <c r="P66" s="184"/>
      <c r="Q66" s="51">
        <v>10</v>
      </c>
      <c r="R66" s="63">
        <v>6</v>
      </c>
      <c r="S66" s="61">
        <f t="shared" si="6"/>
        <v>17.25</v>
      </c>
      <c r="T66" s="63">
        <v>4</v>
      </c>
    </row>
    <row r="67" spans="12:20" ht="30" customHeight="1" x14ac:dyDescent="0.25">
      <c r="L67" s="163" t="s">
        <v>196</v>
      </c>
      <c r="M67" s="97">
        <v>10</v>
      </c>
      <c r="N67" s="98">
        <v>10</v>
      </c>
      <c r="O67" s="181">
        <v>5</v>
      </c>
      <c r="P67" s="182"/>
      <c r="Q67" s="98">
        <v>5</v>
      </c>
      <c r="R67" s="99">
        <v>9</v>
      </c>
      <c r="S67" s="92">
        <f t="shared" si="6"/>
        <v>21.5</v>
      </c>
      <c r="T67" s="99">
        <v>1</v>
      </c>
    </row>
    <row r="68" spans="12:20" ht="30" customHeight="1" x14ac:dyDescent="0.25">
      <c r="L68" s="156" t="s">
        <v>199</v>
      </c>
      <c r="M68" s="56">
        <v>4</v>
      </c>
      <c r="N68" s="51">
        <v>2</v>
      </c>
      <c r="O68" s="183">
        <v>5</v>
      </c>
      <c r="P68" s="184"/>
      <c r="Q68" s="51">
        <v>10</v>
      </c>
      <c r="R68" s="63">
        <v>10</v>
      </c>
      <c r="S68" s="61">
        <f t="shared" si="6"/>
        <v>16.75</v>
      </c>
      <c r="T68" s="63">
        <v>5</v>
      </c>
    </row>
    <row r="69" spans="12:20" ht="30" customHeight="1" thickBot="1" x14ac:dyDescent="0.3">
      <c r="L69" s="157" t="s">
        <v>203</v>
      </c>
      <c r="M69" s="56">
        <v>6</v>
      </c>
      <c r="N69" s="51">
        <v>2</v>
      </c>
      <c r="O69" s="183">
        <v>5</v>
      </c>
      <c r="P69" s="184"/>
      <c r="Q69" s="51">
        <v>5</v>
      </c>
      <c r="R69" s="63">
        <v>4</v>
      </c>
      <c r="S69" s="61">
        <f t="shared" si="6"/>
        <v>10.5</v>
      </c>
      <c r="T69" s="63">
        <v>6</v>
      </c>
    </row>
    <row r="70" spans="12:20" ht="15.75" thickBot="1" x14ac:dyDescent="0.3">
      <c r="L70" s="159" t="s">
        <v>265</v>
      </c>
      <c r="M70" s="68">
        <f>J55</f>
        <v>0.5</v>
      </c>
      <c r="N70" s="69">
        <f>J56</f>
        <v>0.5</v>
      </c>
      <c r="O70" s="196">
        <f>J57</f>
        <v>0.25</v>
      </c>
      <c r="P70" s="197"/>
      <c r="Q70" s="69">
        <f>J58</f>
        <v>0.25</v>
      </c>
      <c r="R70" s="61">
        <f>J59</f>
        <v>1</v>
      </c>
      <c r="S70" s="61"/>
      <c r="T70" s="61"/>
    </row>
  </sheetData>
  <mergeCells count="30">
    <mergeCell ref="O70:P70"/>
    <mergeCell ref="O57:P57"/>
    <mergeCell ref="O58:P58"/>
    <mergeCell ref="O59:P59"/>
    <mergeCell ref="O60:P60"/>
    <mergeCell ref="O63:P63"/>
    <mergeCell ref="O64:P64"/>
    <mergeCell ref="O65:P65"/>
    <mergeCell ref="O66:P66"/>
    <mergeCell ref="O67:P67"/>
    <mergeCell ref="O68:P68"/>
    <mergeCell ref="O69:P69"/>
    <mergeCell ref="O56:P56"/>
    <mergeCell ref="P40:Q40"/>
    <mergeCell ref="P43:Q43"/>
    <mergeCell ref="P44:Q44"/>
    <mergeCell ref="P45:Q45"/>
    <mergeCell ref="P46:Q46"/>
    <mergeCell ref="P47:Q47"/>
    <mergeCell ref="P48:Q48"/>
    <mergeCell ref="P49:Q49"/>
    <mergeCell ref="P50:Q50"/>
    <mergeCell ref="O54:P54"/>
    <mergeCell ref="O55:P55"/>
    <mergeCell ref="P39:Q39"/>
    <mergeCell ref="P34:Q34"/>
    <mergeCell ref="P35:Q35"/>
    <mergeCell ref="P36:Q36"/>
    <mergeCell ref="P37:Q37"/>
    <mergeCell ref="P38:Q38"/>
  </mergeCells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F44F-64C1-4386-862D-F585C152801B}">
  <sheetPr>
    <tabColor theme="5" tint="-0.249977111117893"/>
  </sheetPr>
  <dimension ref="A1:T70"/>
  <sheetViews>
    <sheetView topLeftCell="B1" workbookViewId="0">
      <selection activeCell="L29" sqref="L29"/>
    </sheetView>
  </sheetViews>
  <sheetFormatPr defaultRowHeight="15" x14ac:dyDescent="0.25"/>
  <cols>
    <col min="1" max="5" width="18.42578125" style="11" customWidth="1"/>
    <col min="6" max="6" width="5.28515625" style="11" customWidth="1"/>
    <col min="7" max="7" width="16.28515625" style="11" customWidth="1"/>
    <col min="8" max="10" width="10.7109375" style="11" customWidth="1"/>
    <col min="11" max="11" width="4.7109375" style="11" customWidth="1"/>
    <col min="12" max="12" width="22" style="11" customWidth="1"/>
    <col min="13" max="13" width="15.5703125" style="11" customWidth="1"/>
    <col min="14" max="14" width="25.140625" style="11" customWidth="1"/>
    <col min="15" max="15" width="8.28515625" style="11" customWidth="1"/>
    <col min="16" max="16" width="15.85546875" style="11" customWidth="1"/>
    <col min="17" max="17" width="19" style="11" customWidth="1"/>
    <col min="18" max="18" width="12.140625" style="11" customWidth="1"/>
    <col min="19" max="16384" width="9.140625" style="11"/>
  </cols>
  <sheetData>
    <row r="1" spans="1:20" ht="30" customHeight="1" thickBot="1" x14ac:dyDescent="0.3">
      <c r="A1" s="25" t="s">
        <v>253</v>
      </c>
      <c r="B1" s="24" t="s">
        <v>253</v>
      </c>
      <c r="C1" s="24" t="s">
        <v>253</v>
      </c>
      <c r="D1" s="24" t="s">
        <v>253</v>
      </c>
      <c r="E1" s="112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259</v>
      </c>
      <c r="N1" s="161" t="s">
        <v>260</v>
      </c>
      <c r="O1" s="161" t="s">
        <v>310</v>
      </c>
      <c r="P1" s="161" t="s">
        <v>311</v>
      </c>
      <c r="Q1" s="161" t="s">
        <v>312</v>
      </c>
      <c r="R1" s="162" t="s">
        <v>252</v>
      </c>
    </row>
    <row r="2" spans="1:20" ht="30" customHeight="1" thickBot="1" x14ac:dyDescent="0.3">
      <c r="A2" s="117" t="s">
        <v>260</v>
      </c>
      <c r="B2" s="115" t="s">
        <v>310</v>
      </c>
      <c r="C2" s="115" t="s">
        <v>311</v>
      </c>
      <c r="D2" s="115" t="s">
        <v>312</v>
      </c>
      <c r="E2" s="116" t="s">
        <v>258</v>
      </c>
      <c r="G2" s="44" t="s">
        <v>253</v>
      </c>
      <c r="H2" s="40">
        <v>0</v>
      </c>
      <c r="I2" s="40">
        <v>1</v>
      </c>
      <c r="J2" s="45">
        <f>I2/$I$8</f>
        <v>4.7619047619047616E-2</v>
      </c>
      <c r="L2" s="167" t="s">
        <v>107</v>
      </c>
      <c r="M2" s="55" t="s">
        <v>53</v>
      </c>
      <c r="N2" s="53" t="s">
        <v>116</v>
      </c>
      <c r="O2" s="53" t="s">
        <v>309</v>
      </c>
      <c r="P2" s="53" t="s">
        <v>246</v>
      </c>
      <c r="Q2" s="53" t="s">
        <v>307</v>
      </c>
      <c r="R2" s="122">
        <v>1199</v>
      </c>
    </row>
    <row r="3" spans="1:20" ht="30" customHeight="1" x14ac:dyDescent="0.25">
      <c r="A3" s="78"/>
      <c r="B3" s="107" t="s">
        <v>260</v>
      </c>
      <c r="C3" s="80" t="s">
        <v>260</v>
      </c>
      <c r="D3" s="80" t="s">
        <v>260</v>
      </c>
      <c r="E3" s="118" t="s">
        <v>260</v>
      </c>
      <c r="G3" s="44" t="s">
        <v>260</v>
      </c>
      <c r="H3" s="40">
        <v>5</v>
      </c>
      <c r="I3" s="40">
        <v>6</v>
      </c>
      <c r="J3" s="45">
        <f t="shared" ref="J3:J7" si="0">I3/$I$8</f>
        <v>0.2857142857142857</v>
      </c>
      <c r="L3" s="156" t="s">
        <v>109</v>
      </c>
      <c r="M3" s="56" t="s">
        <v>53</v>
      </c>
      <c r="N3" s="51" t="s">
        <v>117</v>
      </c>
      <c r="O3" s="51" t="s">
        <v>309</v>
      </c>
      <c r="P3" s="51" t="s">
        <v>122</v>
      </c>
      <c r="Q3" s="51"/>
      <c r="R3" s="123">
        <v>2589</v>
      </c>
    </row>
    <row r="4" spans="1:20" ht="30" customHeight="1" thickBot="1" x14ac:dyDescent="0.3">
      <c r="A4" s="78"/>
      <c r="B4" s="110" t="s">
        <v>310</v>
      </c>
      <c r="C4" s="111" t="s">
        <v>311</v>
      </c>
      <c r="D4" s="111" t="s">
        <v>312</v>
      </c>
      <c r="E4" s="113" t="s">
        <v>258</v>
      </c>
      <c r="G4" s="44" t="s">
        <v>310</v>
      </c>
      <c r="H4" s="40">
        <v>2</v>
      </c>
      <c r="I4" s="40">
        <v>3</v>
      </c>
      <c r="J4" s="45">
        <f>I4/$I$8</f>
        <v>0.14285714285714285</v>
      </c>
      <c r="L4" s="156" t="s">
        <v>111</v>
      </c>
      <c r="M4" s="56" t="s">
        <v>43</v>
      </c>
      <c r="N4" s="51" t="s">
        <v>118</v>
      </c>
      <c r="O4" s="51">
        <v>50</v>
      </c>
      <c r="P4" s="51" t="s">
        <v>122</v>
      </c>
      <c r="Q4" s="51"/>
      <c r="R4" s="123">
        <v>699</v>
      </c>
    </row>
    <row r="5" spans="1:20" ht="30" customHeight="1" x14ac:dyDescent="0.25">
      <c r="A5" s="78"/>
      <c r="B5" s="78"/>
      <c r="C5" s="25" t="s">
        <v>310</v>
      </c>
      <c r="D5" s="24" t="s">
        <v>310</v>
      </c>
      <c r="E5" s="118" t="s">
        <v>310</v>
      </c>
      <c r="G5" s="44" t="s">
        <v>311</v>
      </c>
      <c r="H5" s="40">
        <v>3</v>
      </c>
      <c r="I5" s="40">
        <v>4</v>
      </c>
      <c r="J5" s="45">
        <f t="shared" si="0"/>
        <v>0.19047619047619047</v>
      </c>
      <c r="L5" s="156" t="s">
        <v>112</v>
      </c>
      <c r="M5" s="56" t="s">
        <v>96</v>
      </c>
      <c r="N5" s="51" t="s">
        <v>34</v>
      </c>
      <c r="O5" s="51" t="s">
        <v>123</v>
      </c>
      <c r="P5" s="51" t="s">
        <v>122</v>
      </c>
      <c r="Q5" s="51" t="s">
        <v>308</v>
      </c>
      <c r="R5" s="123">
        <v>1579</v>
      </c>
    </row>
    <row r="6" spans="1:20" ht="30" customHeight="1" thickBot="1" x14ac:dyDescent="0.3">
      <c r="A6" s="78"/>
      <c r="B6" s="78"/>
      <c r="C6" s="117" t="s">
        <v>311</v>
      </c>
      <c r="D6" s="115" t="s">
        <v>312</v>
      </c>
      <c r="E6" s="113" t="s">
        <v>258</v>
      </c>
      <c r="G6" s="44" t="s">
        <v>312</v>
      </c>
      <c r="H6" s="40">
        <v>4</v>
      </c>
      <c r="I6" s="40">
        <v>5</v>
      </c>
      <c r="J6" s="45">
        <f t="shared" si="0"/>
        <v>0.23809523809523808</v>
      </c>
      <c r="L6" s="157" t="s">
        <v>115</v>
      </c>
      <c r="M6" s="104" t="s">
        <v>119</v>
      </c>
      <c r="N6" s="51" t="s">
        <v>120</v>
      </c>
      <c r="O6" s="51" t="s">
        <v>121</v>
      </c>
      <c r="P6" s="51" t="s">
        <v>122</v>
      </c>
      <c r="Q6" s="51"/>
      <c r="R6" s="123">
        <v>649</v>
      </c>
    </row>
    <row r="7" spans="1:20" ht="30" customHeight="1" thickBot="1" x14ac:dyDescent="0.3">
      <c r="A7" s="78"/>
      <c r="B7" s="78"/>
      <c r="C7" s="78"/>
      <c r="D7" s="25" t="s">
        <v>311</v>
      </c>
      <c r="E7" s="118" t="s">
        <v>311</v>
      </c>
      <c r="G7" s="46" t="s">
        <v>252</v>
      </c>
      <c r="H7" s="47">
        <v>1</v>
      </c>
      <c r="I7" s="47">
        <v>2</v>
      </c>
      <c r="J7" s="49">
        <f t="shared" si="0"/>
        <v>9.5238095238095233E-2</v>
      </c>
      <c r="L7" s="102"/>
      <c r="M7" s="102"/>
      <c r="N7" s="102"/>
      <c r="O7" s="102"/>
      <c r="P7" s="102"/>
      <c r="Q7" s="102"/>
      <c r="R7" s="103"/>
    </row>
    <row r="8" spans="1:20" ht="30" customHeight="1" thickBot="1" x14ac:dyDescent="0.3">
      <c r="A8" s="78"/>
      <c r="B8" s="78"/>
      <c r="C8" s="78"/>
      <c r="D8" s="117" t="s">
        <v>312</v>
      </c>
      <c r="E8" s="113" t="s">
        <v>258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0.99999999999999989</v>
      </c>
      <c r="L8" s="160" t="s">
        <v>263</v>
      </c>
      <c r="M8" s="161" t="s">
        <v>259</v>
      </c>
      <c r="N8" s="161" t="s">
        <v>260</v>
      </c>
      <c r="O8" s="161" t="s">
        <v>310</v>
      </c>
      <c r="P8" s="161" t="s">
        <v>311</v>
      </c>
      <c r="Q8" s="161" t="s">
        <v>312</v>
      </c>
      <c r="R8" s="162" t="s">
        <v>252</v>
      </c>
      <c r="S8" s="162" t="s">
        <v>326</v>
      </c>
      <c r="T8" s="162" t="s">
        <v>341</v>
      </c>
    </row>
    <row r="9" spans="1:20" ht="30" customHeight="1" x14ac:dyDescent="0.25">
      <c r="A9" s="78"/>
      <c r="B9" s="78"/>
      <c r="C9" s="78"/>
      <c r="D9" s="78"/>
      <c r="E9" s="120" t="s">
        <v>312</v>
      </c>
      <c r="L9" s="167" t="s">
        <v>107</v>
      </c>
      <c r="M9" s="55">
        <v>5</v>
      </c>
      <c r="N9" s="53">
        <v>10</v>
      </c>
      <c r="O9" s="53">
        <v>4</v>
      </c>
      <c r="P9" s="53">
        <v>5</v>
      </c>
      <c r="Q9" s="53">
        <v>10</v>
      </c>
      <c r="R9" s="62">
        <v>6</v>
      </c>
      <c r="S9" s="61">
        <f>M9*$M$14+N9*$N$14+O9*$O$14+P9*$P$14+Q9*$Q$14+R9*$R$14</f>
        <v>7.5714285714285712</v>
      </c>
      <c r="T9" s="62">
        <v>3</v>
      </c>
    </row>
    <row r="10" spans="1:20" ht="30" customHeight="1" thickBot="1" x14ac:dyDescent="0.3">
      <c r="A10" s="78"/>
      <c r="B10" s="78"/>
      <c r="C10" s="78"/>
      <c r="D10" s="78"/>
      <c r="E10" s="121" t="s">
        <v>252</v>
      </c>
      <c r="L10" s="156" t="s">
        <v>109</v>
      </c>
      <c r="M10" s="56">
        <v>5</v>
      </c>
      <c r="N10" s="51">
        <v>5</v>
      </c>
      <c r="O10" s="51">
        <v>4</v>
      </c>
      <c r="P10" s="51">
        <v>10</v>
      </c>
      <c r="Q10" s="51">
        <v>5</v>
      </c>
      <c r="R10" s="63">
        <v>2</v>
      </c>
      <c r="S10" s="61">
        <f>M10*$M$14+N10*$N$14+O10*$O$14+P10*$P$14+Q10*$Q$14+R10*$R$14</f>
        <v>5.5238095238095237</v>
      </c>
      <c r="T10" s="63">
        <v>5</v>
      </c>
    </row>
    <row r="11" spans="1:20" ht="30" customHeight="1" x14ac:dyDescent="0.25">
      <c r="L11" s="156" t="s">
        <v>111</v>
      </c>
      <c r="M11" s="56">
        <v>10</v>
      </c>
      <c r="N11" s="51">
        <v>10</v>
      </c>
      <c r="O11" s="51">
        <v>10</v>
      </c>
      <c r="P11" s="51">
        <v>10</v>
      </c>
      <c r="Q11" s="51">
        <v>5</v>
      </c>
      <c r="R11" s="63">
        <v>8</v>
      </c>
      <c r="S11" s="61">
        <f>M11*$M$14+N11*$N$14+O11*$O$14+P11*$P$14+Q11*$Q$14+R11*$R$14</f>
        <v>8.6190476190476186</v>
      </c>
      <c r="T11" s="63">
        <v>2</v>
      </c>
    </row>
    <row r="12" spans="1:20" ht="30" customHeight="1" x14ac:dyDescent="0.25">
      <c r="L12" s="163" t="s">
        <v>112</v>
      </c>
      <c r="M12" s="97">
        <v>10</v>
      </c>
      <c r="N12" s="98">
        <v>8</v>
      </c>
      <c r="O12" s="98">
        <v>10</v>
      </c>
      <c r="P12" s="98">
        <v>10</v>
      </c>
      <c r="Q12" s="98">
        <v>10</v>
      </c>
      <c r="R12" s="99">
        <v>4</v>
      </c>
      <c r="S12" s="92">
        <f>M12*$M$14+N12*$N$14+O12*$O$14+P12*$P$14+Q12*$Q$14+R12*$R$14</f>
        <v>8.8571428571428577</v>
      </c>
      <c r="T12" s="99">
        <v>1</v>
      </c>
    </row>
    <row r="13" spans="1:20" ht="30" customHeight="1" thickBot="1" x14ac:dyDescent="0.3">
      <c r="L13" s="157" t="s">
        <v>115</v>
      </c>
      <c r="M13" s="56">
        <v>6</v>
      </c>
      <c r="N13" s="51">
        <v>2</v>
      </c>
      <c r="O13" s="51">
        <v>5</v>
      </c>
      <c r="P13" s="51">
        <v>10</v>
      </c>
      <c r="Q13" s="51">
        <v>5</v>
      </c>
      <c r="R13" s="63">
        <v>10</v>
      </c>
      <c r="S13" s="61">
        <f>M13*$M$14+N13*$N$14+O13*$O$14+P13*$P$14+Q13*$Q$14+R13*$R$14</f>
        <v>5.6190476190476186</v>
      </c>
      <c r="T13" s="63">
        <v>4</v>
      </c>
    </row>
    <row r="14" spans="1:20" ht="30" customHeight="1" thickBot="1" x14ac:dyDescent="0.3">
      <c r="L14" s="159" t="s">
        <v>265</v>
      </c>
      <c r="M14" s="68">
        <f>J2</f>
        <v>4.7619047619047616E-2</v>
      </c>
      <c r="N14" s="69">
        <f>J3</f>
        <v>0.2857142857142857</v>
      </c>
      <c r="O14" s="69">
        <f>J4</f>
        <v>0.14285714285714285</v>
      </c>
      <c r="P14" s="69">
        <f>J5</f>
        <v>0.19047619047619047</v>
      </c>
      <c r="Q14" s="69">
        <f>J6</f>
        <v>0.23809523809523808</v>
      </c>
      <c r="R14" s="61">
        <f>J7</f>
        <v>9.5238095238095233E-2</v>
      </c>
      <c r="S14" s="61"/>
      <c r="T14" s="61"/>
    </row>
    <row r="15" spans="1:20" ht="56.25" customHeight="1" thickBot="1" x14ac:dyDescent="0.3"/>
    <row r="16" spans="1:20" ht="30" customHeight="1" thickBot="1" x14ac:dyDescent="0.3">
      <c r="A16" s="25" t="s">
        <v>253</v>
      </c>
      <c r="B16" s="24" t="s">
        <v>253</v>
      </c>
      <c r="C16" s="80" t="s">
        <v>253</v>
      </c>
      <c r="D16" s="112" t="s">
        <v>253</v>
      </c>
      <c r="E16" s="78"/>
      <c r="G16" s="169" t="s">
        <v>337</v>
      </c>
      <c r="H16" s="170" t="s">
        <v>338</v>
      </c>
      <c r="I16" s="170" t="s">
        <v>339</v>
      </c>
      <c r="J16" s="171" t="s">
        <v>265</v>
      </c>
      <c r="L16" s="160" t="s">
        <v>263</v>
      </c>
      <c r="M16" s="161" t="s">
        <v>259</v>
      </c>
      <c r="N16" s="161" t="s">
        <v>260</v>
      </c>
      <c r="O16" s="161" t="s">
        <v>310</v>
      </c>
      <c r="P16" s="161" t="s">
        <v>255</v>
      </c>
      <c r="Q16" s="161" t="s">
        <v>252</v>
      </c>
    </row>
    <row r="17" spans="1:19" ht="30" customHeight="1" thickBot="1" x14ac:dyDescent="0.3">
      <c r="A17" s="117" t="s">
        <v>260</v>
      </c>
      <c r="B17" s="115" t="s">
        <v>310</v>
      </c>
      <c r="C17" s="111" t="s">
        <v>255</v>
      </c>
      <c r="D17" s="116" t="s">
        <v>258</v>
      </c>
      <c r="E17" s="78"/>
      <c r="G17" s="44" t="s">
        <v>253</v>
      </c>
      <c r="H17" s="40">
        <v>1</v>
      </c>
      <c r="I17" s="40">
        <v>2</v>
      </c>
      <c r="J17" s="45">
        <f>I17/$I$22</f>
        <v>0.13333333333333333</v>
      </c>
      <c r="L17" s="167" t="s">
        <v>125</v>
      </c>
      <c r="M17" s="55" t="s">
        <v>96</v>
      </c>
      <c r="N17" s="53" t="s">
        <v>126</v>
      </c>
      <c r="O17" s="53" t="s">
        <v>123</v>
      </c>
      <c r="P17" s="53" t="s">
        <v>272</v>
      </c>
      <c r="Q17" s="125">
        <v>1409</v>
      </c>
    </row>
    <row r="18" spans="1:19" ht="30" customHeight="1" x14ac:dyDescent="0.25">
      <c r="A18" s="78"/>
      <c r="B18" s="107" t="s">
        <v>260</v>
      </c>
      <c r="C18" s="80" t="s">
        <v>260</v>
      </c>
      <c r="D18" s="118" t="s">
        <v>260</v>
      </c>
      <c r="E18" s="78"/>
      <c r="G18" s="44" t="s">
        <v>260</v>
      </c>
      <c r="H18" s="40">
        <v>4</v>
      </c>
      <c r="I18" s="40">
        <v>5</v>
      </c>
      <c r="J18" s="45">
        <f t="shared" ref="J18:J21" si="1">I18/$I$22</f>
        <v>0.33333333333333331</v>
      </c>
      <c r="L18" s="156" t="s">
        <v>313</v>
      </c>
      <c r="M18" s="56" t="s">
        <v>43</v>
      </c>
      <c r="N18" s="51" t="s">
        <v>128</v>
      </c>
      <c r="O18" s="51" t="s">
        <v>129</v>
      </c>
      <c r="P18" s="51" t="s">
        <v>272</v>
      </c>
      <c r="Q18" s="51" t="s">
        <v>131</v>
      </c>
    </row>
    <row r="19" spans="1:19" ht="30.75" thickBot="1" x14ac:dyDescent="0.3">
      <c r="A19" s="78"/>
      <c r="B19" s="110" t="s">
        <v>310</v>
      </c>
      <c r="C19" s="111" t="s">
        <v>255</v>
      </c>
      <c r="D19" s="113" t="s">
        <v>258</v>
      </c>
      <c r="E19" s="78"/>
      <c r="G19" s="44" t="s">
        <v>310</v>
      </c>
      <c r="H19" s="40">
        <v>3</v>
      </c>
      <c r="I19" s="40">
        <v>4</v>
      </c>
      <c r="J19" s="45">
        <f t="shared" si="1"/>
        <v>0.26666666666666666</v>
      </c>
      <c r="L19" s="156" t="s">
        <v>133</v>
      </c>
      <c r="M19" s="56" t="s">
        <v>43</v>
      </c>
      <c r="N19" s="51" t="s">
        <v>16</v>
      </c>
      <c r="O19" s="51" t="s">
        <v>129</v>
      </c>
      <c r="P19" s="51" t="s">
        <v>77</v>
      </c>
      <c r="Q19" s="124">
        <v>379</v>
      </c>
    </row>
    <row r="20" spans="1:19" ht="30" customHeight="1" x14ac:dyDescent="0.25">
      <c r="A20" s="78"/>
      <c r="B20" s="78"/>
      <c r="C20" s="107" t="s">
        <v>310</v>
      </c>
      <c r="D20" s="118" t="s">
        <v>310</v>
      </c>
      <c r="E20" s="78"/>
      <c r="G20" s="44" t="s">
        <v>255</v>
      </c>
      <c r="H20" s="40">
        <v>0</v>
      </c>
      <c r="I20" s="40">
        <v>1</v>
      </c>
      <c r="J20" s="45">
        <f t="shared" si="1"/>
        <v>6.6666666666666666E-2</v>
      </c>
      <c r="L20" s="156" t="s">
        <v>135</v>
      </c>
      <c r="M20" s="56" t="s">
        <v>137</v>
      </c>
      <c r="N20" s="51" t="s">
        <v>138</v>
      </c>
      <c r="O20" s="51" t="s">
        <v>139</v>
      </c>
      <c r="P20" s="51" t="s">
        <v>77</v>
      </c>
      <c r="Q20" s="124">
        <v>449</v>
      </c>
    </row>
    <row r="21" spans="1:19" ht="30" customHeight="1" thickBot="1" x14ac:dyDescent="0.3">
      <c r="A21" s="78"/>
      <c r="B21" s="78"/>
      <c r="C21" s="110" t="s">
        <v>255</v>
      </c>
      <c r="D21" s="113" t="s">
        <v>258</v>
      </c>
      <c r="E21" s="78"/>
      <c r="G21" s="46" t="s">
        <v>252</v>
      </c>
      <c r="H21" s="47">
        <v>2</v>
      </c>
      <c r="I21" s="47">
        <v>3</v>
      </c>
      <c r="J21" s="45">
        <f t="shared" si="1"/>
        <v>0.2</v>
      </c>
      <c r="L21" s="156" t="s">
        <v>142</v>
      </c>
      <c r="M21" s="56" t="s">
        <v>144</v>
      </c>
      <c r="N21" s="51" t="s">
        <v>145</v>
      </c>
      <c r="O21" s="51" t="s">
        <v>146</v>
      </c>
      <c r="P21" s="51" t="s">
        <v>77</v>
      </c>
      <c r="Q21" s="124">
        <v>449</v>
      </c>
    </row>
    <row r="22" spans="1:19" ht="30" customHeight="1" thickBot="1" x14ac:dyDescent="0.3">
      <c r="A22" s="78"/>
      <c r="B22" s="78"/>
      <c r="C22" s="78"/>
      <c r="D22" s="114" t="s">
        <v>255</v>
      </c>
      <c r="E22" s="78"/>
      <c r="G22" s="23" t="s">
        <v>261</v>
      </c>
      <c r="H22" s="48">
        <f>SUM(H17:H21)</f>
        <v>10</v>
      </c>
      <c r="I22" s="48">
        <f>SUM(I17:I21)</f>
        <v>15</v>
      </c>
      <c r="J22" s="50">
        <f>SUM(J17:J21)</f>
        <v>1</v>
      </c>
      <c r="L22" s="157" t="s">
        <v>148</v>
      </c>
      <c r="M22" s="104" t="s">
        <v>43</v>
      </c>
      <c r="N22" s="51" t="s">
        <v>149</v>
      </c>
      <c r="O22" s="51" t="s">
        <v>150</v>
      </c>
      <c r="P22" s="51" t="s">
        <v>272</v>
      </c>
      <c r="Q22" s="124">
        <v>309</v>
      </c>
    </row>
    <row r="23" spans="1:19" ht="30" customHeight="1" thickBot="1" x14ac:dyDescent="0.3">
      <c r="A23" s="78"/>
      <c r="B23" s="78"/>
      <c r="C23" s="78"/>
      <c r="D23" s="119" t="s">
        <v>258</v>
      </c>
      <c r="E23" s="78"/>
    </row>
    <row r="24" spans="1:19" ht="30" customHeight="1" thickBot="1" x14ac:dyDescent="0.3">
      <c r="A24" s="78"/>
      <c r="B24" s="78"/>
      <c r="C24" s="78"/>
      <c r="D24" s="78"/>
      <c r="E24" s="78"/>
      <c r="L24" s="160" t="s">
        <v>263</v>
      </c>
      <c r="M24" s="161" t="s">
        <v>259</v>
      </c>
      <c r="N24" s="161" t="s">
        <v>260</v>
      </c>
      <c r="O24" s="161" t="s">
        <v>310</v>
      </c>
      <c r="P24" s="161" t="s">
        <v>255</v>
      </c>
      <c r="Q24" s="161" t="s">
        <v>252</v>
      </c>
      <c r="R24" s="162" t="s">
        <v>280</v>
      </c>
      <c r="S24" s="162" t="s">
        <v>341</v>
      </c>
    </row>
    <row r="25" spans="1:19" ht="30" customHeight="1" x14ac:dyDescent="0.25">
      <c r="A25" s="78"/>
      <c r="B25" s="78"/>
      <c r="C25" s="78"/>
      <c r="D25" s="78"/>
      <c r="E25" s="78"/>
      <c r="L25" s="167" t="s">
        <v>125</v>
      </c>
      <c r="M25" s="55">
        <v>8</v>
      </c>
      <c r="N25" s="53">
        <v>10</v>
      </c>
      <c r="O25" s="53">
        <v>5</v>
      </c>
      <c r="P25" s="53">
        <v>10</v>
      </c>
      <c r="Q25" s="62">
        <v>4</v>
      </c>
      <c r="R25" s="61">
        <f>M25*$M$31+N25*$N$31+O25*$O$31+P25*$P$31+Q25*$Q$31</f>
        <v>7.1999999999999993</v>
      </c>
      <c r="S25" s="62">
        <v>4</v>
      </c>
    </row>
    <row r="26" spans="1:19" ht="30" customHeight="1" x14ac:dyDescent="0.25">
      <c r="A26" s="78"/>
      <c r="B26" s="78"/>
      <c r="C26" s="78"/>
      <c r="D26" s="78"/>
      <c r="L26" s="156" t="s">
        <v>313</v>
      </c>
      <c r="M26" s="56">
        <v>8</v>
      </c>
      <c r="N26" s="51">
        <v>9</v>
      </c>
      <c r="O26" s="51">
        <v>3</v>
      </c>
      <c r="P26" s="51">
        <v>10</v>
      </c>
      <c r="Q26" s="63">
        <v>10</v>
      </c>
      <c r="R26" s="61">
        <f t="shared" ref="R26:R30" si="2">M26*$M$31+N26*$N$31+O26*$O$31+P26*$P$31+Q26*$Q$31</f>
        <v>7.5333333333333332</v>
      </c>
      <c r="S26" s="63">
        <v>2</v>
      </c>
    </row>
    <row r="27" spans="1:19" ht="30" customHeight="1" x14ac:dyDescent="0.25">
      <c r="A27" s="78"/>
      <c r="B27" s="78"/>
      <c r="C27" s="78"/>
      <c r="D27" s="78"/>
      <c r="L27" s="156" t="s">
        <v>133</v>
      </c>
      <c r="M27" s="56">
        <v>8</v>
      </c>
      <c r="N27" s="51">
        <v>10</v>
      </c>
      <c r="O27" s="51">
        <v>3</v>
      </c>
      <c r="P27" s="51">
        <v>4</v>
      </c>
      <c r="Q27" s="63">
        <v>9</v>
      </c>
      <c r="R27" s="61">
        <f t="shared" si="2"/>
        <v>7.2666666666666657</v>
      </c>
      <c r="S27" s="63">
        <v>3</v>
      </c>
    </row>
    <row r="28" spans="1:19" ht="30" customHeight="1" x14ac:dyDescent="0.25">
      <c r="A28" s="78"/>
      <c r="B28" s="78"/>
      <c r="C28" s="78"/>
      <c r="D28" s="78"/>
      <c r="L28" s="156" t="s">
        <v>135</v>
      </c>
      <c r="M28" s="56">
        <v>4</v>
      </c>
      <c r="N28" s="51">
        <v>1</v>
      </c>
      <c r="O28" s="51">
        <v>10</v>
      </c>
      <c r="P28" s="51">
        <v>4</v>
      </c>
      <c r="Q28" s="63">
        <v>8</v>
      </c>
      <c r="R28" s="61">
        <f t="shared" si="2"/>
        <v>5.4</v>
      </c>
      <c r="S28" s="63">
        <v>6</v>
      </c>
    </row>
    <row r="29" spans="1:19" ht="30" customHeight="1" x14ac:dyDescent="0.25">
      <c r="A29" s="78"/>
      <c r="B29" s="78"/>
      <c r="C29" s="78"/>
      <c r="D29" s="78"/>
      <c r="L29" s="163" t="s">
        <v>142</v>
      </c>
      <c r="M29" s="97">
        <v>10</v>
      </c>
      <c r="N29" s="98">
        <v>9</v>
      </c>
      <c r="O29" s="98">
        <v>6</v>
      </c>
      <c r="P29" s="98">
        <v>4</v>
      </c>
      <c r="Q29" s="99">
        <v>8</v>
      </c>
      <c r="R29" s="92">
        <f t="shared" si="2"/>
        <v>7.8000000000000007</v>
      </c>
      <c r="S29" s="99">
        <v>1</v>
      </c>
    </row>
    <row r="30" spans="1:19" ht="31.5" customHeight="1" thickBot="1" x14ac:dyDescent="0.3">
      <c r="A30" s="78"/>
      <c r="B30" s="78"/>
      <c r="C30" s="78"/>
      <c r="D30" s="78"/>
      <c r="L30" s="157" t="s">
        <v>148</v>
      </c>
      <c r="M30" s="56">
        <v>8</v>
      </c>
      <c r="N30" s="51">
        <v>2</v>
      </c>
      <c r="O30" s="51">
        <v>8</v>
      </c>
      <c r="P30" s="51">
        <v>10</v>
      </c>
      <c r="Q30" s="63">
        <v>10</v>
      </c>
      <c r="R30" s="61">
        <f t="shared" si="2"/>
        <v>6.5333333333333332</v>
      </c>
      <c r="S30" s="63">
        <v>5</v>
      </c>
    </row>
    <row r="31" spans="1:19" ht="15.75" thickBot="1" x14ac:dyDescent="0.3">
      <c r="A31" s="78"/>
      <c r="B31" s="78"/>
      <c r="C31" s="78"/>
      <c r="D31" s="78"/>
      <c r="L31" s="159" t="s">
        <v>265</v>
      </c>
      <c r="M31" s="68">
        <f>J17</f>
        <v>0.13333333333333333</v>
      </c>
      <c r="N31" s="69">
        <f>J18</f>
        <v>0.33333333333333331</v>
      </c>
      <c r="O31" s="69">
        <f>J19</f>
        <v>0.26666666666666666</v>
      </c>
      <c r="P31" s="69">
        <f>J20</f>
        <v>6.6666666666666666E-2</v>
      </c>
      <c r="Q31" s="61">
        <f>J21</f>
        <v>0.2</v>
      </c>
      <c r="R31" s="61"/>
      <c r="S31" s="61"/>
    </row>
    <row r="32" spans="1:19" x14ac:dyDescent="0.25">
      <c r="A32" s="78"/>
      <c r="B32" s="78"/>
      <c r="C32" s="78"/>
      <c r="D32" s="78"/>
    </row>
    <row r="33" spans="1:20" ht="15.75" thickBot="1" x14ac:dyDescent="0.3">
      <c r="A33" s="78"/>
      <c r="B33" s="78"/>
      <c r="C33" s="78"/>
      <c r="D33" s="78"/>
    </row>
    <row r="34" spans="1:20" ht="30.75" thickBot="1" x14ac:dyDescent="0.3">
      <c r="A34" s="25" t="s">
        <v>253</v>
      </c>
      <c r="B34" s="24" t="s">
        <v>253</v>
      </c>
      <c r="C34" s="24" t="s">
        <v>253</v>
      </c>
      <c r="D34" s="112" t="s">
        <v>253</v>
      </c>
      <c r="E34" s="78"/>
      <c r="G34" s="169" t="s">
        <v>337</v>
      </c>
      <c r="H34" s="170" t="s">
        <v>338</v>
      </c>
      <c r="I34" s="170" t="s">
        <v>339</v>
      </c>
      <c r="J34" s="171" t="s">
        <v>265</v>
      </c>
      <c r="L34" s="160" t="s">
        <v>263</v>
      </c>
      <c r="M34" s="161" t="s">
        <v>259</v>
      </c>
      <c r="N34" s="161" t="s">
        <v>260</v>
      </c>
      <c r="O34" s="161" t="s">
        <v>316</v>
      </c>
      <c r="P34" s="191" t="s">
        <v>315</v>
      </c>
      <c r="Q34" s="192"/>
      <c r="R34" s="162" t="s">
        <v>252</v>
      </c>
    </row>
    <row r="35" spans="1:20" ht="30" customHeight="1" thickBot="1" x14ac:dyDescent="0.3">
      <c r="A35" s="117" t="s">
        <v>260</v>
      </c>
      <c r="B35" s="115" t="s">
        <v>316</v>
      </c>
      <c r="C35" s="115" t="s">
        <v>315</v>
      </c>
      <c r="D35" s="116" t="s">
        <v>252</v>
      </c>
      <c r="E35" s="78"/>
      <c r="G35" s="44" t="s">
        <v>253</v>
      </c>
      <c r="H35" s="40">
        <v>0</v>
      </c>
      <c r="I35" s="40">
        <v>1</v>
      </c>
      <c r="J35" s="45">
        <f>I35/$I$40</f>
        <v>6.6666666666666666E-2</v>
      </c>
      <c r="L35" s="167" t="s">
        <v>152</v>
      </c>
      <c r="M35" s="55" t="s">
        <v>96</v>
      </c>
      <c r="N35" s="53" t="s">
        <v>126</v>
      </c>
      <c r="O35" s="53" t="s">
        <v>153</v>
      </c>
      <c r="P35" s="189" t="s">
        <v>154</v>
      </c>
      <c r="Q35" s="190"/>
      <c r="R35" s="122">
        <v>1349</v>
      </c>
    </row>
    <row r="36" spans="1:20" ht="30" x14ac:dyDescent="0.25">
      <c r="A36" s="78"/>
      <c r="B36" s="107" t="s">
        <v>260</v>
      </c>
      <c r="C36" s="80" t="s">
        <v>260</v>
      </c>
      <c r="D36" s="118" t="s">
        <v>260</v>
      </c>
      <c r="E36" s="78"/>
      <c r="G36" s="44" t="s">
        <v>260</v>
      </c>
      <c r="H36" s="40">
        <v>4</v>
      </c>
      <c r="I36" s="40">
        <v>5</v>
      </c>
      <c r="J36" s="45">
        <f t="shared" ref="J36:J39" si="3">I36/$I$40</f>
        <v>0.33333333333333331</v>
      </c>
      <c r="L36" s="156" t="s">
        <v>157</v>
      </c>
      <c r="M36" s="56" t="s">
        <v>158</v>
      </c>
      <c r="N36" s="51" t="s">
        <v>159</v>
      </c>
      <c r="O36" s="51" t="s">
        <v>160</v>
      </c>
      <c r="P36" s="183" t="s">
        <v>161</v>
      </c>
      <c r="Q36" s="184"/>
      <c r="R36" s="123">
        <v>1979</v>
      </c>
    </row>
    <row r="37" spans="1:20" ht="30.75" thickBot="1" x14ac:dyDescent="0.3">
      <c r="A37" s="78"/>
      <c r="B37" s="110" t="s">
        <v>316</v>
      </c>
      <c r="C37" s="111" t="s">
        <v>315</v>
      </c>
      <c r="D37" s="113" t="s">
        <v>252</v>
      </c>
      <c r="E37" s="78"/>
      <c r="G37" s="44" t="s">
        <v>316</v>
      </c>
      <c r="H37" s="40">
        <v>2</v>
      </c>
      <c r="I37" s="40">
        <v>3</v>
      </c>
      <c r="J37" s="45">
        <f t="shared" si="3"/>
        <v>0.2</v>
      </c>
      <c r="L37" s="156" t="s">
        <v>164</v>
      </c>
      <c r="M37" s="56" t="s">
        <v>43</v>
      </c>
      <c r="N37" s="51" t="s">
        <v>16</v>
      </c>
      <c r="O37" s="51" t="s">
        <v>181</v>
      </c>
      <c r="P37" s="183" t="s">
        <v>165</v>
      </c>
      <c r="Q37" s="184"/>
      <c r="R37" s="123">
        <v>1189</v>
      </c>
    </row>
    <row r="38" spans="1:20" ht="30" x14ac:dyDescent="0.25">
      <c r="A38" s="78"/>
      <c r="B38" s="78"/>
      <c r="C38" s="25" t="s">
        <v>316</v>
      </c>
      <c r="D38" s="118" t="s">
        <v>316</v>
      </c>
      <c r="E38" s="78"/>
      <c r="G38" s="44" t="s">
        <v>315</v>
      </c>
      <c r="H38" s="40">
        <v>3</v>
      </c>
      <c r="I38" s="40">
        <v>4</v>
      </c>
      <c r="J38" s="45">
        <f t="shared" si="3"/>
        <v>0.26666666666666666</v>
      </c>
      <c r="L38" s="156" t="s">
        <v>168</v>
      </c>
      <c r="M38" s="56" t="s">
        <v>43</v>
      </c>
      <c r="N38" s="51" t="s">
        <v>16</v>
      </c>
      <c r="O38" s="51" t="s">
        <v>169</v>
      </c>
      <c r="P38" s="183" t="s">
        <v>170</v>
      </c>
      <c r="Q38" s="184"/>
      <c r="R38" s="123">
        <v>789</v>
      </c>
    </row>
    <row r="39" spans="1:20" ht="30.75" thickBot="1" x14ac:dyDescent="0.3">
      <c r="A39" s="78"/>
      <c r="B39" s="78"/>
      <c r="C39" s="117" t="s">
        <v>315</v>
      </c>
      <c r="D39" s="113" t="s">
        <v>252</v>
      </c>
      <c r="E39" s="78"/>
      <c r="G39" s="46" t="s">
        <v>252</v>
      </c>
      <c r="H39" s="47">
        <v>1</v>
      </c>
      <c r="I39" s="47">
        <v>2</v>
      </c>
      <c r="J39" s="45">
        <f t="shared" si="3"/>
        <v>0.13333333333333333</v>
      </c>
      <c r="L39" s="156" t="s">
        <v>173</v>
      </c>
      <c r="M39" s="56" t="s">
        <v>43</v>
      </c>
      <c r="N39" s="51" t="s">
        <v>174</v>
      </c>
      <c r="O39" s="51" t="s">
        <v>175</v>
      </c>
      <c r="P39" s="183" t="s">
        <v>176</v>
      </c>
      <c r="Q39" s="184"/>
      <c r="R39" s="123">
        <v>489</v>
      </c>
    </row>
    <row r="40" spans="1:20" ht="30" customHeight="1" thickBot="1" x14ac:dyDescent="0.3">
      <c r="A40" s="78"/>
      <c r="B40" s="78"/>
      <c r="C40" s="78"/>
      <c r="D40" s="120" t="s">
        <v>315</v>
      </c>
      <c r="E40" s="78"/>
      <c r="G40" s="23" t="s">
        <v>261</v>
      </c>
      <c r="H40" s="48">
        <f>SUM(H35:H39)</f>
        <v>10</v>
      </c>
      <c r="I40" s="48">
        <f>SUM(I35:I39)</f>
        <v>15</v>
      </c>
      <c r="J40" s="50">
        <f>SUM(J35:J39)</f>
        <v>1</v>
      </c>
      <c r="L40" s="157" t="s">
        <v>179</v>
      </c>
      <c r="M40" s="104" t="s">
        <v>158</v>
      </c>
      <c r="N40" s="51" t="s">
        <v>180</v>
      </c>
      <c r="O40" s="51" t="s">
        <v>181</v>
      </c>
      <c r="P40" s="183"/>
      <c r="Q40" s="184"/>
      <c r="R40" s="123">
        <v>599</v>
      </c>
    </row>
    <row r="41" spans="1:20" ht="30" customHeight="1" thickBot="1" x14ac:dyDescent="0.3">
      <c r="A41" s="78"/>
      <c r="B41" s="78"/>
      <c r="C41" s="78"/>
      <c r="D41" s="121" t="s">
        <v>252</v>
      </c>
      <c r="E41" s="78"/>
    </row>
    <row r="42" spans="1:20" ht="15.75" thickBot="1" x14ac:dyDescent="0.3">
      <c r="A42" s="78"/>
      <c r="B42" s="78"/>
      <c r="C42" s="78"/>
      <c r="D42" s="78"/>
      <c r="E42" s="78"/>
    </row>
    <row r="43" spans="1:20" ht="30" customHeight="1" thickBot="1" x14ac:dyDescent="0.3">
      <c r="A43" s="78"/>
      <c r="B43" s="78"/>
      <c r="C43" s="78"/>
      <c r="D43" s="78"/>
      <c r="E43" s="78"/>
      <c r="L43" s="160" t="s">
        <v>263</v>
      </c>
      <c r="M43" s="161" t="s">
        <v>259</v>
      </c>
      <c r="N43" s="161" t="s">
        <v>260</v>
      </c>
      <c r="O43" s="161" t="s">
        <v>316</v>
      </c>
      <c r="P43" s="191" t="s">
        <v>315</v>
      </c>
      <c r="Q43" s="192"/>
      <c r="R43" s="162" t="s">
        <v>252</v>
      </c>
      <c r="S43" s="162" t="s">
        <v>326</v>
      </c>
      <c r="T43" s="162" t="s">
        <v>341</v>
      </c>
    </row>
    <row r="44" spans="1:20" ht="30" customHeight="1" x14ac:dyDescent="0.25">
      <c r="A44" s="78"/>
      <c r="B44" s="78"/>
      <c r="C44" s="78"/>
      <c r="D44" s="78"/>
      <c r="L44" s="168" t="s">
        <v>152</v>
      </c>
      <c r="M44" s="89">
        <v>10</v>
      </c>
      <c r="N44" s="90">
        <v>10</v>
      </c>
      <c r="O44" s="90">
        <v>4</v>
      </c>
      <c r="P44" s="194">
        <v>10</v>
      </c>
      <c r="Q44" s="195"/>
      <c r="R44" s="91">
        <v>4</v>
      </c>
      <c r="S44" s="92">
        <f t="shared" ref="S44:S49" si="4">M44*$M$50+N44*$N$50+O44*$O$50+P44*$P$50+R44*$R$50</f>
        <v>8</v>
      </c>
      <c r="T44" s="91">
        <v>1</v>
      </c>
    </row>
    <row r="45" spans="1:20" ht="30" customHeight="1" x14ac:dyDescent="0.25">
      <c r="A45" s="78"/>
      <c r="B45" s="78"/>
      <c r="C45" s="78"/>
      <c r="D45" s="78"/>
      <c r="L45" s="156" t="s">
        <v>157</v>
      </c>
      <c r="M45" s="56">
        <v>7</v>
      </c>
      <c r="N45" s="51">
        <v>3</v>
      </c>
      <c r="O45" s="51">
        <v>4</v>
      </c>
      <c r="P45" s="183">
        <v>10</v>
      </c>
      <c r="Q45" s="184"/>
      <c r="R45" s="63">
        <v>2</v>
      </c>
      <c r="S45" s="61">
        <f t="shared" si="4"/>
        <v>5.2</v>
      </c>
      <c r="T45" s="63">
        <v>3</v>
      </c>
    </row>
    <row r="46" spans="1:20" ht="30" customHeight="1" x14ac:dyDescent="0.25">
      <c r="A46" s="78"/>
      <c r="B46" s="78"/>
      <c r="C46" s="78"/>
      <c r="D46" s="78"/>
      <c r="L46" s="156" t="s">
        <v>164</v>
      </c>
      <c r="M46" s="56">
        <v>10</v>
      </c>
      <c r="N46" s="51">
        <v>10</v>
      </c>
      <c r="O46" s="51">
        <v>6</v>
      </c>
      <c r="P46" s="183">
        <v>6</v>
      </c>
      <c r="Q46" s="184"/>
      <c r="R46" s="63">
        <v>5</v>
      </c>
      <c r="S46" s="61">
        <f t="shared" si="4"/>
        <v>7.4666666666666659</v>
      </c>
      <c r="T46" s="63">
        <v>2</v>
      </c>
    </row>
    <row r="47" spans="1:20" ht="30" customHeight="1" x14ac:dyDescent="0.25">
      <c r="A47" s="78"/>
      <c r="B47" s="78"/>
      <c r="C47" s="78"/>
      <c r="D47" s="78"/>
      <c r="L47" s="163" t="s">
        <v>168</v>
      </c>
      <c r="M47" s="97">
        <v>10</v>
      </c>
      <c r="N47" s="98">
        <v>10</v>
      </c>
      <c r="O47" s="98">
        <v>10</v>
      </c>
      <c r="P47" s="181">
        <v>4</v>
      </c>
      <c r="Q47" s="182"/>
      <c r="R47" s="99">
        <v>7</v>
      </c>
      <c r="S47" s="92">
        <f t="shared" si="4"/>
        <v>8</v>
      </c>
      <c r="T47" s="99">
        <v>1</v>
      </c>
    </row>
    <row r="48" spans="1:20" ht="30" customHeight="1" thickBot="1" x14ac:dyDescent="0.3">
      <c r="A48" s="78"/>
      <c r="B48" s="78"/>
      <c r="C48" s="78"/>
      <c r="D48" s="78"/>
      <c r="L48" s="158" t="s">
        <v>173</v>
      </c>
      <c r="M48" s="97">
        <v>10</v>
      </c>
      <c r="N48" s="98">
        <v>8</v>
      </c>
      <c r="O48" s="98">
        <v>10</v>
      </c>
      <c r="P48" s="181">
        <v>5</v>
      </c>
      <c r="Q48" s="182"/>
      <c r="R48" s="99">
        <v>10</v>
      </c>
      <c r="S48" s="92">
        <f t="shared" si="4"/>
        <v>7.9999999999999991</v>
      </c>
      <c r="T48" s="99">
        <v>1</v>
      </c>
    </row>
    <row r="49" spans="1:20" ht="30" customHeight="1" thickBot="1" x14ac:dyDescent="0.3">
      <c r="A49" s="78"/>
      <c r="B49" s="78"/>
      <c r="C49" s="78"/>
      <c r="D49" s="78"/>
      <c r="L49" s="157" t="s">
        <v>179</v>
      </c>
      <c r="M49" s="56">
        <v>7</v>
      </c>
      <c r="N49" s="51">
        <v>1</v>
      </c>
      <c r="O49" s="51">
        <v>6</v>
      </c>
      <c r="P49" s="183">
        <v>2</v>
      </c>
      <c r="Q49" s="184"/>
      <c r="R49" s="63">
        <v>9</v>
      </c>
      <c r="S49" s="61">
        <f t="shared" si="4"/>
        <v>3.7333333333333334</v>
      </c>
      <c r="T49" s="63">
        <v>4</v>
      </c>
    </row>
    <row r="50" spans="1:20" ht="15.75" thickBot="1" x14ac:dyDescent="0.3">
      <c r="A50" s="78"/>
      <c r="B50" s="78"/>
      <c r="C50" s="78"/>
      <c r="D50" s="78"/>
      <c r="L50" s="159" t="s">
        <v>265</v>
      </c>
      <c r="M50" s="68">
        <f>J35</f>
        <v>6.6666666666666666E-2</v>
      </c>
      <c r="N50" s="69">
        <f>J36</f>
        <v>0.33333333333333331</v>
      </c>
      <c r="O50" s="69">
        <f>J37</f>
        <v>0.2</v>
      </c>
      <c r="P50" s="196">
        <f>J38</f>
        <v>0.26666666666666666</v>
      </c>
      <c r="Q50" s="197"/>
      <c r="R50" s="61">
        <f>J39</f>
        <v>0.13333333333333333</v>
      </c>
      <c r="S50" s="61"/>
      <c r="T50" s="61"/>
    </row>
    <row r="51" spans="1:20" x14ac:dyDescent="0.25">
      <c r="A51" s="78"/>
      <c r="B51" s="78"/>
      <c r="C51" s="78"/>
      <c r="D51" s="78"/>
    </row>
    <row r="52" spans="1:20" x14ac:dyDescent="0.25">
      <c r="A52" s="78"/>
      <c r="B52" s="78"/>
      <c r="C52" s="78"/>
      <c r="D52" s="78"/>
    </row>
    <row r="53" spans="1:20" ht="15.75" thickBot="1" x14ac:dyDescent="0.3">
      <c r="A53" s="78"/>
      <c r="B53" s="78"/>
      <c r="C53" s="78"/>
      <c r="D53" s="78"/>
    </row>
    <row r="54" spans="1:20" ht="30.75" thickBot="1" x14ac:dyDescent="0.3">
      <c r="A54" s="25" t="s">
        <v>253</v>
      </c>
      <c r="B54" s="24" t="s">
        <v>253</v>
      </c>
      <c r="C54" s="80" t="s">
        <v>253</v>
      </c>
      <c r="D54" s="112" t="s">
        <v>253</v>
      </c>
      <c r="E54" s="78"/>
      <c r="G54" s="169" t="s">
        <v>337</v>
      </c>
      <c r="H54" s="170" t="s">
        <v>338</v>
      </c>
      <c r="I54" s="170" t="s">
        <v>339</v>
      </c>
      <c r="J54" s="171" t="s">
        <v>265</v>
      </c>
      <c r="L54" s="160" t="s">
        <v>263</v>
      </c>
      <c r="M54" s="161" t="s">
        <v>259</v>
      </c>
      <c r="N54" s="161" t="s">
        <v>260</v>
      </c>
      <c r="O54" s="191" t="s">
        <v>317</v>
      </c>
      <c r="P54" s="192"/>
      <c r="Q54" s="161" t="s">
        <v>297</v>
      </c>
      <c r="R54" s="162" t="s">
        <v>252</v>
      </c>
    </row>
    <row r="55" spans="1:20" ht="45.75" thickBot="1" x14ac:dyDescent="0.3">
      <c r="A55" s="117" t="s">
        <v>260</v>
      </c>
      <c r="B55" s="115" t="s">
        <v>317</v>
      </c>
      <c r="C55" s="111" t="s">
        <v>297</v>
      </c>
      <c r="D55" s="116" t="s">
        <v>252</v>
      </c>
      <c r="E55" s="78"/>
      <c r="G55" s="44" t="s">
        <v>253</v>
      </c>
      <c r="H55" s="40">
        <v>1</v>
      </c>
      <c r="I55" s="40">
        <v>2</v>
      </c>
      <c r="J55" s="45">
        <f>I55/$I$60</f>
        <v>0.13333333333333333</v>
      </c>
      <c r="L55" s="167" t="s">
        <v>183</v>
      </c>
      <c r="M55" s="55" t="s">
        <v>96</v>
      </c>
      <c r="N55" s="53" t="s">
        <v>184</v>
      </c>
      <c r="O55" s="189" t="s">
        <v>185</v>
      </c>
      <c r="P55" s="190"/>
      <c r="Q55" s="53" t="s">
        <v>270</v>
      </c>
      <c r="R55" s="122">
        <v>1459</v>
      </c>
    </row>
    <row r="56" spans="1:20" ht="34.5" customHeight="1" x14ac:dyDescent="0.25">
      <c r="A56" s="78"/>
      <c r="B56" s="107" t="s">
        <v>260</v>
      </c>
      <c r="C56" s="80" t="s">
        <v>260</v>
      </c>
      <c r="D56" s="118" t="s">
        <v>260</v>
      </c>
      <c r="E56" s="78"/>
      <c r="G56" s="44" t="s">
        <v>260</v>
      </c>
      <c r="H56" s="40">
        <v>4</v>
      </c>
      <c r="I56" s="40">
        <v>5</v>
      </c>
      <c r="J56" s="45">
        <f t="shared" ref="J56:J59" si="5">I56/$I$60</f>
        <v>0.33333333333333331</v>
      </c>
      <c r="L56" s="156" t="s">
        <v>187</v>
      </c>
      <c r="M56" s="56" t="s">
        <v>43</v>
      </c>
      <c r="N56" s="51" t="s">
        <v>145</v>
      </c>
      <c r="O56" s="183" t="s">
        <v>318</v>
      </c>
      <c r="P56" s="184"/>
      <c r="Q56" s="51" t="s">
        <v>320</v>
      </c>
      <c r="R56" s="123">
        <v>529</v>
      </c>
    </row>
    <row r="57" spans="1:20" ht="30.75" thickBot="1" x14ac:dyDescent="0.3">
      <c r="A57" s="78"/>
      <c r="B57" s="110" t="s">
        <v>317</v>
      </c>
      <c r="C57" s="111" t="s">
        <v>297</v>
      </c>
      <c r="D57" s="113" t="s">
        <v>252</v>
      </c>
      <c r="E57" s="78"/>
      <c r="G57" s="44" t="s">
        <v>315</v>
      </c>
      <c r="H57" s="40">
        <v>2</v>
      </c>
      <c r="I57" s="40">
        <v>3</v>
      </c>
      <c r="J57" s="45">
        <f t="shared" si="5"/>
        <v>0.2</v>
      </c>
      <c r="L57" s="156" t="s">
        <v>190</v>
      </c>
      <c r="M57" s="56" t="s">
        <v>191</v>
      </c>
      <c r="N57" s="51" t="s">
        <v>192</v>
      </c>
      <c r="O57" s="183" t="s">
        <v>193</v>
      </c>
      <c r="P57" s="184"/>
      <c r="Q57" s="51" t="s">
        <v>271</v>
      </c>
      <c r="R57" s="123">
        <v>659</v>
      </c>
    </row>
    <row r="58" spans="1:20" ht="30" x14ac:dyDescent="0.25">
      <c r="A58" s="78"/>
      <c r="B58" s="78"/>
      <c r="C58" s="107" t="s">
        <v>317</v>
      </c>
      <c r="D58" s="112" t="s">
        <v>317</v>
      </c>
      <c r="E58" s="78"/>
      <c r="G58" s="44" t="s">
        <v>319</v>
      </c>
      <c r="H58" s="40">
        <v>0</v>
      </c>
      <c r="I58" s="40">
        <v>1</v>
      </c>
      <c r="J58" s="45">
        <f t="shared" si="5"/>
        <v>6.6666666666666666E-2</v>
      </c>
      <c r="L58" s="156" t="s">
        <v>196</v>
      </c>
      <c r="M58" s="56" t="s">
        <v>43</v>
      </c>
      <c r="N58" s="51" t="s">
        <v>16</v>
      </c>
      <c r="O58" s="183" t="s">
        <v>318</v>
      </c>
      <c r="P58" s="184"/>
      <c r="Q58" s="51" t="s">
        <v>270</v>
      </c>
      <c r="R58" s="123">
        <v>360</v>
      </c>
    </row>
    <row r="59" spans="1:20" ht="30.75" thickBot="1" x14ac:dyDescent="0.3">
      <c r="A59" s="78"/>
      <c r="B59" s="78"/>
      <c r="C59" s="110" t="s">
        <v>297</v>
      </c>
      <c r="D59" s="116" t="s">
        <v>252</v>
      </c>
      <c r="E59" s="78"/>
      <c r="G59" s="46" t="s">
        <v>252</v>
      </c>
      <c r="H59" s="47">
        <v>3</v>
      </c>
      <c r="I59" s="47">
        <v>4</v>
      </c>
      <c r="J59" s="45">
        <f t="shared" si="5"/>
        <v>0.26666666666666666</v>
      </c>
      <c r="L59" s="156" t="s">
        <v>199</v>
      </c>
      <c r="M59" s="56" t="s">
        <v>200</v>
      </c>
      <c r="N59" s="51" t="s">
        <v>180</v>
      </c>
      <c r="O59" s="183" t="s">
        <v>318</v>
      </c>
      <c r="P59" s="184"/>
      <c r="Q59" s="51" t="s">
        <v>271</v>
      </c>
      <c r="R59" s="123">
        <v>219</v>
      </c>
    </row>
    <row r="60" spans="1:20" ht="15.75" thickBot="1" x14ac:dyDescent="0.3">
      <c r="A60" s="78"/>
      <c r="B60" s="78"/>
      <c r="C60" s="78"/>
      <c r="D60" s="114" t="s">
        <v>297</v>
      </c>
      <c r="E60" s="78"/>
      <c r="G60" s="23" t="s">
        <v>261</v>
      </c>
      <c r="H60" s="48">
        <f>SUM(H55:H59)</f>
        <v>10</v>
      </c>
      <c r="I60" s="48">
        <f>SUM(I55:I59)</f>
        <v>15</v>
      </c>
      <c r="J60" s="50">
        <f>SUM(J55:J59)</f>
        <v>1</v>
      </c>
      <c r="L60" s="157" t="s">
        <v>203</v>
      </c>
      <c r="M60" s="104" t="s">
        <v>158</v>
      </c>
      <c r="N60" s="51" t="s">
        <v>180</v>
      </c>
      <c r="O60" s="183" t="s">
        <v>318</v>
      </c>
      <c r="P60" s="184"/>
      <c r="Q60" s="51" t="s">
        <v>270</v>
      </c>
      <c r="R60" s="123">
        <v>1369</v>
      </c>
    </row>
    <row r="61" spans="1:20" ht="15.75" thickBot="1" x14ac:dyDescent="0.3">
      <c r="A61" s="78"/>
      <c r="B61" s="78"/>
      <c r="C61" s="78"/>
      <c r="D61" s="119" t="s">
        <v>252</v>
      </c>
      <c r="E61" s="78"/>
    </row>
    <row r="62" spans="1:20" ht="15.75" thickBot="1" x14ac:dyDescent="0.3">
      <c r="A62" s="78"/>
      <c r="B62" s="78"/>
      <c r="C62" s="78"/>
      <c r="D62" s="78"/>
      <c r="E62" s="78"/>
    </row>
    <row r="63" spans="1:20" ht="30" customHeight="1" thickBot="1" x14ac:dyDescent="0.3">
      <c r="A63" s="78"/>
      <c r="B63" s="78"/>
      <c r="C63" s="78"/>
      <c r="D63" s="78"/>
      <c r="E63" s="78"/>
      <c r="L63" s="160" t="s">
        <v>263</v>
      </c>
      <c r="M63" s="161" t="s">
        <v>259</v>
      </c>
      <c r="N63" s="161" t="s">
        <v>260</v>
      </c>
      <c r="O63" s="191" t="s">
        <v>317</v>
      </c>
      <c r="P63" s="192"/>
      <c r="Q63" s="161" t="s">
        <v>297</v>
      </c>
      <c r="R63" s="162" t="s">
        <v>252</v>
      </c>
      <c r="S63" s="162" t="s">
        <v>326</v>
      </c>
      <c r="T63" s="162" t="s">
        <v>341</v>
      </c>
    </row>
    <row r="64" spans="1:20" ht="30" customHeight="1" x14ac:dyDescent="0.25">
      <c r="A64" s="78"/>
      <c r="B64" s="78"/>
      <c r="C64" s="78"/>
      <c r="D64" s="78"/>
      <c r="L64" s="167" t="s">
        <v>183</v>
      </c>
      <c r="M64" s="55">
        <v>10</v>
      </c>
      <c r="N64" s="53">
        <v>10</v>
      </c>
      <c r="O64" s="189">
        <v>10</v>
      </c>
      <c r="P64" s="190"/>
      <c r="Q64" s="53">
        <v>5</v>
      </c>
      <c r="R64" s="62">
        <v>4</v>
      </c>
      <c r="S64" s="61">
        <f>M64*$M$70+N64*$N$70+O64*$O$70+Q64*$Q$70+R64*$R$70</f>
        <v>8.0666666666666664</v>
      </c>
      <c r="T64" s="62">
        <v>2</v>
      </c>
    </row>
    <row r="65" spans="12:20" ht="30" customHeight="1" x14ac:dyDescent="0.25">
      <c r="L65" s="156" t="s">
        <v>187</v>
      </c>
      <c r="M65" s="56">
        <v>10</v>
      </c>
      <c r="N65" s="51">
        <v>8</v>
      </c>
      <c r="O65" s="183">
        <v>5</v>
      </c>
      <c r="P65" s="184"/>
      <c r="Q65" s="51">
        <v>6</v>
      </c>
      <c r="R65" s="63">
        <v>7</v>
      </c>
      <c r="S65" s="61">
        <f>M65*$M$70+N65*$N$70+O65*$O$70+Q65*$Q$70+R65*$R$70</f>
        <v>7.2666666666666675</v>
      </c>
      <c r="T65" s="63">
        <v>3</v>
      </c>
    </row>
    <row r="66" spans="12:20" ht="30" customHeight="1" x14ac:dyDescent="0.25">
      <c r="L66" s="156" t="s">
        <v>190</v>
      </c>
      <c r="M66" s="56">
        <v>8</v>
      </c>
      <c r="N66" s="51">
        <v>5</v>
      </c>
      <c r="O66" s="183">
        <v>9</v>
      </c>
      <c r="P66" s="184"/>
      <c r="Q66" s="51">
        <v>10</v>
      </c>
      <c r="R66" s="63">
        <v>6</v>
      </c>
      <c r="S66" s="61">
        <f t="shared" ref="S66:S69" si="6">M66*$M$70+N66*$N$70+O66*$O$70+Q66*$Q$70+R66*$R$70</f>
        <v>6.8000000000000007</v>
      </c>
      <c r="T66" s="63">
        <v>4</v>
      </c>
    </row>
    <row r="67" spans="12:20" ht="30" customHeight="1" x14ac:dyDescent="0.25">
      <c r="L67" s="163" t="s">
        <v>196</v>
      </c>
      <c r="M67" s="97">
        <v>10</v>
      </c>
      <c r="N67" s="98">
        <v>10</v>
      </c>
      <c r="O67" s="181">
        <v>5</v>
      </c>
      <c r="P67" s="182"/>
      <c r="Q67" s="98">
        <v>5</v>
      </c>
      <c r="R67" s="99">
        <v>9</v>
      </c>
      <c r="S67" s="92">
        <f t="shared" si="6"/>
        <v>8.3999999999999986</v>
      </c>
      <c r="T67" s="99">
        <v>1</v>
      </c>
    </row>
    <row r="68" spans="12:20" ht="30" customHeight="1" x14ac:dyDescent="0.25">
      <c r="L68" s="156" t="s">
        <v>199</v>
      </c>
      <c r="M68" s="56">
        <v>4</v>
      </c>
      <c r="N68" s="51">
        <v>2</v>
      </c>
      <c r="O68" s="183">
        <v>5</v>
      </c>
      <c r="P68" s="184"/>
      <c r="Q68" s="51">
        <v>10</v>
      </c>
      <c r="R68" s="63">
        <v>10</v>
      </c>
      <c r="S68" s="61">
        <f t="shared" si="6"/>
        <v>5.5333333333333332</v>
      </c>
      <c r="T68" s="63">
        <v>5</v>
      </c>
    </row>
    <row r="69" spans="12:20" ht="30" customHeight="1" thickBot="1" x14ac:dyDescent="0.3">
      <c r="L69" s="157" t="s">
        <v>203</v>
      </c>
      <c r="M69" s="56">
        <v>6</v>
      </c>
      <c r="N69" s="51">
        <v>2</v>
      </c>
      <c r="O69" s="183">
        <v>5</v>
      </c>
      <c r="P69" s="184"/>
      <c r="Q69" s="51">
        <v>5</v>
      </c>
      <c r="R69" s="63">
        <v>4</v>
      </c>
      <c r="S69" s="61">
        <f t="shared" si="6"/>
        <v>3.8666666666666671</v>
      </c>
      <c r="T69" s="63">
        <v>6</v>
      </c>
    </row>
    <row r="70" spans="12:20" ht="15.75" thickBot="1" x14ac:dyDescent="0.3">
      <c r="L70" s="159" t="s">
        <v>265</v>
      </c>
      <c r="M70" s="68">
        <f>J55</f>
        <v>0.13333333333333333</v>
      </c>
      <c r="N70" s="69">
        <f>J56</f>
        <v>0.33333333333333331</v>
      </c>
      <c r="O70" s="196">
        <f>J57</f>
        <v>0.2</v>
      </c>
      <c r="P70" s="197"/>
      <c r="Q70" s="69">
        <f>J58</f>
        <v>6.6666666666666666E-2</v>
      </c>
      <c r="R70" s="61">
        <f>J59</f>
        <v>0.26666666666666666</v>
      </c>
      <c r="S70" s="61"/>
      <c r="T70" s="61"/>
    </row>
  </sheetData>
  <mergeCells count="30">
    <mergeCell ref="P39:Q39"/>
    <mergeCell ref="P34:Q34"/>
    <mergeCell ref="P35:Q35"/>
    <mergeCell ref="P36:Q36"/>
    <mergeCell ref="P37:Q37"/>
    <mergeCell ref="P38:Q38"/>
    <mergeCell ref="O56:P56"/>
    <mergeCell ref="P40:Q40"/>
    <mergeCell ref="P43:Q43"/>
    <mergeCell ref="P44:Q44"/>
    <mergeCell ref="P45:Q45"/>
    <mergeCell ref="P46:Q46"/>
    <mergeCell ref="P47:Q47"/>
    <mergeCell ref="P48:Q48"/>
    <mergeCell ref="P49:Q49"/>
    <mergeCell ref="P50:Q50"/>
    <mergeCell ref="O54:P54"/>
    <mergeCell ref="O55:P55"/>
    <mergeCell ref="O70:P70"/>
    <mergeCell ref="O57:P57"/>
    <mergeCell ref="O58:P58"/>
    <mergeCell ref="O59:P59"/>
    <mergeCell ref="O60:P60"/>
    <mergeCell ref="O63:P63"/>
    <mergeCell ref="O64:P64"/>
    <mergeCell ref="O65:P65"/>
    <mergeCell ref="O66:P66"/>
    <mergeCell ref="O67:P67"/>
    <mergeCell ref="O68:P68"/>
    <mergeCell ref="O69:P69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588F-56D1-4FFC-871F-94F8ECA9C325}">
  <sheetPr>
    <tabColor theme="9" tint="-0.249977111117893"/>
  </sheetPr>
  <dimension ref="A1:T70"/>
  <sheetViews>
    <sheetView topLeftCell="B58" workbookViewId="0">
      <selection activeCell="L48" sqref="L48"/>
    </sheetView>
  </sheetViews>
  <sheetFormatPr defaultRowHeight="15" x14ac:dyDescent="0.25"/>
  <cols>
    <col min="1" max="5" width="18.42578125" style="11" customWidth="1"/>
    <col min="6" max="6" width="5.28515625" style="11" customWidth="1"/>
    <col min="7" max="7" width="16.28515625" style="11" customWidth="1"/>
    <col min="8" max="10" width="10.7109375" style="11" customWidth="1"/>
    <col min="11" max="11" width="4.7109375" style="11" customWidth="1"/>
    <col min="12" max="12" width="22" style="11" customWidth="1"/>
    <col min="13" max="13" width="15.5703125" style="11" customWidth="1"/>
    <col min="14" max="14" width="25.140625" style="11" customWidth="1"/>
    <col min="15" max="15" width="8.28515625" style="11" customWidth="1"/>
    <col min="16" max="16" width="15.85546875" style="11" customWidth="1"/>
    <col min="17" max="17" width="19" style="11" customWidth="1"/>
    <col min="18" max="18" width="12.140625" style="11" customWidth="1"/>
    <col min="19" max="16384" width="9.140625" style="11"/>
  </cols>
  <sheetData>
    <row r="1" spans="1:20" ht="30" customHeight="1" thickBot="1" x14ac:dyDescent="0.3">
      <c r="A1" s="107" t="s">
        <v>253</v>
      </c>
      <c r="B1" s="24" t="s">
        <v>253</v>
      </c>
      <c r="C1" s="80" t="s">
        <v>253</v>
      </c>
      <c r="D1" s="24" t="s">
        <v>253</v>
      </c>
      <c r="E1" s="112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259</v>
      </c>
      <c r="N1" s="161" t="s">
        <v>260</v>
      </c>
      <c r="O1" s="161" t="s">
        <v>310</v>
      </c>
      <c r="P1" s="161" t="s">
        <v>311</v>
      </c>
      <c r="Q1" s="161" t="s">
        <v>312</v>
      </c>
      <c r="R1" s="162" t="s">
        <v>252</v>
      </c>
    </row>
    <row r="2" spans="1:20" ht="30" customHeight="1" thickBot="1" x14ac:dyDescent="0.3">
      <c r="A2" s="110" t="s">
        <v>260</v>
      </c>
      <c r="B2" s="115" t="s">
        <v>310</v>
      </c>
      <c r="C2" s="111" t="s">
        <v>311</v>
      </c>
      <c r="D2" s="115" t="s">
        <v>312</v>
      </c>
      <c r="E2" s="116" t="s">
        <v>258</v>
      </c>
      <c r="G2" s="44" t="s">
        <v>253</v>
      </c>
      <c r="H2" s="40">
        <v>2</v>
      </c>
      <c r="I2" s="40">
        <v>3</v>
      </c>
      <c r="J2" s="45">
        <f>I2/$I$8</f>
        <v>0.14285714285714285</v>
      </c>
      <c r="L2" s="167" t="s">
        <v>107</v>
      </c>
      <c r="M2" s="55" t="s">
        <v>53</v>
      </c>
      <c r="N2" s="53" t="s">
        <v>116</v>
      </c>
      <c r="O2" s="53" t="s">
        <v>309</v>
      </c>
      <c r="P2" s="53" t="s">
        <v>246</v>
      </c>
      <c r="Q2" s="53" t="s">
        <v>307</v>
      </c>
      <c r="R2" s="122">
        <v>1199</v>
      </c>
    </row>
    <row r="3" spans="1:20" ht="30" customHeight="1" x14ac:dyDescent="0.25">
      <c r="A3" s="78"/>
      <c r="B3" s="107" t="s">
        <v>260</v>
      </c>
      <c r="C3" s="80" t="s">
        <v>260</v>
      </c>
      <c r="D3" s="24" t="s">
        <v>260</v>
      </c>
      <c r="E3" s="118" t="s">
        <v>260</v>
      </c>
      <c r="G3" s="44" t="s">
        <v>260</v>
      </c>
      <c r="H3" s="40">
        <v>3</v>
      </c>
      <c r="I3" s="40">
        <v>4</v>
      </c>
      <c r="J3" s="45">
        <f t="shared" ref="J3:J7" si="0">I3/$I$8</f>
        <v>0.19047619047619047</v>
      </c>
      <c r="L3" s="156" t="s">
        <v>109</v>
      </c>
      <c r="M3" s="56" t="s">
        <v>53</v>
      </c>
      <c r="N3" s="51" t="s">
        <v>117</v>
      </c>
      <c r="O3" s="51" t="s">
        <v>309</v>
      </c>
      <c r="P3" s="51" t="s">
        <v>122</v>
      </c>
      <c r="Q3" s="51"/>
      <c r="R3" s="123">
        <v>2589</v>
      </c>
    </row>
    <row r="4" spans="1:20" ht="30" customHeight="1" thickBot="1" x14ac:dyDescent="0.3">
      <c r="A4" s="78"/>
      <c r="B4" s="110" t="s">
        <v>310</v>
      </c>
      <c r="C4" s="111" t="s">
        <v>311</v>
      </c>
      <c r="D4" s="115" t="s">
        <v>312</v>
      </c>
      <c r="E4" s="113" t="s">
        <v>258</v>
      </c>
      <c r="G4" s="44" t="s">
        <v>310</v>
      </c>
      <c r="H4" s="40">
        <v>3</v>
      </c>
      <c r="I4" s="40">
        <v>4</v>
      </c>
      <c r="J4" s="45">
        <f t="shared" si="0"/>
        <v>0.19047619047619047</v>
      </c>
      <c r="L4" s="156" t="s">
        <v>111</v>
      </c>
      <c r="M4" s="56" t="s">
        <v>43</v>
      </c>
      <c r="N4" s="51" t="s">
        <v>118</v>
      </c>
      <c r="O4" s="51">
        <v>50</v>
      </c>
      <c r="P4" s="51" t="s">
        <v>122</v>
      </c>
      <c r="Q4" s="51"/>
      <c r="R4" s="123">
        <v>699</v>
      </c>
    </row>
    <row r="5" spans="1:20" ht="30" customHeight="1" x14ac:dyDescent="0.25">
      <c r="A5" s="78"/>
      <c r="B5" s="78"/>
      <c r="C5" s="107" t="s">
        <v>310</v>
      </c>
      <c r="D5" s="24" t="s">
        <v>310</v>
      </c>
      <c r="E5" s="118" t="s">
        <v>310</v>
      </c>
      <c r="G5" s="44" t="s">
        <v>311</v>
      </c>
      <c r="H5" s="40">
        <v>0</v>
      </c>
      <c r="I5" s="40">
        <v>1</v>
      </c>
      <c r="J5" s="45">
        <f t="shared" si="0"/>
        <v>4.7619047619047616E-2</v>
      </c>
      <c r="L5" s="156" t="s">
        <v>112</v>
      </c>
      <c r="M5" s="56" t="s">
        <v>96</v>
      </c>
      <c r="N5" s="51" t="s">
        <v>34</v>
      </c>
      <c r="O5" s="51" t="s">
        <v>123</v>
      </c>
      <c r="P5" s="51" t="s">
        <v>122</v>
      </c>
      <c r="Q5" s="51" t="s">
        <v>308</v>
      </c>
      <c r="R5" s="123">
        <v>1579</v>
      </c>
    </row>
    <row r="6" spans="1:20" ht="30" customHeight="1" thickBot="1" x14ac:dyDescent="0.3">
      <c r="A6" s="78"/>
      <c r="B6" s="78"/>
      <c r="C6" s="110" t="s">
        <v>311</v>
      </c>
      <c r="D6" s="115" t="s">
        <v>312</v>
      </c>
      <c r="E6" s="113" t="s">
        <v>258</v>
      </c>
      <c r="G6" s="44" t="s">
        <v>312</v>
      </c>
      <c r="H6" s="40">
        <v>5</v>
      </c>
      <c r="I6" s="40">
        <v>6</v>
      </c>
      <c r="J6" s="45">
        <f t="shared" si="0"/>
        <v>0.2857142857142857</v>
      </c>
      <c r="L6" s="157" t="s">
        <v>115</v>
      </c>
      <c r="M6" s="104" t="s">
        <v>119</v>
      </c>
      <c r="N6" s="51" t="s">
        <v>120</v>
      </c>
      <c r="O6" s="51" t="s">
        <v>121</v>
      </c>
      <c r="P6" s="51" t="s">
        <v>122</v>
      </c>
      <c r="Q6" s="51"/>
      <c r="R6" s="123">
        <v>649</v>
      </c>
    </row>
    <row r="7" spans="1:20" ht="30" customHeight="1" thickBot="1" x14ac:dyDescent="0.3">
      <c r="A7" s="78"/>
      <c r="B7" s="78"/>
      <c r="C7" s="78"/>
      <c r="D7" s="25" t="s">
        <v>311</v>
      </c>
      <c r="E7" s="112" t="s">
        <v>311</v>
      </c>
      <c r="G7" s="46" t="s">
        <v>252</v>
      </c>
      <c r="H7" s="47">
        <v>2</v>
      </c>
      <c r="I7" s="47">
        <v>3</v>
      </c>
      <c r="J7" s="49">
        <f t="shared" si="0"/>
        <v>0.14285714285714285</v>
      </c>
      <c r="L7" s="102"/>
      <c r="M7" s="102"/>
      <c r="N7" s="102"/>
      <c r="O7" s="102"/>
      <c r="P7" s="102"/>
      <c r="Q7" s="102"/>
      <c r="R7" s="103"/>
    </row>
    <row r="8" spans="1:20" ht="30" customHeight="1" thickBot="1" x14ac:dyDescent="0.3">
      <c r="A8" s="78"/>
      <c r="B8" s="78"/>
      <c r="C8" s="78"/>
      <c r="D8" s="117" t="s">
        <v>312</v>
      </c>
      <c r="E8" s="116" t="s">
        <v>258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1</v>
      </c>
      <c r="L8" s="160" t="s">
        <v>263</v>
      </c>
      <c r="M8" s="161" t="s">
        <v>259</v>
      </c>
      <c r="N8" s="161" t="s">
        <v>260</v>
      </c>
      <c r="O8" s="161" t="s">
        <v>310</v>
      </c>
      <c r="P8" s="161" t="s">
        <v>311</v>
      </c>
      <c r="Q8" s="161" t="s">
        <v>312</v>
      </c>
      <c r="R8" s="162" t="s">
        <v>252</v>
      </c>
      <c r="S8" s="162" t="s">
        <v>326</v>
      </c>
      <c r="T8" s="162" t="s">
        <v>341</v>
      </c>
    </row>
    <row r="9" spans="1:20" ht="30" customHeight="1" x14ac:dyDescent="0.25">
      <c r="A9" s="78"/>
      <c r="B9" s="78"/>
      <c r="C9" s="78"/>
      <c r="D9" s="78"/>
      <c r="E9" s="120" t="s">
        <v>312</v>
      </c>
      <c r="L9" s="167" t="s">
        <v>107</v>
      </c>
      <c r="M9" s="55">
        <v>5</v>
      </c>
      <c r="N9" s="53">
        <v>10</v>
      </c>
      <c r="O9" s="53">
        <v>4</v>
      </c>
      <c r="P9" s="53">
        <v>5</v>
      </c>
      <c r="Q9" s="53">
        <v>10</v>
      </c>
      <c r="R9" s="62">
        <v>6</v>
      </c>
      <c r="S9" s="61">
        <f>M9*$M$14+N9*$N$14+O9*$O$14+P9*$P$14+Q9*$Q$14+R9*$R$14</f>
        <v>7.3333333333333321</v>
      </c>
      <c r="T9" s="62">
        <v>3</v>
      </c>
    </row>
    <row r="10" spans="1:20" ht="30" customHeight="1" thickBot="1" x14ac:dyDescent="0.3">
      <c r="A10" s="78"/>
      <c r="B10" s="78"/>
      <c r="C10" s="78"/>
      <c r="D10" s="78"/>
      <c r="E10" s="121" t="s">
        <v>252</v>
      </c>
      <c r="L10" s="156" t="s">
        <v>109</v>
      </c>
      <c r="M10" s="56">
        <v>5</v>
      </c>
      <c r="N10" s="51">
        <v>5</v>
      </c>
      <c r="O10" s="51">
        <v>4</v>
      </c>
      <c r="P10" s="51">
        <v>10</v>
      </c>
      <c r="Q10" s="51">
        <v>5</v>
      </c>
      <c r="R10" s="63">
        <v>2</v>
      </c>
      <c r="S10" s="61">
        <f>M10*$M$14+N10*$N$14+O10*$O$14+P10*$P$14+Q10*$Q$14+R10*$R$14</f>
        <v>4.6190476190476186</v>
      </c>
      <c r="T10" s="63">
        <v>5</v>
      </c>
    </row>
    <row r="11" spans="1:20" ht="30" customHeight="1" x14ac:dyDescent="0.25">
      <c r="B11" s="78"/>
      <c r="C11" s="78"/>
      <c r="D11" s="78"/>
      <c r="E11" s="78"/>
      <c r="L11" s="156" t="s">
        <v>111</v>
      </c>
      <c r="M11" s="56">
        <v>10</v>
      </c>
      <c r="N11" s="51">
        <v>10</v>
      </c>
      <c r="O11" s="51">
        <v>10</v>
      </c>
      <c r="P11" s="51">
        <v>10</v>
      </c>
      <c r="Q11" s="51">
        <v>5</v>
      </c>
      <c r="R11" s="63">
        <v>8</v>
      </c>
      <c r="S11" s="61">
        <f>M11*$M$14+N11*$N$14+O11*$O$14+P11*$P$14+Q11*$Q$14+R11*$R$14</f>
        <v>8.2857142857142847</v>
      </c>
      <c r="T11" s="63">
        <v>2</v>
      </c>
    </row>
    <row r="12" spans="1:20" ht="30" customHeight="1" x14ac:dyDescent="0.25">
      <c r="B12" s="78"/>
      <c r="C12" s="78"/>
      <c r="D12" s="78"/>
      <c r="E12" s="78"/>
      <c r="H12" s="127"/>
      <c r="L12" s="163" t="s">
        <v>112</v>
      </c>
      <c r="M12" s="97">
        <v>10</v>
      </c>
      <c r="N12" s="98">
        <v>8</v>
      </c>
      <c r="O12" s="98">
        <v>10</v>
      </c>
      <c r="P12" s="98">
        <v>10</v>
      </c>
      <c r="Q12" s="98">
        <v>10</v>
      </c>
      <c r="R12" s="99">
        <v>4</v>
      </c>
      <c r="S12" s="92">
        <f>M12*$M$14+N12*$N$14+O12*$O$14+P12*$P$14+Q12*$Q$14+R12*$R$14</f>
        <v>8.761904761904761</v>
      </c>
      <c r="T12" s="99">
        <v>1</v>
      </c>
    </row>
    <row r="13" spans="1:20" ht="30" customHeight="1" thickBot="1" x14ac:dyDescent="0.3">
      <c r="B13" s="78"/>
      <c r="C13" s="78"/>
      <c r="D13" s="78"/>
      <c r="E13" s="78"/>
      <c r="L13" s="157" t="s">
        <v>115</v>
      </c>
      <c r="M13" s="56">
        <v>6</v>
      </c>
      <c r="N13" s="51">
        <v>2</v>
      </c>
      <c r="O13" s="51">
        <v>5</v>
      </c>
      <c r="P13" s="51">
        <v>10</v>
      </c>
      <c r="Q13" s="51">
        <v>5</v>
      </c>
      <c r="R13" s="63">
        <v>10</v>
      </c>
      <c r="S13" s="61">
        <f>M13*$M$14+N13*$N$14+O13*$O$14+P13*$P$14+Q13*$Q$14+R13*$R$14</f>
        <v>5.5238095238095237</v>
      </c>
      <c r="T13" s="63">
        <v>4</v>
      </c>
    </row>
    <row r="14" spans="1:20" ht="30" customHeight="1" thickBot="1" x14ac:dyDescent="0.3">
      <c r="B14" s="78"/>
      <c r="C14" s="78"/>
      <c r="D14" s="78"/>
      <c r="E14" s="78"/>
      <c r="L14" s="159" t="s">
        <v>265</v>
      </c>
      <c r="M14" s="68">
        <f>J2</f>
        <v>0.14285714285714285</v>
      </c>
      <c r="N14" s="69">
        <f>J3</f>
        <v>0.19047619047619047</v>
      </c>
      <c r="O14" s="69">
        <f>J4</f>
        <v>0.19047619047619047</v>
      </c>
      <c r="P14" s="69">
        <f>J5</f>
        <v>4.7619047619047616E-2</v>
      </c>
      <c r="Q14" s="69">
        <f>J6</f>
        <v>0.2857142857142857</v>
      </c>
      <c r="R14" s="61">
        <f>J7</f>
        <v>0.14285714285714285</v>
      </c>
      <c r="S14" s="61"/>
      <c r="T14" s="61"/>
    </row>
    <row r="15" spans="1:20" ht="56.25" customHeight="1" thickBot="1" x14ac:dyDescent="0.3">
      <c r="B15" s="78"/>
      <c r="C15" s="78"/>
      <c r="D15" s="78"/>
      <c r="E15" s="78"/>
    </row>
    <row r="16" spans="1:20" ht="30" customHeight="1" thickBot="1" x14ac:dyDescent="0.3">
      <c r="A16" s="150" t="s">
        <v>253</v>
      </c>
      <c r="B16" s="24" t="s">
        <v>253</v>
      </c>
      <c r="C16" s="80" t="s">
        <v>253</v>
      </c>
      <c r="D16" s="118" t="s">
        <v>253</v>
      </c>
      <c r="E16" s="78"/>
      <c r="G16" s="169" t="s">
        <v>337</v>
      </c>
      <c r="H16" s="170" t="s">
        <v>338</v>
      </c>
      <c r="I16" s="170" t="s">
        <v>339</v>
      </c>
      <c r="J16" s="171" t="s">
        <v>265</v>
      </c>
      <c r="L16" s="160" t="s">
        <v>263</v>
      </c>
      <c r="M16" s="161" t="s">
        <v>259</v>
      </c>
      <c r="N16" s="161" t="s">
        <v>260</v>
      </c>
      <c r="O16" s="161" t="s">
        <v>310</v>
      </c>
      <c r="P16" s="161" t="s">
        <v>255</v>
      </c>
      <c r="Q16" s="161" t="s">
        <v>252</v>
      </c>
    </row>
    <row r="17" spans="1:19" ht="30" customHeight="1" thickBot="1" x14ac:dyDescent="0.3">
      <c r="A17" s="131" t="s">
        <v>260</v>
      </c>
      <c r="B17" s="115" t="s">
        <v>310</v>
      </c>
      <c r="C17" s="111" t="s">
        <v>255</v>
      </c>
      <c r="D17" s="113" t="s">
        <v>258</v>
      </c>
      <c r="E17" s="78"/>
      <c r="G17" s="44" t="s">
        <v>253</v>
      </c>
      <c r="H17" s="40">
        <v>2</v>
      </c>
      <c r="I17" s="40">
        <v>2</v>
      </c>
      <c r="J17" s="45">
        <f>I17/$I$8</f>
        <v>9.5238095238095233E-2</v>
      </c>
      <c r="L17" s="167" t="s">
        <v>125</v>
      </c>
      <c r="M17" s="55" t="s">
        <v>96</v>
      </c>
      <c r="N17" s="53" t="s">
        <v>126</v>
      </c>
      <c r="O17" s="53" t="s">
        <v>123</v>
      </c>
      <c r="P17" s="53" t="s">
        <v>272</v>
      </c>
      <c r="Q17" s="125">
        <v>1409</v>
      </c>
    </row>
    <row r="18" spans="1:19" ht="30" customHeight="1" x14ac:dyDescent="0.25">
      <c r="A18" s="78"/>
      <c r="B18" s="107" t="s">
        <v>260</v>
      </c>
      <c r="C18" s="24" t="s">
        <v>260</v>
      </c>
      <c r="D18" s="112" t="s">
        <v>260</v>
      </c>
      <c r="E18" s="78"/>
      <c r="G18" s="44" t="s">
        <v>260</v>
      </c>
      <c r="H18" s="40">
        <v>2</v>
      </c>
      <c r="I18" s="40">
        <v>2</v>
      </c>
      <c r="J18" s="45">
        <f t="shared" ref="J18:J20" si="1">I18/$I$8</f>
        <v>9.5238095238095233E-2</v>
      </c>
      <c r="L18" s="156" t="s">
        <v>313</v>
      </c>
      <c r="M18" s="56" t="s">
        <v>43</v>
      </c>
      <c r="N18" s="51" t="s">
        <v>128</v>
      </c>
      <c r="O18" s="51" t="s">
        <v>129</v>
      </c>
      <c r="P18" s="51" t="s">
        <v>272</v>
      </c>
      <c r="Q18" s="51" t="s">
        <v>131</v>
      </c>
    </row>
    <row r="19" spans="1:19" ht="30.75" thickBot="1" x14ac:dyDescent="0.3">
      <c r="A19" s="78"/>
      <c r="B19" s="110" t="s">
        <v>310</v>
      </c>
      <c r="C19" s="115" t="s">
        <v>255</v>
      </c>
      <c r="D19" s="116" t="s">
        <v>258</v>
      </c>
      <c r="E19" s="78"/>
      <c r="G19" s="44" t="s">
        <v>310</v>
      </c>
      <c r="H19" s="40">
        <v>1</v>
      </c>
      <c r="I19" s="40">
        <v>1</v>
      </c>
      <c r="J19" s="45">
        <f t="shared" si="1"/>
        <v>4.7619047619047616E-2</v>
      </c>
      <c r="L19" s="156" t="s">
        <v>133</v>
      </c>
      <c r="M19" s="56" t="s">
        <v>43</v>
      </c>
      <c r="N19" s="51" t="s">
        <v>16</v>
      </c>
      <c r="O19" s="51" t="s">
        <v>129</v>
      </c>
      <c r="P19" s="51" t="s">
        <v>77</v>
      </c>
      <c r="Q19" s="124">
        <v>379</v>
      </c>
    </row>
    <row r="20" spans="1:19" ht="30" customHeight="1" x14ac:dyDescent="0.25">
      <c r="A20" s="78"/>
      <c r="B20" s="78"/>
      <c r="C20" s="25" t="s">
        <v>310</v>
      </c>
      <c r="D20" s="112" t="s">
        <v>310</v>
      </c>
      <c r="E20" s="78"/>
      <c r="G20" s="44" t="s">
        <v>255</v>
      </c>
      <c r="H20" s="40">
        <v>3</v>
      </c>
      <c r="I20" s="40">
        <v>3</v>
      </c>
      <c r="J20" s="45">
        <f t="shared" si="1"/>
        <v>0.14285714285714285</v>
      </c>
      <c r="L20" s="156" t="s">
        <v>135</v>
      </c>
      <c r="M20" s="56" t="s">
        <v>137</v>
      </c>
      <c r="N20" s="51" t="s">
        <v>138</v>
      </c>
      <c r="O20" s="51" t="s">
        <v>139</v>
      </c>
      <c r="P20" s="51" t="s">
        <v>77</v>
      </c>
      <c r="Q20" s="124">
        <v>449</v>
      </c>
    </row>
    <row r="21" spans="1:19" ht="30" customHeight="1" thickBot="1" x14ac:dyDescent="0.3">
      <c r="A21" s="78"/>
      <c r="B21" s="78"/>
      <c r="C21" s="117" t="s">
        <v>255</v>
      </c>
      <c r="D21" s="116" t="s">
        <v>258</v>
      </c>
      <c r="E21" s="78"/>
      <c r="G21" s="46" t="s">
        <v>252</v>
      </c>
      <c r="H21" s="47">
        <v>2</v>
      </c>
      <c r="I21" s="47">
        <v>2</v>
      </c>
      <c r="J21" s="49">
        <f>I21/$I$8</f>
        <v>9.5238095238095233E-2</v>
      </c>
      <c r="L21" s="156" t="s">
        <v>142</v>
      </c>
      <c r="M21" s="56" t="s">
        <v>144</v>
      </c>
      <c r="N21" s="51" t="s">
        <v>145</v>
      </c>
      <c r="O21" s="51" t="s">
        <v>146</v>
      </c>
      <c r="P21" s="51" t="s">
        <v>77</v>
      </c>
      <c r="Q21" s="124">
        <v>449</v>
      </c>
    </row>
    <row r="22" spans="1:19" ht="30" customHeight="1" thickBot="1" x14ac:dyDescent="0.3">
      <c r="A22" s="78"/>
      <c r="B22" s="78"/>
      <c r="C22" s="78"/>
      <c r="D22" s="120" t="s">
        <v>255</v>
      </c>
      <c r="E22" s="78"/>
      <c r="G22" s="23" t="s">
        <v>261</v>
      </c>
      <c r="H22" s="48">
        <f>SUM(H17:H21)</f>
        <v>10</v>
      </c>
      <c r="I22" s="48">
        <f>SUM(I17:I21)</f>
        <v>10</v>
      </c>
      <c r="J22" s="50">
        <f>SUM(J17:J21)</f>
        <v>0.47619047619047616</v>
      </c>
      <c r="L22" s="157" t="s">
        <v>148</v>
      </c>
      <c r="M22" s="104" t="s">
        <v>43</v>
      </c>
      <c r="N22" s="51" t="s">
        <v>149</v>
      </c>
      <c r="O22" s="51" t="s">
        <v>150</v>
      </c>
      <c r="P22" s="51" t="s">
        <v>272</v>
      </c>
      <c r="Q22" s="124">
        <v>309</v>
      </c>
    </row>
    <row r="23" spans="1:19" ht="30" customHeight="1" thickBot="1" x14ac:dyDescent="0.3">
      <c r="A23" s="78"/>
      <c r="B23" s="78"/>
      <c r="C23" s="78"/>
      <c r="D23" s="121" t="s">
        <v>258</v>
      </c>
      <c r="E23" s="78"/>
    </row>
    <row r="24" spans="1:19" ht="30" customHeight="1" thickBot="1" x14ac:dyDescent="0.3">
      <c r="A24" s="78"/>
      <c r="B24" s="78"/>
      <c r="C24" s="78"/>
      <c r="D24" s="78"/>
      <c r="E24" s="78"/>
      <c r="L24" s="160" t="s">
        <v>263</v>
      </c>
      <c r="M24" s="161" t="s">
        <v>259</v>
      </c>
      <c r="N24" s="161" t="s">
        <v>260</v>
      </c>
      <c r="O24" s="161" t="s">
        <v>310</v>
      </c>
      <c r="P24" s="161" t="s">
        <v>255</v>
      </c>
      <c r="Q24" s="161" t="s">
        <v>252</v>
      </c>
      <c r="R24" s="162" t="s">
        <v>280</v>
      </c>
      <c r="S24" s="162" t="s">
        <v>341</v>
      </c>
    </row>
    <row r="25" spans="1:19" ht="30" customHeight="1" x14ac:dyDescent="0.25">
      <c r="A25" s="78"/>
      <c r="B25" s="78"/>
      <c r="C25" s="78"/>
      <c r="D25" s="78"/>
      <c r="E25" s="78"/>
      <c r="L25" s="167" t="s">
        <v>125</v>
      </c>
      <c r="M25" s="55">
        <v>8</v>
      </c>
      <c r="N25" s="53">
        <v>10</v>
      </c>
      <c r="O25" s="53">
        <v>5</v>
      </c>
      <c r="P25" s="53">
        <v>10</v>
      </c>
      <c r="Q25" s="62">
        <v>4</v>
      </c>
      <c r="R25" s="61">
        <f>M25*$M$31+N25*$N$31+O25*$O$31+P25*$P$31+Q25*$Q$31</f>
        <v>3.7619047619047614</v>
      </c>
      <c r="S25" s="62">
        <v>2</v>
      </c>
    </row>
    <row r="26" spans="1:19" ht="30" customHeight="1" x14ac:dyDescent="0.25">
      <c r="B26" s="78"/>
      <c r="C26" s="78"/>
      <c r="D26" s="78"/>
      <c r="E26" s="78"/>
      <c r="L26" s="163" t="s">
        <v>313</v>
      </c>
      <c r="M26" s="97">
        <v>8</v>
      </c>
      <c r="N26" s="98">
        <v>9</v>
      </c>
      <c r="O26" s="98">
        <v>3</v>
      </c>
      <c r="P26" s="98">
        <v>10</v>
      </c>
      <c r="Q26" s="99">
        <v>10</v>
      </c>
      <c r="R26" s="92">
        <f>M26*$M$31+N26*$N$31+O26*$O$31+P26*$P$31+Q26*$Q$31</f>
        <v>4.1428571428571423</v>
      </c>
      <c r="S26" s="99">
        <v>1</v>
      </c>
    </row>
    <row r="27" spans="1:19" ht="30" customHeight="1" x14ac:dyDescent="0.25">
      <c r="B27" s="78"/>
      <c r="C27" s="78"/>
      <c r="D27" s="78"/>
      <c r="E27" s="78"/>
      <c r="L27" s="156" t="s">
        <v>133</v>
      </c>
      <c r="M27" s="56">
        <v>8</v>
      </c>
      <c r="N27" s="51">
        <v>10</v>
      </c>
      <c r="O27" s="51">
        <v>3</v>
      </c>
      <c r="P27" s="51">
        <v>4</v>
      </c>
      <c r="Q27" s="63">
        <v>9</v>
      </c>
      <c r="R27" s="61">
        <f t="shared" ref="R27:R30" si="2">M27*$M$31+N27*$N$31+O27*$O$31+P27*$P$31+Q27*$Q$31</f>
        <v>3.2857142857142856</v>
      </c>
      <c r="S27" s="63">
        <v>5</v>
      </c>
    </row>
    <row r="28" spans="1:19" ht="30" customHeight="1" x14ac:dyDescent="0.25">
      <c r="B28" s="78"/>
      <c r="C28" s="78"/>
      <c r="D28" s="78"/>
      <c r="E28" s="78"/>
      <c r="L28" s="156" t="s">
        <v>135</v>
      </c>
      <c r="M28" s="56">
        <v>4</v>
      </c>
      <c r="N28" s="51">
        <v>1</v>
      </c>
      <c r="O28" s="51">
        <v>10</v>
      </c>
      <c r="P28" s="51">
        <v>4</v>
      </c>
      <c r="Q28" s="63">
        <v>8</v>
      </c>
      <c r="R28" s="61">
        <f t="shared" si="2"/>
        <v>2.2857142857142856</v>
      </c>
      <c r="S28" s="63">
        <v>6</v>
      </c>
    </row>
    <row r="29" spans="1:19" ht="30" customHeight="1" x14ac:dyDescent="0.25">
      <c r="B29" s="78"/>
      <c r="C29" s="78"/>
      <c r="D29" s="78"/>
      <c r="E29" s="78"/>
      <c r="L29" s="156" t="s">
        <v>142</v>
      </c>
      <c r="M29" s="56">
        <v>10</v>
      </c>
      <c r="N29" s="51">
        <v>9</v>
      </c>
      <c r="O29" s="51">
        <v>6</v>
      </c>
      <c r="P29" s="51">
        <v>4</v>
      </c>
      <c r="Q29" s="63">
        <v>8</v>
      </c>
      <c r="R29" s="61">
        <f t="shared" si="2"/>
        <v>3.4285714285714279</v>
      </c>
      <c r="S29" s="63">
        <v>4</v>
      </c>
    </row>
    <row r="30" spans="1:19" ht="31.5" customHeight="1" thickBot="1" x14ac:dyDescent="0.3">
      <c r="B30" s="78"/>
      <c r="C30" s="78"/>
      <c r="D30" s="78"/>
      <c r="E30" s="78"/>
      <c r="L30" s="157" t="s">
        <v>148</v>
      </c>
      <c r="M30" s="56">
        <v>8</v>
      </c>
      <c r="N30" s="51">
        <v>2</v>
      </c>
      <c r="O30" s="51">
        <v>8</v>
      </c>
      <c r="P30" s="51">
        <v>10</v>
      </c>
      <c r="Q30" s="63">
        <v>10</v>
      </c>
      <c r="R30" s="61">
        <f t="shared" si="2"/>
        <v>3.7142857142857144</v>
      </c>
      <c r="S30" s="63">
        <v>3</v>
      </c>
    </row>
    <row r="31" spans="1:19" ht="15.75" thickBot="1" x14ac:dyDescent="0.3">
      <c r="B31" s="78"/>
      <c r="C31" s="78"/>
      <c r="D31" s="78"/>
      <c r="E31" s="78"/>
      <c r="L31" s="159" t="s">
        <v>265</v>
      </c>
      <c r="M31" s="68">
        <f>J17</f>
        <v>9.5238095238095233E-2</v>
      </c>
      <c r="N31" s="69">
        <f>J18</f>
        <v>9.5238095238095233E-2</v>
      </c>
      <c r="O31" s="69">
        <f>J19</f>
        <v>4.7619047619047616E-2</v>
      </c>
      <c r="P31" s="69">
        <f>J20</f>
        <v>0.14285714285714285</v>
      </c>
      <c r="Q31" s="61">
        <f>J21</f>
        <v>9.5238095238095233E-2</v>
      </c>
      <c r="R31" s="61"/>
      <c r="S31" s="61"/>
    </row>
    <row r="32" spans="1:19" x14ac:dyDescent="0.25">
      <c r="B32" s="78"/>
      <c r="C32" s="78"/>
      <c r="D32" s="78"/>
      <c r="E32" s="78"/>
    </row>
    <row r="33" spans="1:20" ht="15.75" thickBot="1" x14ac:dyDescent="0.3">
      <c r="B33" s="78"/>
      <c r="C33" s="78"/>
      <c r="D33" s="78"/>
      <c r="E33" s="78"/>
    </row>
    <row r="34" spans="1:20" ht="30.75" thickBot="1" x14ac:dyDescent="0.3">
      <c r="A34" s="25" t="s">
        <v>253</v>
      </c>
      <c r="B34" s="24" t="s">
        <v>253</v>
      </c>
      <c r="C34" s="24" t="s">
        <v>253</v>
      </c>
      <c r="D34" s="118" t="s">
        <v>253</v>
      </c>
      <c r="E34" s="78"/>
      <c r="G34" s="169" t="s">
        <v>337</v>
      </c>
      <c r="H34" s="170" t="s">
        <v>338</v>
      </c>
      <c r="I34" s="170" t="s">
        <v>339</v>
      </c>
      <c r="J34" s="171" t="s">
        <v>265</v>
      </c>
      <c r="L34" s="160" t="s">
        <v>263</v>
      </c>
      <c r="M34" s="161" t="s">
        <v>259</v>
      </c>
      <c r="N34" s="161" t="s">
        <v>260</v>
      </c>
      <c r="O34" s="161" t="s">
        <v>316</v>
      </c>
      <c r="P34" s="191" t="s">
        <v>315</v>
      </c>
      <c r="Q34" s="192"/>
      <c r="R34" s="162" t="s">
        <v>252</v>
      </c>
    </row>
    <row r="35" spans="1:20" ht="30" customHeight="1" thickBot="1" x14ac:dyDescent="0.3">
      <c r="A35" s="117" t="s">
        <v>260</v>
      </c>
      <c r="B35" s="115" t="s">
        <v>316</v>
      </c>
      <c r="C35" s="115" t="s">
        <v>315</v>
      </c>
      <c r="D35" s="113" t="s">
        <v>252</v>
      </c>
      <c r="E35" s="78"/>
      <c r="G35" s="44" t="s">
        <v>253</v>
      </c>
      <c r="H35" s="40">
        <v>1</v>
      </c>
      <c r="I35" s="40">
        <v>1</v>
      </c>
      <c r="J35" s="45">
        <f>I35/$I$8</f>
        <v>4.7619047619047616E-2</v>
      </c>
      <c r="L35" s="167" t="s">
        <v>152</v>
      </c>
      <c r="M35" s="55" t="s">
        <v>96</v>
      </c>
      <c r="N35" s="53" t="s">
        <v>126</v>
      </c>
      <c r="O35" s="53" t="s">
        <v>153</v>
      </c>
      <c r="P35" s="189" t="s">
        <v>154</v>
      </c>
      <c r="Q35" s="190"/>
      <c r="R35" s="122">
        <v>1349</v>
      </c>
    </row>
    <row r="36" spans="1:20" ht="30" x14ac:dyDescent="0.25">
      <c r="A36" s="78"/>
      <c r="B36" s="25" t="s">
        <v>260</v>
      </c>
      <c r="C36" s="24" t="s">
        <v>260</v>
      </c>
      <c r="D36" s="112" t="s">
        <v>260</v>
      </c>
      <c r="E36" s="78"/>
      <c r="G36" s="44" t="s">
        <v>260</v>
      </c>
      <c r="H36" s="40">
        <v>1</v>
      </c>
      <c r="I36" s="40">
        <v>1</v>
      </c>
      <c r="J36" s="45">
        <f t="shared" ref="J36:J38" si="3">I36/$I$8</f>
        <v>4.7619047619047616E-2</v>
      </c>
      <c r="L36" s="156" t="s">
        <v>157</v>
      </c>
      <c r="M36" s="56" t="s">
        <v>158</v>
      </c>
      <c r="N36" s="51" t="s">
        <v>159</v>
      </c>
      <c r="O36" s="51" t="s">
        <v>160</v>
      </c>
      <c r="P36" s="183" t="s">
        <v>161</v>
      </c>
      <c r="Q36" s="184"/>
      <c r="R36" s="123">
        <v>1979</v>
      </c>
    </row>
    <row r="37" spans="1:20" ht="30.75" thickBot="1" x14ac:dyDescent="0.3">
      <c r="A37" s="78"/>
      <c r="B37" s="117" t="s">
        <v>316</v>
      </c>
      <c r="C37" s="115" t="s">
        <v>315</v>
      </c>
      <c r="D37" s="116" t="s">
        <v>252</v>
      </c>
      <c r="E37" s="78"/>
      <c r="G37" s="44" t="s">
        <v>316</v>
      </c>
      <c r="H37" s="40">
        <v>3</v>
      </c>
      <c r="I37" s="40">
        <v>3</v>
      </c>
      <c r="J37" s="45">
        <f t="shared" si="3"/>
        <v>0.14285714285714285</v>
      </c>
      <c r="L37" s="156" t="s">
        <v>164</v>
      </c>
      <c r="M37" s="56" t="s">
        <v>43</v>
      </c>
      <c r="N37" s="51" t="s">
        <v>16</v>
      </c>
      <c r="O37" s="51" t="s">
        <v>181</v>
      </c>
      <c r="P37" s="183" t="s">
        <v>165</v>
      </c>
      <c r="Q37" s="184"/>
      <c r="R37" s="123">
        <v>1189</v>
      </c>
    </row>
    <row r="38" spans="1:20" ht="30" x14ac:dyDescent="0.25">
      <c r="A38" s="78"/>
      <c r="B38" s="78"/>
      <c r="C38" s="25" t="s">
        <v>316</v>
      </c>
      <c r="D38" s="118" t="s">
        <v>316</v>
      </c>
      <c r="E38" s="78"/>
      <c r="G38" s="44" t="s">
        <v>315</v>
      </c>
      <c r="H38" s="40">
        <v>4</v>
      </c>
      <c r="I38" s="40">
        <v>4</v>
      </c>
      <c r="J38" s="45">
        <f t="shared" si="3"/>
        <v>0.19047619047619047</v>
      </c>
      <c r="L38" s="156" t="s">
        <v>168</v>
      </c>
      <c r="M38" s="56" t="s">
        <v>43</v>
      </c>
      <c r="N38" s="51" t="s">
        <v>16</v>
      </c>
      <c r="O38" s="51" t="s">
        <v>169</v>
      </c>
      <c r="P38" s="183" t="s">
        <v>170</v>
      </c>
      <c r="Q38" s="184"/>
      <c r="R38" s="123">
        <v>789</v>
      </c>
    </row>
    <row r="39" spans="1:20" ht="30.75" thickBot="1" x14ac:dyDescent="0.3">
      <c r="A39" s="78"/>
      <c r="B39" s="78"/>
      <c r="C39" s="117" t="s">
        <v>315</v>
      </c>
      <c r="D39" s="113" t="s">
        <v>252</v>
      </c>
      <c r="E39" s="78"/>
      <c r="G39" s="46" t="s">
        <v>252</v>
      </c>
      <c r="H39" s="47">
        <v>1</v>
      </c>
      <c r="I39" s="47">
        <v>1</v>
      </c>
      <c r="J39" s="49">
        <f>I39/$I$8</f>
        <v>4.7619047619047616E-2</v>
      </c>
      <c r="L39" s="156" t="s">
        <v>173</v>
      </c>
      <c r="M39" s="56" t="s">
        <v>43</v>
      </c>
      <c r="N39" s="51" t="s">
        <v>174</v>
      </c>
      <c r="O39" s="51" t="s">
        <v>175</v>
      </c>
      <c r="P39" s="183" t="s">
        <v>176</v>
      </c>
      <c r="Q39" s="184"/>
      <c r="R39" s="123">
        <v>489</v>
      </c>
    </row>
    <row r="40" spans="1:20" ht="30" customHeight="1" thickBot="1" x14ac:dyDescent="0.3">
      <c r="A40" s="78"/>
      <c r="B40" s="78"/>
      <c r="C40" s="78"/>
      <c r="D40" s="120" t="s">
        <v>315</v>
      </c>
      <c r="E40" s="78"/>
      <c r="G40" s="23" t="s">
        <v>261</v>
      </c>
      <c r="H40" s="48">
        <f>SUM(H35:H39)</f>
        <v>10</v>
      </c>
      <c r="I40" s="48">
        <f>SUM(I35:I39)</f>
        <v>10</v>
      </c>
      <c r="J40" s="50">
        <f>SUM(J35:J39)</f>
        <v>0.47619047619047616</v>
      </c>
      <c r="L40" s="157" t="s">
        <v>179</v>
      </c>
      <c r="M40" s="104" t="s">
        <v>158</v>
      </c>
      <c r="N40" s="51" t="s">
        <v>180</v>
      </c>
      <c r="O40" s="51" t="s">
        <v>181</v>
      </c>
      <c r="P40" s="183"/>
      <c r="Q40" s="184"/>
      <c r="R40" s="123">
        <v>599</v>
      </c>
    </row>
    <row r="41" spans="1:20" ht="30" customHeight="1" thickBot="1" x14ac:dyDescent="0.3">
      <c r="A41" s="78"/>
      <c r="B41" s="78"/>
      <c r="C41" s="78"/>
      <c r="D41" s="121" t="s">
        <v>252</v>
      </c>
      <c r="E41" s="78"/>
    </row>
    <row r="42" spans="1:20" ht="15.75" thickBot="1" x14ac:dyDescent="0.3">
      <c r="A42" s="78"/>
      <c r="B42" s="78"/>
      <c r="C42" s="78"/>
      <c r="D42" s="78"/>
      <c r="E42" s="78"/>
    </row>
    <row r="43" spans="1:20" ht="30" customHeight="1" thickBot="1" x14ac:dyDescent="0.3">
      <c r="A43" s="78"/>
      <c r="B43" s="78"/>
      <c r="C43" s="78"/>
      <c r="D43" s="78"/>
      <c r="E43" s="78"/>
      <c r="L43" s="160" t="s">
        <v>263</v>
      </c>
      <c r="M43" s="161" t="s">
        <v>259</v>
      </c>
      <c r="N43" s="161" t="s">
        <v>260</v>
      </c>
      <c r="O43" s="161" t="s">
        <v>316</v>
      </c>
      <c r="P43" s="191" t="s">
        <v>315</v>
      </c>
      <c r="Q43" s="192"/>
      <c r="R43" s="162" t="s">
        <v>252</v>
      </c>
      <c r="S43" s="162" t="s">
        <v>326</v>
      </c>
      <c r="T43" s="162" t="s">
        <v>341</v>
      </c>
    </row>
    <row r="44" spans="1:20" ht="30" customHeight="1" x14ac:dyDescent="0.25">
      <c r="B44" s="78"/>
      <c r="C44" s="78"/>
      <c r="D44" s="78"/>
      <c r="E44" s="78"/>
      <c r="L44" s="167" t="s">
        <v>152</v>
      </c>
      <c r="M44" s="55">
        <v>10</v>
      </c>
      <c r="N44" s="53">
        <v>10</v>
      </c>
      <c r="O44" s="53">
        <v>4</v>
      </c>
      <c r="P44" s="189">
        <v>10</v>
      </c>
      <c r="Q44" s="190"/>
      <c r="R44" s="62">
        <v>4</v>
      </c>
      <c r="S44" s="61">
        <f>M44*$M$50+N44*$N$50+O44*$O$50+P44*$P$50+R44*$R$50</f>
        <v>3.6190476190476186</v>
      </c>
      <c r="T44" s="62">
        <v>2</v>
      </c>
    </row>
    <row r="45" spans="1:20" ht="30" customHeight="1" x14ac:dyDescent="0.25">
      <c r="B45" s="78"/>
      <c r="C45" s="78"/>
      <c r="D45" s="78"/>
      <c r="E45" s="78"/>
      <c r="L45" s="156" t="s">
        <v>157</v>
      </c>
      <c r="M45" s="56">
        <v>7</v>
      </c>
      <c r="N45" s="51">
        <v>3</v>
      </c>
      <c r="O45" s="51">
        <v>4</v>
      </c>
      <c r="P45" s="183">
        <v>10</v>
      </c>
      <c r="Q45" s="184"/>
      <c r="R45" s="63">
        <v>2</v>
      </c>
      <c r="S45" s="61">
        <f>M45*$M$50+N45*$N$50+O45*$O$50+P45*$P$50+R45*$R$50</f>
        <v>3.0476190476190474</v>
      </c>
      <c r="T45" s="63">
        <v>5</v>
      </c>
    </row>
    <row r="46" spans="1:20" ht="30" customHeight="1" x14ac:dyDescent="0.25">
      <c r="B46" s="78"/>
      <c r="C46" s="78"/>
      <c r="D46" s="78"/>
      <c r="E46" s="78"/>
      <c r="L46" s="156" t="s">
        <v>164</v>
      </c>
      <c r="M46" s="56">
        <v>10</v>
      </c>
      <c r="N46" s="51">
        <v>10</v>
      </c>
      <c r="O46" s="51">
        <v>6</v>
      </c>
      <c r="P46" s="183">
        <v>6</v>
      </c>
      <c r="Q46" s="184"/>
      <c r="R46" s="63">
        <v>5</v>
      </c>
      <c r="S46" s="61">
        <f t="shared" ref="S46:S49" si="4">M46*$M$50+N46*$N$50+O46*$O$50+P46*$P$50+R46*$R$50</f>
        <v>3.1904761904761902</v>
      </c>
      <c r="T46" s="63">
        <v>4</v>
      </c>
    </row>
    <row r="47" spans="1:20" ht="30" customHeight="1" x14ac:dyDescent="0.25">
      <c r="B47" s="78"/>
      <c r="C47" s="78"/>
      <c r="D47" s="78"/>
      <c r="E47" s="78"/>
      <c r="L47" s="156" t="s">
        <v>168</v>
      </c>
      <c r="M47" s="56">
        <v>10</v>
      </c>
      <c r="N47" s="51">
        <v>10</v>
      </c>
      <c r="O47" s="51">
        <v>10</v>
      </c>
      <c r="P47" s="183">
        <v>4</v>
      </c>
      <c r="Q47" s="184"/>
      <c r="R47" s="63">
        <v>7</v>
      </c>
      <c r="S47" s="61">
        <f t="shared" si="4"/>
        <v>3.4761904761904758</v>
      </c>
      <c r="T47" s="99">
        <v>3</v>
      </c>
    </row>
    <row r="48" spans="1:20" ht="30" customHeight="1" thickBot="1" x14ac:dyDescent="0.3">
      <c r="B48" s="78"/>
      <c r="C48" s="78"/>
      <c r="D48" s="78"/>
      <c r="E48" s="78"/>
      <c r="L48" s="158" t="s">
        <v>173</v>
      </c>
      <c r="M48" s="97">
        <v>10</v>
      </c>
      <c r="N48" s="98">
        <v>8</v>
      </c>
      <c r="O48" s="98">
        <v>10</v>
      </c>
      <c r="P48" s="181">
        <v>5</v>
      </c>
      <c r="Q48" s="182"/>
      <c r="R48" s="99">
        <v>10</v>
      </c>
      <c r="S48" s="92">
        <f t="shared" si="4"/>
        <v>3.7142857142857144</v>
      </c>
      <c r="T48" s="99">
        <v>1</v>
      </c>
    </row>
    <row r="49" spans="1:20" ht="30" customHeight="1" thickBot="1" x14ac:dyDescent="0.3">
      <c r="B49" s="78"/>
      <c r="C49" s="78"/>
      <c r="D49" s="78"/>
      <c r="E49" s="78"/>
      <c r="L49" s="157" t="s">
        <v>179</v>
      </c>
      <c r="M49" s="56">
        <v>7</v>
      </c>
      <c r="N49" s="51">
        <v>1</v>
      </c>
      <c r="O49" s="51">
        <v>6</v>
      </c>
      <c r="P49" s="183">
        <v>2</v>
      </c>
      <c r="Q49" s="184"/>
      <c r="R49" s="63">
        <v>9</v>
      </c>
      <c r="S49" s="61">
        <f t="shared" si="4"/>
        <v>2.0476190476190474</v>
      </c>
      <c r="T49" s="63">
        <v>6</v>
      </c>
    </row>
    <row r="50" spans="1:20" ht="15.75" thickBot="1" x14ac:dyDescent="0.3">
      <c r="B50" s="78"/>
      <c r="C50" s="78"/>
      <c r="D50" s="78"/>
      <c r="E50" s="78"/>
      <c r="L50" s="159" t="s">
        <v>265</v>
      </c>
      <c r="M50" s="68">
        <f>J35</f>
        <v>4.7619047619047616E-2</v>
      </c>
      <c r="N50" s="69">
        <f>J36</f>
        <v>4.7619047619047616E-2</v>
      </c>
      <c r="O50" s="69">
        <f>J37</f>
        <v>0.14285714285714285</v>
      </c>
      <c r="P50" s="196">
        <f>J38</f>
        <v>0.19047619047619047</v>
      </c>
      <c r="Q50" s="197"/>
      <c r="R50" s="61">
        <f>J39</f>
        <v>4.7619047619047616E-2</v>
      </c>
      <c r="S50" s="61"/>
      <c r="T50" s="61"/>
    </row>
    <row r="51" spans="1:20" x14ac:dyDescent="0.25">
      <c r="B51" s="78"/>
      <c r="C51" s="78"/>
      <c r="D51" s="78"/>
      <c r="E51" s="78"/>
    </row>
    <row r="52" spans="1:20" x14ac:dyDescent="0.25">
      <c r="B52" s="78"/>
      <c r="C52" s="78"/>
      <c r="D52" s="78"/>
      <c r="E52" s="78"/>
    </row>
    <row r="53" spans="1:20" ht="15.75" thickBot="1" x14ac:dyDescent="0.3">
      <c r="B53" s="78"/>
      <c r="C53" s="78"/>
      <c r="D53" s="78"/>
      <c r="E53" s="78"/>
    </row>
    <row r="54" spans="1:20" ht="30.75" thickBot="1" x14ac:dyDescent="0.3">
      <c r="A54" s="107" t="s">
        <v>253</v>
      </c>
      <c r="B54" s="80" t="s">
        <v>253</v>
      </c>
      <c r="C54" s="80" t="s">
        <v>253</v>
      </c>
      <c r="D54" s="112" t="s">
        <v>253</v>
      </c>
      <c r="E54" s="78"/>
      <c r="G54" s="169" t="s">
        <v>337</v>
      </c>
      <c r="H54" s="170" t="s">
        <v>338</v>
      </c>
      <c r="I54" s="170" t="s">
        <v>339</v>
      </c>
      <c r="J54" s="171" t="s">
        <v>265</v>
      </c>
      <c r="L54" s="160" t="s">
        <v>263</v>
      </c>
      <c r="M54" s="161" t="s">
        <v>259</v>
      </c>
      <c r="N54" s="161" t="s">
        <v>260</v>
      </c>
      <c r="O54" s="191" t="s">
        <v>317</v>
      </c>
      <c r="P54" s="192"/>
      <c r="Q54" s="161" t="s">
        <v>297</v>
      </c>
      <c r="R54" s="162" t="s">
        <v>252</v>
      </c>
    </row>
    <row r="55" spans="1:20" ht="45.75" thickBot="1" x14ac:dyDescent="0.3">
      <c r="A55" s="110" t="s">
        <v>260</v>
      </c>
      <c r="B55" s="111" t="s">
        <v>317</v>
      </c>
      <c r="C55" s="111" t="s">
        <v>297</v>
      </c>
      <c r="D55" s="116" t="s">
        <v>252</v>
      </c>
      <c r="E55" s="78"/>
      <c r="G55" s="44" t="s">
        <v>253</v>
      </c>
      <c r="H55" s="40">
        <v>3</v>
      </c>
      <c r="I55" s="40">
        <v>4</v>
      </c>
      <c r="J55" s="45">
        <f>I55/$I$8</f>
        <v>0.19047619047619047</v>
      </c>
      <c r="L55" s="167" t="s">
        <v>183</v>
      </c>
      <c r="M55" s="55" t="s">
        <v>96</v>
      </c>
      <c r="N55" s="53" t="s">
        <v>184</v>
      </c>
      <c r="O55" s="189" t="s">
        <v>185</v>
      </c>
      <c r="P55" s="190"/>
      <c r="Q55" s="53" t="s">
        <v>270</v>
      </c>
      <c r="R55" s="122">
        <v>1459</v>
      </c>
    </row>
    <row r="56" spans="1:20" ht="35.25" customHeight="1" x14ac:dyDescent="0.25">
      <c r="A56" s="78"/>
      <c r="B56" s="107" t="s">
        <v>260</v>
      </c>
      <c r="C56" s="80" t="s">
        <v>260</v>
      </c>
      <c r="D56" s="112" t="s">
        <v>260</v>
      </c>
      <c r="E56" s="78"/>
      <c r="G56" s="44" t="s">
        <v>260</v>
      </c>
      <c r="H56" s="40">
        <v>2</v>
      </c>
      <c r="I56" s="40">
        <v>3</v>
      </c>
      <c r="J56" s="45">
        <f t="shared" ref="J56:J58" si="5">I56/$I$8</f>
        <v>0.14285714285714285</v>
      </c>
      <c r="L56" s="156" t="s">
        <v>187</v>
      </c>
      <c r="M56" s="56" t="s">
        <v>43</v>
      </c>
      <c r="N56" s="51" t="s">
        <v>145</v>
      </c>
      <c r="O56" s="183" t="s">
        <v>318</v>
      </c>
      <c r="P56" s="184"/>
      <c r="Q56" s="51" t="s">
        <v>320</v>
      </c>
      <c r="R56" s="123">
        <v>529</v>
      </c>
    </row>
    <row r="57" spans="1:20" ht="30.75" thickBot="1" x14ac:dyDescent="0.3">
      <c r="A57" s="78"/>
      <c r="B57" s="110" t="s">
        <v>317</v>
      </c>
      <c r="C57" s="111" t="s">
        <v>297</v>
      </c>
      <c r="D57" s="116" t="s">
        <v>252</v>
      </c>
      <c r="E57" s="78"/>
      <c r="G57" s="44" t="s">
        <v>315</v>
      </c>
      <c r="H57" s="40">
        <v>0</v>
      </c>
      <c r="I57" s="40">
        <v>1</v>
      </c>
      <c r="J57" s="45">
        <f t="shared" si="5"/>
        <v>4.7619047619047616E-2</v>
      </c>
      <c r="L57" s="156" t="s">
        <v>190</v>
      </c>
      <c r="M57" s="56" t="s">
        <v>191</v>
      </c>
      <c r="N57" s="51" t="s">
        <v>192</v>
      </c>
      <c r="O57" s="183" t="s">
        <v>193</v>
      </c>
      <c r="P57" s="184"/>
      <c r="Q57" s="51" t="s">
        <v>271</v>
      </c>
      <c r="R57" s="123">
        <v>659</v>
      </c>
    </row>
    <row r="58" spans="1:20" ht="30" x14ac:dyDescent="0.25">
      <c r="A58" s="78"/>
      <c r="B58" s="78"/>
      <c r="C58" s="25" t="s">
        <v>317</v>
      </c>
      <c r="D58" s="112" t="s">
        <v>317</v>
      </c>
      <c r="E58" s="78"/>
      <c r="G58" s="44" t="s">
        <v>319</v>
      </c>
      <c r="H58" s="40">
        <v>1</v>
      </c>
      <c r="I58" s="40">
        <v>2</v>
      </c>
      <c r="J58" s="45">
        <f t="shared" si="5"/>
        <v>9.5238095238095233E-2</v>
      </c>
      <c r="L58" s="156" t="s">
        <v>196</v>
      </c>
      <c r="M58" s="56" t="s">
        <v>43</v>
      </c>
      <c r="N58" s="51" t="s">
        <v>16</v>
      </c>
      <c r="O58" s="183" t="s">
        <v>318</v>
      </c>
      <c r="P58" s="184"/>
      <c r="Q58" s="51" t="s">
        <v>270</v>
      </c>
      <c r="R58" s="123">
        <v>360</v>
      </c>
    </row>
    <row r="59" spans="1:20" ht="30.75" thickBot="1" x14ac:dyDescent="0.3">
      <c r="A59" s="78"/>
      <c r="B59" s="78"/>
      <c r="C59" s="117" t="s">
        <v>297</v>
      </c>
      <c r="D59" s="116" t="s">
        <v>252</v>
      </c>
      <c r="E59" s="78"/>
      <c r="G59" s="46" t="s">
        <v>252</v>
      </c>
      <c r="H59" s="47">
        <v>4</v>
      </c>
      <c r="I59" s="47">
        <v>5</v>
      </c>
      <c r="J59" s="49">
        <f>I59/$I$8</f>
        <v>0.23809523809523808</v>
      </c>
      <c r="L59" s="156" t="s">
        <v>199</v>
      </c>
      <c r="M59" s="56" t="s">
        <v>200</v>
      </c>
      <c r="N59" s="51" t="s">
        <v>180</v>
      </c>
      <c r="O59" s="183" t="s">
        <v>318</v>
      </c>
      <c r="P59" s="184"/>
      <c r="Q59" s="51" t="s">
        <v>271</v>
      </c>
      <c r="R59" s="123">
        <v>219</v>
      </c>
    </row>
    <row r="60" spans="1:20" ht="30" customHeight="1" thickBot="1" x14ac:dyDescent="0.3">
      <c r="A60" s="78"/>
      <c r="B60" s="78"/>
      <c r="C60" s="78"/>
      <c r="D60" s="114" t="s">
        <v>297</v>
      </c>
      <c r="E60" s="78"/>
      <c r="G60" s="23" t="s">
        <v>261</v>
      </c>
      <c r="H60" s="48">
        <f>SUM(H55:H59)</f>
        <v>10</v>
      </c>
      <c r="I60" s="48">
        <f>SUM(I55:I59)</f>
        <v>15</v>
      </c>
      <c r="J60" s="50">
        <f>SUM(J55:J59)</f>
        <v>0.71428571428571419</v>
      </c>
      <c r="L60" s="157" t="s">
        <v>203</v>
      </c>
      <c r="M60" s="104" t="s">
        <v>158</v>
      </c>
      <c r="N60" s="51" t="s">
        <v>180</v>
      </c>
      <c r="O60" s="183" t="s">
        <v>318</v>
      </c>
      <c r="P60" s="184"/>
      <c r="Q60" s="51" t="s">
        <v>270</v>
      </c>
      <c r="R60" s="123">
        <v>1369</v>
      </c>
    </row>
    <row r="61" spans="1:20" ht="30" customHeight="1" thickBot="1" x14ac:dyDescent="0.3">
      <c r="A61" s="78"/>
      <c r="B61" s="78"/>
      <c r="C61" s="78"/>
      <c r="D61" s="119" t="s">
        <v>252</v>
      </c>
      <c r="E61" s="78"/>
    </row>
    <row r="62" spans="1:20" ht="15.75" thickBot="1" x14ac:dyDescent="0.3">
      <c r="A62" s="78"/>
      <c r="B62" s="78"/>
      <c r="C62" s="78"/>
      <c r="D62" s="78"/>
      <c r="E62" s="78"/>
    </row>
    <row r="63" spans="1:20" ht="30" customHeight="1" thickBot="1" x14ac:dyDescent="0.3">
      <c r="A63" s="78"/>
      <c r="B63" s="78"/>
      <c r="C63" s="78"/>
      <c r="D63" s="78"/>
      <c r="E63" s="78"/>
      <c r="L63" s="160" t="s">
        <v>263</v>
      </c>
      <c r="M63" s="161" t="s">
        <v>259</v>
      </c>
      <c r="N63" s="161" t="s">
        <v>260</v>
      </c>
      <c r="O63" s="191" t="s">
        <v>317</v>
      </c>
      <c r="P63" s="192"/>
      <c r="Q63" s="161" t="s">
        <v>297</v>
      </c>
      <c r="R63" s="162" t="s">
        <v>252</v>
      </c>
      <c r="S63" s="162" t="s">
        <v>326</v>
      </c>
      <c r="T63" s="162" t="s">
        <v>341</v>
      </c>
    </row>
    <row r="64" spans="1:20" ht="30" customHeight="1" x14ac:dyDescent="0.25">
      <c r="L64" s="167" t="s">
        <v>183</v>
      </c>
      <c r="M64" s="55">
        <v>10</v>
      </c>
      <c r="N64" s="53">
        <v>10</v>
      </c>
      <c r="O64" s="189">
        <v>10</v>
      </c>
      <c r="P64" s="190"/>
      <c r="Q64" s="53">
        <v>5</v>
      </c>
      <c r="R64" s="62">
        <v>4</v>
      </c>
      <c r="S64" s="61">
        <f>M64*$M$70+N64*$N$70+O64*$O$70+Q64*$Q$70+R64*$R$70</f>
        <v>5.2380952380952381</v>
      </c>
      <c r="T64" s="62">
        <v>3</v>
      </c>
    </row>
    <row r="65" spans="12:20" ht="30" customHeight="1" x14ac:dyDescent="0.25">
      <c r="L65" s="156" t="s">
        <v>187</v>
      </c>
      <c r="M65" s="56">
        <v>10</v>
      </c>
      <c r="N65" s="51">
        <v>8</v>
      </c>
      <c r="O65" s="183">
        <v>5</v>
      </c>
      <c r="P65" s="184"/>
      <c r="Q65" s="51">
        <v>6</v>
      </c>
      <c r="R65" s="63">
        <v>7</v>
      </c>
      <c r="S65" s="61">
        <f t="shared" ref="S65:S69" si="6">M65*$M$70+N65*$N$70+O65*$O$70+Q65*$Q$70+R65*$R$70</f>
        <v>5.5238095238095237</v>
      </c>
      <c r="T65" s="63">
        <v>2</v>
      </c>
    </row>
    <row r="66" spans="12:20" ht="30" customHeight="1" x14ac:dyDescent="0.25">
      <c r="L66" s="156" t="s">
        <v>190</v>
      </c>
      <c r="M66" s="56">
        <v>8</v>
      </c>
      <c r="N66" s="51">
        <v>5</v>
      </c>
      <c r="O66" s="183">
        <v>9</v>
      </c>
      <c r="P66" s="184"/>
      <c r="Q66" s="51">
        <v>10</v>
      </c>
      <c r="R66" s="63">
        <v>6</v>
      </c>
      <c r="S66" s="61">
        <f t="shared" si="6"/>
        <v>5.0476190476190474</v>
      </c>
      <c r="T66" s="63">
        <v>4</v>
      </c>
    </row>
    <row r="67" spans="12:20" ht="30" customHeight="1" x14ac:dyDescent="0.25">
      <c r="L67" s="163" t="s">
        <v>196</v>
      </c>
      <c r="M67" s="97">
        <v>10</v>
      </c>
      <c r="N67" s="98">
        <v>10</v>
      </c>
      <c r="O67" s="181">
        <v>5</v>
      </c>
      <c r="P67" s="182"/>
      <c r="Q67" s="98">
        <v>5</v>
      </c>
      <c r="R67" s="99">
        <v>9</v>
      </c>
      <c r="S67" s="92">
        <f t="shared" si="6"/>
        <v>6.1904761904761898</v>
      </c>
      <c r="T67" s="99">
        <v>1</v>
      </c>
    </row>
    <row r="68" spans="12:20" ht="30" customHeight="1" x14ac:dyDescent="0.25">
      <c r="L68" s="156" t="s">
        <v>199</v>
      </c>
      <c r="M68" s="56">
        <v>4</v>
      </c>
      <c r="N68" s="51">
        <v>2</v>
      </c>
      <c r="O68" s="183">
        <v>5</v>
      </c>
      <c r="P68" s="184"/>
      <c r="Q68" s="51">
        <v>10</v>
      </c>
      <c r="R68" s="63">
        <v>10</v>
      </c>
      <c r="S68" s="61">
        <f t="shared" si="6"/>
        <v>4.6190476190476186</v>
      </c>
      <c r="T68" s="63">
        <v>5</v>
      </c>
    </row>
    <row r="69" spans="12:20" ht="30" customHeight="1" thickBot="1" x14ac:dyDescent="0.3">
      <c r="L69" s="157" t="s">
        <v>203</v>
      </c>
      <c r="M69" s="56">
        <v>6</v>
      </c>
      <c r="N69" s="51">
        <v>2</v>
      </c>
      <c r="O69" s="183">
        <v>5</v>
      </c>
      <c r="P69" s="184"/>
      <c r="Q69" s="51">
        <v>5</v>
      </c>
      <c r="R69" s="63">
        <v>4</v>
      </c>
      <c r="S69" s="61">
        <f t="shared" si="6"/>
        <v>3.0952380952380949</v>
      </c>
      <c r="T69" s="63">
        <v>6</v>
      </c>
    </row>
    <row r="70" spans="12:20" ht="15.75" thickBot="1" x14ac:dyDescent="0.3">
      <c r="L70" s="159" t="s">
        <v>265</v>
      </c>
      <c r="M70" s="68">
        <f>J55</f>
        <v>0.19047619047619047</v>
      </c>
      <c r="N70" s="69">
        <f>J56</f>
        <v>0.14285714285714285</v>
      </c>
      <c r="O70" s="196">
        <f>J57</f>
        <v>4.7619047619047616E-2</v>
      </c>
      <c r="P70" s="197"/>
      <c r="Q70" s="69">
        <f>J58</f>
        <v>9.5238095238095233E-2</v>
      </c>
      <c r="R70" s="61">
        <f>J59</f>
        <v>0.23809523809523808</v>
      </c>
      <c r="S70" s="61"/>
      <c r="T70" s="61"/>
    </row>
  </sheetData>
  <mergeCells count="30">
    <mergeCell ref="P39:Q39"/>
    <mergeCell ref="P34:Q34"/>
    <mergeCell ref="P35:Q35"/>
    <mergeCell ref="P36:Q36"/>
    <mergeCell ref="P37:Q37"/>
    <mergeCell ref="P38:Q38"/>
    <mergeCell ref="O56:P56"/>
    <mergeCell ref="P40:Q40"/>
    <mergeCell ref="P43:Q43"/>
    <mergeCell ref="P44:Q44"/>
    <mergeCell ref="P45:Q45"/>
    <mergeCell ref="P46:Q46"/>
    <mergeCell ref="P47:Q47"/>
    <mergeCell ref="P48:Q48"/>
    <mergeCell ref="P49:Q49"/>
    <mergeCell ref="P50:Q50"/>
    <mergeCell ref="O54:P54"/>
    <mergeCell ref="O55:P55"/>
    <mergeCell ref="O70:P70"/>
    <mergeCell ref="O57:P57"/>
    <mergeCell ref="O58:P58"/>
    <mergeCell ref="O59:P59"/>
    <mergeCell ref="O60:P60"/>
    <mergeCell ref="O63:P63"/>
    <mergeCell ref="O64:P64"/>
    <mergeCell ref="O65:P65"/>
    <mergeCell ref="O66:P66"/>
    <mergeCell ref="O67:P67"/>
    <mergeCell ref="O68:P68"/>
    <mergeCell ref="O69:P69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2826C-99F5-40AF-9134-CA41AC4A4987}">
  <dimension ref="A1:M7"/>
  <sheetViews>
    <sheetView workbookViewId="0">
      <selection activeCell="E15" sqref="E15"/>
    </sheetView>
  </sheetViews>
  <sheetFormatPr defaultRowHeight="15" x14ac:dyDescent="0.25"/>
  <cols>
    <col min="1" max="1" width="50.5703125" style="12" customWidth="1"/>
    <col min="2" max="2" width="44.85546875" style="11" customWidth="1"/>
    <col min="3" max="3" width="14.140625" style="11" customWidth="1"/>
    <col min="4" max="4" width="29.140625" style="11" customWidth="1"/>
    <col min="5" max="5" width="24.5703125" style="11" customWidth="1"/>
    <col min="6" max="7" width="18.85546875" style="11" customWidth="1"/>
    <col min="8" max="8" width="13.7109375" style="11" customWidth="1"/>
    <col min="9" max="9" width="42.85546875" style="11" customWidth="1"/>
    <col min="10" max="10" width="35.42578125" style="11" customWidth="1"/>
    <col min="11" max="11" width="9.140625" style="11"/>
    <col min="12" max="16384" width="9.140625" style="12"/>
  </cols>
  <sheetData>
    <row r="1" spans="1:13" x14ac:dyDescent="0.25">
      <c r="A1" s="13" t="s">
        <v>333</v>
      </c>
      <c r="B1" s="13" t="s">
        <v>263</v>
      </c>
      <c r="C1" s="14" t="s">
        <v>259</v>
      </c>
      <c r="D1" s="14" t="s">
        <v>260</v>
      </c>
      <c r="E1" s="14" t="s">
        <v>292</v>
      </c>
      <c r="F1" s="14" t="s">
        <v>293</v>
      </c>
      <c r="G1" s="14" t="s">
        <v>294</v>
      </c>
      <c r="H1" s="13" t="s">
        <v>258</v>
      </c>
      <c r="I1" s="14" t="s">
        <v>335</v>
      </c>
      <c r="J1" s="14"/>
      <c r="K1" s="14"/>
      <c r="L1" s="14"/>
      <c r="M1" s="14"/>
    </row>
    <row r="2" spans="1:13" s="100" customFormat="1" x14ac:dyDescent="0.25">
      <c r="A2" s="198" t="s">
        <v>219</v>
      </c>
      <c r="B2" s="199"/>
      <c r="C2" s="199"/>
      <c r="D2" s="199"/>
      <c r="E2" s="199"/>
      <c r="F2" s="199"/>
      <c r="G2" s="199"/>
      <c r="H2" s="199"/>
      <c r="I2" s="199"/>
      <c r="J2" s="101"/>
      <c r="K2" s="101"/>
      <c r="L2" s="101"/>
      <c r="M2" s="101"/>
    </row>
    <row r="3" spans="1:13" ht="30" x14ac:dyDescent="0.25">
      <c r="A3" s="10" t="s">
        <v>220</v>
      </c>
      <c r="B3" s="11" t="s">
        <v>222</v>
      </c>
      <c r="C3" s="11" t="s">
        <v>3</v>
      </c>
      <c r="D3" s="11" t="s">
        <v>34</v>
      </c>
      <c r="E3" s="11" t="s">
        <v>221</v>
      </c>
      <c r="F3" s="11" t="s">
        <v>284</v>
      </c>
      <c r="G3" s="11">
        <v>128</v>
      </c>
      <c r="H3" s="11">
        <v>909</v>
      </c>
      <c r="I3" s="11" t="s">
        <v>287</v>
      </c>
    </row>
    <row r="4" spans="1:13" ht="30" x14ac:dyDescent="0.25">
      <c r="A4" s="10" t="s">
        <v>226</v>
      </c>
      <c r="B4" s="11" t="s">
        <v>225</v>
      </c>
      <c r="C4" s="11" t="s">
        <v>53</v>
      </c>
      <c r="D4" s="11" t="s">
        <v>224</v>
      </c>
      <c r="E4" s="11" t="s">
        <v>223</v>
      </c>
      <c r="F4" s="11" t="s">
        <v>270</v>
      </c>
      <c r="G4" s="11">
        <v>32</v>
      </c>
      <c r="H4" s="11">
        <v>1299</v>
      </c>
      <c r="I4" s="11" t="s">
        <v>288</v>
      </c>
    </row>
    <row r="5" spans="1:13" x14ac:dyDescent="0.25">
      <c r="A5" s="10" t="s">
        <v>228</v>
      </c>
      <c r="B5" s="11" t="s">
        <v>227</v>
      </c>
      <c r="C5" s="11" t="s">
        <v>53</v>
      </c>
      <c r="D5" s="11" t="s">
        <v>82</v>
      </c>
      <c r="E5" s="11" t="s">
        <v>229</v>
      </c>
      <c r="F5" s="11" t="s">
        <v>285</v>
      </c>
      <c r="G5" s="11">
        <v>64</v>
      </c>
      <c r="H5" s="11">
        <v>1909</v>
      </c>
      <c r="I5" s="11" t="s">
        <v>289</v>
      </c>
    </row>
    <row r="6" spans="1:13" ht="45" x14ac:dyDescent="0.25">
      <c r="A6" s="10" t="s">
        <v>232</v>
      </c>
      <c r="B6" s="11" t="s">
        <v>230</v>
      </c>
      <c r="C6" s="11" t="s">
        <v>235</v>
      </c>
      <c r="D6" s="11" t="s">
        <v>34</v>
      </c>
      <c r="E6" s="11" t="s">
        <v>234</v>
      </c>
      <c r="F6" s="11" t="s">
        <v>286</v>
      </c>
      <c r="G6" s="11">
        <v>128</v>
      </c>
      <c r="H6" s="11">
        <v>849</v>
      </c>
      <c r="I6" s="11" t="s">
        <v>290</v>
      </c>
    </row>
    <row r="7" spans="1:13" ht="45" x14ac:dyDescent="0.25">
      <c r="A7" s="10" t="s">
        <v>233</v>
      </c>
      <c r="B7" s="11" t="s">
        <v>231</v>
      </c>
      <c r="C7" s="11" t="s">
        <v>53</v>
      </c>
      <c r="D7" s="11" t="s">
        <v>237</v>
      </c>
      <c r="E7" s="11" t="s">
        <v>236</v>
      </c>
      <c r="F7" s="11" t="s">
        <v>286</v>
      </c>
      <c r="G7" s="11">
        <v>128</v>
      </c>
      <c r="H7" s="11">
        <v>809</v>
      </c>
      <c r="I7" s="11" t="s">
        <v>291</v>
      </c>
    </row>
  </sheetData>
  <mergeCells count="1">
    <mergeCell ref="A2:I2"/>
  </mergeCells>
  <hyperlinks>
    <hyperlink ref="A3" r:id="rId1" xr:uid="{368E2954-0EFC-4A6E-B568-4E6F18522D49}"/>
    <hyperlink ref="A4" r:id="rId2" location="popis" xr:uid="{AE2975C1-9221-4667-8ED3-7C36D278721C}"/>
    <hyperlink ref="A5" r:id="rId3" xr:uid="{2B995938-F3AF-4082-A3F5-A5449F973E5B}"/>
    <hyperlink ref="A6" r:id="rId4" xr:uid="{DEA0B4A3-9FA4-442A-96E4-394C59B19848}"/>
    <hyperlink ref="A7" r:id="rId5" xr:uid="{D43EF5CF-D32E-4469-9781-9A6B8A7DDBB9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BD68-5155-44C4-B081-E1003C5743B1}">
  <sheetPr>
    <tabColor theme="8" tint="-0.249977111117893"/>
  </sheetPr>
  <dimension ref="A1:T29"/>
  <sheetViews>
    <sheetView topLeftCell="B1" workbookViewId="0">
      <selection activeCell="G1" sqref="G1:J1"/>
    </sheetView>
  </sheetViews>
  <sheetFormatPr defaultRowHeight="15" x14ac:dyDescent="0.25"/>
  <cols>
    <col min="1" max="5" width="18.42578125" style="11" customWidth="1"/>
    <col min="6" max="7" width="16.28515625" style="11" customWidth="1"/>
    <col min="8" max="10" width="10.7109375" style="11" customWidth="1"/>
    <col min="11" max="11" width="9.5703125" style="11" customWidth="1"/>
    <col min="12" max="12" width="22" style="11" customWidth="1"/>
    <col min="13" max="13" width="13.42578125" style="11" customWidth="1"/>
    <col min="14" max="14" width="18.85546875" style="11" customWidth="1"/>
    <col min="15" max="15" width="19.85546875" style="11" customWidth="1"/>
    <col min="16" max="16" width="9.140625" style="11"/>
    <col min="17" max="17" width="9.5703125" style="11" customWidth="1"/>
    <col min="18" max="18" width="13.28515625" style="11" bestFit="1" customWidth="1"/>
    <col min="19" max="16384" width="9.140625" style="11"/>
  </cols>
  <sheetData>
    <row r="1" spans="1:20" ht="30" customHeight="1" thickBot="1" x14ac:dyDescent="0.3">
      <c r="A1" s="107" t="s">
        <v>253</v>
      </c>
      <c r="B1" s="24" t="s">
        <v>253</v>
      </c>
      <c r="C1" s="24" t="s">
        <v>253</v>
      </c>
      <c r="D1" s="75" t="s">
        <v>253</v>
      </c>
      <c r="E1" s="86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6" t="s">
        <v>259</v>
      </c>
      <c r="N1" s="161" t="s">
        <v>260</v>
      </c>
      <c r="O1" s="161" t="s">
        <v>292</v>
      </c>
      <c r="P1" s="161" t="s">
        <v>293</v>
      </c>
      <c r="Q1" s="161" t="s">
        <v>294</v>
      </c>
      <c r="R1" s="162" t="s">
        <v>258</v>
      </c>
    </row>
    <row r="2" spans="1:20" ht="30" customHeight="1" thickBot="1" x14ac:dyDescent="0.3">
      <c r="A2" s="87" t="s">
        <v>260</v>
      </c>
      <c r="B2" s="85" t="s">
        <v>292</v>
      </c>
      <c r="C2" s="85" t="s">
        <v>293</v>
      </c>
      <c r="D2" s="85" t="s">
        <v>294</v>
      </c>
      <c r="E2" s="81" t="s">
        <v>252</v>
      </c>
      <c r="G2" s="44" t="s">
        <v>253</v>
      </c>
      <c r="H2" s="40">
        <v>1</v>
      </c>
      <c r="I2" s="40">
        <v>2</v>
      </c>
      <c r="J2" s="45">
        <f>I2/$I$8</f>
        <v>9.5238095238095233E-2</v>
      </c>
      <c r="L2" s="156" t="s">
        <v>222</v>
      </c>
      <c r="M2" s="56" t="s">
        <v>3</v>
      </c>
      <c r="N2" s="51" t="s">
        <v>34</v>
      </c>
      <c r="O2" s="51" t="s">
        <v>221</v>
      </c>
      <c r="P2" s="51" t="s">
        <v>284</v>
      </c>
      <c r="Q2" s="51">
        <v>128</v>
      </c>
      <c r="R2" s="105">
        <v>909</v>
      </c>
    </row>
    <row r="3" spans="1:20" ht="30" customHeight="1" thickTop="1" x14ac:dyDescent="0.25">
      <c r="A3" s="76"/>
      <c r="B3" s="27" t="s">
        <v>260</v>
      </c>
      <c r="C3" s="109" t="s">
        <v>260</v>
      </c>
      <c r="D3" s="27" t="s">
        <v>260</v>
      </c>
      <c r="E3" s="36" t="s">
        <v>260</v>
      </c>
      <c r="G3" s="44" t="s">
        <v>260</v>
      </c>
      <c r="H3" s="40">
        <v>0</v>
      </c>
      <c r="I3" s="40">
        <v>1</v>
      </c>
      <c r="J3" s="45">
        <f t="shared" ref="J3:J7" si="0">I3/$I$8</f>
        <v>4.7619047619047616E-2</v>
      </c>
      <c r="L3" s="156" t="s">
        <v>225</v>
      </c>
      <c r="M3" s="56" t="s">
        <v>53</v>
      </c>
      <c r="N3" s="51" t="s">
        <v>224</v>
      </c>
      <c r="O3" s="51" t="s">
        <v>223</v>
      </c>
      <c r="P3" s="51" t="s">
        <v>270</v>
      </c>
      <c r="Q3" s="51">
        <v>32</v>
      </c>
      <c r="R3" s="52">
        <v>1299</v>
      </c>
    </row>
    <row r="4" spans="1:20" ht="30" customHeight="1" thickBot="1" x14ac:dyDescent="0.3">
      <c r="A4" s="77"/>
      <c r="B4" s="85" t="s">
        <v>295</v>
      </c>
      <c r="C4" s="85" t="s">
        <v>293</v>
      </c>
      <c r="D4" s="85" t="s">
        <v>294</v>
      </c>
      <c r="E4" s="81" t="s">
        <v>252</v>
      </c>
      <c r="G4" s="44" t="s">
        <v>295</v>
      </c>
      <c r="H4" s="40">
        <v>3</v>
      </c>
      <c r="I4" s="40">
        <v>4</v>
      </c>
      <c r="J4" s="45">
        <f t="shared" si="0"/>
        <v>0.19047619047619047</v>
      </c>
      <c r="L4" s="156" t="s">
        <v>227</v>
      </c>
      <c r="M4" s="56" t="s">
        <v>53</v>
      </c>
      <c r="N4" s="51" t="s">
        <v>82</v>
      </c>
      <c r="O4" s="51" t="s">
        <v>229</v>
      </c>
      <c r="P4" s="51" t="s">
        <v>285</v>
      </c>
      <c r="Q4" s="51">
        <v>64</v>
      </c>
      <c r="R4" s="52">
        <v>1909</v>
      </c>
    </row>
    <row r="5" spans="1:20" ht="30" customHeight="1" thickTop="1" x14ac:dyDescent="0.25">
      <c r="A5" s="78"/>
      <c r="B5" s="76"/>
      <c r="C5" s="27" t="s">
        <v>295</v>
      </c>
      <c r="D5" s="83" t="s">
        <v>295</v>
      </c>
      <c r="E5" s="36" t="s">
        <v>295</v>
      </c>
      <c r="G5" s="44" t="s">
        <v>293</v>
      </c>
      <c r="H5" s="40">
        <v>5</v>
      </c>
      <c r="I5" s="40">
        <v>6</v>
      </c>
      <c r="J5" s="45">
        <f t="shared" si="0"/>
        <v>0.2857142857142857</v>
      </c>
      <c r="L5" s="156" t="s">
        <v>230</v>
      </c>
      <c r="M5" s="56" t="s">
        <v>235</v>
      </c>
      <c r="N5" s="51" t="s">
        <v>34</v>
      </c>
      <c r="O5" s="51" t="s">
        <v>234</v>
      </c>
      <c r="P5" s="51" t="s">
        <v>286</v>
      </c>
      <c r="Q5" s="51">
        <v>128</v>
      </c>
      <c r="R5" s="52">
        <v>849</v>
      </c>
    </row>
    <row r="6" spans="1:20" ht="30" customHeight="1" thickBot="1" x14ac:dyDescent="0.3">
      <c r="A6" s="78"/>
      <c r="B6" s="77"/>
      <c r="C6" s="85" t="s">
        <v>293</v>
      </c>
      <c r="D6" s="31" t="s">
        <v>294</v>
      </c>
      <c r="E6" s="81" t="s">
        <v>252</v>
      </c>
      <c r="G6" s="44" t="s">
        <v>296</v>
      </c>
      <c r="H6" s="40">
        <v>2</v>
      </c>
      <c r="I6" s="40">
        <v>3</v>
      </c>
      <c r="J6" s="45">
        <f t="shared" si="0"/>
        <v>0.14285714285714285</v>
      </c>
      <c r="L6" s="157" t="s">
        <v>231</v>
      </c>
      <c r="M6" s="104" t="s">
        <v>53</v>
      </c>
      <c r="N6" s="51" t="s">
        <v>237</v>
      </c>
      <c r="O6" s="51" t="s">
        <v>236</v>
      </c>
      <c r="P6" s="51" t="s">
        <v>286</v>
      </c>
      <c r="Q6" s="51">
        <v>128</v>
      </c>
      <c r="R6" s="52">
        <v>809</v>
      </c>
    </row>
    <row r="7" spans="1:20" ht="30" customHeight="1" thickTop="1" thickBot="1" x14ac:dyDescent="0.3">
      <c r="A7" s="78"/>
      <c r="B7" s="78"/>
      <c r="C7" s="76"/>
      <c r="D7" s="83" t="s">
        <v>293</v>
      </c>
      <c r="E7" s="82" t="s">
        <v>293</v>
      </c>
      <c r="G7" s="46" t="s">
        <v>258</v>
      </c>
      <c r="H7" s="47">
        <v>4</v>
      </c>
      <c r="I7" s="47">
        <v>5</v>
      </c>
      <c r="J7" s="49">
        <f t="shared" si="0"/>
        <v>0.23809523809523808</v>
      </c>
      <c r="L7" s="102"/>
      <c r="M7" s="106"/>
      <c r="N7" s="102"/>
      <c r="O7" s="102"/>
      <c r="P7" s="102"/>
      <c r="Q7" s="102"/>
      <c r="R7" s="103"/>
    </row>
    <row r="8" spans="1:20" ht="30" customHeight="1" thickBot="1" x14ac:dyDescent="0.3">
      <c r="A8" s="78"/>
      <c r="B8" s="78"/>
      <c r="C8" s="77"/>
      <c r="D8" s="31" t="s">
        <v>294</v>
      </c>
      <c r="E8" s="34" t="s">
        <v>252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1</v>
      </c>
      <c r="L8" s="160" t="s">
        <v>263</v>
      </c>
      <c r="M8" s="161" t="s">
        <v>259</v>
      </c>
      <c r="N8" s="161" t="s">
        <v>260</v>
      </c>
      <c r="O8" s="161" t="s">
        <v>292</v>
      </c>
      <c r="P8" s="161" t="s">
        <v>293</v>
      </c>
      <c r="Q8" s="161" t="s">
        <v>294</v>
      </c>
      <c r="R8" s="162" t="s">
        <v>258</v>
      </c>
      <c r="S8" s="162" t="s">
        <v>326</v>
      </c>
      <c r="T8" s="162" t="s">
        <v>341</v>
      </c>
    </row>
    <row r="9" spans="1:20" ht="30" customHeight="1" thickTop="1" x14ac:dyDescent="0.25">
      <c r="A9" s="78"/>
      <c r="B9" s="78"/>
      <c r="C9" s="78"/>
      <c r="D9" s="76"/>
      <c r="E9" s="36" t="s">
        <v>294</v>
      </c>
      <c r="L9" s="156" t="s">
        <v>222</v>
      </c>
      <c r="M9" s="55">
        <v>10</v>
      </c>
      <c r="N9" s="53">
        <v>8</v>
      </c>
      <c r="O9" s="53">
        <v>7</v>
      </c>
      <c r="P9" s="53">
        <v>6</v>
      </c>
      <c r="Q9" s="53">
        <v>10</v>
      </c>
      <c r="R9" s="62">
        <v>8</v>
      </c>
      <c r="S9" s="61">
        <f>M9*$M$14+N9*$N$14+O9*$O$14+P9*$P$14+Q9*$Q$14+R9*$R$14</f>
        <v>7.7142857142857135</v>
      </c>
      <c r="T9" s="62">
        <v>3</v>
      </c>
    </row>
    <row r="10" spans="1:20" ht="30" customHeight="1" thickBot="1" x14ac:dyDescent="0.3">
      <c r="A10" s="78"/>
      <c r="B10" s="78"/>
      <c r="C10" s="78"/>
      <c r="D10" s="78"/>
      <c r="E10" s="108" t="s">
        <v>252</v>
      </c>
      <c r="L10" s="156" t="s">
        <v>225</v>
      </c>
      <c r="M10" s="56">
        <v>10</v>
      </c>
      <c r="N10" s="51">
        <v>6</v>
      </c>
      <c r="O10" s="51">
        <v>5</v>
      </c>
      <c r="P10" s="51">
        <v>3</v>
      </c>
      <c r="Q10" s="51">
        <v>3</v>
      </c>
      <c r="R10" s="63">
        <v>6</v>
      </c>
      <c r="S10" s="61">
        <f>M10*$M$14+N10*$N$14+O10*$O$14+P10*$P$14+Q10*$Q$14+R10*$R$14</f>
        <v>4.9047619047619051</v>
      </c>
      <c r="T10" s="63">
        <v>5</v>
      </c>
    </row>
    <row r="11" spans="1:20" ht="30" customHeight="1" thickTop="1" x14ac:dyDescent="0.25">
      <c r="E11" s="32"/>
      <c r="L11" s="156" t="s">
        <v>227</v>
      </c>
      <c r="M11" s="56">
        <v>10</v>
      </c>
      <c r="N11" s="51">
        <v>5</v>
      </c>
      <c r="O11" s="51">
        <v>8</v>
      </c>
      <c r="P11" s="51">
        <v>10</v>
      </c>
      <c r="Q11" s="51">
        <v>5</v>
      </c>
      <c r="R11" s="63">
        <v>3</v>
      </c>
      <c r="S11" s="61">
        <f>M11*$M$14+N11*$N$14+O11*$O$14+P11*$P$14+Q11*$Q$14+R11*$R$14</f>
        <v>7</v>
      </c>
      <c r="T11" s="63">
        <v>4</v>
      </c>
    </row>
    <row r="12" spans="1:20" ht="30" customHeight="1" x14ac:dyDescent="0.25">
      <c r="L12" s="163" t="s">
        <v>230</v>
      </c>
      <c r="M12" s="97">
        <v>10</v>
      </c>
      <c r="N12" s="98">
        <v>8</v>
      </c>
      <c r="O12" s="98">
        <v>10</v>
      </c>
      <c r="P12" s="98">
        <v>8</v>
      </c>
      <c r="Q12" s="98">
        <v>10</v>
      </c>
      <c r="R12" s="99">
        <v>9</v>
      </c>
      <c r="S12" s="92">
        <f>M12*$M$14+N12*$N$14+O12*$O$14+P12*$P$14+Q12*$Q$14+R12*$R$14</f>
        <v>9.0952380952380949</v>
      </c>
      <c r="T12" s="99">
        <v>1</v>
      </c>
    </row>
    <row r="13" spans="1:20" ht="30" customHeight="1" x14ac:dyDescent="0.25">
      <c r="L13" s="156" t="s">
        <v>231</v>
      </c>
      <c r="M13" s="56">
        <v>10</v>
      </c>
      <c r="N13" s="51">
        <v>10</v>
      </c>
      <c r="O13" s="51">
        <v>3</v>
      </c>
      <c r="P13" s="51">
        <v>8</v>
      </c>
      <c r="Q13" s="51">
        <v>10</v>
      </c>
      <c r="R13" s="63">
        <v>10</v>
      </c>
      <c r="S13" s="61">
        <f>M13*$M$14+N13*$N$14+O13*$O$14+P13*$P$14+Q13*$Q$14+R13*$R$14</f>
        <v>8.0952380952380949</v>
      </c>
      <c r="T13" s="63">
        <v>2</v>
      </c>
    </row>
    <row r="14" spans="1:20" ht="30" customHeight="1" thickBot="1" x14ac:dyDescent="0.3">
      <c r="L14" s="159" t="s">
        <v>265</v>
      </c>
      <c r="M14" s="68">
        <f>J2</f>
        <v>9.5238095238095233E-2</v>
      </c>
      <c r="N14" s="69">
        <f>J3</f>
        <v>4.7619047619047616E-2</v>
      </c>
      <c r="O14" s="69">
        <f>J4</f>
        <v>0.19047619047619047</v>
      </c>
      <c r="P14" s="69">
        <f>J5</f>
        <v>0.2857142857142857</v>
      </c>
      <c r="Q14" s="69">
        <f>J6</f>
        <v>0.14285714285714285</v>
      </c>
      <c r="R14" s="61">
        <f>J7</f>
        <v>0.23809523809523808</v>
      </c>
      <c r="S14" s="61"/>
      <c r="T14" s="61"/>
    </row>
    <row r="15" spans="1:20" ht="30" customHeight="1" x14ac:dyDescent="0.25"/>
    <row r="16" spans="1:20" ht="30" customHeight="1" x14ac:dyDescent="0.25"/>
    <row r="17" ht="30" customHeight="1" x14ac:dyDescent="0.25"/>
    <row r="18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48DB-D3A5-4F6B-BC09-07ADF6D8AB3B}">
  <sheetPr>
    <tabColor theme="5" tint="-0.249977111117893"/>
  </sheetPr>
  <dimension ref="A1:T29"/>
  <sheetViews>
    <sheetView topLeftCell="B1" workbookViewId="0">
      <selection activeCell="T12" sqref="T12"/>
    </sheetView>
  </sheetViews>
  <sheetFormatPr defaultRowHeight="15" x14ac:dyDescent="0.25"/>
  <cols>
    <col min="1" max="5" width="18.42578125" style="11" customWidth="1"/>
    <col min="6" max="7" width="16.28515625" style="11" customWidth="1"/>
    <col min="8" max="10" width="10.7109375" style="11" customWidth="1"/>
    <col min="11" max="11" width="9.5703125" style="11" customWidth="1"/>
    <col min="12" max="12" width="22" style="11" customWidth="1"/>
    <col min="13" max="13" width="13.42578125" style="11" customWidth="1"/>
    <col min="14" max="14" width="19.42578125" style="11" customWidth="1"/>
    <col min="15" max="15" width="19.85546875" style="11" customWidth="1"/>
    <col min="16" max="16" width="9.140625" style="11"/>
    <col min="17" max="17" width="9.5703125" style="11" customWidth="1"/>
    <col min="18" max="18" width="13.28515625" style="11" bestFit="1" customWidth="1"/>
    <col min="19" max="16384" width="9.140625" style="11"/>
  </cols>
  <sheetData>
    <row r="1" spans="1:20" ht="30" customHeight="1" thickBot="1" x14ac:dyDescent="0.3">
      <c r="A1" s="107" t="s">
        <v>253</v>
      </c>
      <c r="B1" s="24" t="s">
        <v>253</v>
      </c>
      <c r="C1" s="24" t="s">
        <v>253</v>
      </c>
      <c r="D1" s="80" t="s">
        <v>253</v>
      </c>
      <c r="E1" s="149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6" t="s">
        <v>259</v>
      </c>
      <c r="N1" s="161" t="s">
        <v>260</v>
      </c>
      <c r="O1" s="161" t="s">
        <v>292</v>
      </c>
      <c r="P1" s="161" t="s">
        <v>293</v>
      </c>
      <c r="Q1" s="161" t="s">
        <v>294</v>
      </c>
      <c r="R1" s="162" t="s">
        <v>258</v>
      </c>
    </row>
    <row r="2" spans="1:20" ht="30" customHeight="1" thickBot="1" x14ac:dyDescent="0.3">
      <c r="A2" s="87" t="s">
        <v>260</v>
      </c>
      <c r="B2" s="85" t="s">
        <v>292</v>
      </c>
      <c r="C2" s="85" t="s">
        <v>293</v>
      </c>
      <c r="D2" s="31" t="s">
        <v>294</v>
      </c>
      <c r="E2" s="34" t="s">
        <v>252</v>
      </c>
      <c r="G2" s="44" t="s">
        <v>253</v>
      </c>
      <c r="H2" s="40">
        <v>3</v>
      </c>
      <c r="I2" s="40">
        <v>4</v>
      </c>
      <c r="J2" s="45">
        <f>I2/$I$8</f>
        <v>0.19047619047619047</v>
      </c>
      <c r="L2" s="156" t="s">
        <v>222</v>
      </c>
      <c r="M2" s="56" t="s">
        <v>3</v>
      </c>
      <c r="N2" s="51" t="s">
        <v>34</v>
      </c>
      <c r="O2" s="51" t="s">
        <v>221</v>
      </c>
      <c r="P2" s="51" t="s">
        <v>284</v>
      </c>
      <c r="Q2" s="51">
        <v>128</v>
      </c>
      <c r="R2" s="105">
        <v>909</v>
      </c>
    </row>
    <row r="3" spans="1:20" ht="30" customHeight="1" thickTop="1" x14ac:dyDescent="0.25">
      <c r="A3" s="76"/>
      <c r="B3" s="83" t="s">
        <v>260</v>
      </c>
      <c r="C3" s="147" t="s">
        <v>260</v>
      </c>
      <c r="D3" s="83" t="s">
        <v>260</v>
      </c>
      <c r="E3" s="82" t="s">
        <v>260</v>
      </c>
      <c r="G3" s="44" t="s">
        <v>260</v>
      </c>
      <c r="H3" s="40">
        <v>4</v>
      </c>
      <c r="I3" s="40">
        <v>5</v>
      </c>
      <c r="J3" s="45">
        <f>I3/$I$8</f>
        <v>0.23809523809523808</v>
      </c>
      <c r="L3" s="156" t="s">
        <v>225</v>
      </c>
      <c r="M3" s="56" t="s">
        <v>53</v>
      </c>
      <c r="N3" s="51" t="s">
        <v>224</v>
      </c>
      <c r="O3" s="51" t="s">
        <v>223</v>
      </c>
      <c r="P3" s="51" t="s">
        <v>270</v>
      </c>
      <c r="Q3" s="51">
        <v>32</v>
      </c>
      <c r="R3" s="52">
        <v>1299</v>
      </c>
    </row>
    <row r="4" spans="1:20" ht="30" customHeight="1" thickBot="1" x14ac:dyDescent="0.3">
      <c r="A4" s="77"/>
      <c r="B4" s="31" t="s">
        <v>295</v>
      </c>
      <c r="C4" s="31" t="s">
        <v>293</v>
      </c>
      <c r="D4" s="31" t="s">
        <v>294</v>
      </c>
      <c r="E4" s="34" t="s">
        <v>252</v>
      </c>
      <c r="G4" s="44" t="s">
        <v>295</v>
      </c>
      <c r="H4" s="40">
        <v>3</v>
      </c>
      <c r="I4" s="40">
        <v>4</v>
      </c>
      <c r="J4" s="45">
        <f t="shared" ref="J4:J7" si="0">I4/$I$8</f>
        <v>0.19047619047619047</v>
      </c>
      <c r="L4" s="156" t="s">
        <v>227</v>
      </c>
      <c r="M4" s="56" t="s">
        <v>53</v>
      </c>
      <c r="N4" s="51" t="s">
        <v>82</v>
      </c>
      <c r="O4" s="51" t="s">
        <v>229</v>
      </c>
      <c r="P4" s="51" t="s">
        <v>285</v>
      </c>
      <c r="Q4" s="51">
        <v>64</v>
      </c>
      <c r="R4" s="52">
        <v>1909</v>
      </c>
    </row>
    <row r="5" spans="1:20" ht="30" customHeight="1" thickTop="1" x14ac:dyDescent="0.25">
      <c r="A5" s="78"/>
      <c r="B5" s="76"/>
      <c r="C5" s="27" t="s">
        <v>295</v>
      </c>
      <c r="D5" s="83" t="s">
        <v>295</v>
      </c>
      <c r="E5" s="82" t="s">
        <v>295</v>
      </c>
      <c r="G5" s="44" t="s">
        <v>293</v>
      </c>
      <c r="H5" s="40">
        <v>4</v>
      </c>
      <c r="I5" s="40">
        <v>5</v>
      </c>
      <c r="J5" s="45">
        <f t="shared" si="0"/>
        <v>0.23809523809523808</v>
      </c>
      <c r="L5" s="156" t="s">
        <v>230</v>
      </c>
      <c r="M5" s="56" t="s">
        <v>235</v>
      </c>
      <c r="N5" s="51" t="s">
        <v>34</v>
      </c>
      <c r="O5" s="51" t="s">
        <v>234</v>
      </c>
      <c r="P5" s="51" t="s">
        <v>286</v>
      </c>
      <c r="Q5" s="51">
        <v>128</v>
      </c>
      <c r="R5" s="52">
        <v>849</v>
      </c>
    </row>
    <row r="6" spans="1:20" ht="30" customHeight="1" thickBot="1" x14ac:dyDescent="0.3">
      <c r="A6" s="78"/>
      <c r="B6" s="77"/>
      <c r="C6" s="85" t="s">
        <v>293</v>
      </c>
      <c r="D6" s="31" t="s">
        <v>294</v>
      </c>
      <c r="E6" s="34" t="s">
        <v>252</v>
      </c>
      <c r="G6" s="44" t="s">
        <v>296</v>
      </c>
      <c r="H6" s="40">
        <v>0</v>
      </c>
      <c r="I6" s="40">
        <v>1</v>
      </c>
      <c r="J6" s="45">
        <f t="shared" si="0"/>
        <v>4.7619047619047616E-2</v>
      </c>
      <c r="L6" s="157" t="s">
        <v>231</v>
      </c>
      <c r="M6" s="104" t="s">
        <v>53</v>
      </c>
      <c r="N6" s="51" t="s">
        <v>237</v>
      </c>
      <c r="O6" s="51" t="s">
        <v>236</v>
      </c>
      <c r="P6" s="51" t="s">
        <v>286</v>
      </c>
      <c r="Q6" s="51">
        <v>128</v>
      </c>
      <c r="R6" s="52">
        <v>809</v>
      </c>
    </row>
    <row r="7" spans="1:20" ht="30" customHeight="1" thickTop="1" thickBot="1" x14ac:dyDescent="0.3">
      <c r="A7" s="78"/>
      <c r="B7" s="78"/>
      <c r="C7" s="76"/>
      <c r="D7" s="83" t="s">
        <v>293</v>
      </c>
      <c r="E7" s="82" t="s">
        <v>293</v>
      </c>
      <c r="G7" s="46" t="s">
        <v>258</v>
      </c>
      <c r="H7" s="47">
        <v>1</v>
      </c>
      <c r="I7" s="47">
        <v>2</v>
      </c>
      <c r="J7" s="49">
        <f t="shared" si="0"/>
        <v>9.5238095238095233E-2</v>
      </c>
      <c r="L7" s="102"/>
      <c r="M7" s="106"/>
      <c r="N7" s="102"/>
      <c r="O7" s="102"/>
      <c r="P7" s="102"/>
      <c r="Q7" s="102"/>
      <c r="R7" s="103"/>
    </row>
    <row r="8" spans="1:20" ht="30" customHeight="1" thickBot="1" x14ac:dyDescent="0.3">
      <c r="A8" s="78"/>
      <c r="B8" s="78"/>
      <c r="C8" s="77"/>
      <c r="D8" s="31" t="s">
        <v>294</v>
      </c>
      <c r="E8" s="34" t="s">
        <v>252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1</v>
      </c>
      <c r="L8" s="160" t="s">
        <v>263</v>
      </c>
      <c r="M8" s="161" t="s">
        <v>259</v>
      </c>
      <c r="N8" s="161" t="s">
        <v>260</v>
      </c>
      <c r="O8" s="161" t="s">
        <v>292</v>
      </c>
      <c r="P8" s="161" t="s">
        <v>293</v>
      </c>
      <c r="Q8" s="161" t="s">
        <v>294</v>
      </c>
      <c r="R8" s="162" t="s">
        <v>258</v>
      </c>
      <c r="S8" s="162" t="s">
        <v>326</v>
      </c>
      <c r="T8" s="162" t="s">
        <v>341</v>
      </c>
    </row>
    <row r="9" spans="1:20" ht="30" customHeight="1" thickTop="1" x14ac:dyDescent="0.25">
      <c r="A9" s="78"/>
      <c r="B9" s="78"/>
      <c r="C9" s="78"/>
      <c r="D9" s="76"/>
      <c r="E9" s="36" t="s">
        <v>294</v>
      </c>
      <c r="L9" s="156" t="s">
        <v>222</v>
      </c>
      <c r="M9" s="55">
        <v>10</v>
      </c>
      <c r="N9" s="53">
        <v>8</v>
      </c>
      <c r="O9" s="53">
        <v>7</v>
      </c>
      <c r="P9" s="53">
        <v>6</v>
      </c>
      <c r="Q9" s="53">
        <v>10</v>
      </c>
      <c r="R9" s="62">
        <v>8</v>
      </c>
      <c r="S9" s="61">
        <f>M9*$M$14+N9*$N$14+O9*$O$14+P9*$P$14+Q9*$Q$14+R9*$R$14</f>
        <v>7.8095238095238093</v>
      </c>
      <c r="T9" s="62">
        <v>3</v>
      </c>
    </row>
    <row r="10" spans="1:20" ht="30" customHeight="1" thickBot="1" x14ac:dyDescent="0.3">
      <c r="A10" s="78"/>
      <c r="B10" s="78"/>
      <c r="C10" s="78"/>
      <c r="D10" s="78"/>
      <c r="E10" s="108" t="s">
        <v>252</v>
      </c>
      <c r="L10" s="156" t="s">
        <v>225</v>
      </c>
      <c r="M10" s="56">
        <v>10</v>
      </c>
      <c r="N10" s="51">
        <v>6</v>
      </c>
      <c r="O10" s="51">
        <v>5</v>
      </c>
      <c r="P10" s="51">
        <v>3</v>
      </c>
      <c r="Q10" s="51">
        <v>3</v>
      </c>
      <c r="R10" s="63">
        <v>6</v>
      </c>
      <c r="S10" s="61">
        <f>M10*$M$14+N10*$N$14+O10*$O$14+P10*$P$14+Q10*$Q$14+R10*$R$14</f>
        <v>5.7142857142857144</v>
      </c>
      <c r="T10" s="63">
        <v>4</v>
      </c>
    </row>
    <row r="11" spans="1:20" ht="30" customHeight="1" thickTop="1" x14ac:dyDescent="0.25">
      <c r="E11" s="32"/>
      <c r="L11" s="156" t="s">
        <v>227</v>
      </c>
      <c r="M11" s="56">
        <v>10</v>
      </c>
      <c r="N11" s="51">
        <v>5</v>
      </c>
      <c r="O11" s="51">
        <v>8</v>
      </c>
      <c r="P11" s="51">
        <v>10</v>
      </c>
      <c r="Q11" s="51">
        <v>5</v>
      </c>
      <c r="R11" s="63">
        <v>3</v>
      </c>
      <c r="S11" s="61">
        <f>M11*$M$14+N11*$N$14+O11*$O$14+P11*$P$14+Q11*$Q$14+R11*$R$14</f>
        <v>7.5238095238095237</v>
      </c>
      <c r="T11" s="63">
        <v>5</v>
      </c>
    </row>
    <row r="12" spans="1:20" ht="30" customHeight="1" x14ac:dyDescent="0.25">
      <c r="L12" s="163" t="s">
        <v>230</v>
      </c>
      <c r="M12" s="97">
        <v>10</v>
      </c>
      <c r="N12" s="98">
        <v>8</v>
      </c>
      <c r="O12" s="98">
        <v>10</v>
      </c>
      <c r="P12" s="98">
        <v>8</v>
      </c>
      <c r="Q12" s="98">
        <v>10</v>
      </c>
      <c r="R12" s="99">
        <v>9</v>
      </c>
      <c r="S12" s="92">
        <f>M12*$M$14+N12*$N$14+O12*$O$14+P12*$P$14+Q12*$Q$14+R12*$R$14</f>
        <v>8.9523809523809526</v>
      </c>
      <c r="T12" s="99">
        <v>1</v>
      </c>
    </row>
    <row r="13" spans="1:20" ht="30" customHeight="1" x14ac:dyDescent="0.25">
      <c r="L13" s="156" t="s">
        <v>231</v>
      </c>
      <c r="M13" s="56">
        <v>10</v>
      </c>
      <c r="N13" s="51">
        <v>10</v>
      </c>
      <c r="O13" s="51">
        <v>3</v>
      </c>
      <c r="P13" s="51">
        <v>8</v>
      </c>
      <c r="Q13" s="51">
        <v>10</v>
      </c>
      <c r="R13" s="63">
        <v>10</v>
      </c>
      <c r="S13" s="61">
        <f>M13*$M$14+N13*$N$14+O13*$O$14+P13*$P$14+Q13*$Q$14+R13*$R$14</f>
        <v>8.1904761904761898</v>
      </c>
      <c r="T13" s="63">
        <v>2</v>
      </c>
    </row>
    <row r="14" spans="1:20" ht="30" customHeight="1" thickBot="1" x14ac:dyDescent="0.3">
      <c r="L14" s="159" t="s">
        <v>265</v>
      </c>
      <c r="M14" s="68">
        <f>J2</f>
        <v>0.19047619047619047</v>
      </c>
      <c r="N14" s="69">
        <f>J3</f>
        <v>0.23809523809523808</v>
      </c>
      <c r="O14" s="69">
        <f>J4</f>
        <v>0.19047619047619047</v>
      </c>
      <c r="P14" s="69">
        <f>J5</f>
        <v>0.23809523809523808</v>
      </c>
      <c r="Q14" s="69">
        <f>J6</f>
        <v>4.7619047619047616E-2</v>
      </c>
      <c r="R14" s="61">
        <f>J7</f>
        <v>9.5238095238095233E-2</v>
      </c>
      <c r="S14" s="61"/>
      <c r="T14" s="61"/>
    </row>
    <row r="15" spans="1:20" ht="30" customHeight="1" x14ac:dyDescent="0.25"/>
    <row r="16" spans="1:20" ht="30" customHeight="1" x14ac:dyDescent="0.25"/>
    <row r="17" ht="30" customHeight="1" x14ac:dyDescent="0.25"/>
    <row r="18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7C6C-76FA-4D67-BD48-919CEBF0162D}">
  <sheetPr>
    <tabColor theme="8" tint="-0.249977111117893"/>
  </sheetPr>
  <dimension ref="A1:T29"/>
  <sheetViews>
    <sheetView tabSelected="1" zoomScaleNormal="100" workbookViewId="0">
      <selection activeCell="D15" sqref="D15"/>
    </sheetView>
  </sheetViews>
  <sheetFormatPr defaultRowHeight="15" x14ac:dyDescent="0.25"/>
  <cols>
    <col min="1" max="5" width="17.5703125" style="11" customWidth="1"/>
    <col min="6" max="6" width="6.140625" style="11" customWidth="1"/>
    <col min="7" max="7" width="16.28515625" style="11" customWidth="1"/>
    <col min="8" max="10" width="10.7109375" style="11" customWidth="1"/>
    <col min="11" max="11" width="5" style="11" customWidth="1"/>
    <col min="12" max="12" width="22" style="11" customWidth="1"/>
    <col min="13" max="13" width="30.140625" style="11" customWidth="1"/>
    <col min="14" max="14" width="27.7109375" style="11" customWidth="1"/>
    <col min="15" max="15" width="9.140625" style="11"/>
    <col min="16" max="16" width="8" style="11" customWidth="1"/>
    <col min="17" max="17" width="9.5703125" style="11" customWidth="1"/>
    <col min="18" max="18" width="12.140625" style="11" customWidth="1"/>
    <col min="19" max="16384" width="9.140625" style="11"/>
  </cols>
  <sheetData>
    <row r="1" spans="1:20" ht="30" customHeight="1" thickBot="1" x14ac:dyDescent="0.3">
      <c r="A1" s="107" t="s">
        <v>252</v>
      </c>
      <c r="B1" s="24" t="s">
        <v>252</v>
      </c>
      <c r="C1" s="26" t="s">
        <v>252</v>
      </c>
      <c r="D1" s="26" t="s">
        <v>252</v>
      </c>
      <c r="E1" s="33" t="s">
        <v>252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52" t="s">
        <v>263</v>
      </c>
      <c r="M1" s="153" t="s">
        <v>253</v>
      </c>
      <c r="N1" s="153" t="s">
        <v>260</v>
      </c>
      <c r="O1" s="153" t="s">
        <v>255</v>
      </c>
      <c r="P1" s="153" t="s">
        <v>264</v>
      </c>
      <c r="Q1" s="153" t="s">
        <v>256</v>
      </c>
      <c r="R1" s="154" t="s">
        <v>258</v>
      </c>
    </row>
    <row r="2" spans="1:20" ht="30" customHeight="1" thickBot="1" x14ac:dyDescent="0.3">
      <c r="A2" s="200" t="s">
        <v>253</v>
      </c>
      <c r="B2" s="30" t="s">
        <v>254</v>
      </c>
      <c r="C2" s="31" t="s">
        <v>255</v>
      </c>
      <c r="D2" s="31" t="s">
        <v>256</v>
      </c>
      <c r="E2" s="34" t="s">
        <v>257</v>
      </c>
      <c r="G2" s="44" t="s">
        <v>258</v>
      </c>
      <c r="H2" s="40">
        <v>4</v>
      </c>
      <c r="I2" s="40">
        <v>5</v>
      </c>
      <c r="J2" s="45">
        <f>I2/$I$8</f>
        <v>0.23809523809523808</v>
      </c>
      <c r="L2" s="155" t="s">
        <v>238</v>
      </c>
      <c r="M2" s="55" t="s">
        <v>240</v>
      </c>
      <c r="N2" s="53" t="s">
        <v>241</v>
      </c>
      <c r="O2" s="53" t="s">
        <v>105</v>
      </c>
      <c r="P2" s="53">
        <v>50</v>
      </c>
      <c r="Q2" s="53" t="s">
        <v>242</v>
      </c>
      <c r="R2" s="54">
        <v>819</v>
      </c>
    </row>
    <row r="3" spans="1:20" ht="30" customHeight="1" thickTop="1" x14ac:dyDescent="0.25">
      <c r="A3" s="37"/>
      <c r="B3" s="27" t="s">
        <v>253</v>
      </c>
      <c r="C3" s="28" t="s">
        <v>253</v>
      </c>
      <c r="D3" s="29" t="s">
        <v>253</v>
      </c>
      <c r="E3" s="35" t="s">
        <v>253</v>
      </c>
      <c r="G3" s="44" t="s">
        <v>259</v>
      </c>
      <c r="H3" s="40">
        <v>3</v>
      </c>
      <c r="I3" s="40">
        <v>4</v>
      </c>
      <c r="J3" s="45">
        <f t="shared" ref="J3:J7" si="0">I3/$I$8</f>
        <v>0.19047619047619047</v>
      </c>
      <c r="L3" s="156" t="s">
        <v>66</v>
      </c>
      <c r="M3" s="56" t="s">
        <v>71</v>
      </c>
      <c r="N3" s="51" t="s">
        <v>72</v>
      </c>
      <c r="O3" s="51" t="s">
        <v>105</v>
      </c>
      <c r="P3" s="51" t="s">
        <v>262</v>
      </c>
      <c r="Q3" s="51" t="s">
        <v>243</v>
      </c>
      <c r="R3" s="52">
        <v>13390</v>
      </c>
    </row>
    <row r="4" spans="1:20" ht="30" customHeight="1" thickBot="1" x14ac:dyDescent="0.3">
      <c r="A4" s="39"/>
      <c r="B4" s="30" t="s">
        <v>254</v>
      </c>
      <c r="C4" s="31" t="s">
        <v>255</v>
      </c>
      <c r="D4" s="31" t="s">
        <v>256</v>
      </c>
      <c r="E4" s="34" t="s">
        <v>257</v>
      </c>
      <c r="G4" s="44" t="s">
        <v>260</v>
      </c>
      <c r="H4" s="40">
        <v>5</v>
      </c>
      <c r="I4" s="40">
        <v>6</v>
      </c>
      <c r="J4" s="45">
        <f t="shared" si="0"/>
        <v>0.2857142857142857</v>
      </c>
      <c r="L4" s="156" t="s">
        <v>67</v>
      </c>
      <c r="M4" s="56" t="s">
        <v>73</v>
      </c>
      <c r="N4" s="51" t="s">
        <v>75</v>
      </c>
      <c r="O4" s="51" t="s">
        <v>105</v>
      </c>
      <c r="P4" s="51">
        <v>40</v>
      </c>
      <c r="Q4" s="51" t="s">
        <v>244</v>
      </c>
      <c r="R4" s="52">
        <v>3169</v>
      </c>
    </row>
    <row r="5" spans="1:20" ht="30" customHeight="1" thickTop="1" x14ac:dyDescent="0.25">
      <c r="B5" s="37"/>
      <c r="C5" s="29" t="s">
        <v>254</v>
      </c>
      <c r="D5" s="29" t="s">
        <v>254</v>
      </c>
      <c r="E5" s="35" t="s">
        <v>254</v>
      </c>
      <c r="G5" s="44" t="s">
        <v>255</v>
      </c>
      <c r="H5" s="40">
        <v>2</v>
      </c>
      <c r="I5" s="40">
        <v>3</v>
      </c>
      <c r="J5" s="45">
        <f t="shared" si="0"/>
        <v>0.14285714285714285</v>
      </c>
      <c r="L5" s="156" t="s">
        <v>68</v>
      </c>
      <c r="M5" s="56" t="s">
        <v>76</v>
      </c>
      <c r="N5" s="51" t="s">
        <v>16</v>
      </c>
      <c r="O5" s="51" t="s">
        <v>246</v>
      </c>
      <c r="P5" s="51" t="s">
        <v>246</v>
      </c>
      <c r="Q5" s="51" t="s">
        <v>32</v>
      </c>
      <c r="R5" s="52">
        <v>1399</v>
      </c>
    </row>
    <row r="6" spans="1:20" ht="30" customHeight="1" thickBot="1" x14ac:dyDescent="0.3">
      <c r="B6" s="39"/>
      <c r="C6" s="31" t="s">
        <v>255</v>
      </c>
      <c r="D6" s="31" t="s">
        <v>256</v>
      </c>
      <c r="E6" s="34" t="s">
        <v>257</v>
      </c>
      <c r="G6" s="44" t="s">
        <v>256</v>
      </c>
      <c r="H6" s="40">
        <v>0</v>
      </c>
      <c r="I6" s="40">
        <v>1</v>
      </c>
      <c r="J6" s="45">
        <f t="shared" si="0"/>
        <v>4.7619047619047616E-2</v>
      </c>
      <c r="L6" s="156" t="s">
        <v>69</v>
      </c>
      <c r="M6" s="56" t="s">
        <v>78</v>
      </c>
      <c r="N6" s="51" t="s">
        <v>79</v>
      </c>
      <c r="O6" s="51" t="s">
        <v>77</v>
      </c>
      <c r="P6" s="51" t="s">
        <v>246</v>
      </c>
      <c r="Q6" s="51" t="s">
        <v>81</v>
      </c>
      <c r="R6" s="52">
        <v>2699</v>
      </c>
    </row>
    <row r="7" spans="1:20" ht="30" customHeight="1" thickTop="1" thickBot="1" x14ac:dyDescent="0.3">
      <c r="C7" s="37"/>
      <c r="D7" s="29" t="s">
        <v>255</v>
      </c>
      <c r="E7" s="35" t="s">
        <v>255</v>
      </c>
      <c r="G7" s="46" t="s">
        <v>257</v>
      </c>
      <c r="H7" s="47">
        <v>1</v>
      </c>
      <c r="I7" s="47">
        <v>2</v>
      </c>
      <c r="J7" s="49">
        <f t="shared" si="0"/>
        <v>9.5238095238095233E-2</v>
      </c>
      <c r="L7" s="156" t="s">
        <v>70</v>
      </c>
      <c r="M7" s="56" t="s">
        <v>78</v>
      </c>
      <c r="N7" s="51" t="s">
        <v>82</v>
      </c>
      <c r="O7" s="51" t="s">
        <v>105</v>
      </c>
      <c r="P7" s="51" t="s">
        <v>246</v>
      </c>
      <c r="Q7" s="51" t="s">
        <v>83</v>
      </c>
      <c r="R7" s="52">
        <v>949</v>
      </c>
    </row>
    <row r="8" spans="1:20" ht="30" customHeight="1" thickBot="1" x14ac:dyDescent="0.3">
      <c r="C8" s="39"/>
      <c r="D8" s="31" t="s">
        <v>256</v>
      </c>
      <c r="E8" s="34" t="s">
        <v>257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0.99999999999999989</v>
      </c>
      <c r="L8" s="157" t="s">
        <v>102</v>
      </c>
      <c r="M8" s="56" t="s">
        <v>104</v>
      </c>
      <c r="N8" s="51" t="s">
        <v>16</v>
      </c>
      <c r="O8" s="51" t="s">
        <v>105</v>
      </c>
      <c r="P8" s="51">
        <v>1000</v>
      </c>
      <c r="Q8" s="51" t="s">
        <v>32</v>
      </c>
      <c r="R8" s="52">
        <v>9773</v>
      </c>
    </row>
    <row r="9" spans="1:20" ht="30" customHeight="1" thickTop="1" thickBot="1" x14ac:dyDescent="0.3">
      <c r="D9" s="37"/>
      <c r="E9" s="36" t="s">
        <v>256</v>
      </c>
    </row>
    <row r="10" spans="1:20" ht="30" customHeight="1" thickBot="1" x14ac:dyDescent="0.3">
      <c r="E10" s="38" t="s">
        <v>257</v>
      </c>
      <c r="L10" s="152" t="s">
        <v>263</v>
      </c>
      <c r="M10" s="153" t="s">
        <v>253</v>
      </c>
      <c r="N10" s="153" t="s">
        <v>260</v>
      </c>
      <c r="O10" s="153" t="s">
        <v>255</v>
      </c>
      <c r="P10" s="153" t="s">
        <v>264</v>
      </c>
      <c r="Q10" s="153" t="s">
        <v>256</v>
      </c>
      <c r="R10" s="154" t="s">
        <v>258</v>
      </c>
      <c r="S10" s="154" t="s">
        <v>340</v>
      </c>
      <c r="T10" s="154" t="s">
        <v>341</v>
      </c>
    </row>
    <row r="11" spans="1:20" ht="30" customHeight="1" thickTop="1" x14ac:dyDescent="0.25">
      <c r="E11" s="32"/>
      <c r="L11" s="155" t="s">
        <v>238</v>
      </c>
      <c r="M11" s="55">
        <v>4</v>
      </c>
      <c r="N11" s="53">
        <v>3</v>
      </c>
      <c r="O11" s="53">
        <v>10</v>
      </c>
      <c r="P11" s="53">
        <v>6</v>
      </c>
      <c r="Q11" s="53">
        <v>10</v>
      </c>
      <c r="R11" s="62">
        <v>10</v>
      </c>
      <c r="S11" s="61">
        <f>M11*$M$18+N11*$N$18+O11*$O$18+P11*$P$18+Q11*$Q$18+R11*$R$18</f>
        <v>6.4761904761904763</v>
      </c>
      <c r="T11" s="62">
        <v>5</v>
      </c>
    </row>
    <row r="12" spans="1:20" ht="30" customHeight="1" x14ac:dyDescent="0.25">
      <c r="L12" s="156" t="s">
        <v>66</v>
      </c>
      <c r="M12" s="56">
        <v>9</v>
      </c>
      <c r="N12" s="51">
        <v>9</v>
      </c>
      <c r="O12" s="51">
        <v>10</v>
      </c>
      <c r="P12" s="51">
        <v>10</v>
      </c>
      <c r="Q12" s="51">
        <v>8</v>
      </c>
      <c r="R12" s="63">
        <v>1</v>
      </c>
      <c r="S12" s="61">
        <f>M12*$M$18+N12*$N$18+O12*$O$18+P12*$P$18+Q12*$Q$18+R12*$R$18</f>
        <v>7.2857142857142856</v>
      </c>
      <c r="T12" s="63">
        <v>2</v>
      </c>
    </row>
    <row r="13" spans="1:20" ht="30" customHeight="1" x14ac:dyDescent="0.25">
      <c r="L13" s="156" t="s">
        <v>67</v>
      </c>
      <c r="M13" s="56">
        <v>5</v>
      </c>
      <c r="N13" s="51">
        <v>8</v>
      </c>
      <c r="O13" s="51">
        <v>10</v>
      </c>
      <c r="P13" s="51">
        <v>5</v>
      </c>
      <c r="Q13" s="51">
        <v>8</v>
      </c>
      <c r="R13" s="63">
        <v>5</v>
      </c>
      <c r="S13" s="61">
        <f t="shared" ref="S13:S17" si="1">M13*$M$18+N13*$N$18+O13*$O$18+P13*$P$18+Q13*$Q$18+R13*$R$18</f>
        <v>6.7142857142857144</v>
      </c>
      <c r="T13" s="63">
        <v>4</v>
      </c>
    </row>
    <row r="14" spans="1:20" ht="30" customHeight="1" x14ac:dyDescent="0.25">
      <c r="L14" s="156" t="s">
        <v>68</v>
      </c>
      <c r="M14" s="56">
        <v>7</v>
      </c>
      <c r="N14" s="51">
        <v>10</v>
      </c>
      <c r="O14" s="51">
        <v>5</v>
      </c>
      <c r="P14" s="51">
        <v>4</v>
      </c>
      <c r="Q14" s="51">
        <v>3</v>
      </c>
      <c r="R14" s="63">
        <v>7</v>
      </c>
      <c r="S14" s="61">
        <f t="shared" si="1"/>
        <v>7.0952380952380949</v>
      </c>
      <c r="T14" s="63">
        <v>3</v>
      </c>
    </row>
    <row r="15" spans="1:20" ht="30" customHeight="1" x14ac:dyDescent="0.25">
      <c r="L15" s="156" t="s">
        <v>69</v>
      </c>
      <c r="M15" s="56">
        <v>3</v>
      </c>
      <c r="N15" s="51">
        <v>5</v>
      </c>
      <c r="O15" s="51">
        <v>3</v>
      </c>
      <c r="P15" s="51">
        <v>4</v>
      </c>
      <c r="Q15" s="51">
        <v>5</v>
      </c>
      <c r="R15" s="63">
        <v>6</v>
      </c>
      <c r="S15" s="61">
        <f t="shared" si="1"/>
        <v>4.4761904761904763</v>
      </c>
      <c r="T15" s="63">
        <v>7</v>
      </c>
    </row>
    <row r="16" spans="1:20" ht="30" customHeight="1" x14ac:dyDescent="0.25">
      <c r="L16" s="156" t="s">
        <v>70</v>
      </c>
      <c r="M16" s="56">
        <v>3</v>
      </c>
      <c r="N16" s="51">
        <v>5</v>
      </c>
      <c r="O16" s="51">
        <v>10</v>
      </c>
      <c r="P16" s="51">
        <v>4</v>
      </c>
      <c r="Q16" s="51">
        <v>5</v>
      </c>
      <c r="R16" s="63">
        <v>9</v>
      </c>
      <c r="S16" s="61">
        <f t="shared" si="1"/>
        <v>6.1904761904761898</v>
      </c>
      <c r="T16" s="63">
        <v>6</v>
      </c>
    </row>
    <row r="17" spans="12:20" ht="30" customHeight="1" thickBot="1" x14ac:dyDescent="0.3">
      <c r="L17" s="158" t="s">
        <v>102</v>
      </c>
      <c r="M17" s="93">
        <v>10</v>
      </c>
      <c r="N17" s="94">
        <v>10</v>
      </c>
      <c r="O17" s="94">
        <v>10</v>
      </c>
      <c r="P17" s="94">
        <v>8</v>
      </c>
      <c r="Q17" s="94">
        <v>3</v>
      </c>
      <c r="R17" s="95">
        <v>3</v>
      </c>
      <c r="S17" s="96">
        <f t="shared" si="1"/>
        <v>7.8095238095238093</v>
      </c>
      <c r="T17" s="95">
        <v>1</v>
      </c>
    </row>
    <row r="18" spans="12:20" ht="30" customHeight="1" thickBot="1" x14ac:dyDescent="0.3">
      <c r="L18" s="159" t="s">
        <v>265</v>
      </c>
      <c r="M18" s="68">
        <f>J3</f>
        <v>0.19047619047619047</v>
      </c>
      <c r="N18" s="69">
        <f>J4</f>
        <v>0.2857142857142857</v>
      </c>
      <c r="O18" s="69">
        <f>J5</f>
        <v>0.14285714285714285</v>
      </c>
      <c r="P18" s="69">
        <f>J7</f>
        <v>9.5238095238095233E-2</v>
      </c>
      <c r="Q18" s="69">
        <f>J6</f>
        <v>4.7619047619047616E-2</v>
      </c>
      <c r="R18" s="61">
        <f>J2</f>
        <v>0.23809523809523808</v>
      </c>
      <c r="S18" s="61"/>
      <c r="T18" s="61"/>
    </row>
    <row r="20" spans="12:20" ht="30" customHeight="1" x14ac:dyDescent="0.25"/>
    <row r="21" spans="12:20" ht="30" customHeight="1" x14ac:dyDescent="0.25"/>
    <row r="22" spans="12:20" ht="30" customHeight="1" x14ac:dyDescent="0.25"/>
    <row r="23" spans="12:20" ht="30" customHeight="1" x14ac:dyDescent="0.25"/>
    <row r="24" spans="12:20" ht="30" customHeight="1" x14ac:dyDescent="0.25"/>
    <row r="25" spans="12:20" ht="30" customHeight="1" x14ac:dyDescent="0.25"/>
    <row r="26" spans="12:20" ht="30" customHeight="1" x14ac:dyDescent="0.25"/>
    <row r="27" spans="12:20" ht="30" customHeight="1" x14ac:dyDescent="0.25"/>
    <row r="28" spans="12:20" ht="30" customHeight="1" x14ac:dyDescent="0.25"/>
    <row r="29" spans="12:20" ht="30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B9B9-3C33-4188-AD53-A78F02B7579B}">
  <sheetPr>
    <tabColor theme="9" tint="-0.249977111117893"/>
  </sheetPr>
  <dimension ref="A1:T29"/>
  <sheetViews>
    <sheetView topLeftCell="B1" workbookViewId="0">
      <selection activeCell="T12" sqref="T12"/>
    </sheetView>
  </sheetViews>
  <sheetFormatPr defaultRowHeight="15" x14ac:dyDescent="0.25"/>
  <cols>
    <col min="1" max="5" width="18.42578125" style="11" customWidth="1"/>
    <col min="6" max="7" width="16.28515625" style="11" customWidth="1"/>
    <col min="8" max="10" width="10.7109375" style="11" customWidth="1"/>
    <col min="11" max="11" width="9.5703125" style="11" customWidth="1"/>
    <col min="12" max="12" width="22" style="11" customWidth="1"/>
    <col min="13" max="13" width="13.42578125" style="11" customWidth="1"/>
    <col min="14" max="14" width="18.85546875" style="11" customWidth="1"/>
    <col min="15" max="15" width="19.85546875" style="11" customWidth="1"/>
    <col min="16" max="16" width="9.140625" style="11"/>
    <col min="17" max="17" width="9.5703125" style="11" customWidth="1"/>
    <col min="18" max="18" width="13.28515625" style="11" bestFit="1" customWidth="1"/>
    <col min="19" max="16384" width="9.140625" style="11"/>
  </cols>
  <sheetData>
    <row r="1" spans="1:20" ht="30" customHeight="1" thickBot="1" x14ac:dyDescent="0.3">
      <c r="A1" s="107" t="s">
        <v>253</v>
      </c>
      <c r="B1" s="24" t="s">
        <v>253</v>
      </c>
      <c r="C1" s="24" t="s">
        <v>253</v>
      </c>
      <c r="D1" s="80" t="s">
        <v>253</v>
      </c>
      <c r="E1" s="86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6" t="s">
        <v>259</v>
      </c>
      <c r="N1" s="161" t="s">
        <v>260</v>
      </c>
      <c r="O1" s="161" t="s">
        <v>292</v>
      </c>
      <c r="P1" s="161" t="s">
        <v>293</v>
      </c>
      <c r="Q1" s="161" t="s">
        <v>294</v>
      </c>
      <c r="R1" s="162" t="s">
        <v>258</v>
      </c>
    </row>
    <row r="2" spans="1:20" ht="30" customHeight="1" thickBot="1" x14ac:dyDescent="0.3">
      <c r="A2" s="87" t="s">
        <v>260</v>
      </c>
      <c r="B2" s="85" t="s">
        <v>292</v>
      </c>
      <c r="C2" s="85" t="s">
        <v>293</v>
      </c>
      <c r="D2" s="145" t="s">
        <v>294</v>
      </c>
      <c r="E2" s="81" t="s">
        <v>252</v>
      </c>
      <c r="G2" s="44" t="s">
        <v>253</v>
      </c>
      <c r="H2" s="40">
        <v>2</v>
      </c>
      <c r="I2" s="40">
        <v>3</v>
      </c>
      <c r="J2" s="45">
        <f>I2/$I$8</f>
        <v>0.14285714285714285</v>
      </c>
      <c r="L2" s="156" t="s">
        <v>222</v>
      </c>
      <c r="M2" s="56" t="s">
        <v>3</v>
      </c>
      <c r="N2" s="51" t="s">
        <v>34</v>
      </c>
      <c r="O2" s="51" t="s">
        <v>221</v>
      </c>
      <c r="P2" s="51" t="s">
        <v>284</v>
      </c>
      <c r="Q2" s="51">
        <v>128</v>
      </c>
      <c r="R2" s="105">
        <v>909</v>
      </c>
    </row>
    <row r="3" spans="1:20" ht="30" customHeight="1" thickTop="1" x14ac:dyDescent="0.25">
      <c r="A3" s="76"/>
      <c r="B3" s="27" t="s">
        <v>260</v>
      </c>
      <c r="C3" s="109" t="s">
        <v>260</v>
      </c>
      <c r="D3" s="83" t="s">
        <v>260</v>
      </c>
      <c r="E3" s="36" t="s">
        <v>260</v>
      </c>
      <c r="G3" s="44" t="s">
        <v>260</v>
      </c>
      <c r="H3" s="40">
        <v>1</v>
      </c>
      <c r="I3" s="40">
        <v>2</v>
      </c>
      <c r="J3" s="45">
        <f t="shared" ref="J3:J7" si="0">I3/$I$8</f>
        <v>9.5238095238095233E-2</v>
      </c>
      <c r="L3" s="156" t="s">
        <v>225</v>
      </c>
      <c r="M3" s="56" t="s">
        <v>53</v>
      </c>
      <c r="N3" s="51" t="s">
        <v>224</v>
      </c>
      <c r="O3" s="51" t="s">
        <v>223</v>
      </c>
      <c r="P3" s="51" t="s">
        <v>270</v>
      </c>
      <c r="Q3" s="51">
        <v>32</v>
      </c>
      <c r="R3" s="52">
        <v>1299</v>
      </c>
    </row>
    <row r="4" spans="1:20" ht="30" customHeight="1" thickBot="1" x14ac:dyDescent="0.3">
      <c r="A4" s="77"/>
      <c r="B4" s="85" t="s">
        <v>295</v>
      </c>
      <c r="C4" s="85" t="s">
        <v>293</v>
      </c>
      <c r="D4" s="31" t="s">
        <v>294</v>
      </c>
      <c r="E4" s="81" t="s">
        <v>252</v>
      </c>
      <c r="G4" s="44" t="s">
        <v>295</v>
      </c>
      <c r="H4" s="40">
        <v>5</v>
      </c>
      <c r="I4" s="40">
        <v>6</v>
      </c>
      <c r="J4" s="45">
        <f t="shared" si="0"/>
        <v>0.2857142857142857</v>
      </c>
      <c r="L4" s="156" t="s">
        <v>227</v>
      </c>
      <c r="M4" s="56" t="s">
        <v>53</v>
      </c>
      <c r="N4" s="51" t="s">
        <v>82</v>
      </c>
      <c r="O4" s="51" t="s">
        <v>229</v>
      </c>
      <c r="P4" s="51" t="s">
        <v>285</v>
      </c>
      <c r="Q4" s="51">
        <v>64</v>
      </c>
      <c r="R4" s="52">
        <v>1909</v>
      </c>
    </row>
    <row r="5" spans="1:20" ht="30" customHeight="1" thickTop="1" x14ac:dyDescent="0.25">
      <c r="A5" s="78"/>
      <c r="B5" s="76"/>
      <c r="C5" s="83" t="s">
        <v>295</v>
      </c>
      <c r="D5" s="83" t="s">
        <v>295</v>
      </c>
      <c r="E5" s="82" t="s">
        <v>295</v>
      </c>
      <c r="G5" s="44" t="s">
        <v>293</v>
      </c>
      <c r="H5" s="40">
        <v>4</v>
      </c>
      <c r="I5" s="40">
        <v>5</v>
      </c>
      <c r="J5" s="45">
        <f t="shared" si="0"/>
        <v>0.23809523809523808</v>
      </c>
      <c r="L5" s="156" t="s">
        <v>230</v>
      </c>
      <c r="M5" s="56" t="s">
        <v>235</v>
      </c>
      <c r="N5" s="51" t="s">
        <v>34</v>
      </c>
      <c r="O5" s="51" t="s">
        <v>234</v>
      </c>
      <c r="P5" s="51" t="s">
        <v>286</v>
      </c>
      <c r="Q5" s="51">
        <v>128</v>
      </c>
      <c r="R5" s="52">
        <v>849</v>
      </c>
    </row>
    <row r="6" spans="1:20" ht="30" customHeight="1" thickBot="1" x14ac:dyDescent="0.3">
      <c r="A6" s="78"/>
      <c r="B6" s="77"/>
      <c r="C6" s="31" t="s">
        <v>293</v>
      </c>
      <c r="D6" s="31" t="s">
        <v>294</v>
      </c>
      <c r="E6" s="34" t="s">
        <v>252</v>
      </c>
      <c r="G6" s="44" t="s">
        <v>296</v>
      </c>
      <c r="H6" s="40">
        <v>0</v>
      </c>
      <c r="I6" s="40">
        <v>1</v>
      </c>
      <c r="J6" s="45">
        <f t="shared" si="0"/>
        <v>4.7619047619047616E-2</v>
      </c>
      <c r="L6" s="157" t="s">
        <v>231</v>
      </c>
      <c r="M6" s="104" t="s">
        <v>53</v>
      </c>
      <c r="N6" s="51" t="s">
        <v>237</v>
      </c>
      <c r="O6" s="51" t="s">
        <v>236</v>
      </c>
      <c r="P6" s="51" t="s">
        <v>286</v>
      </c>
      <c r="Q6" s="51">
        <v>128</v>
      </c>
      <c r="R6" s="52">
        <v>809</v>
      </c>
    </row>
    <row r="7" spans="1:20" ht="30" customHeight="1" thickTop="1" thickBot="1" x14ac:dyDescent="0.3">
      <c r="A7" s="78"/>
      <c r="B7" s="78"/>
      <c r="C7" s="76"/>
      <c r="D7" s="83" t="s">
        <v>293</v>
      </c>
      <c r="E7" s="82" t="s">
        <v>293</v>
      </c>
      <c r="G7" s="46" t="s">
        <v>258</v>
      </c>
      <c r="H7" s="47">
        <v>3</v>
      </c>
      <c r="I7" s="47">
        <v>4</v>
      </c>
      <c r="J7" s="49">
        <f t="shared" si="0"/>
        <v>0.19047619047619047</v>
      </c>
      <c r="L7" s="102"/>
      <c r="M7" s="106"/>
      <c r="N7" s="102"/>
      <c r="O7" s="102"/>
      <c r="P7" s="102"/>
      <c r="Q7" s="102"/>
      <c r="R7" s="103"/>
    </row>
    <row r="8" spans="1:20" ht="30" customHeight="1" thickBot="1" x14ac:dyDescent="0.3">
      <c r="A8" s="78"/>
      <c r="B8" s="78"/>
      <c r="C8" s="77"/>
      <c r="D8" s="31" t="s">
        <v>294</v>
      </c>
      <c r="E8" s="34" t="s">
        <v>252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1</v>
      </c>
      <c r="L8" s="160" t="s">
        <v>263</v>
      </c>
      <c r="M8" s="161" t="s">
        <v>259</v>
      </c>
      <c r="N8" s="161" t="s">
        <v>260</v>
      </c>
      <c r="O8" s="161" t="s">
        <v>292</v>
      </c>
      <c r="P8" s="161" t="s">
        <v>293</v>
      </c>
      <c r="Q8" s="161" t="s">
        <v>294</v>
      </c>
      <c r="R8" s="162" t="s">
        <v>258</v>
      </c>
      <c r="S8" s="162" t="s">
        <v>326</v>
      </c>
      <c r="T8" s="162" t="s">
        <v>341</v>
      </c>
    </row>
    <row r="9" spans="1:20" ht="30" customHeight="1" thickTop="1" x14ac:dyDescent="0.25">
      <c r="A9" s="78"/>
      <c r="B9" s="78"/>
      <c r="C9" s="78"/>
      <c r="D9" s="76"/>
      <c r="E9" s="36" t="s">
        <v>294</v>
      </c>
      <c r="L9" s="156" t="s">
        <v>222</v>
      </c>
      <c r="M9" s="55">
        <v>10</v>
      </c>
      <c r="N9" s="53">
        <v>8</v>
      </c>
      <c r="O9" s="53">
        <v>7</v>
      </c>
      <c r="P9" s="53">
        <v>6</v>
      </c>
      <c r="Q9" s="53">
        <v>10</v>
      </c>
      <c r="R9" s="62">
        <v>8</v>
      </c>
      <c r="S9" s="61">
        <f>M9*$M$14+N9*$N$14+O9*$O$14+P9*$P$14+Q9*$Q$14+R9*$R$14</f>
        <v>7.6190476190476186</v>
      </c>
      <c r="T9" s="62">
        <v>2</v>
      </c>
    </row>
    <row r="10" spans="1:20" ht="30" customHeight="1" thickBot="1" x14ac:dyDescent="0.3">
      <c r="A10" s="78"/>
      <c r="B10" s="78"/>
      <c r="C10" s="78"/>
      <c r="D10" s="78"/>
      <c r="E10" s="108" t="s">
        <v>252</v>
      </c>
      <c r="L10" s="156" t="s">
        <v>225</v>
      </c>
      <c r="M10" s="56">
        <v>10</v>
      </c>
      <c r="N10" s="51">
        <v>6</v>
      </c>
      <c r="O10" s="51">
        <v>5</v>
      </c>
      <c r="P10" s="51">
        <v>3</v>
      </c>
      <c r="Q10" s="51">
        <v>3</v>
      </c>
      <c r="R10" s="63">
        <v>6</v>
      </c>
      <c r="S10" s="61">
        <f>M10*$M$14+N10*$N$14+O10*$O$14+P10*$P$14+Q10*$Q$14+R10*$R$14</f>
        <v>5.4285714285714288</v>
      </c>
      <c r="T10" s="63">
        <v>4</v>
      </c>
    </row>
    <row r="11" spans="1:20" ht="30" customHeight="1" thickTop="1" x14ac:dyDescent="0.25">
      <c r="E11" s="32"/>
      <c r="L11" s="156" t="s">
        <v>227</v>
      </c>
      <c r="M11" s="56">
        <v>10</v>
      </c>
      <c r="N11" s="51">
        <v>5</v>
      </c>
      <c r="O11" s="51">
        <v>8</v>
      </c>
      <c r="P11" s="51">
        <v>10</v>
      </c>
      <c r="Q11" s="51">
        <v>5</v>
      </c>
      <c r="R11" s="63">
        <v>3</v>
      </c>
      <c r="S11" s="61">
        <f>M11*$M$14+N11*$N$14+O11*$O$14+P11*$P$14+Q11*$Q$14+R11*$R$14</f>
        <v>7.3809523809523805</v>
      </c>
      <c r="T11" s="63">
        <v>5</v>
      </c>
    </row>
    <row r="12" spans="1:20" ht="30" customHeight="1" x14ac:dyDescent="0.25">
      <c r="L12" s="163" t="s">
        <v>230</v>
      </c>
      <c r="M12" s="97">
        <v>10</v>
      </c>
      <c r="N12" s="98">
        <v>8</v>
      </c>
      <c r="O12" s="98">
        <v>10</v>
      </c>
      <c r="P12" s="98">
        <v>8</v>
      </c>
      <c r="Q12" s="98">
        <v>10</v>
      </c>
      <c r="R12" s="99">
        <v>9</v>
      </c>
      <c r="S12" s="92">
        <f>M12*$M$14+N12*$N$14+O12*$O$14+P12*$P$14+Q12*$Q$14+R12*$R$14</f>
        <v>9.1428571428571423</v>
      </c>
      <c r="T12" s="99">
        <v>1</v>
      </c>
    </row>
    <row r="13" spans="1:20" ht="30" customHeight="1" x14ac:dyDescent="0.25">
      <c r="L13" s="156" t="s">
        <v>231</v>
      </c>
      <c r="M13" s="56">
        <v>10</v>
      </c>
      <c r="N13" s="51">
        <v>10</v>
      </c>
      <c r="O13" s="51">
        <v>3</v>
      </c>
      <c r="P13" s="51">
        <v>8</v>
      </c>
      <c r="Q13" s="51">
        <v>10</v>
      </c>
      <c r="R13" s="63">
        <v>10</v>
      </c>
      <c r="S13" s="61">
        <f>M13*$M$14+N13*$N$14+O13*$O$14+P13*$P$14+Q13*$Q$14+R13*$R$14</f>
        <v>7.5238095238095237</v>
      </c>
      <c r="T13" s="63">
        <v>3</v>
      </c>
    </row>
    <row r="14" spans="1:20" ht="30" customHeight="1" thickBot="1" x14ac:dyDescent="0.3">
      <c r="L14" s="159" t="s">
        <v>265</v>
      </c>
      <c r="M14" s="68">
        <f>J2</f>
        <v>0.14285714285714285</v>
      </c>
      <c r="N14" s="69">
        <f>J3</f>
        <v>9.5238095238095233E-2</v>
      </c>
      <c r="O14" s="69">
        <f>J4</f>
        <v>0.2857142857142857</v>
      </c>
      <c r="P14" s="69">
        <f>J5</f>
        <v>0.23809523809523808</v>
      </c>
      <c r="Q14" s="69">
        <f>J6</f>
        <v>4.7619047619047616E-2</v>
      </c>
      <c r="R14" s="61">
        <f>J7</f>
        <v>0.19047619047619047</v>
      </c>
      <c r="S14" s="61"/>
      <c r="T14" s="61"/>
    </row>
    <row r="15" spans="1:20" ht="30" customHeight="1" x14ac:dyDescent="0.25"/>
    <row r="16" spans="1:20" ht="30" customHeight="1" x14ac:dyDescent="0.25"/>
    <row r="17" ht="30" customHeight="1" x14ac:dyDescent="0.25"/>
    <row r="18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1296A-EC93-442B-BCBC-F9B605BD1B42}">
  <dimension ref="A1:K14"/>
  <sheetViews>
    <sheetView workbookViewId="0">
      <selection activeCell="C19" sqref="C19"/>
    </sheetView>
  </sheetViews>
  <sheetFormatPr defaultRowHeight="15" x14ac:dyDescent="0.25"/>
  <cols>
    <col min="1" max="1" width="54" customWidth="1"/>
    <col min="2" max="2" width="35.85546875" style="1" customWidth="1"/>
    <col min="3" max="3" width="19.5703125" style="1" customWidth="1"/>
    <col min="4" max="4" width="32" style="1" customWidth="1"/>
    <col min="5" max="5" width="22.28515625" style="1" customWidth="1"/>
    <col min="6" max="6" width="13" style="1" customWidth="1"/>
    <col min="7" max="7" width="10.85546875" style="1" customWidth="1"/>
    <col min="8" max="8" width="16" style="1" customWidth="1"/>
    <col min="9" max="9" width="42.85546875" customWidth="1"/>
  </cols>
  <sheetData>
    <row r="1" spans="1:11" x14ac:dyDescent="0.25">
      <c r="A1" s="5" t="s">
        <v>333</v>
      </c>
      <c r="B1" s="5" t="s">
        <v>263</v>
      </c>
      <c r="C1" s="6" t="s">
        <v>259</v>
      </c>
      <c r="D1" s="6" t="s">
        <v>260</v>
      </c>
      <c r="E1" s="6" t="s">
        <v>297</v>
      </c>
      <c r="F1" s="6" t="s">
        <v>305</v>
      </c>
      <c r="G1" s="6" t="s">
        <v>306</v>
      </c>
      <c r="H1" s="5" t="s">
        <v>258</v>
      </c>
      <c r="I1" s="6" t="s">
        <v>335</v>
      </c>
      <c r="J1" s="6"/>
      <c r="K1" s="6"/>
    </row>
    <row r="2" spans="1:11" x14ac:dyDescent="0.25">
      <c r="A2" s="177" t="s">
        <v>342</v>
      </c>
      <c r="B2" s="178"/>
      <c r="C2" s="178"/>
      <c r="D2" s="178"/>
      <c r="E2" s="178"/>
      <c r="F2" s="178"/>
      <c r="G2" s="178"/>
      <c r="H2" s="178"/>
      <c r="I2" s="178"/>
      <c r="J2" s="70"/>
      <c r="K2" s="70"/>
    </row>
    <row r="3" spans="1:11" s="12" customFormat="1" ht="45" x14ac:dyDescent="0.25">
      <c r="A3" s="10" t="s">
        <v>204</v>
      </c>
      <c r="B3" s="11" t="s">
        <v>205</v>
      </c>
      <c r="C3" s="11" t="s">
        <v>206</v>
      </c>
      <c r="D3" s="11" t="s">
        <v>207</v>
      </c>
      <c r="E3" s="11" t="s">
        <v>298</v>
      </c>
      <c r="F3" s="11" t="s">
        <v>270</v>
      </c>
      <c r="G3" s="11" t="s">
        <v>270</v>
      </c>
      <c r="H3" s="11" t="s">
        <v>208</v>
      </c>
      <c r="I3" s="11" t="s">
        <v>299</v>
      </c>
    </row>
    <row r="4" spans="1:11" ht="45" x14ac:dyDescent="0.25">
      <c r="A4" s="9" t="s">
        <v>209</v>
      </c>
      <c r="B4" s="1" t="s">
        <v>210</v>
      </c>
      <c r="C4" s="1" t="s">
        <v>43</v>
      </c>
      <c r="D4" s="1" t="s">
        <v>180</v>
      </c>
      <c r="E4" s="1" t="s">
        <v>270</v>
      </c>
      <c r="F4" s="1" t="s">
        <v>271</v>
      </c>
      <c r="G4" s="1" t="s">
        <v>270</v>
      </c>
      <c r="H4" s="1">
        <v>899</v>
      </c>
      <c r="I4" s="1" t="s">
        <v>300</v>
      </c>
    </row>
    <row r="5" spans="1:11" ht="30" x14ac:dyDescent="0.25">
      <c r="A5" s="9" t="s">
        <v>211</v>
      </c>
      <c r="B5" s="1" t="s">
        <v>212</v>
      </c>
      <c r="C5" s="1" t="s">
        <v>96</v>
      </c>
      <c r="D5" s="1" t="s">
        <v>213</v>
      </c>
      <c r="E5" s="1" t="s">
        <v>271</v>
      </c>
      <c r="F5" s="1" t="s">
        <v>270</v>
      </c>
      <c r="G5" s="1" t="s">
        <v>271</v>
      </c>
      <c r="H5" s="1">
        <v>1889</v>
      </c>
      <c r="I5" s="1" t="s">
        <v>302</v>
      </c>
    </row>
    <row r="6" spans="1:11" x14ac:dyDescent="0.25">
      <c r="A6" s="9" t="s">
        <v>214</v>
      </c>
      <c r="B6" s="1" t="s">
        <v>215</v>
      </c>
      <c r="C6" s="1" t="s">
        <v>43</v>
      </c>
      <c r="D6" s="1" t="s">
        <v>180</v>
      </c>
      <c r="E6" s="1" t="s">
        <v>270</v>
      </c>
      <c r="F6" s="1" t="s">
        <v>270</v>
      </c>
      <c r="G6" s="1" t="s">
        <v>270</v>
      </c>
      <c r="H6" s="1">
        <v>1499</v>
      </c>
      <c r="I6" s="1" t="s">
        <v>303</v>
      </c>
    </row>
    <row r="7" spans="1:11" ht="30" x14ac:dyDescent="0.25">
      <c r="A7" s="9" t="s">
        <v>216</v>
      </c>
      <c r="B7" s="1" t="s">
        <v>217</v>
      </c>
      <c r="C7" s="1" t="s">
        <v>43</v>
      </c>
      <c r="D7" s="1" t="s">
        <v>218</v>
      </c>
      <c r="E7" s="1" t="s">
        <v>270</v>
      </c>
      <c r="F7" s="1" t="s">
        <v>270</v>
      </c>
      <c r="G7" s="1" t="s">
        <v>270</v>
      </c>
      <c r="H7" s="1">
        <v>949</v>
      </c>
      <c r="I7" s="1" t="s">
        <v>301</v>
      </c>
    </row>
    <row r="8" spans="1:11" x14ac:dyDescent="0.25">
      <c r="I8" s="1"/>
    </row>
    <row r="9" spans="1:11" x14ac:dyDescent="0.25">
      <c r="I9" s="1"/>
    </row>
    <row r="10" spans="1:11" x14ac:dyDescent="0.25">
      <c r="I10" s="1"/>
    </row>
    <row r="11" spans="1:11" x14ac:dyDescent="0.25">
      <c r="I11" s="1"/>
    </row>
    <row r="12" spans="1:11" x14ac:dyDescent="0.25">
      <c r="I12" s="1"/>
    </row>
    <row r="13" spans="1:11" x14ac:dyDescent="0.25">
      <c r="I13" s="1"/>
    </row>
    <row r="14" spans="1:11" x14ac:dyDescent="0.25">
      <c r="I14" s="1"/>
    </row>
  </sheetData>
  <mergeCells count="1">
    <mergeCell ref="A2:I2"/>
  </mergeCells>
  <hyperlinks>
    <hyperlink ref="A3" r:id="rId1" xr:uid="{11DCE755-C611-41EF-AB08-372E75B669CA}"/>
    <hyperlink ref="A4" r:id="rId2" xr:uid="{03800899-93A4-45A0-8894-5FC014917EA0}"/>
    <hyperlink ref="A5" r:id="rId3" xr:uid="{9233D858-D6E7-4D91-BB9A-03B871BFD150}"/>
    <hyperlink ref="A6" r:id="rId4" xr:uid="{F4F3C522-8C8E-4B39-ACAC-ED1D34AAECB0}"/>
    <hyperlink ref="A7" r:id="rId5" xr:uid="{046CE98E-2103-4CA6-8702-56B18DAF095B}"/>
  </hyperlinks>
  <pageMargins left="0.7" right="0.7" top="0.78740157499999996" bottom="0.78740157499999996" header="0.3" footer="0.3"/>
  <pageSetup paperSize="9" orientation="portrait"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D7FD-059A-41C4-B2D5-9AF2CE1F1F70}">
  <sheetPr>
    <tabColor theme="8" tint="-0.249977111117893"/>
  </sheetPr>
  <dimension ref="A1:T29"/>
  <sheetViews>
    <sheetView topLeftCell="B1" workbookViewId="0">
      <selection activeCell="T13" sqref="T13"/>
    </sheetView>
  </sheetViews>
  <sheetFormatPr defaultRowHeight="15" x14ac:dyDescent="0.25"/>
  <cols>
    <col min="1" max="5" width="18.42578125" style="11" customWidth="1"/>
    <col min="6" max="7" width="16.28515625" style="11" customWidth="1"/>
    <col min="8" max="10" width="10.7109375" style="11" customWidth="1"/>
    <col min="11" max="11" width="9.5703125" style="11" customWidth="1"/>
    <col min="12" max="12" width="22" style="11" customWidth="1"/>
    <col min="13" max="13" width="20.140625" style="11" customWidth="1"/>
    <col min="14" max="14" width="17.7109375" style="11" customWidth="1"/>
    <col min="15" max="15" width="9.140625" style="11"/>
    <col min="16" max="16" width="10" style="11" customWidth="1"/>
    <col min="17" max="17" width="9.5703125" style="11" customWidth="1"/>
    <col min="18" max="18" width="13.28515625" style="11" bestFit="1" customWidth="1"/>
    <col min="19" max="16384" width="9.140625" style="11"/>
  </cols>
  <sheetData>
    <row r="1" spans="1:20" ht="30" customHeight="1" thickBot="1" x14ac:dyDescent="0.3">
      <c r="A1" s="107" t="s">
        <v>253</v>
      </c>
      <c r="B1" s="80" t="s">
        <v>253</v>
      </c>
      <c r="C1" s="24" t="s">
        <v>253</v>
      </c>
      <c r="D1" s="24" t="s">
        <v>253</v>
      </c>
      <c r="E1" s="112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6" t="s">
        <v>259</v>
      </c>
      <c r="N1" s="161" t="s">
        <v>260</v>
      </c>
      <c r="O1" s="161" t="s">
        <v>297</v>
      </c>
      <c r="P1" s="161" t="s">
        <v>305</v>
      </c>
      <c r="Q1" s="161" t="s">
        <v>306</v>
      </c>
      <c r="R1" s="162" t="s">
        <v>258</v>
      </c>
    </row>
    <row r="2" spans="1:20" ht="30" customHeight="1" thickBot="1" x14ac:dyDescent="0.3">
      <c r="A2" s="110" t="s">
        <v>254</v>
      </c>
      <c r="B2" s="111" t="s">
        <v>304</v>
      </c>
      <c r="C2" s="115" t="s">
        <v>305</v>
      </c>
      <c r="D2" s="115" t="s">
        <v>306</v>
      </c>
      <c r="E2" s="116" t="s">
        <v>258</v>
      </c>
      <c r="G2" s="44" t="s">
        <v>253</v>
      </c>
      <c r="H2" s="40">
        <v>2</v>
      </c>
      <c r="I2" s="40">
        <v>3</v>
      </c>
      <c r="J2" s="45">
        <f>I2/$I$8</f>
        <v>0.14285714285714285</v>
      </c>
      <c r="L2" s="156" t="s">
        <v>205</v>
      </c>
      <c r="M2" s="56" t="s">
        <v>206</v>
      </c>
      <c r="N2" s="51" t="s">
        <v>207</v>
      </c>
      <c r="O2" s="51" t="s">
        <v>298</v>
      </c>
      <c r="P2" s="51" t="s">
        <v>270</v>
      </c>
      <c r="Q2" s="51" t="s">
        <v>270</v>
      </c>
      <c r="R2" s="52" t="s">
        <v>208</v>
      </c>
    </row>
    <row r="3" spans="1:20" ht="30" customHeight="1" x14ac:dyDescent="0.25">
      <c r="A3" s="78"/>
      <c r="B3" s="107" t="s">
        <v>254</v>
      </c>
      <c r="C3" s="24" t="s">
        <v>254</v>
      </c>
      <c r="D3" s="24" t="s">
        <v>254</v>
      </c>
      <c r="E3" s="112" t="s">
        <v>254</v>
      </c>
      <c r="G3" s="44" t="s">
        <v>254</v>
      </c>
      <c r="H3" s="40">
        <v>1</v>
      </c>
      <c r="I3" s="40">
        <v>2</v>
      </c>
      <c r="J3" s="45">
        <f t="shared" ref="J3:J7" si="0">I3/$I$8</f>
        <v>9.5238095238095233E-2</v>
      </c>
      <c r="L3" s="156" t="s">
        <v>210</v>
      </c>
      <c r="M3" s="56" t="s">
        <v>43</v>
      </c>
      <c r="N3" s="51" t="s">
        <v>180</v>
      </c>
      <c r="O3" s="51" t="s">
        <v>270</v>
      </c>
      <c r="P3" s="51" t="s">
        <v>271</v>
      </c>
      <c r="Q3" s="51" t="s">
        <v>270</v>
      </c>
      <c r="R3" s="52">
        <v>899</v>
      </c>
    </row>
    <row r="4" spans="1:20" ht="30" customHeight="1" thickBot="1" x14ac:dyDescent="0.3">
      <c r="A4" s="78"/>
      <c r="B4" s="110" t="s">
        <v>304</v>
      </c>
      <c r="C4" s="115" t="s">
        <v>305</v>
      </c>
      <c r="D4" s="115" t="s">
        <v>306</v>
      </c>
      <c r="E4" s="116" t="s">
        <v>258</v>
      </c>
      <c r="G4" s="44" t="s">
        <v>304</v>
      </c>
      <c r="H4" s="40">
        <v>0</v>
      </c>
      <c r="I4" s="40">
        <v>1</v>
      </c>
      <c r="J4" s="45">
        <f t="shared" si="0"/>
        <v>4.7619047619047616E-2</v>
      </c>
      <c r="L4" s="156" t="s">
        <v>212</v>
      </c>
      <c r="M4" s="56" t="s">
        <v>96</v>
      </c>
      <c r="N4" s="51" t="s">
        <v>213</v>
      </c>
      <c r="O4" s="51" t="s">
        <v>271</v>
      </c>
      <c r="P4" s="51" t="s">
        <v>270</v>
      </c>
      <c r="Q4" s="51" t="s">
        <v>271</v>
      </c>
      <c r="R4" s="52">
        <v>1889</v>
      </c>
    </row>
    <row r="5" spans="1:20" ht="30" customHeight="1" x14ac:dyDescent="0.25">
      <c r="A5" s="78"/>
      <c r="B5" s="78"/>
      <c r="C5" s="25" t="s">
        <v>304</v>
      </c>
      <c r="D5" s="24" t="s">
        <v>304</v>
      </c>
      <c r="E5" s="112" t="s">
        <v>304</v>
      </c>
      <c r="G5" s="44" t="s">
        <v>305</v>
      </c>
      <c r="H5" s="40">
        <v>5</v>
      </c>
      <c r="I5" s="40">
        <v>6</v>
      </c>
      <c r="J5" s="45">
        <f t="shared" si="0"/>
        <v>0.2857142857142857</v>
      </c>
      <c r="L5" s="156" t="s">
        <v>215</v>
      </c>
      <c r="M5" s="56" t="s">
        <v>43</v>
      </c>
      <c r="N5" s="51" t="s">
        <v>180</v>
      </c>
      <c r="O5" s="51" t="s">
        <v>270</v>
      </c>
      <c r="P5" s="51" t="s">
        <v>270</v>
      </c>
      <c r="Q5" s="51" t="s">
        <v>270</v>
      </c>
      <c r="R5" s="52">
        <v>1499</v>
      </c>
    </row>
    <row r="6" spans="1:20" ht="30" customHeight="1" thickBot="1" x14ac:dyDescent="0.3">
      <c r="A6" s="78"/>
      <c r="B6" s="78"/>
      <c r="C6" s="117" t="s">
        <v>305</v>
      </c>
      <c r="D6" s="115" t="s">
        <v>306</v>
      </c>
      <c r="E6" s="116" t="s">
        <v>258</v>
      </c>
      <c r="G6" s="44" t="s">
        <v>306</v>
      </c>
      <c r="H6" s="40">
        <v>3</v>
      </c>
      <c r="I6" s="40">
        <v>4</v>
      </c>
      <c r="J6" s="45">
        <f t="shared" si="0"/>
        <v>0.19047619047619047</v>
      </c>
      <c r="L6" s="157" t="s">
        <v>217</v>
      </c>
      <c r="M6" s="56" t="s">
        <v>43</v>
      </c>
      <c r="N6" s="51" t="s">
        <v>218</v>
      </c>
      <c r="O6" s="51" t="s">
        <v>270</v>
      </c>
      <c r="P6" s="51" t="s">
        <v>270</v>
      </c>
      <c r="Q6" s="51" t="s">
        <v>270</v>
      </c>
      <c r="R6" s="52">
        <v>949</v>
      </c>
    </row>
    <row r="7" spans="1:20" ht="30" customHeight="1" thickBot="1" x14ac:dyDescent="0.3">
      <c r="A7" s="78"/>
      <c r="B7" s="78"/>
      <c r="C7" s="78"/>
      <c r="D7" s="107" t="s">
        <v>305</v>
      </c>
      <c r="E7" s="118" t="s">
        <v>305</v>
      </c>
      <c r="G7" s="46" t="s">
        <v>252</v>
      </c>
      <c r="H7" s="47">
        <v>4</v>
      </c>
      <c r="I7" s="47">
        <v>5</v>
      </c>
      <c r="J7" s="49">
        <f t="shared" si="0"/>
        <v>0.23809523809523808</v>
      </c>
    </row>
    <row r="8" spans="1:20" ht="30" customHeight="1" thickBot="1" x14ac:dyDescent="0.3">
      <c r="A8" s="78"/>
      <c r="B8" s="78"/>
      <c r="C8" s="78"/>
      <c r="D8" s="110" t="s">
        <v>306</v>
      </c>
      <c r="E8" s="113" t="s">
        <v>258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1</v>
      </c>
      <c r="L8" s="160" t="s">
        <v>263</v>
      </c>
      <c r="M8" s="166" t="s">
        <v>259</v>
      </c>
      <c r="N8" s="161" t="s">
        <v>260</v>
      </c>
      <c r="O8" s="161" t="s">
        <v>297</v>
      </c>
      <c r="P8" s="161" t="s">
        <v>305</v>
      </c>
      <c r="Q8" s="161" t="s">
        <v>306</v>
      </c>
      <c r="R8" s="162" t="s">
        <v>258</v>
      </c>
      <c r="S8" s="162" t="s">
        <v>326</v>
      </c>
      <c r="T8" s="162" t="s">
        <v>341</v>
      </c>
    </row>
    <row r="9" spans="1:20" ht="30" customHeight="1" x14ac:dyDescent="0.25">
      <c r="A9" s="78"/>
      <c r="B9" s="78"/>
      <c r="C9" s="78"/>
      <c r="D9" s="78"/>
      <c r="E9" s="114" t="s">
        <v>306</v>
      </c>
      <c r="L9" s="156" t="s">
        <v>205</v>
      </c>
      <c r="M9" s="55">
        <v>7</v>
      </c>
      <c r="N9" s="53">
        <v>8</v>
      </c>
      <c r="O9" s="53">
        <v>5</v>
      </c>
      <c r="P9" s="53">
        <v>10</v>
      </c>
      <c r="Q9" s="53">
        <v>10</v>
      </c>
      <c r="R9" s="62">
        <v>2</v>
      </c>
      <c r="S9" s="61">
        <f>M9*$M$14+N9*$N$14+O9*$O$14+P9*$P$14+Q9*$Q$14+R9*$R$14</f>
        <v>7.2380952380952372</v>
      </c>
      <c r="T9" s="62">
        <v>3</v>
      </c>
    </row>
    <row r="10" spans="1:20" ht="30" customHeight="1" thickBot="1" x14ac:dyDescent="0.3">
      <c r="A10" s="78"/>
      <c r="B10" s="78"/>
      <c r="C10" s="78"/>
      <c r="D10" s="78"/>
      <c r="E10" s="119" t="s">
        <v>252</v>
      </c>
      <c r="L10" s="156" t="s">
        <v>210</v>
      </c>
      <c r="M10" s="56">
        <v>10</v>
      </c>
      <c r="N10" s="51">
        <v>1</v>
      </c>
      <c r="O10" s="51">
        <v>8</v>
      </c>
      <c r="P10" s="51">
        <v>3</v>
      </c>
      <c r="Q10" s="51">
        <v>10</v>
      </c>
      <c r="R10" s="63">
        <v>10</v>
      </c>
      <c r="S10" s="61">
        <f>M10*$M$14+N10*$N$14+O10*$O$14+P10*$P$14+Q10*$Q$14+R10*$R$14</f>
        <v>7.0476190476190474</v>
      </c>
      <c r="T10" s="63">
        <v>5</v>
      </c>
    </row>
    <row r="11" spans="1:20" ht="30" customHeight="1" x14ac:dyDescent="0.25">
      <c r="L11" s="156" t="s">
        <v>212</v>
      </c>
      <c r="M11" s="56">
        <v>9</v>
      </c>
      <c r="N11" s="51">
        <v>9</v>
      </c>
      <c r="O11" s="51">
        <v>10</v>
      </c>
      <c r="P11" s="51">
        <v>10</v>
      </c>
      <c r="Q11" s="51">
        <v>10</v>
      </c>
      <c r="R11" s="63">
        <v>4</v>
      </c>
      <c r="S11" s="61">
        <f>M11*$M$14+N11*$N$14+O11*$O$14+P11*$P$14+Q11*$Q$14+R11*$R$14</f>
        <v>8.3333333333333339</v>
      </c>
      <c r="T11" s="63">
        <v>2</v>
      </c>
    </row>
    <row r="12" spans="1:20" ht="30" customHeight="1" x14ac:dyDescent="0.25">
      <c r="L12" s="156" t="s">
        <v>215</v>
      </c>
      <c r="M12" s="56">
        <v>10</v>
      </c>
      <c r="N12" s="51">
        <v>1</v>
      </c>
      <c r="O12" s="51">
        <v>8</v>
      </c>
      <c r="P12" s="51">
        <v>10</v>
      </c>
      <c r="Q12" s="51">
        <v>5</v>
      </c>
      <c r="R12" s="63">
        <v>6</v>
      </c>
      <c r="S12" s="61">
        <f>M12*$M$14+N12*$N$14+O12*$O$14+P12*$P$14+Q12*$Q$14+R12*$R$14</f>
        <v>7.1428571428571423</v>
      </c>
      <c r="T12" s="63">
        <v>4</v>
      </c>
    </row>
    <row r="13" spans="1:20" ht="30" customHeight="1" x14ac:dyDescent="0.25">
      <c r="L13" s="163" t="s">
        <v>217</v>
      </c>
      <c r="M13" s="97">
        <v>10</v>
      </c>
      <c r="N13" s="98">
        <v>10</v>
      </c>
      <c r="O13" s="98">
        <v>8</v>
      </c>
      <c r="P13" s="98">
        <v>10</v>
      </c>
      <c r="Q13" s="98">
        <v>10</v>
      </c>
      <c r="R13" s="99">
        <v>8</v>
      </c>
      <c r="S13" s="92">
        <f>M13*$M$14+N13*$N$14+O13*$O$14+P13*$P$14+Q13*$Q$14+R13*$R$14</f>
        <v>9.4285714285714288</v>
      </c>
      <c r="T13" s="99">
        <v>1</v>
      </c>
    </row>
    <row r="14" spans="1:20" ht="30" customHeight="1" thickBot="1" x14ac:dyDescent="0.3">
      <c r="L14" s="159" t="s">
        <v>265</v>
      </c>
      <c r="M14" s="68">
        <f>J2</f>
        <v>0.14285714285714285</v>
      </c>
      <c r="N14" s="69">
        <f>J3</f>
        <v>9.5238095238095233E-2</v>
      </c>
      <c r="O14" s="69">
        <f>J4</f>
        <v>4.7619047619047616E-2</v>
      </c>
      <c r="P14" s="69">
        <f>J5</f>
        <v>0.2857142857142857</v>
      </c>
      <c r="Q14" s="69">
        <f>J6</f>
        <v>0.19047619047619047</v>
      </c>
      <c r="R14" s="61">
        <f>J7</f>
        <v>0.23809523809523808</v>
      </c>
      <c r="S14" s="61"/>
      <c r="T14" s="61"/>
    </row>
    <row r="15" spans="1:20" ht="30" customHeight="1" x14ac:dyDescent="0.25"/>
    <row r="16" spans="1:20" ht="30" customHeight="1" x14ac:dyDescent="0.25"/>
    <row r="17" ht="30" customHeight="1" x14ac:dyDescent="0.25"/>
    <row r="18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BB96-856F-493C-BD63-8E8627030C2B}">
  <sheetPr>
    <tabColor theme="5" tint="-0.249977111117893"/>
  </sheetPr>
  <dimension ref="A1:T29"/>
  <sheetViews>
    <sheetView topLeftCell="B1" workbookViewId="0">
      <selection activeCell="T9" sqref="T9"/>
    </sheetView>
  </sheetViews>
  <sheetFormatPr defaultRowHeight="15" x14ac:dyDescent="0.25"/>
  <cols>
    <col min="1" max="5" width="18.42578125" style="11" customWidth="1"/>
    <col min="6" max="7" width="16.28515625" style="11" customWidth="1"/>
    <col min="8" max="10" width="10.7109375" style="11" customWidth="1"/>
    <col min="11" max="11" width="9.5703125" style="11" customWidth="1"/>
    <col min="12" max="12" width="22" style="11" customWidth="1"/>
    <col min="13" max="13" width="20.140625" style="11" customWidth="1"/>
    <col min="14" max="14" width="24.7109375" style="11" customWidth="1"/>
    <col min="15" max="16" width="9.140625" style="11"/>
    <col min="17" max="17" width="9.5703125" style="11" customWidth="1"/>
    <col min="18" max="18" width="13.28515625" style="11" bestFit="1" customWidth="1"/>
    <col min="19" max="16384" width="9.140625" style="11"/>
  </cols>
  <sheetData>
    <row r="1" spans="1:20" ht="30" customHeight="1" thickBot="1" x14ac:dyDescent="0.3">
      <c r="A1" s="25" t="s">
        <v>253</v>
      </c>
      <c r="B1" s="80" t="s">
        <v>253</v>
      </c>
      <c r="C1" s="24" t="s">
        <v>253</v>
      </c>
      <c r="D1" s="24" t="s">
        <v>253</v>
      </c>
      <c r="E1" s="118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6" t="s">
        <v>259</v>
      </c>
      <c r="N1" s="161" t="s">
        <v>260</v>
      </c>
      <c r="O1" s="161" t="s">
        <v>297</v>
      </c>
      <c r="P1" s="161" t="s">
        <v>305</v>
      </c>
      <c r="Q1" s="161" t="s">
        <v>306</v>
      </c>
      <c r="R1" s="162" t="s">
        <v>258</v>
      </c>
    </row>
    <row r="2" spans="1:20" ht="30" customHeight="1" thickBot="1" x14ac:dyDescent="0.3">
      <c r="A2" s="117" t="s">
        <v>254</v>
      </c>
      <c r="B2" s="111" t="s">
        <v>304</v>
      </c>
      <c r="C2" s="115" t="s">
        <v>305</v>
      </c>
      <c r="D2" s="115" t="s">
        <v>306</v>
      </c>
      <c r="E2" s="113" t="s">
        <v>258</v>
      </c>
      <c r="G2" s="44" t="s">
        <v>253</v>
      </c>
      <c r="H2" s="40">
        <v>2</v>
      </c>
      <c r="I2" s="40">
        <v>3</v>
      </c>
      <c r="J2" s="45">
        <f>I2/$I$8</f>
        <v>0.14285714285714285</v>
      </c>
      <c r="L2" s="156" t="s">
        <v>205</v>
      </c>
      <c r="M2" s="56" t="s">
        <v>206</v>
      </c>
      <c r="N2" s="51" t="s">
        <v>207</v>
      </c>
      <c r="O2" s="51" t="s">
        <v>298</v>
      </c>
      <c r="P2" s="51" t="s">
        <v>270</v>
      </c>
      <c r="Q2" s="51" t="s">
        <v>270</v>
      </c>
      <c r="R2" s="52" t="s">
        <v>208</v>
      </c>
    </row>
    <row r="3" spans="1:20" ht="30" customHeight="1" x14ac:dyDescent="0.25">
      <c r="A3" s="78"/>
      <c r="B3" s="107" t="s">
        <v>254</v>
      </c>
      <c r="C3" s="80" t="s">
        <v>254</v>
      </c>
      <c r="D3" s="80" t="s">
        <v>254</v>
      </c>
      <c r="E3" s="118" t="s">
        <v>254</v>
      </c>
      <c r="G3" s="44" t="s">
        <v>254</v>
      </c>
      <c r="H3" s="40">
        <v>5</v>
      </c>
      <c r="I3" s="40">
        <v>6</v>
      </c>
      <c r="J3" s="45">
        <f t="shared" ref="J3:J7" si="0">I3/$I$8</f>
        <v>0.2857142857142857</v>
      </c>
      <c r="L3" s="156" t="s">
        <v>210</v>
      </c>
      <c r="M3" s="56" t="s">
        <v>43</v>
      </c>
      <c r="N3" s="51" t="s">
        <v>180</v>
      </c>
      <c r="O3" s="51" t="s">
        <v>270</v>
      </c>
      <c r="P3" s="51" t="s">
        <v>271</v>
      </c>
      <c r="Q3" s="51" t="s">
        <v>270</v>
      </c>
      <c r="R3" s="52">
        <v>899</v>
      </c>
    </row>
    <row r="4" spans="1:20" ht="30" customHeight="1" thickBot="1" x14ac:dyDescent="0.3">
      <c r="A4" s="78"/>
      <c r="B4" s="110" t="s">
        <v>304</v>
      </c>
      <c r="C4" s="111" t="s">
        <v>305</v>
      </c>
      <c r="D4" s="111" t="s">
        <v>306</v>
      </c>
      <c r="E4" s="113" t="s">
        <v>258</v>
      </c>
      <c r="G4" s="44" t="s">
        <v>304</v>
      </c>
      <c r="H4" s="40">
        <v>0</v>
      </c>
      <c r="I4" s="40">
        <v>1</v>
      </c>
      <c r="J4" s="45">
        <f t="shared" si="0"/>
        <v>4.7619047619047616E-2</v>
      </c>
      <c r="L4" s="156" t="s">
        <v>212</v>
      </c>
      <c r="M4" s="56" t="s">
        <v>96</v>
      </c>
      <c r="N4" s="51" t="s">
        <v>213</v>
      </c>
      <c r="O4" s="51" t="s">
        <v>271</v>
      </c>
      <c r="P4" s="51" t="s">
        <v>270</v>
      </c>
      <c r="Q4" s="51" t="s">
        <v>271</v>
      </c>
      <c r="R4" s="52">
        <v>1889</v>
      </c>
    </row>
    <row r="5" spans="1:20" ht="30" customHeight="1" x14ac:dyDescent="0.25">
      <c r="A5" s="78"/>
      <c r="B5" s="78"/>
      <c r="C5" s="25" t="s">
        <v>304</v>
      </c>
      <c r="D5" s="24" t="s">
        <v>304</v>
      </c>
      <c r="E5" s="112" t="s">
        <v>304</v>
      </c>
      <c r="G5" s="44" t="s">
        <v>305</v>
      </c>
      <c r="H5" s="40">
        <v>4</v>
      </c>
      <c r="I5" s="40">
        <v>5</v>
      </c>
      <c r="J5" s="45">
        <f t="shared" si="0"/>
        <v>0.23809523809523808</v>
      </c>
      <c r="L5" s="156" t="s">
        <v>215</v>
      </c>
      <c r="M5" s="56" t="s">
        <v>43</v>
      </c>
      <c r="N5" s="51" t="s">
        <v>180</v>
      </c>
      <c r="O5" s="51" t="s">
        <v>270</v>
      </c>
      <c r="P5" s="51" t="s">
        <v>270</v>
      </c>
      <c r="Q5" s="51" t="s">
        <v>270</v>
      </c>
      <c r="R5" s="52">
        <v>1499</v>
      </c>
    </row>
    <row r="6" spans="1:20" ht="30" customHeight="1" thickBot="1" x14ac:dyDescent="0.3">
      <c r="A6" s="78"/>
      <c r="B6" s="78"/>
      <c r="C6" s="117" t="s">
        <v>305</v>
      </c>
      <c r="D6" s="115" t="s">
        <v>306</v>
      </c>
      <c r="E6" s="116" t="s">
        <v>258</v>
      </c>
      <c r="G6" s="44" t="s">
        <v>306</v>
      </c>
      <c r="H6" s="40">
        <v>3</v>
      </c>
      <c r="I6" s="40">
        <v>4</v>
      </c>
      <c r="J6" s="45">
        <f t="shared" si="0"/>
        <v>0.19047619047619047</v>
      </c>
      <c r="L6" s="157" t="s">
        <v>217</v>
      </c>
      <c r="M6" s="56" t="s">
        <v>43</v>
      </c>
      <c r="N6" s="51" t="s">
        <v>218</v>
      </c>
      <c r="O6" s="51" t="s">
        <v>270</v>
      </c>
      <c r="P6" s="51" t="s">
        <v>270</v>
      </c>
      <c r="Q6" s="51" t="s">
        <v>270</v>
      </c>
      <c r="R6" s="52">
        <v>949</v>
      </c>
    </row>
    <row r="7" spans="1:20" ht="30" customHeight="1" thickBot="1" x14ac:dyDescent="0.3">
      <c r="A7" s="78"/>
      <c r="B7" s="78"/>
      <c r="C7" s="78"/>
      <c r="D7" s="107" t="s">
        <v>305</v>
      </c>
      <c r="E7" s="118" t="s">
        <v>305</v>
      </c>
      <c r="G7" s="46" t="s">
        <v>252</v>
      </c>
      <c r="H7" s="47">
        <v>1</v>
      </c>
      <c r="I7" s="47">
        <v>2</v>
      </c>
      <c r="J7" s="49">
        <f t="shared" si="0"/>
        <v>9.5238095238095233E-2</v>
      </c>
    </row>
    <row r="8" spans="1:20" ht="30" customHeight="1" thickBot="1" x14ac:dyDescent="0.3">
      <c r="A8" s="78"/>
      <c r="B8" s="78"/>
      <c r="C8" s="78"/>
      <c r="D8" s="110" t="s">
        <v>306</v>
      </c>
      <c r="E8" s="113" t="s">
        <v>258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0.99999999999999989</v>
      </c>
      <c r="L8" s="160" t="s">
        <v>263</v>
      </c>
      <c r="M8" s="166" t="s">
        <v>259</v>
      </c>
      <c r="N8" s="161" t="s">
        <v>260</v>
      </c>
      <c r="O8" s="161" t="s">
        <v>297</v>
      </c>
      <c r="P8" s="161" t="s">
        <v>305</v>
      </c>
      <c r="Q8" s="161" t="s">
        <v>306</v>
      </c>
      <c r="R8" s="162" t="s">
        <v>258</v>
      </c>
      <c r="S8" s="162" t="s">
        <v>326</v>
      </c>
      <c r="T8" s="162" t="s">
        <v>341</v>
      </c>
    </row>
    <row r="9" spans="1:20" ht="30" customHeight="1" x14ac:dyDescent="0.25">
      <c r="A9" s="78"/>
      <c r="B9" s="78"/>
      <c r="C9" s="78"/>
      <c r="D9" s="78"/>
      <c r="E9" s="120" t="s">
        <v>306</v>
      </c>
      <c r="L9" s="156" t="s">
        <v>205</v>
      </c>
      <c r="M9" s="55">
        <v>7</v>
      </c>
      <c r="N9" s="53">
        <v>8</v>
      </c>
      <c r="O9" s="53">
        <v>5</v>
      </c>
      <c r="P9" s="53">
        <v>10</v>
      </c>
      <c r="Q9" s="53">
        <v>10</v>
      </c>
      <c r="R9" s="62">
        <v>2</v>
      </c>
      <c r="S9" s="61">
        <f>M9*$M$14+N9*$N$14+O9*$O$14+P9*$P$14+Q9*$Q$14+R9*$R$14</f>
        <v>8</v>
      </c>
      <c r="T9" s="62">
        <v>3</v>
      </c>
    </row>
    <row r="10" spans="1:20" ht="30" customHeight="1" thickBot="1" x14ac:dyDescent="0.3">
      <c r="A10" s="78"/>
      <c r="B10" s="78"/>
      <c r="C10" s="78"/>
      <c r="D10" s="78"/>
      <c r="E10" s="121" t="s">
        <v>252</v>
      </c>
      <c r="L10" s="156" t="s">
        <v>210</v>
      </c>
      <c r="M10" s="56">
        <v>10</v>
      </c>
      <c r="N10" s="51">
        <v>1</v>
      </c>
      <c r="O10" s="51">
        <v>8</v>
      </c>
      <c r="P10" s="51">
        <v>3</v>
      </c>
      <c r="Q10" s="51">
        <v>10</v>
      </c>
      <c r="R10" s="63">
        <v>10</v>
      </c>
      <c r="S10" s="61">
        <f>M10*$M$14+N10*$N$14+O10*$O$14+P10*$P$14+Q10*$Q$14+R10*$R$14</f>
        <v>5.6666666666666661</v>
      </c>
      <c r="T10" s="63">
        <v>5</v>
      </c>
    </row>
    <row r="11" spans="1:20" ht="30" customHeight="1" x14ac:dyDescent="0.25">
      <c r="A11" s="78"/>
      <c r="B11" s="78"/>
      <c r="C11" s="78"/>
      <c r="D11" s="78"/>
      <c r="E11" s="78"/>
      <c r="L11" s="156" t="s">
        <v>212</v>
      </c>
      <c r="M11" s="56">
        <v>10</v>
      </c>
      <c r="N11" s="51">
        <v>9</v>
      </c>
      <c r="O11" s="51">
        <v>10</v>
      </c>
      <c r="P11" s="51">
        <v>10</v>
      </c>
      <c r="Q11" s="51">
        <v>10</v>
      </c>
      <c r="R11" s="63">
        <v>4</v>
      </c>
      <c r="S11" s="61">
        <f>M11*$M$14+N11*$N$14+O11*$O$14+P11*$P$14+Q11*$Q$14+R11*$R$14</f>
        <v>9.1428571428571423</v>
      </c>
      <c r="T11" s="63">
        <v>2</v>
      </c>
    </row>
    <row r="12" spans="1:20" ht="30" customHeight="1" x14ac:dyDescent="0.25">
      <c r="L12" s="156" t="s">
        <v>215</v>
      </c>
      <c r="M12" s="56">
        <v>10</v>
      </c>
      <c r="N12" s="51">
        <v>1</v>
      </c>
      <c r="O12" s="51">
        <v>8</v>
      </c>
      <c r="P12" s="51">
        <v>10</v>
      </c>
      <c r="Q12" s="51">
        <v>5</v>
      </c>
      <c r="R12" s="63">
        <v>6</v>
      </c>
      <c r="S12" s="61">
        <f>M12*$M$14+N12*$N$14+O12*$O$14+P12*$P$14+Q12*$Q$14+R12*$R$14</f>
        <v>6</v>
      </c>
      <c r="T12" s="63">
        <v>4</v>
      </c>
    </row>
    <row r="13" spans="1:20" ht="30" customHeight="1" x14ac:dyDescent="0.25">
      <c r="L13" s="163" t="s">
        <v>217</v>
      </c>
      <c r="M13" s="97">
        <v>10</v>
      </c>
      <c r="N13" s="98">
        <v>10</v>
      </c>
      <c r="O13" s="98">
        <v>8</v>
      </c>
      <c r="P13" s="98">
        <v>10</v>
      </c>
      <c r="Q13" s="98">
        <v>10</v>
      </c>
      <c r="R13" s="99">
        <v>8</v>
      </c>
      <c r="S13" s="92">
        <f>M13*$M$14+N13*$N$14+O13*$O$14+P13*$P$14+Q13*$Q$14+R13*$R$14</f>
        <v>9.7142857142857153</v>
      </c>
      <c r="T13" s="99">
        <v>1</v>
      </c>
    </row>
    <row r="14" spans="1:20" ht="30" customHeight="1" thickBot="1" x14ac:dyDescent="0.3">
      <c r="L14" s="159" t="s">
        <v>265</v>
      </c>
      <c r="M14" s="68">
        <f>J2</f>
        <v>0.14285714285714285</v>
      </c>
      <c r="N14" s="69">
        <f>J3</f>
        <v>0.2857142857142857</v>
      </c>
      <c r="O14" s="69">
        <f>J4</f>
        <v>4.7619047619047616E-2</v>
      </c>
      <c r="P14" s="69">
        <f>J5</f>
        <v>0.23809523809523808</v>
      </c>
      <c r="Q14" s="69">
        <f>J6</f>
        <v>0.19047619047619047</v>
      </c>
      <c r="R14" s="61">
        <f>J7</f>
        <v>9.5238095238095233E-2</v>
      </c>
      <c r="S14" s="61"/>
      <c r="T14" s="61"/>
    </row>
    <row r="15" spans="1:20" ht="30" customHeight="1" x14ac:dyDescent="0.25"/>
    <row r="16" spans="1:20" ht="30" customHeight="1" x14ac:dyDescent="0.25"/>
    <row r="17" ht="30" customHeight="1" x14ac:dyDescent="0.25"/>
    <row r="18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755F5-3D20-4C04-A306-C55F8013AE8F}">
  <sheetPr>
    <tabColor theme="9" tint="-0.249977111117893"/>
  </sheetPr>
  <dimension ref="A1:T29"/>
  <sheetViews>
    <sheetView topLeftCell="C1" workbookViewId="0">
      <selection activeCell="T13" sqref="T13"/>
    </sheetView>
  </sheetViews>
  <sheetFormatPr defaultRowHeight="15" x14ac:dyDescent="0.25"/>
  <cols>
    <col min="1" max="5" width="18.42578125" style="11" customWidth="1"/>
    <col min="6" max="7" width="16.28515625" style="11" customWidth="1"/>
    <col min="8" max="10" width="10.7109375" style="11" customWidth="1"/>
    <col min="11" max="11" width="9.5703125" style="11" customWidth="1"/>
    <col min="12" max="12" width="22" style="11" customWidth="1"/>
    <col min="13" max="13" width="20.140625" style="11" customWidth="1"/>
    <col min="14" max="14" width="17.7109375" style="11" customWidth="1"/>
    <col min="15" max="16" width="9.140625" style="11"/>
    <col min="17" max="17" width="9.5703125" style="11" customWidth="1"/>
    <col min="18" max="18" width="13.28515625" style="11" bestFit="1" customWidth="1"/>
    <col min="19" max="16384" width="9.140625" style="11"/>
  </cols>
  <sheetData>
    <row r="1" spans="1:20" ht="30" customHeight="1" thickBot="1" x14ac:dyDescent="0.3">
      <c r="A1" s="107" t="s">
        <v>253</v>
      </c>
      <c r="B1" s="80" t="s">
        <v>253</v>
      </c>
      <c r="C1" s="24" t="s">
        <v>253</v>
      </c>
      <c r="D1" s="24" t="s">
        <v>253</v>
      </c>
      <c r="E1" s="112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6" t="s">
        <v>259</v>
      </c>
      <c r="N1" s="161" t="s">
        <v>260</v>
      </c>
      <c r="O1" s="161" t="s">
        <v>297</v>
      </c>
      <c r="P1" s="161" t="s">
        <v>305</v>
      </c>
      <c r="Q1" s="161" t="s">
        <v>306</v>
      </c>
      <c r="R1" s="162" t="s">
        <v>258</v>
      </c>
    </row>
    <row r="2" spans="1:20" ht="30" customHeight="1" thickBot="1" x14ac:dyDescent="0.3">
      <c r="A2" s="110" t="s">
        <v>254</v>
      </c>
      <c r="B2" s="111" t="s">
        <v>304</v>
      </c>
      <c r="C2" s="115" t="s">
        <v>305</v>
      </c>
      <c r="D2" s="115" t="s">
        <v>306</v>
      </c>
      <c r="E2" s="116" t="s">
        <v>258</v>
      </c>
      <c r="G2" s="44" t="s">
        <v>253</v>
      </c>
      <c r="H2" s="40">
        <v>2</v>
      </c>
      <c r="I2" s="40">
        <v>3</v>
      </c>
      <c r="J2" s="45">
        <f>I2/$I$8</f>
        <v>0.14285714285714285</v>
      </c>
      <c r="L2" s="156" t="s">
        <v>205</v>
      </c>
      <c r="M2" s="56" t="s">
        <v>206</v>
      </c>
      <c r="N2" s="51" t="s">
        <v>207</v>
      </c>
      <c r="O2" s="51" t="s">
        <v>298</v>
      </c>
      <c r="P2" s="51" t="s">
        <v>270</v>
      </c>
      <c r="Q2" s="51" t="s">
        <v>270</v>
      </c>
      <c r="R2" s="52" t="s">
        <v>208</v>
      </c>
    </row>
    <row r="3" spans="1:20" ht="30" customHeight="1" x14ac:dyDescent="0.25">
      <c r="A3" s="78"/>
      <c r="B3" s="107" t="s">
        <v>254</v>
      </c>
      <c r="C3" s="24" t="s">
        <v>254</v>
      </c>
      <c r="D3" s="24" t="s">
        <v>254</v>
      </c>
      <c r="E3" s="112" t="s">
        <v>254</v>
      </c>
      <c r="G3" s="44" t="s">
        <v>254</v>
      </c>
      <c r="H3" s="40">
        <v>1</v>
      </c>
      <c r="I3" s="40">
        <v>2</v>
      </c>
      <c r="J3" s="45">
        <f t="shared" ref="J3:J7" si="0">I3/$I$8</f>
        <v>9.5238095238095233E-2</v>
      </c>
      <c r="L3" s="156" t="s">
        <v>210</v>
      </c>
      <c r="M3" s="56" t="s">
        <v>43</v>
      </c>
      <c r="N3" s="51" t="s">
        <v>180</v>
      </c>
      <c r="O3" s="51" t="s">
        <v>270</v>
      </c>
      <c r="P3" s="51" t="s">
        <v>271</v>
      </c>
      <c r="Q3" s="51" t="s">
        <v>270</v>
      </c>
      <c r="R3" s="52">
        <v>899</v>
      </c>
    </row>
    <row r="4" spans="1:20" ht="30" customHeight="1" thickBot="1" x14ac:dyDescent="0.3">
      <c r="A4" s="78"/>
      <c r="B4" s="110" t="s">
        <v>304</v>
      </c>
      <c r="C4" s="115" t="s">
        <v>305</v>
      </c>
      <c r="D4" s="115" t="s">
        <v>306</v>
      </c>
      <c r="E4" s="116" t="s">
        <v>258</v>
      </c>
      <c r="G4" s="44" t="s">
        <v>304</v>
      </c>
      <c r="H4" s="40">
        <v>0</v>
      </c>
      <c r="I4" s="40">
        <v>1</v>
      </c>
      <c r="J4" s="45">
        <f t="shared" si="0"/>
        <v>4.7619047619047616E-2</v>
      </c>
      <c r="L4" s="156" t="s">
        <v>212</v>
      </c>
      <c r="M4" s="56" t="s">
        <v>96</v>
      </c>
      <c r="N4" s="51" t="s">
        <v>213</v>
      </c>
      <c r="O4" s="51" t="s">
        <v>271</v>
      </c>
      <c r="P4" s="51" t="s">
        <v>270</v>
      </c>
      <c r="Q4" s="51" t="s">
        <v>271</v>
      </c>
      <c r="R4" s="52">
        <v>1889</v>
      </c>
    </row>
    <row r="5" spans="1:20" ht="30" customHeight="1" x14ac:dyDescent="0.25">
      <c r="A5" s="78"/>
      <c r="B5" s="78"/>
      <c r="C5" s="25" t="s">
        <v>304</v>
      </c>
      <c r="D5" s="24" t="s">
        <v>304</v>
      </c>
      <c r="E5" s="112" t="s">
        <v>304</v>
      </c>
      <c r="G5" s="44" t="s">
        <v>305</v>
      </c>
      <c r="H5" s="40">
        <v>5</v>
      </c>
      <c r="I5" s="40">
        <v>6</v>
      </c>
      <c r="J5" s="45">
        <f t="shared" si="0"/>
        <v>0.2857142857142857</v>
      </c>
      <c r="L5" s="156" t="s">
        <v>215</v>
      </c>
      <c r="M5" s="56" t="s">
        <v>43</v>
      </c>
      <c r="N5" s="51" t="s">
        <v>180</v>
      </c>
      <c r="O5" s="51" t="s">
        <v>270</v>
      </c>
      <c r="P5" s="51" t="s">
        <v>270</v>
      </c>
      <c r="Q5" s="51" t="s">
        <v>270</v>
      </c>
      <c r="R5" s="52">
        <v>1499</v>
      </c>
    </row>
    <row r="6" spans="1:20" ht="30" customHeight="1" thickBot="1" x14ac:dyDescent="0.3">
      <c r="A6" s="78"/>
      <c r="B6" s="78"/>
      <c r="C6" s="117" t="s">
        <v>305</v>
      </c>
      <c r="D6" s="115" t="s">
        <v>306</v>
      </c>
      <c r="E6" s="116" t="s">
        <v>258</v>
      </c>
      <c r="G6" s="44" t="s">
        <v>306</v>
      </c>
      <c r="H6" s="40">
        <v>4</v>
      </c>
      <c r="I6" s="40">
        <v>5</v>
      </c>
      <c r="J6" s="45">
        <f t="shared" si="0"/>
        <v>0.23809523809523808</v>
      </c>
      <c r="L6" s="157" t="s">
        <v>217</v>
      </c>
      <c r="M6" s="56" t="s">
        <v>43</v>
      </c>
      <c r="N6" s="51" t="s">
        <v>218</v>
      </c>
      <c r="O6" s="51" t="s">
        <v>270</v>
      </c>
      <c r="P6" s="51" t="s">
        <v>270</v>
      </c>
      <c r="Q6" s="51" t="s">
        <v>270</v>
      </c>
      <c r="R6" s="52">
        <v>949</v>
      </c>
    </row>
    <row r="7" spans="1:20" ht="30" customHeight="1" thickBot="1" x14ac:dyDescent="0.3">
      <c r="A7" s="78"/>
      <c r="B7" s="78"/>
      <c r="C7" s="78"/>
      <c r="D7" s="107" t="s">
        <v>305</v>
      </c>
      <c r="E7" s="118" t="s">
        <v>305</v>
      </c>
      <c r="G7" s="46" t="s">
        <v>252</v>
      </c>
      <c r="H7" s="47">
        <v>3</v>
      </c>
      <c r="I7" s="47">
        <v>4</v>
      </c>
      <c r="J7" s="49">
        <f t="shared" si="0"/>
        <v>0.19047619047619047</v>
      </c>
    </row>
    <row r="8" spans="1:20" ht="30" customHeight="1" thickBot="1" x14ac:dyDescent="0.3">
      <c r="A8" s="78"/>
      <c r="B8" s="78"/>
      <c r="C8" s="78"/>
      <c r="D8" s="110" t="s">
        <v>306</v>
      </c>
      <c r="E8" s="113" t="s">
        <v>258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1</v>
      </c>
      <c r="L8" s="160" t="s">
        <v>263</v>
      </c>
      <c r="M8" s="166" t="s">
        <v>259</v>
      </c>
      <c r="N8" s="161" t="s">
        <v>260</v>
      </c>
      <c r="O8" s="161" t="s">
        <v>297</v>
      </c>
      <c r="P8" s="161" t="s">
        <v>305</v>
      </c>
      <c r="Q8" s="161" t="s">
        <v>306</v>
      </c>
      <c r="R8" s="162" t="s">
        <v>258</v>
      </c>
      <c r="S8" s="162" t="s">
        <v>326</v>
      </c>
      <c r="T8" s="162" t="s">
        <v>341</v>
      </c>
    </row>
    <row r="9" spans="1:20" ht="30" customHeight="1" x14ac:dyDescent="0.25">
      <c r="A9" s="78"/>
      <c r="B9" s="78"/>
      <c r="C9" s="78"/>
      <c r="D9" s="78"/>
      <c r="E9" s="120" t="s">
        <v>306</v>
      </c>
      <c r="L9" s="156" t="s">
        <v>205</v>
      </c>
      <c r="M9" s="55">
        <v>7</v>
      </c>
      <c r="N9" s="53">
        <v>8</v>
      </c>
      <c r="O9" s="53">
        <v>5</v>
      </c>
      <c r="P9" s="53">
        <v>10</v>
      </c>
      <c r="Q9" s="53">
        <v>10</v>
      </c>
      <c r="R9" s="62">
        <v>2</v>
      </c>
      <c r="S9" s="61">
        <f>M9*$M$14+N9*$N$14+O9*$O$14+P9*$P$14+Q9*$Q$14+R9*$R$14</f>
        <v>7.6190476190476186</v>
      </c>
      <c r="T9" s="62">
        <v>3</v>
      </c>
    </row>
    <row r="10" spans="1:20" ht="30" customHeight="1" thickBot="1" x14ac:dyDescent="0.3">
      <c r="A10" s="78"/>
      <c r="B10" s="78"/>
      <c r="C10" s="78"/>
      <c r="D10" s="78"/>
      <c r="E10" s="121" t="s">
        <v>252</v>
      </c>
      <c r="L10" s="156" t="s">
        <v>210</v>
      </c>
      <c r="M10" s="56">
        <v>10</v>
      </c>
      <c r="N10" s="51">
        <v>1</v>
      </c>
      <c r="O10" s="51">
        <v>8</v>
      </c>
      <c r="P10" s="51">
        <v>3</v>
      </c>
      <c r="Q10" s="51">
        <v>10</v>
      </c>
      <c r="R10" s="63">
        <v>10</v>
      </c>
      <c r="S10" s="61">
        <f>M10*$M$14+N10*$N$14+O10*$O$14+P10*$P$14+Q10*$Q$14+R10*$R$14</f>
        <v>7.0476190476190474</v>
      </c>
      <c r="T10" s="63">
        <v>5</v>
      </c>
    </row>
    <row r="11" spans="1:20" ht="30" customHeight="1" x14ac:dyDescent="0.25">
      <c r="L11" s="156" t="s">
        <v>212</v>
      </c>
      <c r="M11" s="56">
        <v>9</v>
      </c>
      <c r="N11" s="51">
        <v>9</v>
      </c>
      <c r="O11" s="51">
        <v>10</v>
      </c>
      <c r="P11" s="51">
        <v>10</v>
      </c>
      <c r="Q11" s="51">
        <v>10</v>
      </c>
      <c r="R11" s="63">
        <v>4</v>
      </c>
      <c r="S11" s="61">
        <f>M11*$M$14+N11*$N$14+O11*$O$14+P11*$P$14+Q11*$Q$14+R11*$R$14</f>
        <v>8.6190476190476204</v>
      </c>
      <c r="T11" s="63">
        <v>2</v>
      </c>
    </row>
    <row r="12" spans="1:20" ht="30" customHeight="1" x14ac:dyDescent="0.25">
      <c r="L12" s="156" t="s">
        <v>215</v>
      </c>
      <c r="M12" s="56">
        <v>10</v>
      </c>
      <c r="N12" s="51">
        <v>1</v>
      </c>
      <c r="O12" s="51">
        <v>8</v>
      </c>
      <c r="P12" s="51">
        <v>10</v>
      </c>
      <c r="Q12" s="51">
        <v>5</v>
      </c>
      <c r="R12" s="63">
        <v>6</v>
      </c>
      <c r="S12" s="61">
        <f>M12*$M$14+N12*$N$14+O12*$O$14+P12*$P$14+Q12*$Q$14+R12*$R$14</f>
        <v>7.0952380952380949</v>
      </c>
      <c r="T12" s="63">
        <v>4</v>
      </c>
    </row>
    <row r="13" spans="1:20" ht="30" customHeight="1" x14ac:dyDescent="0.25">
      <c r="L13" s="163" t="s">
        <v>217</v>
      </c>
      <c r="M13" s="97">
        <v>10</v>
      </c>
      <c r="N13" s="98">
        <v>10</v>
      </c>
      <c r="O13" s="98">
        <v>8</v>
      </c>
      <c r="P13" s="98">
        <v>10</v>
      </c>
      <c r="Q13" s="98">
        <v>10</v>
      </c>
      <c r="R13" s="99">
        <v>8</v>
      </c>
      <c r="S13" s="92">
        <f>M13*$M$14+N13*$N$14+O13*$O$14+P13*$P$14+Q13*$Q$14+R13*$R$14</f>
        <v>9.5238095238095237</v>
      </c>
      <c r="T13" s="99">
        <v>1</v>
      </c>
    </row>
    <row r="14" spans="1:20" ht="30" customHeight="1" thickBot="1" x14ac:dyDescent="0.3">
      <c r="L14" s="159" t="s">
        <v>265</v>
      </c>
      <c r="M14" s="68">
        <f>J2</f>
        <v>0.14285714285714285</v>
      </c>
      <c r="N14" s="69">
        <f>J3</f>
        <v>9.5238095238095233E-2</v>
      </c>
      <c r="O14" s="69">
        <f>J4</f>
        <v>4.7619047619047616E-2</v>
      </c>
      <c r="P14" s="69">
        <f>J5</f>
        <v>0.2857142857142857</v>
      </c>
      <c r="Q14" s="69">
        <f>J6</f>
        <v>0.23809523809523808</v>
      </c>
      <c r="R14" s="61">
        <f>J7</f>
        <v>0.19047619047619047</v>
      </c>
      <c r="S14" s="61"/>
      <c r="T14" s="61"/>
    </row>
    <row r="15" spans="1:20" ht="30" customHeight="1" x14ac:dyDescent="0.25"/>
    <row r="16" spans="1:20" ht="30" customHeight="1" x14ac:dyDescent="0.25"/>
    <row r="17" ht="30" customHeight="1" x14ac:dyDescent="0.25"/>
    <row r="18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50BC-072C-41F3-8E7A-846E365530A0}">
  <sheetPr>
    <tabColor theme="5" tint="-0.249977111117893"/>
  </sheetPr>
  <dimension ref="A1:T29"/>
  <sheetViews>
    <sheetView topLeftCell="B1" workbookViewId="0">
      <selection activeCell="R13" sqref="R13"/>
    </sheetView>
  </sheetViews>
  <sheetFormatPr defaultRowHeight="15" x14ac:dyDescent="0.25"/>
  <cols>
    <col min="1" max="5" width="17.5703125" style="11" customWidth="1"/>
    <col min="6" max="6" width="6.140625" style="11" customWidth="1"/>
    <col min="7" max="7" width="16.28515625" style="11" customWidth="1"/>
    <col min="8" max="10" width="10.7109375" style="11" customWidth="1"/>
    <col min="11" max="11" width="5" style="11" customWidth="1"/>
    <col min="12" max="12" width="22" style="11" customWidth="1"/>
    <col min="13" max="13" width="30.140625" style="11" customWidth="1"/>
    <col min="14" max="14" width="30.85546875" style="11" customWidth="1"/>
    <col min="15" max="15" width="9.140625" style="11"/>
    <col min="16" max="16" width="8" style="11" customWidth="1"/>
    <col min="17" max="17" width="9.5703125" style="11" customWidth="1"/>
    <col min="18" max="18" width="12.140625" style="11" customWidth="1"/>
    <col min="19" max="16384" width="9.140625" style="11"/>
  </cols>
  <sheetData>
    <row r="1" spans="1:20" ht="30" customHeight="1" thickBot="1" x14ac:dyDescent="0.3">
      <c r="A1" s="139" t="s">
        <v>252</v>
      </c>
      <c r="B1" s="75" t="s">
        <v>252</v>
      </c>
      <c r="C1" s="75" t="s">
        <v>252</v>
      </c>
      <c r="D1" s="75" t="s">
        <v>252</v>
      </c>
      <c r="E1" s="141" t="s">
        <v>252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253</v>
      </c>
      <c r="N1" s="161" t="s">
        <v>260</v>
      </c>
      <c r="O1" s="161" t="s">
        <v>255</v>
      </c>
      <c r="P1" s="161" t="s">
        <v>264</v>
      </c>
      <c r="Q1" s="161" t="s">
        <v>256</v>
      </c>
      <c r="R1" s="162" t="s">
        <v>258</v>
      </c>
    </row>
    <row r="2" spans="1:20" ht="30" customHeight="1" thickBot="1" x14ac:dyDescent="0.3">
      <c r="A2" s="79" t="s">
        <v>253</v>
      </c>
      <c r="B2" s="85" t="s">
        <v>254</v>
      </c>
      <c r="C2" s="85" t="s">
        <v>255</v>
      </c>
      <c r="D2" s="85" t="s">
        <v>256</v>
      </c>
      <c r="E2" s="81" t="s">
        <v>257</v>
      </c>
      <c r="G2" s="44" t="s">
        <v>258</v>
      </c>
      <c r="H2" s="40">
        <v>0</v>
      </c>
      <c r="I2" s="40">
        <v>1</v>
      </c>
      <c r="J2" s="45">
        <f>I2/$I$8</f>
        <v>4.7619047619047616E-2</v>
      </c>
      <c r="L2" s="155" t="s">
        <v>238</v>
      </c>
      <c r="M2" s="55" t="s">
        <v>240</v>
      </c>
      <c r="N2" s="53" t="s">
        <v>241</v>
      </c>
      <c r="O2" s="53" t="s">
        <v>105</v>
      </c>
      <c r="P2" s="53">
        <v>50</v>
      </c>
      <c r="Q2" s="53" t="s">
        <v>242</v>
      </c>
      <c r="R2" s="54">
        <v>819</v>
      </c>
    </row>
    <row r="3" spans="1:20" ht="30" customHeight="1" thickTop="1" x14ac:dyDescent="0.25">
      <c r="A3" s="76"/>
      <c r="B3" s="143" t="s">
        <v>253</v>
      </c>
      <c r="C3" s="147" t="s">
        <v>253</v>
      </c>
      <c r="D3" s="143" t="s">
        <v>253</v>
      </c>
      <c r="E3" s="82" t="s">
        <v>253</v>
      </c>
      <c r="G3" s="44" t="s">
        <v>259</v>
      </c>
      <c r="H3" s="40">
        <v>3</v>
      </c>
      <c r="I3" s="40">
        <v>4</v>
      </c>
      <c r="J3" s="45">
        <f t="shared" ref="J3:J7" si="0">I3/$I$8</f>
        <v>0.19047619047619047</v>
      </c>
      <c r="L3" s="156" t="s">
        <v>66</v>
      </c>
      <c r="M3" s="56" t="s">
        <v>71</v>
      </c>
      <c r="N3" s="51" t="s">
        <v>72</v>
      </c>
      <c r="O3" s="51" t="s">
        <v>105</v>
      </c>
      <c r="P3" s="51" t="s">
        <v>262</v>
      </c>
      <c r="Q3" s="51" t="s">
        <v>243</v>
      </c>
      <c r="R3" s="52">
        <v>13390</v>
      </c>
    </row>
    <row r="4" spans="1:20" ht="30" customHeight="1" thickBot="1" x14ac:dyDescent="0.3">
      <c r="A4" s="77"/>
      <c r="B4" s="85" t="s">
        <v>254</v>
      </c>
      <c r="C4" s="142" t="s">
        <v>255</v>
      </c>
      <c r="D4" s="85" t="s">
        <v>256</v>
      </c>
      <c r="E4" s="144" t="s">
        <v>257</v>
      </c>
      <c r="G4" s="44" t="s">
        <v>260</v>
      </c>
      <c r="H4" s="40">
        <v>5</v>
      </c>
      <c r="I4" s="40">
        <v>6</v>
      </c>
      <c r="J4" s="45">
        <f t="shared" si="0"/>
        <v>0.2857142857142857</v>
      </c>
      <c r="L4" s="156" t="s">
        <v>67</v>
      </c>
      <c r="M4" s="56" t="s">
        <v>73</v>
      </c>
      <c r="N4" s="51" t="s">
        <v>75</v>
      </c>
      <c r="O4" s="51" t="s">
        <v>105</v>
      </c>
      <c r="P4" s="51">
        <v>40</v>
      </c>
      <c r="Q4" s="51" t="s">
        <v>244</v>
      </c>
      <c r="R4" s="52">
        <v>3169</v>
      </c>
    </row>
    <row r="5" spans="1:20" ht="30" customHeight="1" thickTop="1" x14ac:dyDescent="0.25">
      <c r="A5" s="78"/>
      <c r="B5" s="76"/>
      <c r="C5" s="83" t="s">
        <v>254</v>
      </c>
      <c r="D5" s="83" t="s">
        <v>254</v>
      </c>
      <c r="E5" s="82" t="s">
        <v>254</v>
      </c>
      <c r="G5" s="44" t="s">
        <v>255</v>
      </c>
      <c r="H5" s="40">
        <v>2</v>
      </c>
      <c r="I5" s="40">
        <v>3</v>
      </c>
      <c r="J5" s="45">
        <f t="shared" si="0"/>
        <v>0.14285714285714285</v>
      </c>
      <c r="L5" s="156" t="s">
        <v>68</v>
      </c>
      <c r="M5" s="56" t="s">
        <v>76</v>
      </c>
      <c r="N5" s="51" t="s">
        <v>16</v>
      </c>
      <c r="O5" s="51" t="s">
        <v>246</v>
      </c>
      <c r="P5" s="51" t="s">
        <v>246</v>
      </c>
      <c r="Q5" s="51" t="s">
        <v>32</v>
      </c>
      <c r="R5" s="52">
        <v>1399</v>
      </c>
    </row>
    <row r="6" spans="1:20" ht="30" customHeight="1" thickBot="1" x14ac:dyDescent="0.3">
      <c r="A6" s="78"/>
      <c r="B6" s="77"/>
      <c r="C6" s="145" t="s">
        <v>255</v>
      </c>
      <c r="D6" s="145" t="s">
        <v>256</v>
      </c>
      <c r="E6" s="144" t="s">
        <v>257</v>
      </c>
      <c r="G6" s="44" t="s">
        <v>256</v>
      </c>
      <c r="H6" s="40">
        <v>4</v>
      </c>
      <c r="I6" s="40">
        <v>5</v>
      </c>
      <c r="J6" s="45">
        <f t="shared" si="0"/>
        <v>0.23809523809523808</v>
      </c>
      <c r="L6" s="156" t="s">
        <v>69</v>
      </c>
      <c r="M6" s="56" t="s">
        <v>78</v>
      </c>
      <c r="N6" s="51" t="s">
        <v>79</v>
      </c>
      <c r="O6" s="51" t="s">
        <v>77</v>
      </c>
      <c r="P6" s="51" t="s">
        <v>246</v>
      </c>
      <c r="Q6" s="51" t="s">
        <v>81</v>
      </c>
      <c r="R6" s="52">
        <v>2699</v>
      </c>
    </row>
    <row r="7" spans="1:20" ht="30" customHeight="1" thickTop="1" thickBot="1" x14ac:dyDescent="0.3">
      <c r="A7" s="78"/>
      <c r="B7" s="78"/>
      <c r="C7" s="76"/>
      <c r="D7" s="143" t="s">
        <v>255</v>
      </c>
      <c r="E7" s="82" t="s">
        <v>255</v>
      </c>
      <c r="G7" s="46" t="s">
        <v>257</v>
      </c>
      <c r="H7" s="47">
        <v>1</v>
      </c>
      <c r="I7" s="47">
        <v>2</v>
      </c>
      <c r="J7" s="49">
        <f t="shared" si="0"/>
        <v>9.5238095238095233E-2</v>
      </c>
      <c r="L7" s="156" t="s">
        <v>70</v>
      </c>
      <c r="M7" s="56" t="s">
        <v>78</v>
      </c>
      <c r="N7" s="51" t="s">
        <v>82</v>
      </c>
      <c r="O7" s="51" t="s">
        <v>105</v>
      </c>
      <c r="P7" s="51" t="s">
        <v>246</v>
      </c>
      <c r="Q7" s="51" t="s">
        <v>83</v>
      </c>
      <c r="R7" s="52">
        <v>949</v>
      </c>
    </row>
    <row r="8" spans="1:20" ht="30" customHeight="1" thickBot="1" x14ac:dyDescent="0.3">
      <c r="A8" s="78"/>
      <c r="B8" s="78"/>
      <c r="C8" s="77"/>
      <c r="D8" s="85" t="s">
        <v>256</v>
      </c>
      <c r="E8" s="144" t="s">
        <v>257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0.99999999999999989</v>
      </c>
      <c r="L8" s="157" t="s">
        <v>102</v>
      </c>
      <c r="M8" s="56" t="s">
        <v>104</v>
      </c>
      <c r="N8" s="51" t="s">
        <v>16</v>
      </c>
      <c r="O8" s="51" t="s">
        <v>105</v>
      </c>
      <c r="P8" s="51">
        <v>1000</v>
      </c>
      <c r="Q8" s="51" t="s">
        <v>32</v>
      </c>
      <c r="R8" s="52">
        <v>9773</v>
      </c>
    </row>
    <row r="9" spans="1:20" ht="30" customHeight="1" thickTop="1" thickBot="1" x14ac:dyDescent="0.3">
      <c r="A9" s="78"/>
      <c r="B9" s="78"/>
      <c r="C9" s="78"/>
      <c r="D9" s="76"/>
      <c r="E9" s="82" t="s">
        <v>256</v>
      </c>
    </row>
    <row r="10" spans="1:20" ht="30" customHeight="1" thickBot="1" x14ac:dyDescent="0.3">
      <c r="A10" s="78"/>
      <c r="B10" s="78"/>
      <c r="C10" s="78"/>
      <c r="D10" s="78"/>
      <c r="E10" s="146" t="s">
        <v>257</v>
      </c>
      <c r="L10" s="160" t="s">
        <v>263</v>
      </c>
      <c r="M10" s="161" t="s">
        <v>253</v>
      </c>
      <c r="N10" s="161" t="s">
        <v>260</v>
      </c>
      <c r="O10" s="161" t="s">
        <v>255</v>
      </c>
      <c r="P10" s="161" t="s">
        <v>264</v>
      </c>
      <c r="Q10" s="161" t="s">
        <v>256</v>
      </c>
      <c r="R10" s="162" t="s">
        <v>258</v>
      </c>
      <c r="S10" s="162" t="s">
        <v>340</v>
      </c>
      <c r="T10" s="162" t="s">
        <v>341</v>
      </c>
    </row>
    <row r="11" spans="1:20" ht="30" customHeight="1" thickTop="1" x14ac:dyDescent="0.25">
      <c r="E11" s="32"/>
      <c r="L11" s="155" t="s">
        <v>238</v>
      </c>
      <c r="M11" s="55">
        <v>4</v>
      </c>
      <c r="N11" s="53">
        <v>4</v>
      </c>
      <c r="O11" s="53">
        <v>10</v>
      </c>
      <c r="P11" s="53">
        <v>6</v>
      </c>
      <c r="Q11" s="53">
        <v>10</v>
      </c>
      <c r="R11" s="62">
        <v>10</v>
      </c>
      <c r="S11" s="61">
        <f>M11*$M$18+N11*$N$18+O11*$O$18+P11*$P$18+Q11*$Q$18+R11*$R$18</f>
        <v>6.761904761904761</v>
      </c>
      <c r="T11" s="62">
        <v>4</v>
      </c>
    </row>
    <row r="12" spans="1:20" ht="30" customHeight="1" x14ac:dyDescent="0.25">
      <c r="L12" s="163" t="s">
        <v>66</v>
      </c>
      <c r="M12" s="97">
        <v>9</v>
      </c>
      <c r="N12" s="98">
        <v>9</v>
      </c>
      <c r="O12" s="98">
        <v>10</v>
      </c>
      <c r="P12" s="98">
        <v>10</v>
      </c>
      <c r="Q12" s="98">
        <v>8</v>
      </c>
      <c r="R12" s="99">
        <v>1</v>
      </c>
      <c r="S12" s="92">
        <f>M12*$M$18+N12*$N$18+O12*$O$18+P12*$P$18+Q12*$Q$18+R12*$R$18</f>
        <v>8.6190476190476186</v>
      </c>
      <c r="T12" s="99">
        <v>1</v>
      </c>
    </row>
    <row r="13" spans="1:20" ht="30" customHeight="1" x14ac:dyDescent="0.25">
      <c r="L13" s="156" t="s">
        <v>67</v>
      </c>
      <c r="M13" s="56">
        <v>5</v>
      </c>
      <c r="N13" s="51">
        <v>8</v>
      </c>
      <c r="O13" s="51">
        <v>10</v>
      </c>
      <c r="P13" s="51">
        <v>5</v>
      </c>
      <c r="Q13" s="51">
        <v>8</v>
      </c>
      <c r="R13" s="63">
        <v>5</v>
      </c>
      <c r="S13" s="61">
        <f t="shared" ref="S13:S17" si="1">M13*$M$18+N13*$N$18+O13*$O$18+P13*$P$18+Q13*$Q$18+R13*$R$18</f>
        <v>7.2857142857142856</v>
      </c>
      <c r="T13" s="63">
        <v>3</v>
      </c>
    </row>
    <row r="14" spans="1:20" ht="30" customHeight="1" x14ac:dyDescent="0.25">
      <c r="L14" s="156" t="s">
        <v>68</v>
      </c>
      <c r="M14" s="56">
        <v>7</v>
      </c>
      <c r="N14" s="51">
        <v>10</v>
      </c>
      <c r="O14" s="51">
        <v>5</v>
      </c>
      <c r="P14" s="51">
        <v>4</v>
      </c>
      <c r="Q14" s="51">
        <v>3</v>
      </c>
      <c r="R14" s="63">
        <v>7</v>
      </c>
      <c r="S14" s="61">
        <f t="shared" si="1"/>
        <v>6.3333333333333321</v>
      </c>
      <c r="T14" s="63">
        <v>5</v>
      </c>
    </row>
    <row r="15" spans="1:20" ht="30" customHeight="1" x14ac:dyDescent="0.25">
      <c r="L15" s="156" t="s">
        <v>69</v>
      </c>
      <c r="M15" s="56">
        <v>3</v>
      </c>
      <c r="N15" s="51">
        <v>5</v>
      </c>
      <c r="O15" s="51">
        <v>3</v>
      </c>
      <c r="P15" s="51">
        <v>4</v>
      </c>
      <c r="Q15" s="51">
        <v>5</v>
      </c>
      <c r="R15" s="63">
        <v>6</v>
      </c>
      <c r="S15" s="61">
        <f t="shared" si="1"/>
        <v>4.2857142857142856</v>
      </c>
      <c r="T15" s="63">
        <v>7</v>
      </c>
    </row>
    <row r="16" spans="1:20" ht="30" customHeight="1" x14ac:dyDescent="0.25">
      <c r="L16" s="156" t="s">
        <v>70</v>
      </c>
      <c r="M16" s="56">
        <v>3</v>
      </c>
      <c r="N16" s="51">
        <v>5</v>
      </c>
      <c r="O16" s="51">
        <v>10</v>
      </c>
      <c r="P16" s="51">
        <v>4</v>
      </c>
      <c r="Q16" s="51">
        <v>5</v>
      </c>
      <c r="R16" s="63">
        <v>9</v>
      </c>
      <c r="S16" s="61">
        <f t="shared" si="1"/>
        <v>5.4285714285714279</v>
      </c>
      <c r="T16" s="63">
        <v>6</v>
      </c>
    </row>
    <row r="17" spans="12:20" ht="30" customHeight="1" thickBot="1" x14ac:dyDescent="0.3">
      <c r="L17" s="157" t="s">
        <v>102</v>
      </c>
      <c r="M17" s="65">
        <v>10</v>
      </c>
      <c r="N17" s="66">
        <v>10</v>
      </c>
      <c r="O17" s="66">
        <v>10</v>
      </c>
      <c r="P17" s="66">
        <v>8</v>
      </c>
      <c r="Q17" s="66">
        <v>3</v>
      </c>
      <c r="R17" s="67">
        <v>3</v>
      </c>
      <c r="S17" s="148">
        <f t="shared" si="1"/>
        <v>7.8095238095238093</v>
      </c>
      <c r="T17" s="67">
        <v>2</v>
      </c>
    </row>
    <row r="18" spans="12:20" ht="30" customHeight="1" thickBot="1" x14ac:dyDescent="0.3">
      <c r="L18" s="159" t="s">
        <v>265</v>
      </c>
      <c r="M18" s="68">
        <f>J3</f>
        <v>0.19047619047619047</v>
      </c>
      <c r="N18" s="69">
        <f>J4</f>
        <v>0.2857142857142857</v>
      </c>
      <c r="O18" s="69">
        <f>J5</f>
        <v>0.14285714285714285</v>
      </c>
      <c r="P18" s="69">
        <f>J7</f>
        <v>9.5238095238095233E-2</v>
      </c>
      <c r="Q18" s="69">
        <f>J6</f>
        <v>0.23809523809523808</v>
      </c>
      <c r="R18" s="61">
        <f>J2</f>
        <v>4.7619047619047616E-2</v>
      </c>
      <c r="S18" s="61"/>
      <c r="T18" s="61"/>
    </row>
    <row r="20" spans="12:20" ht="30" customHeight="1" x14ac:dyDescent="0.25"/>
    <row r="21" spans="12:20" ht="30" customHeight="1" x14ac:dyDescent="0.25"/>
    <row r="22" spans="12:20" ht="30" customHeight="1" x14ac:dyDescent="0.25"/>
    <row r="23" spans="12:20" ht="30" customHeight="1" x14ac:dyDescent="0.25"/>
    <row r="24" spans="12:20" ht="30" customHeight="1" x14ac:dyDescent="0.25"/>
    <row r="25" spans="12:20" ht="30" customHeight="1" x14ac:dyDescent="0.25"/>
    <row r="26" spans="12:20" ht="30" customHeight="1" x14ac:dyDescent="0.25"/>
    <row r="27" spans="12:20" ht="30" customHeight="1" x14ac:dyDescent="0.25"/>
    <row r="28" spans="12:20" ht="30" customHeight="1" x14ac:dyDescent="0.25"/>
    <row r="29" spans="12:20" ht="30" customHeight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9B7F3-9A21-4590-82C8-8C8CBD326B4E}">
  <sheetPr>
    <tabColor theme="9" tint="-0.249977111117893"/>
  </sheetPr>
  <dimension ref="A1:T29"/>
  <sheetViews>
    <sheetView topLeftCell="B1" workbookViewId="0">
      <selection activeCell="R13" sqref="R13"/>
    </sheetView>
  </sheetViews>
  <sheetFormatPr defaultRowHeight="15" x14ac:dyDescent="0.25"/>
  <cols>
    <col min="1" max="5" width="17.5703125" style="11" customWidth="1"/>
    <col min="6" max="6" width="6.140625" style="11" customWidth="1"/>
    <col min="7" max="7" width="16.28515625" style="11" customWidth="1"/>
    <col min="8" max="10" width="10.7109375" style="11" customWidth="1"/>
    <col min="11" max="11" width="5" style="11" customWidth="1"/>
    <col min="12" max="12" width="22" style="11" customWidth="1"/>
    <col min="13" max="13" width="32.7109375" style="11" customWidth="1"/>
    <col min="14" max="14" width="29.28515625" style="11" customWidth="1"/>
    <col min="15" max="15" width="9.140625" style="11"/>
    <col min="16" max="16" width="8" style="11" customWidth="1"/>
    <col min="17" max="17" width="9.5703125" style="11" customWidth="1"/>
    <col min="18" max="18" width="12.140625" style="11" customWidth="1"/>
    <col min="19" max="16384" width="9.140625" style="11"/>
  </cols>
  <sheetData>
    <row r="1" spans="1:20" ht="30" customHeight="1" thickBot="1" x14ac:dyDescent="0.3">
      <c r="A1" s="132" t="s">
        <v>252</v>
      </c>
      <c r="B1" s="75" t="s">
        <v>252</v>
      </c>
      <c r="C1" s="75" t="s">
        <v>252</v>
      </c>
      <c r="D1" s="80" t="s">
        <v>252</v>
      </c>
      <c r="E1" s="149" t="s">
        <v>252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253</v>
      </c>
      <c r="N1" s="161" t="s">
        <v>260</v>
      </c>
      <c r="O1" s="161" t="s">
        <v>255</v>
      </c>
      <c r="P1" s="161" t="s">
        <v>264</v>
      </c>
      <c r="Q1" s="161" t="s">
        <v>256</v>
      </c>
      <c r="R1" s="162" t="s">
        <v>258</v>
      </c>
    </row>
    <row r="2" spans="1:20" ht="30" customHeight="1" thickBot="1" x14ac:dyDescent="0.3">
      <c r="A2" s="79" t="s">
        <v>253</v>
      </c>
      <c r="B2" s="85" t="s">
        <v>254</v>
      </c>
      <c r="C2" s="85" t="s">
        <v>255</v>
      </c>
      <c r="D2" s="145" t="s">
        <v>256</v>
      </c>
      <c r="E2" s="144" t="s">
        <v>257</v>
      </c>
      <c r="G2" s="44" t="s">
        <v>258</v>
      </c>
      <c r="H2" s="40">
        <v>2</v>
      </c>
      <c r="I2" s="40">
        <v>3</v>
      </c>
      <c r="J2" s="45">
        <f>I2/$I$8</f>
        <v>0.14285714285714285</v>
      </c>
      <c r="L2" s="155" t="s">
        <v>238</v>
      </c>
      <c r="M2" s="55" t="s">
        <v>240</v>
      </c>
      <c r="N2" s="53" t="s">
        <v>241</v>
      </c>
      <c r="O2" s="53" t="s">
        <v>105</v>
      </c>
      <c r="P2" s="53">
        <v>50</v>
      </c>
      <c r="Q2" s="53" t="s">
        <v>242</v>
      </c>
      <c r="R2" s="54">
        <v>819</v>
      </c>
    </row>
    <row r="3" spans="1:20" ht="30" customHeight="1" thickTop="1" x14ac:dyDescent="0.25">
      <c r="A3" s="76"/>
      <c r="B3" s="83" t="s">
        <v>253</v>
      </c>
      <c r="C3" s="147" t="s">
        <v>253</v>
      </c>
      <c r="D3" s="83" t="s">
        <v>253</v>
      </c>
      <c r="E3" s="82" t="s">
        <v>253</v>
      </c>
      <c r="G3" s="44" t="s">
        <v>259</v>
      </c>
      <c r="H3" s="40">
        <v>5</v>
      </c>
      <c r="I3" s="40">
        <v>6</v>
      </c>
      <c r="J3" s="45">
        <f t="shared" ref="J3:J7" si="0">I3/$I$8</f>
        <v>0.2857142857142857</v>
      </c>
      <c r="L3" s="156" t="s">
        <v>66</v>
      </c>
      <c r="M3" s="56" t="s">
        <v>71</v>
      </c>
      <c r="N3" s="51" t="s">
        <v>72</v>
      </c>
      <c r="O3" s="51" t="s">
        <v>105</v>
      </c>
      <c r="P3" s="51" t="s">
        <v>262</v>
      </c>
      <c r="Q3" s="51" t="s">
        <v>243</v>
      </c>
      <c r="R3" s="52">
        <v>13390</v>
      </c>
    </row>
    <row r="4" spans="1:20" ht="30" customHeight="1" thickBot="1" x14ac:dyDescent="0.3">
      <c r="A4" s="77"/>
      <c r="B4" s="145" t="s">
        <v>254</v>
      </c>
      <c r="C4" s="145" t="s">
        <v>255</v>
      </c>
      <c r="D4" s="145" t="s">
        <v>256</v>
      </c>
      <c r="E4" s="144" t="s">
        <v>257</v>
      </c>
      <c r="G4" s="44" t="s">
        <v>260</v>
      </c>
      <c r="H4" s="40">
        <v>2</v>
      </c>
      <c r="I4" s="40">
        <v>3</v>
      </c>
      <c r="J4" s="45">
        <f t="shared" si="0"/>
        <v>0.14285714285714285</v>
      </c>
      <c r="L4" s="156" t="s">
        <v>67</v>
      </c>
      <c r="M4" s="56" t="s">
        <v>73</v>
      </c>
      <c r="N4" s="51" t="s">
        <v>75</v>
      </c>
      <c r="O4" s="51" t="s">
        <v>105</v>
      </c>
      <c r="P4" s="51">
        <v>40</v>
      </c>
      <c r="Q4" s="51" t="s">
        <v>244</v>
      </c>
      <c r="R4" s="52">
        <v>3169</v>
      </c>
    </row>
    <row r="5" spans="1:20" ht="30" customHeight="1" thickTop="1" x14ac:dyDescent="0.25">
      <c r="A5" s="78"/>
      <c r="B5" s="76"/>
      <c r="C5" s="173" t="s">
        <v>254</v>
      </c>
      <c r="D5" s="83" t="s">
        <v>254</v>
      </c>
      <c r="E5" s="174" t="s">
        <v>254</v>
      </c>
      <c r="G5" s="44" t="s">
        <v>255</v>
      </c>
      <c r="H5" s="40">
        <v>3</v>
      </c>
      <c r="I5" s="40">
        <v>4</v>
      </c>
      <c r="J5" s="45">
        <f t="shared" si="0"/>
        <v>0.19047619047619047</v>
      </c>
      <c r="L5" s="156" t="s">
        <v>68</v>
      </c>
      <c r="M5" s="56" t="s">
        <v>76</v>
      </c>
      <c r="N5" s="51" t="s">
        <v>16</v>
      </c>
      <c r="O5" s="51" t="s">
        <v>246</v>
      </c>
      <c r="P5" s="51" t="s">
        <v>246</v>
      </c>
      <c r="Q5" s="51" t="s">
        <v>32</v>
      </c>
      <c r="R5" s="52">
        <v>1399</v>
      </c>
    </row>
    <row r="6" spans="1:20" ht="30" customHeight="1" thickBot="1" x14ac:dyDescent="0.3">
      <c r="A6" s="78"/>
      <c r="B6" s="77"/>
      <c r="C6" s="85" t="s">
        <v>255</v>
      </c>
      <c r="D6" s="145" t="s">
        <v>256</v>
      </c>
      <c r="E6" s="81" t="s">
        <v>257</v>
      </c>
      <c r="G6" s="44" t="s">
        <v>256</v>
      </c>
      <c r="H6" s="40">
        <v>0</v>
      </c>
      <c r="I6" s="40">
        <v>1</v>
      </c>
      <c r="J6" s="45">
        <f t="shared" si="0"/>
        <v>4.7619047619047616E-2</v>
      </c>
      <c r="L6" s="156" t="s">
        <v>69</v>
      </c>
      <c r="M6" s="56" t="s">
        <v>78</v>
      </c>
      <c r="N6" s="51" t="s">
        <v>79</v>
      </c>
      <c r="O6" s="51" t="s">
        <v>77</v>
      </c>
      <c r="P6" s="51" t="s">
        <v>246</v>
      </c>
      <c r="Q6" s="51" t="s">
        <v>81</v>
      </c>
      <c r="R6" s="52">
        <v>2699</v>
      </c>
    </row>
    <row r="7" spans="1:20" ht="30" customHeight="1" thickTop="1" thickBot="1" x14ac:dyDescent="0.3">
      <c r="A7" s="78"/>
      <c r="B7" s="78"/>
      <c r="C7" s="76"/>
      <c r="D7" s="83" t="s">
        <v>255</v>
      </c>
      <c r="E7" s="77" t="s">
        <v>255</v>
      </c>
      <c r="G7" s="46" t="s">
        <v>257</v>
      </c>
      <c r="H7" s="47">
        <v>3</v>
      </c>
      <c r="I7" s="47">
        <v>4</v>
      </c>
      <c r="J7" s="49">
        <f t="shared" si="0"/>
        <v>0.19047619047619047</v>
      </c>
      <c r="L7" s="156" t="s">
        <v>70</v>
      </c>
      <c r="M7" s="56" t="s">
        <v>78</v>
      </c>
      <c r="N7" s="51" t="s">
        <v>82</v>
      </c>
      <c r="O7" s="51" t="s">
        <v>105</v>
      </c>
      <c r="P7" s="51" t="s">
        <v>246</v>
      </c>
      <c r="Q7" s="51" t="s">
        <v>83</v>
      </c>
      <c r="R7" s="52">
        <v>949</v>
      </c>
    </row>
    <row r="8" spans="1:20" ht="30" customHeight="1" thickBot="1" x14ac:dyDescent="0.3">
      <c r="A8" s="78"/>
      <c r="B8" s="78"/>
      <c r="C8" s="77"/>
      <c r="D8" s="145" t="s">
        <v>256</v>
      </c>
      <c r="E8" s="81" t="s">
        <v>257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1</v>
      </c>
      <c r="L8" s="157" t="s">
        <v>102</v>
      </c>
      <c r="M8" s="56" t="s">
        <v>104</v>
      </c>
      <c r="N8" s="51" t="s">
        <v>16</v>
      </c>
      <c r="O8" s="51" t="s">
        <v>105</v>
      </c>
      <c r="P8" s="51">
        <v>1000</v>
      </c>
      <c r="Q8" s="51" t="s">
        <v>32</v>
      </c>
      <c r="R8" s="52">
        <v>9773</v>
      </c>
    </row>
    <row r="9" spans="1:20" ht="30" customHeight="1" thickTop="1" thickBot="1" x14ac:dyDescent="0.3">
      <c r="A9" s="78"/>
      <c r="B9" s="78"/>
      <c r="C9" s="78"/>
      <c r="D9" s="76"/>
      <c r="E9" s="77" t="s">
        <v>256</v>
      </c>
    </row>
    <row r="10" spans="1:20" ht="30" customHeight="1" thickBot="1" x14ac:dyDescent="0.3">
      <c r="A10" s="78"/>
      <c r="B10" s="78"/>
      <c r="C10" s="78"/>
      <c r="D10" s="78"/>
      <c r="E10" s="108" t="s">
        <v>257</v>
      </c>
      <c r="L10" s="160" t="s">
        <v>263</v>
      </c>
      <c r="M10" s="161" t="s">
        <v>253</v>
      </c>
      <c r="N10" s="161" t="s">
        <v>260</v>
      </c>
      <c r="O10" s="161" t="s">
        <v>255</v>
      </c>
      <c r="P10" s="161" t="s">
        <v>264</v>
      </c>
      <c r="Q10" s="161" t="s">
        <v>256</v>
      </c>
      <c r="R10" s="162" t="s">
        <v>258</v>
      </c>
      <c r="S10" s="162" t="s">
        <v>340</v>
      </c>
      <c r="T10" s="162" t="s">
        <v>341</v>
      </c>
    </row>
    <row r="11" spans="1:20" ht="30" customHeight="1" thickTop="1" x14ac:dyDescent="0.25">
      <c r="E11" s="32"/>
      <c r="L11" s="155" t="s">
        <v>238</v>
      </c>
      <c r="M11" s="55">
        <v>4</v>
      </c>
      <c r="N11" s="53">
        <v>3</v>
      </c>
      <c r="O11" s="53">
        <v>10</v>
      </c>
      <c r="P11" s="53">
        <v>6</v>
      </c>
      <c r="Q11" s="53">
        <v>10</v>
      </c>
      <c r="R11" s="62">
        <v>10</v>
      </c>
      <c r="S11" s="61">
        <f>M11*$M$18+N11*$N$18+O11*$O$18+P11*$P$18+Q11*$Q$18+R11*$R$18</f>
        <v>6.5238095238095237</v>
      </c>
      <c r="T11" s="62">
        <v>5</v>
      </c>
    </row>
    <row r="12" spans="1:20" ht="30" customHeight="1" x14ac:dyDescent="0.25">
      <c r="L12" s="156" t="s">
        <v>66</v>
      </c>
      <c r="M12" s="56">
        <v>9</v>
      </c>
      <c r="N12" s="51">
        <v>9</v>
      </c>
      <c r="O12" s="51">
        <v>10</v>
      </c>
      <c r="P12" s="51">
        <v>10</v>
      </c>
      <c r="Q12" s="51">
        <v>8</v>
      </c>
      <c r="R12" s="63">
        <v>1</v>
      </c>
      <c r="S12" s="61">
        <f>M12*$M$18+N12*$N$18+O12*$O$18+P12*$P$18+Q12*$Q$18+R12*$R$18</f>
        <v>8.1904761904761898</v>
      </c>
      <c r="T12" s="63">
        <v>2</v>
      </c>
    </row>
    <row r="13" spans="1:20" ht="30" customHeight="1" x14ac:dyDescent="0.25">
      <c r="L13" s="156" t="s">
        <v>67</v>
      </c>
      <c r="M13" s="56">
        <v>5</v>
      </c>
      <c r="N13" s="51">
        <v>8</v>
      </c>
      <c r="O13" s="51">
        <v>10</v>
      </c>
      <c r="P13" s="51">
        <v>5</v>
      </c>
      <c r="Q13" s="51">
        <v>8</v>
      </c>
      <c r="R13" s="63">
        <v>5</v>
      </c>
      <c r="S13" s="61">
        <f t="shared" ref="S13:S17" si="1">M13*$M$18+N13*$N$18+O13*$O$18+P13*$P$18+Q13*$Q$18+R13*$R$18</f>
        <v>6.5238095238095246</v>
      </c>
      <c r="T13" s="63">
        <v>3</v>
      </c>
    </row>
    <row r="14" spans="1:20" ht="30" customHeight="1" x14ac:dyDescent="0.25">
      <c r="L14" s="156" t="s">
        <v>68</v>
      </c>
      <c r="M14" s="56">
        <v>7</v>
      </c>
      <c r="N14" s="51">
        <v>10</v>
      </c>
      <c r="O14" s="51">
        <v>3</v>
      </c>
      <c r="P14" s="51">
        <v>4</v>
      </c>
      <c r="Q14" s="51">
        <v>3</v>
      </c>
      <c r="R14" s="63">
        <v>7</v>
      </c>
      <c r="S14" s="61">
        <f t="shared" si="1"/>
        <v>5.9047619047619051</v>
      </c>
      <c r="T14" s="63">
        <v>4</v>
      </c>
    </row>
    <row r="15" spans="1:20" ht="30" customHeight="1" x14ac:dyDescent="0.25">
      <c r="L15" s="156" t="s">
        <v>69</v>
      </c>
      <c r="M15" s="56">
        <v>3</v>
      </c>
      <c r="N15" s="51">
        <v>5</v>
      </c>
      <c r="O15" s="51">
        <v>5</v>
      </c>
      <c r="P15" s="51">
        <v>4</v>
      </c>
      <c r="Q15" s="51">
        <v>5</v>
      </c>
      <c r="R15" s="63">
        <v>6</v>
      </c>
      <c r="S15" s="61">
        <f t="shared" si="1"/>
        <v>4.3809523809523805</v>
      </c>
      <c r="T15" s="63">
        <v>7</v>
      </c>
    </row>
    <row r="16" spans="1:20" ht="30" customHeight="1" x14ac:dyDescent="0.25">
      <c r="L16" s="156" t="s">
        <v>70</v>
      </c>
      <c r="M16" s="56">
        <v>3</v>
      </c>
      <c r="N16" s="51">
        <v>5</v>
      </c>
      <c r="O16" s="51">
        <v>10</v>
      </c>
      <c r="P16" s="51">
        <v>4</v>
      </c>
      <c r="Q16" s="51">
        <v>5</v>
      </c>
      <c r="R16" s="63">
        <v>9</v>
      </c>
      <c r="S16" s="61">
        <f t="shared" si="1"/>
        <v>5.761904761904761</v>
      </c>
      <c r="T16" s="63">
        <v>6</v>
      </c>
    </row>
    <row r="17" spans="12:20" ht="30" customHeight="1" thickBot="1" x14ac:dyDescent="0.3">
      <c r="L17" s="158" t="s">
        <v>102</v>
      </c>
      <c r="M17" s="93">
        <v>10</v>
      </c>
      <c r="N17" s="94">
        <v>10</v>
      </c>
      <c r="O17" s="94">
        <v>10</v>
      </c>
      <c r="P17" s="94">
        <v>8</v>
      </c>
      <c r="Q17" s="94">
        <v>3</v>
      </c>
      <c r="R17" s="95">
        <v>3</v>
      </c>
      <c r="S17" s="96">
        <f t="shared" si="1"/>
        <v>8.2857142857142847</v>
      </c>
      <c r="T17" s="95">
        <v>1</v>
      </c>
    </row>
    <row r="18" spans="12:20" ht="30" customHeight="1" thickBot="1" x14ac:dyDescent="0.3">
      <c r="L18" s="159" t="s">
        <v>265</v>
      </c>
      <c r="M18" s="68">
        <f>J3</f>
        <v>0.2857142857142857</v>
      </c>
      <c r="N18" s="69">
        <f>J4</f>
        <v>0.14285714285714285</v>
      </c>
      <c r="O18" s="69">
        <f>J5</f>
        <v>0.19047619047619047</v>
      </c>
      <c r="P18" s="69">
        <f>J7</f>
        <v>0.19047619047619047</v>
      </c>
      <c r="Q18" s="69">
        <f>J6</f>
        <v>4.7619047619047616E-2</v>
      </c>
      <c r="R18" s="61">
        <f>J2</f>
        <v>0.14285714285714285</v>
      </c>
      <c r="S18" s="61"/>
      <c r="T18" s="61"/>
    </row>
    <row r="20" spans="12:20" ht="30" customHeight="1" x14ac:dyDescent="0.25"/>
    <row r="21" spans="12:20" ht="30" customHeight="1" x14ac:dyDescent="0.25"/>
    <row r="22" spans="12:20" ht="30" customHeight="1" x14ac:dyDescent="0.25"/>
    <row r="23" spans="12:20" ht="30" customHeight="1" x14ac:dyDescent="0.25"/>
    <row r="24" spans="12:20" ht="30" customHeight="1" x14ac:dyDescent="0.25"/>
    <row r="25" spans="12:20" ht="30" customHeight="1" x14ac:dyDescent="0.25"/>
    <row r="26" spans="12:20" ht="30" customHeight="1" x14ac:dyDescent="0.25"/>
    <row r="27" spans="12:20" ht="30" customHeight="1" x14ac:dyDescent="0.25"/>
    <row r="28" spans="12:20" ht="30" customHeight="1" x14ac:dyDescent="0.25"/>
    <row r="29" spans="12:20" ht="30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907F1-FC7D-4124-B099-EB2B61955525}">
  <dimension ref="A1:K11"/>
  <sheetViews>
    <sheetView workbookViewId="0">
      <selection activeCell="A9" sqref="A9:I9"/>
    </sheetView>
  </sheetViews>
  <sheetFormatPr defaultRowHeight="15" x14ac:dyDescent="0.25"/>
  <cols>
    <col min="1" max="1" width="50.7109375" style="4" customWidth="1"/>
    <col min="2" max="2" width="41.85546875" style="4" customWidth="1"/>
    <col min="3" max="3" width="19.140625" style="4" customWidth="1"/>
    <col min="4" max="4" width="34.28515625" style="4" customWidth="1"/>
    <col min="5" max="6" width="21.7109375" style="4" customWidth="1"/>
    <col min="7" max="7" width="23.28515625" style="4" customWidth="1"/>
    <col min="8" max="8" width="19.28515625" style="4" customWidth="1"/>
    <col min="9" max="9" width="24" style="1" customWidth="1"/>
    <col min="10" max="16384" width="9.140625" style="1"/>
  </cols>
  <sheetData>
    <row r="1" spans="1:11" s="5" customFormat="1" ht="32.25" customHeight="1" x14ac:dyDescent="0.25">
      <c r="A1" s="5" t="s">
        <v>333</v>
      </c>
      <c r="B1" s="5" t="s">
        <v>263</v>
      </c>
      <c r="C1" s="6" t="s">
        <v>259</v>
      </c>
      <c r="D1" s="6" t="s">
        <v>260</v>
      </c>
      <c r="E1" s="6" t="s">
        <v>349</v>
      </c>
      <c r="F1" s="6" t="s">
        <v>266</v>
      </c>
      <c r="G1" s="6" t="s">
        <v>350</v>
      </c>
      <c r="H1" s="5" t="s">
        <v>258</v>
      </c>
      <c r="I1" s="6" t="s">
        <v>335</v>
      </c>
      <c r="J1" s="6"/>
      <c r="K1" s="6"/>
    </row>
    <row r="2" spans="1:11" s="7" customFormat="1" ht="21" customHeight="1" x14ac:dyDescent="0.25">
      <c r="A2" s="177" t="s">
        <v>351</v>
      </c>
      <c r="B2" s="178"/>
      <c r="C2" s="178"/>
      <c r="D2" s="178"/>
      <c r="E2" s="178"/>
      <c r="F2" s="178"/>
      <c r="G2" s="178"/>
      <c r="H2" s="178"/>
      <c r="I2" s="178"/>
      <c r="J2" s="70"/>
    </row>
    <row r="3" spans="1:11" ht="29.25" customHeight="1" x14ac:dyDescent="0.25">
      <c r="A3" s="8" t="s">
        <v>9</v>
      </c>
      <c r="B3" s="4" t="s">
        <v>85</v>
      </c>
      <c r="C3" s="4" t="s">
        <v>93</v>
      </c>
      <c r="D3" s="4" t="s">
        <v>31</v>
      </c>
      <c r="E3" s="4" t="s">
        <v>274</v>
      </c>
      <c r="F3" s="4" t="s">
        <v>272</v>
      </c>
      <c r="G3" s="4" t="s">
        <v>270</v>
      </c>
      <c r="H3" s="71">
        <v>359</v>
      </c>
      <c r="I3" s="1" t="s">
        <v>273</v>
      </c>
    </row>
    <row r="4" spans="1:11" ht="29.25" customHeight="1" x14ac:dyDescent="0.25">
      <c r="A4" s="8" t="s">
        <v>5</v>
      </c>
      <c r="B4" s="4" t="s">
        <v>86</v>
      </c>
      <c r="C4" s="4" t="s">
        <v>43</v>
      </c>
      <c r="D4" s="4" t="s">
        <v>16</v>
      </c>
      <c r="E4" s="4" t="s">
        <v>267</v>
      </c>
      <c r="F4" s="4" t="s">
        <v>272</v>
      </c>
      <c r="G4" s="4" t="s">
        <v>270</v>
      </c>
      <c r="H4" s="71">
        <v>779</v>
      </c>
    </row>
    <row r="5" spans="1:11" ht="29.25" customHeight="1" x14ac:dyDescent="0.25">
      <c r="A5" s="8" t="s">
        <v>6</v>
      </c>
      <c r="B5" s="4" t="s">
        <v>87</v>
      </c>
      <c r="C5" s="4" t="s">
        <v>53</v>
      </c>
      <c r="D5" s="4" t="s">
        <v>94</v>
      </c>
      <c r="E5" s="4" t="s">
        <v>246</v>
      </c>
      <c r="F5" s="4" t="s">
        <v>77</v>
      </c>
      <c r="G5" s="4" t="s">
        <v>270</v>
      </c>
      <c r="H5" s="71">
        <v>359</v>
      </c>
      <c r="I5" s="1" t="s">
        <v>276</v>
      </c>
    </row>
    <row r="6" spans="1:11" ht="29.25" customHeight="1" x14ac:dyDescent="0.25">
      <c r="A6" s="8" t="s">
        <v>7</v>
      </c>
      <c r="B6" s="4" t="s">
        <v>89</v>
      </c>
      <c r="C6" s="4" t="s">
        <v>95</v>
      </c>
      <c r="D6" s="4" t="s">
        <v>79</v>
      </c>
      <c r="E6" s="4" t="s">
        <v>268</v>
      </c>
      <c r="F6" s="4" t="s">
        <v>272</v>
      </c>
      <c r="G6" s="4" t="s">
        <v>270</v>
      </c>
      <c r="H6" s="71">
        <v>1249</v>
      </c>
    </row>
    <row r="7" spans="1:11" ht="29.25" customHeight="1" x14ac:dyDescent="0.25">
      <c r="A7" s="8" t="s">
        <v>10</v>
      </c>
      <c r="B7" s="4" t="s">
        <v>88</v>
      </c>
      <c r="C7" s="4" t="s">
        <v>53</v>
      </c>
      <c r="D7" s="4" t="s">
        <v>31</v>
      </c>
      <c r="E7" s="4" t="s">
        <v>269</v>
      </c>
      <c r="F7" s="4" t="s">
        <v>272</v>
      </c>
      <c r="G7" s="4" t="s">
        <v>271</v>
      </c>
      <c r="H7" s="71">
        <v>449</v>
      </c>
      <c r="I7" s="1" t="s">
        <v>275</v>
      </c>
    </row>
    <row r="8" spans="1:11" ht="29.25" customHeight="1" x14ac:dyDescent="0.25">
      <c r="A8" s="8" t="s">
        <v>84</v>
      </c>
      <c r="B8" s="4" t="s">
        <v>90</v>
      </c>
      <c r="C8" s="4" t="s">
        <v>96</v>
      </c>
      <c r="D8" s="4" t="s">
        <v>34</v>
      </c>
      <c r="E8" s="4" t="s">
        <v>268</v>
      </c>
      <c r="F8" s="4" t="s">
        <v>272</v>
      </c>
      <c r="G8" s="4" t="s">
        <v>270</v>
      </c>
      <c r="H8" s="71">
        <v>1419</v>
      </c>
    </row>
    <row r="9" spans="1:11" s="7" customFormat="1" ht="21" customHeight="1" x14ac:dyDescent="0.25">
      <c r="A9" s="179" t="s">
        <v>352</v>
      </c>
      <c r="B9" s="180"/>
      <c r="C9" s="180"/>
      <c r="D9" s="180"/>
      <c r="E9" s="180"/>
      <c r="F9" s="180"/>
      <c r="G9" s="180"/>
      <c r="H9" s="180"/>
      <c r="I9" s="180"/>
      <c r="J9" s="70"/>
    </row>
    <row r="10" spans="1:11" ht="30" x14ac:dyDescent="0.25">
      <c r="A10" s="8" t="s">
        <v>4</v>
      </c>
      <c r="B10" s="4" t="s">
        <v>91</v>
      </c>
      <c r="C10" s="4" t="s">
        <v>3</v>
      </c>
      <c r="D10" s="4" t="s">
        <v>74</v>
      </c>
      <c r="G10" s="4" t="s">
        <v>97</v>
      </c>
      <c r="H10" s="4">
        <v>1039</v>
      </c>
      <c r="I10" s="4" t="s">
        <v>98</v>
      </c>
    </row>
    <row r="11" spans="1:11" ht="45" x14ac:dyDescent="0.25">
      <c r="A11" s="8" t="s">
        <v>8</v>
      </c>
      <c r="B11" s="4" t="s">
        <v>92</v>
      </c>
      <c r="C11" s="4" t="s">
        <v>3</v>
      </c>
      <c r="D11" s="4" t="s">
        <v>99</v>
      </c>
      <c r="G11" s="4" t="s">
        <v>100</v>
      </c>
      <c r="H11" s="4">
        <v>1199</v>
      </c>
      <c r="I11" s="4" t="s">
        <v>101</v>
      </c>
    </row>
  </sheetData>
  <mergeCells count="2">
    <mergeCell ref="A2:I2"/>
    <mergeCell ref="A9:I9"/>
  </mergeCells>
  <hyperlinks>
    <hyperlink ref="A5" r:id="rId1" xr:uid="{DB810268-0574-41CF-B388-D75699FA9B4D}"/>
    <hyperlink ref="A11" r:id="rId2" xr:uid="{8C59B883-E222-4EAF-B866-37406B22326B}"/>
    <hyperlink ref="A3" r:id="rId3" xr:uid="{018A2C52-B846-42A6-9F15-BEBC511CB608}"/>
    <hyperlink ref="A6" r:id="rId4" xr:uid="{24EBCFE0-5A49-43BE-BF06-56B6E53A62A3}"/>
    <hyperlink ref="A7" r:id="rId5" xr:uid="{8AFBA9B0-046B-42B7-BDEB-5BD5BDAD6864}"/>
    <hyperlink ref="A10" r:id="rId6" location="recenze" xr:uid="{49CC3207-67D8-4FA3-9A72-E49792CCDE7E}"/>
    <hyperlink ref="A8" r:id="rId7" xr:uid="{76285F5B-0775-4C98-BD3A-C50B99CE6A4D}"/>
    <hyperlink ref="A4" r:id="rId8" xr:uid="{076A96FB-CE1F-4A6D-A6C8-DCA8A2AD6E0B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2A29D-E67B-44D2-805D-D968DB9C0315}">
  <sheetPr>
    <tabColor theme="8" tint="-0.249977111117893"/>
  </sheetPr>
  <dimension ref="A1:T29"/>
  <sheetViews>
    <sheetView topLeftCell="A11" workbookViewId="0">
      <selection activeCell="T20" sqref="T20"/>
    </sheetView>
  </sheetViews>
  <sheetFormatPr defaultRowHeight="15" x14ac:dyDescent="0.25"/>
  <cols>
    <col min="1" max="5" width="16" style="11" customWidth="1"/>
    <col min="6" max="6" width="5.7109375" style="11" customWidth="1"/>
    <col min="7" max="7" width="16.28515625" style="11" customWidth="1"/>
    <col min="8" max="10" width="10.7109375" style="11" customWidth="1"/>
    <col min="11" max="11" width="5.5703125" style="11" customWidth="1"/>
    <col min="12" max="12" width="22" style="11" customWidth="1"/>
    <col min="13" max="13" width="15.5703125" style="11" customWidth="1"/>
    <col min="14" max="14" width="25.5703125" style="11" customWidth="1"/>
    <col min="15" max="16" width="9.140625" style="11"/>
    <col min="17" max="17" width="9.5703125" style="11" customWidth="1"/>
    <col min="18" max="18" width="11.85546875" style="11" customWidth="1"/>
    <col min="19" max="16384" width="9.140625" style="11"/>
  </cols>
  <sheetData>
    <row r="1" spans="1:20" ht="30" customHeight="1" thickBot="1" x14ac:dyDescent="0.3">
      <c r="A1" s="25" t="s">
        <v>253</v>
      </c>
      <c r="B1" s="80" t="s">
        <v>253</v>
      </c>
      <c r="C1" s="80" t="s">
        <v>253</v>
      </c>
      <c r="D1" s="80" t="s">
        <v>253</v>
      </c>
      <c r="E1" s="86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253</v>
      </c>
      <c r="N1" s="161" t="s">
        <v>260</v>
      </c>
      <c r="O1" s="161" t="s">
        <v>277</v>
      </c>
      <c r="P1" s="161" t="s">
        <v>255</v>
      </c>
      <c r="Q1" s="161" t="s">
        <v>278</v>
      </c>
      <c r="R1" s="162" t="s">
        <v>252</v>
      </c>
    </row>
    <row r="2" spans="1:20" ht="30" customHeight="1" thickBot="1" x14ac:dyDescent="0.3">
      <c r="A2" s="79" t="s">
        <v>260</v>
      </c>
      <c r="B2" s="31" t="s">
        <v>279</v>
      </c>
      <c r="C2" s="31" t="s">
        <v>255</v>
      </c>
      <c r="D2" s="31" t="s">
        <v>278</v>
      </c>
      <c r="E2" s="81" t="s">
        <v>258</v>
      </c>
      <c r="G2" s="44" t="s">
        <v>253</v>
      </c>
      <c r="H2" s="40">
        <v>3</v>
      </c>
      <c r="I2" s="40">
        <v>4</v>
      </c>
      <c r="J2" s="45">
        <f>I2/$I$8</f>
        <v>0.19047619047619047</v>
      </c>
      <c r="L2" s="155" t="s">
        <v>85</v>
      </c>
      <c r="M2" s="55" t="s">
        <v>93</v>
      </c>
      <c r="N2" s="53" t="s">
        <v>31</v>
      </c>
      <c r="O2" s="53" t="s">
        <v>274</v>
      </c>
      <c r="P2" s="53" t="s">
        <v>272</v>
      </c>
      <c r="Q2" s="53" t="s">
        <v>270</v>
      </c>
      <c r="R2" s="72">
        <v>359</v>
      </c>
    </row>
    <row r="3" spans="1:20" ht="30" customHeight="1" thickTop="1" x14ac:dyDescent="0.25">
      <c r="B3" s="84" t="s">
        <v>260</v>
      </c>
      <c r="C3" s="83" t="s">
        <v>260</v>
      </c>
      <c r="D3" s="83" t="s">
        <v>260</v>
      </c>
      <c r="E3" s="82" t="s">
        <v>260</v>
      </c>
      <c r="G3" s="44" t="s">
        <v>260</v>
      </c>
      <c r="H3" s="40">
        <v>5</v>
      </c>
      <c r="I3" s="40">
        <v>6</v>
      </c>
      <c r="J3" s="45">
        <f t="shared" ref="J3:J7" si="0">I3/$I$8</f>
        <v>0.2857142857142857</v>
      </c>
      <c r="L3" s="156" t="s">
        <v>86</v>
      </c>
      <c r="M3" s="56" t="s">
        <v>43</v>
      </c>
      <c r="N3" s="51" t="s">
        <v>16</v>
      </c>
      <c r="O3" s="51" t="s">
        <v>267</v>
      </c>
      <c r="P3" s="51" t="s">
        <v>272</v>
      </c>
      <c r="Q3" s="51" t="s">
        <v>270</v>
      </c>
      <c r="R3" s="73">
        <v>779</v>
      </c>
    </row>
    <row r="4" spans="1:20" ht="30" customHeight="1" thickBot="1" x14ac:dyDescent="0.3">
      <c r="B4" s="87" t="s">
        <v>279</v>
      </c>
      <c r="C4" s="31" t="s">
        <v>255</v>
      </c>
      <c r="D4" s="31" t="s">
        <v>278</v>
      </c>
      <c r="E4" s="34" t="s">
        <v>258</v>
      </c>
      <c r="G4" s="44" t="s">
        <v>279</v>
      </c>
      <c r="H4" s="40">
        <v>0</v>
      </c>
      <c r="I4" s="40">
        <v>1</v>
      </c>
      <c r="J4" s="45">
        <f t="shared" si="0"/>
        <v>4.7619047619047616E-2</v>
      </c>
      <c r="L4" s="156" t="s">
        <v>87</v>
      </c>
      <c r="M4" s="56" t="s">
        <v>53</v>
      </c>
      <c r="N4" s="51" t="s">
        <v>94</v>
      </c>
      <c r="O4" s="51" t="s">
        <v>246</v>
      </c>
      <c r="P4" s="51" t="s">
        <v>77</v>
      </c>
      <c r="Q4" s="51" t="s">
        <v>270</v>
      </c>
      <c r="R4" s="73">
        <v>359</v>
      </c>
    </row>
    <row r="5" spans="1:20" ht="30" customHeight="1" thickTop="1" x14ac:dyDescent="0.25">
      <c r="B5" s="78"/>
      <c r="C5" s="88" t="s">
        <v>279</v>
      </c>
      <c r="D5" s="27" t="s">
        <v>279</v>
      </c>
      <c r="E5" s="36" t="s">
        <v>279</v>
      </c>
      <c r="G5" s="44" t="s">
        <v>255</v>
      </c>
      <c r="H5" s="40">
        <v>1</v>
      </c>
      <c r="I5" s="40">
        <v>2</v>
      </c>
      <c r="J5" s="45">
        <f t="shared" si="0"/>
        <v>9.5238095238095233E-2</v>
      </c>
      <c r="L5" s="156" t="s">
        <v>89</v>
      </c>
      <c r="M5" s="56" t="s">
        <v>95</v>
      </c>
      <c r="N5" s="51" t="s">
        <v>79</v>
      </c>
      <c r="O5" s="51" t="s">
        <v>268</v>
      </c>
      <c r="P5" s="51" t="s">
        <v>272</v>
      </c>
      <c r="Q5" s="51" t="s">
        <v>270</v>
      </c>
      <c r="R5" s="73">
        <v>1249</v>
      </c>
    </row>
    <row r="6" spans="1:20" ht="30" customHeight="1" thickBot="1" x14ac:dyDescent="0.3">
      <c r="B6" s="78"/>
      <c r="C6" s="79" t="s">
        <v>255</v>
      </c>
      <c r="D6" s="85" t="s">
        <v>278</v>
      </c>
      <c r="E6" s="81" t="s">
        <v>258</v>
      </c>
      <c r="G6" s="44" t="s">
        <v>278</v>
      </c>
      <c r="H6" s="40">
        <v>3</v>
      </c>
      <c r="I6" s="40">
        <v>4</v>
      </c>
      <c r="J6" s="45">
        <f t="shared" si="0"/>
        <v>0.19047619047619047</v>
      </c>
      <c r="L6" s="156" t="s">
        <v>88</v>
      </c>
      <c r="M6" s="56" t="s">
        <v>53</v>
      </c>
      <c r="N6" s="51" t="s">
        <v>31</v>
      </c>
      <c r="O6" s="51" t="s">
        <v>269</v>
      </c>
      <c r="P6" s="51" t="s">
        <v>272</v>
      </c>
      <c r="Q6" s="51" t="s">
        <v>271</v>
      </c>
      <c r="R6" s="73">
        <v>449</v>
      </c>
    </row>
    <row r="7" spans="1:20" ht="30" customHeight="1" thickTop="1" thickBot="1" x14ac:dyDescent="0.3">
      <c r="B7" s="78"/>
      <c r="C7" s="78"/>
      <c r="D7" s="88" t="s">
        <v>255</v>
      </c>
      <c r="E7" s="36" t="s">
        <v>255</v>
      </c>
      <c r="G7" s="46" t="s">
        <v>258</v>
      </c>
      <c r="H7" s="47">
        <v>3</v>
      </c>
      <c r="I7" s="47">
        <v>4</v>
      </c>
      <c r="J7" s="49">
        <f t="shared" si="0"/>
        <v>0.19047619047619047</v>
      </c>
      <c r="L7" s="157" t="s">
        <v>90</v>
      </c>
      <c r="M7" s="65" t="s">
        <v>96</v>
      </c>
      <c r="N7" s="66" t="s">
        <v>34</v>
      </c>
      <c r="O7" s="66" t="s">
        <v>268</v>
      </c>
      <c r="P7" s="66" t="s">
        <v>272</v>
      </c>
      <c r="Q7" s="66" t="s">
        <v>270</v>
      </c>
      <c r="R7" s="74">
        <v>1419</v>
      </c>
    </row>
    <row r="8" spans="1:20" ht="30" customHeight="1" thickBot="1" x14ac:dyDescent="0.3">
      <c r="B8" s="78"/>
      <c r="C8" s="78"/>
      <c r="D8" s="79" t="s">
        <v>278</v>
      </c>
      <c r="E8" s="81" t="s">
        <v>258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0.99999999999999989</v>
      </c>
    </row>
    <row r="9" spans="1:20" ht="30" customHeight="1" thickTop="1" thickBot="1" x14ac:dyDescent="0.3">
      <c r="B9" s="78"/>
      <c r="C9" s="78"/>
      <c r="D9" s="76"/>
      <c r="E9" s="82" t="s">
        <v>278</v>
      </c>
    </row>
    <row r="10" spans="1:20" ht="30" customHeight="1" thickBot="1" x14ac:dyDescent="0.3">
      <c r="B10" s="78"/>
      <c r="C10" s="78"/>
      <c r="D10" s="77"/>
      <c r="E10" s="34" t="s">
        <v>258</v>
      </c>
      <c r="L10" s="160" t="s">
        <v>263</v>
      </c>
      <c r="M10" s="161" t="s">
        <v>253</v>
      </c>
      <c r="N10" s="161" t="s">
        <v>260</v>
      </c>
      <c r="O10" s="161" t="s">
        <v>277</v>
      </c>
      <c r="P10" s="161" t="s">
        <v>255</v>
      </c>
      <c r="Q10" s="161" t="s">
        <v>278</v>
      </c>
      <c r="R10" s="162" t="s">
        <v>252</v>
      </c>
      <c r="S10" s="162" t="s">
        <v>326</v>
      </c>
      <c r="T10" s="162" t="s">
        <v>341</v>
      </c>
    </row>
    <row r="11" spans="1:20" ht="30" customHeight="1" thickTop="1" x14ac:dyDescent="0.25">
      <c r="L11" s="164" t="s">
        <v>85</v>
      </c>
      <c r="M11" s="89">
        <v>10</v>
      </c>
      <c r="N11" s="90">
        <v>7</v>
      </c>
      <c r="O11" s="90">
        <v>8</v>
      </c>
      <c r="P11" s="90">
        <v>10</v>
      </c>
      <c r="Q11" s="90">
        <v>10</v>
      </c>
      <c r="R11" s="91">
        <v>10</v>
      </c>
      <c r="S11" s="92">
        <f t="shared" ref="S11:S16" si="1">M11*$M$17+N11*$N$17+O11*$O$17+P11*$P$17+Q11*$Q$17+R11*$R$17</f>
        <v>9.0476190476190474</v>
      </c>
      <c r="T11" s="91">
        <v>1</v>
      </c>
    </row>
    <row r="12" spans="1:20" ht="30" customHeight="1" x14ac:dyDescent="0.25">
      <c r="L12" s="156" t="s">
        <v>86</v>
      </c>
      <c r="M12" s="56">
        <v>8</v>
      </c>
      <c r="N12" s="51">
        <v>10</v>
      </c>
      <c r="O12" s="51">
        <v>5</v>
      </c>
      <c r="P12" s="51">
        <v>10</v>
      </c>
      <c r="Q12" s="51">
        <v>10</v>
      </c>
      <c r="R12" s="63">
        <v>6</v>
      </c>
      <c r="S12" s="61">
        <f t="shared" si="1"/>
        <v>8.6190476190476186</v>
      </c>
      <c r="T12" s="63">
        <v>2</v>
      </c>
    </row>
    <row r="13" spans="1:20" ht="30" customHeight="1" x14ac:dyDescent="0.25">
      <c r="L13" s="156" t="s">
        <v>87</v>
      </c>
      <c r="M13" s="56">
        <v>4</v>
      </c>
      <c r="N13" s="51">
        <v>9</v>
      </c>
      <c r="O13" s="51">
        <v>3</v>
      </c>
      <c r="P13" s="51">
        <v>3</v>
      </c>
      <c r="Q13" s="51">
        <v>10</v>
      </c>
      <c r="R13" s="63">
        <v>10</v>
      </c>
      <c r="S13" s="61">
        <f t="shared" si="1"/>
        <v>7.5714285714285712</v>
      </c>
      <c r="T13" s="63">
        <v>3</v>
      </c>
    </row>
    <row r="14" spans="1:20" ht="30" customHeight="1" x14ac:dyDescent="0.25">
      <c r="L14" s="156" t="s">
        <v>89</v>
      </c>
      <c r="M14" s="56">
        <v>3</v>
      </c>
      <c r="N14" s="51">
        <v>3</v>
      </c>
      <c r="O14" s="51">
        <v>5</v>
      </c>
      <c r="P14" s="51">
        <v>10</v>
      </c>
      <c r="Q14" s="51">
        <v>10</v>
      </c>
      <c r="R14" s="63">
        <v>4</v>
      </c>
      <c r="S14" s="61">
        <f t="shared" si="1"/>
        <v>5.2857142857142856</v>
      </c>
      <c r="T14" s="63">
        <v>6</v>
      </c>
    </row>
    <row r="15" spans="1:20" ht="30" customHeight="1" x14ac:dyDescent="0.25">
      <c r="L15" s="156" t="s">
        <v>88</v>
      </c>
      <c r="M15" s="56">
        <v>4</v>
      </c>
      <c r="N15" s="51">
        <v>7</v>
      </c>
      <c r="O15" s="51">
        <v>10</v>
      </c>
      <c r="P15" s="51">
        <v>10</v>
      </c>
      <c r="Q15" s="51">
        <v>3</v>
      </c>
      <c r="R15" s="63">
        <v>8</v>
      </c>
      <c r="S15" s="61">
        <f t="shared" si="1"/>
        <v>6.2857142857142856</v>
      </c>
      <c r="T15" s="63">
        <v>5</v>
      </c>
    </row>
    <row r="16" spans="1:20" ht="30" customHeight="1" thickBot="1" x14ac:dyDescent="0.3">
      <c r="L16" s="157" t="s">
        <v>90</v>
      </c>
      <c r="M16" s="56">
        <v>8</v>
      </c>
      <c r="N16" s="51">
        <v>6</v>
      </c>
      <c r="O16" s="51">
        <v>5</v>
      </c>
      <c r="P16" s="51">
        <v>10</v>
      </c>
      <c r="Q16" s="51">
        <v>10</v>
      </c>
      <c r="R16" s="63">
        <v>2</v>
      </c>
      <c r="S16" s="61">
        <f t="shared" si="1"/>
        <v>6.7142857142857153</v>
      </c>
      <c r="T16" s="63">
        <v>4</v>
      </c>
    </row>
    <row r="17" spans="1:20" ht="30" customHeight="1" thickBot="1" x14ac:dyDescent="0.3">
      <c r="L17" s="159" t="s">
        <v>265</v>
      </c>
      <c r="M17" s="68">
        <f>J2</f>
        <v>0.19047619047619047</v>
      </c>
      <c r="N17" s="69">
        <f>J3</f>
        <v>0.2857142857142857</v>
      </c>
      <c r="O17" s="69">
        <f>J4</f>
        <v>4.7619047619047616E-2</v>
      </c>
      <c r="P17" s="69">
        <f>J5</f>
        <v>9.5238095238095233E-2</v>
      </c>
      <c r="Q17" s="69">
        <f>J6</f>
        <v>0.19047619047619047</v>
      </c>
      <c r="R17" s="61">
        <f>J7</f>
        <v>0.19047619047619047</v>
      </c>
      <c r="S17" s="61"/>
      <c r="T17" s="61"/>
    </row>
    <row r="18" spans="1:20" ht="39.75" customHeight="1" thickBot="1" x14ac:dyDescent="0.3"/>
    <row r="19" spans="1:20" ht="30" customHeight="1" thickBot="1" x14ac:dyDescent="0.3">
      <c r="A19" s="25" t="s">
        <v>253</v>
      </c>
      <c r="B19" s="80" t="s">
        <v>253</v>
      </c>
      <c r="C19" s="80" t="s">
        <v>253</v>
      </c>
      <c r="D19" s="80" t="s">
        <v>253</v>
      </c>
      <c r="E19" s="86" t="s">
        <v>253</v>
      </c>
      <c r="G19" s="169" t="s">
        <v>337</v>
      </c>
      <c r="H19" s="170" t="s">
        <v>338</v>
      </c>
      <c r="I19" s="170" t="s">
        <v>339</v>
      </c>
      <c r="J19" s="171" t="s">
        <v>265</v>
      </c>
      <c r="L19" s="160" t="s">
        <v>263</v>
      </c>
      <c r="M19" s="161" t="s">
        <v>253</v>
      </c>
      <c r="N19" s="161" t="s">
        <v>260</v>
      </c>
      <c r="O19" s="161" t="s">
        <v>277</v>
      </c>
      <c r="P19" s="161" t="s">
        <v>255</v>
      </c>
      <c r="Q19" s="161" t="s">
        <v>283</v>
      </c>
      <c r="R19" s="162" t="s">
        <v>252</v>
      </c>
    </row>
    <row r="20" spans="1:20" ht="30" customHeight="1" thickBot="1" x14ac:dyDescent="0.3">
      <c r="A20" s="79" t="s">
        <v>260</v>
      </c>
      <c r="B20" s="31" t="s">
        <v>279</v>
      </c>
      <c r="C20" s="31" t="s">
        <v>255</v>
      </c>
      <c r="D20" s="31" t="s">
        <v>283</v>
      </c>
      <c r="E20" s="81" t="s">
        <v>258</v>
      </c>
      <c r="G20" s="44" t="s">
        <v>253</v>
      </c>
      <c r="H20" s="40">
        <v>3</v>
      </c>
      <c r="I20" s="40">
        <v>4</v>
      </c>
      <c r="J20" s="45">
        <f>I20/$I$26</f>
        <v>0.19047619047619047</v>
      </c>
      <c r="L20" s="156" t="s">
        <v>91</v>
      </c>
      <c r="M20" s="56" t="s">
        <v>3</v>
      </c>
      <c r="N20" s="51" t="s">
        <v>74</v>
      </c>
      <c r="O20" s="51">
        <v>2300</v>
      </c>
      <c r="P20" s="51" t="s">
        <v>272</v>
      </c>
      <c r="Q20" s="51" t="s">
        <v>282</v>
      </c>
      <c r="R20" s="63">
        <v>1039</v>
      </c>
    </row>
    <row r="21" spans="1:20" ht="30" customHeight="1" thickTop="1" x14ac:dyDescent="0.25">
      <c r="B21" s="84" t="s">
        <v>260</v>
      </c>
      <c r="C21" s="83" t="s">
        <v>260</v>
      </c>
      <c r="D21" s="27" t="s">
        <v>260</v>
      </c>
      <c r="E21" s="82" t="s">
        <v>260</v>
      </c>
      <c r="G21" s="44" t="s">
        <v>260</v>
      </c>
      <c r="H21" s="40">
        <v>4</v>
      </c>
      <c r="I21" s="40">
        <v>5</v>
      </c>
      <c r="J21" s="45">
        <f t="shared" ref="J21:J25" si="2">I21/$I$26</f>
        <v>0.23809523809523808</v>
      </c>
      <c r="L21" s="156" t="s">
        <v>92</v>
      </c>
      <c r="M21" s="56" t="s">
        <v>3</v>
      </c>
      <c r="N21" s="51" t="s">
        <v>99</v>
      </c>
      <c r="O21" s="51">
        <v>2400</v>
      </c>
      <c r="P21" s="51" t="s">
        <v>272</v>
      </c>
      <c r="Q21" s="51" t="s">
        <v>281</v>
      </c>
      <c r="R21" s="63">
        <v>1199</v>
      </c>
    </row>
    <row r="22" spans="1:20" ht="30" customHeight="1" thickBot="1" x14ac:dyDescent="0.3">
      <c r="B22" s="87" t="s">
        <v>279</v>
      </c>
      <c r="C22" s="31" t="s">
        <v>255</v>
      </c>
      <c r="D22" s="85" t="s">
        <v>283</v>
      </c>
      <c r="E22" s="34" t="s">
        <v>258</v>
      </c>
      <c r="G22" s="44" t="s">
        <v>279</v>
      </c>
      <c r="H22" s="40">
        <v>0</v>
      </c>
      <c r="I22" s="40">
        <v>1</v>
      </c>
      <c r="J22" s="45">
        <f t="shared" si="2"/>
        <v>4.7619047619047616E-2</v>
      </c>
    </row>
    <row r="23" spans="1:20" ht="30" customHeight="1" thickTop="1" thickBot="1" x14ac:dyDescent="0.3">
      <c r="B23" s="78"/>
      <c r="C23" s="88" t="s">
        <v>279</v>
      </c>
      <c r="D23" s="27" t="s">
        <v>279</v>
      </c>
      <c r="E23" s="36" t="s">
        <v>279</v>
      </c>
      <c r="G23" s="44" t="s">
        <v>255</v>
      </c>
      <c r="H23" s="40">
        <v>1</v>
      </c>
      <c r="I23" s="40">
        <v>2</v>
      </c>
      <c r="J23" s="45">
        <f t="shared" si="2"/>
        <v>9.5238095238095233E-2</v>
      </c>
      <c r="L23" s="160" t="s">
        <v>263</v>
      </c>
      <c r="M23" s="161" t="s">
        <v>253</v>
      </c>
      <c r="N23" s="161" t="s">
        <v>260</v>
      </c>
      <c r="O23" s="161" t="s">
        <v>277</v>
      </c>
      <c r="P23" s="161" t="s">
        <v>255</v>
      </c>
      <c r="Q23" s="161" t="s">
        <v>283</v>
      </c>
      <c r="R23" s="162" t="s">
        <v>252</v>
      </c>
      <c r="S23" s="162" t="s">
        <v>326</v>
      </c>
      <c r="T23" s="162" t="s">
        <v>341</v>
      </c>
    </row>
    <row r="24" spans="1:20" ht="30" customHeight="1" thickBot="1" x14ac:dyDescent="0.3">
      <c r="B24" s="78"/>
      <c r="C24" s="79" t="s">
        <v>255</v>
      </c>
      <c r="D24" s="85" t="s">
        <v>283</v>
      </c>
      <c r="E24" s="81" t="s">
        <v>258</v>
      </c>
      <c r="G24" s="44" t="s">
        <v>283</v>
      </c>
      <c r="H24" s="40">
        <v>4</v>
      </c>
      <c r="I24" s="40">
        <v>5</v>
      </c>
      <c r="J24" s="45">
        <f t="shared" si="2"/>
        <v>0.23809523809523808</v>
      </c>
      <c r="L24" s="156" t="s">
        <v>91</v>
      </c>
      <c r="M24" s="55">
        <v>10</v>
      </c>
      <c r="N24" s="53">
        <v>10</v>
      </c>
      <c r="O24" s="53">
        <v>9</v>
      </c>
      <c r="P24" s="53">
        <v>10</v>
      </c>
      <c r="Q24" s="53">
        <v>5</v>
      </c>
      <c r="R24" s="62">
        <v>10</v>
      </c>
      <c r="S24" s="61">
        <f>M24*$M$26+N24*$N$26+O24*$O$26+P24*$P$26+Q24*$Q$26+R24*$R$26</f>
        <v>8.7619047619047628</v>
      </c>
      <c r="T24" s="62">
        <v>2</v>
      </c>
    </row>
    <row r="25" spans="1:20" ht="30" customHeight="1" thickTop="1" thickBot="1" x14ac:dyDescent="0.3">
      <c r="B25" s="78"/>
      <c r="C25" s="78"/>
      <c r="D25" s="88" t="s">
        <v>255</v>
      </c>
      <c r="E25" s="36" t="s">
        <v>255</v>
      </c>
      <c r="G25" s="46" t="s">
        <v>258</v>
      </c>
      <c r="H25" s="47">
        <v>3</v>
      </c>
      <c r="I25" s="47">
        <v>4</v>
      </c>
      <c r="J25" s="45">
        <f t="shared" si="2"/>
        <v>0.19047619047619047</v>
      </c>
      <c r="L25" s="163" t="s">
        <v>92</v>
      </c>
      <c r="M25" s="97">
        <v>10</v>
      </c>
      <c r="N25" s="98">
        <v>8</v>
      </c>
      <c r="O25" s="98">
        <v>10</v>
      </c>
      <c r="P25" s="98">
        <v>10</v>
      </c>
      <c r="Q25" s="98">
        <v>10</v>
      </c>
      <c r="R25" s="99">
        <v>8</v>
      </c>
      <c r="S25" s="92">
        <f>M25*$M$26+N25*$N$26+O25*$O$26+P25*$P$26+Q25*$Q$26+R25*$R$26</f>
        <v>9.1428571428571423</v>
      </c>
      <c r="T25" s="99">
        <v>1</v>
      </c>
    </row>
    <row r="26" spans="1:20" ht="30" customHeight="1" thickBot="1" x14ac:dyDescent="0.3">
      <c r="B26" s="78"/>
      <c r="C26" s="78"/>
      <c r="D26" s="79" t="s">
        <v>283</v>
      </c>
      <c r="E26" s="81" t="s">
        <v>258</v>
      </c>
      <c r="G26" s="23" t="s">
        <v>261</v>
      </c>
      <c r="H26" s="48">
        <f>SUM(H20:H25)</f>
        <v>15</v>
      </c>
      <c r="I26" s="48">
        <f>SUM(I20:I25)</f>
        <v>21</v>
      </c>
      <c r="J26" s="50">
        <f>SUM(J20:J25)</f>
        <v>1</v>
      </c>
      <c r="L26" s="159" t="s">
        <v>265</v>
      </c>
      <c r="M26" s="68">
        <f>J20</f>
        <v>0.19047619047619047</v>
      </c>
      <c r="N26" s="69">
        <f>J21</f>
        <v>0.23809523809523808</v>
      </c>
      <c r="O26" s="69">
        <f>J22</f>
        <v>4.7619047619047616E-2</v>
      </c>
      <c r="P26" s="69">
        <f>J23</f>
        <v>9.5238095238095233E-2</v>
      </c>
      <c r="Q26" s="69">
        <f>J24</f>
        <v>0.23809523809523808</v>
      </c>
      <c r="R26" s="61">
        <f>J25</f>
        <v>0.19047619047619047</v>
      </c>
      <c r="S26" s="61"/>
      <c r="T26" s="61"/>
    </row>
    <row r="27" spans="1:20" ht="30" customHeight="1" thickTop="1" x14ac:dyDescent="0.25">
      <c r="B27" s="78"/>
      <c r="C27" s="78"/>
      <c r="D27" s="76"/>
      <c r="E27" s="82" t="s">
        <v>283</v>
      </c>
    </row>
    <row r="28" spans="1:20" ht="30" customHeight="1" thickBot="1" x14ac:dyDescent="0.3">
      <c r="B28" s="78"/>
      <c r="C28" s="78"/>
      <c r="D28" s="77"/>
      <c r="E28" s="34" t="s">
        <v>258</v>
      </c>
    </row>
    <row r="29" spans="1:20" ht="15.75" thickTop="1" x14ac:dyDescent="0.25"/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6C5C-DC4F-46E8-B27F-995E89825D84}">
  <sheetPr>
    <tabColor theme="5" tint="-0.249977111117893"/>
  </sheetPr>
  <dimension ref="A1:T29"/>
  <sheetViews>
    <sheetView topLeftCell="A13" workbookViewId="0">
      <selection activeCell="G19" sqref="G19:J19"/>
    </sheetView>
  </sheetViews>
  <sheetFormatPr defaultRowHeight="15" x14ac:dyDescent="0.25"/>
  <cols>
    <col min="1" max="5" width="16" style="11" customWidth="1"/>
    <col min="6" max="6" width="5.7109375" style="11" customWidth="1"/>
    <col min="7" max="7" width="16.28515625" style="11" customWidth="1"/>
    <col min="8" max="10" width="10.7109375" style="11" customWidth="1"/>
    <col min="11" max="11" width="5.5703125" style="11" customWidth="1"/>
    <col min="12" max="12" width="22" style="11" customWidth="1"/>
    <col min="13" max="13" width="15.5703125" style="11" customWidth="1"/>
    <col min="14" max="14" width="26.7109375" style="11" customWidth="1"/>
    <col min="15" max="16" width="9.140625" style="11"/>
    <col min="17" max="17" width="9.5703125" style="11" customWidth="1"/>
    <col min="18" max="18" width="11.85546875" style="11" customWidth="1"/>
    <col min="19" max="16384" width="9.140625" style="11"/>
  </cols>
  <sheetData>
    <row r="1" spans="1:20" ht="30" customHeight="1" thickBot="1" x14ac:dyDescent="0.3">
      <c r="A1" s="25" t="s">
        <v>253</v>
      </c>
      <c r="B1" s="80" t="s">
        <v>253</v>
      </c>
      <c r="C1" s="24" t="s">
        <v>253</v>
      </c>
      <c r="D1" s="24" t="s">
        <v>253</v>
      </c>
      <c r="E1" s="86" t="s">
        <v>253</v>
      </c>
      <c r="G1" s="169" t="s">
        <v>337</v>
      </c>
      <c r="H1" s="170" t="s">
        <v>338</v>
      </c>
      <c r="I1" s="170" t="s">
        <v>339</v>
      </c>
      <c r="J1" s="171" t="s">
        <v>265</v>
      </c>
      <c r="L1" s="160" t="s">
        <v>263</v>
      </c>
      <c r="M1" s="161" t="s">
        <v>253</v>
      </c>
      <c r="N1" s="161" t="s">
        <v>260</v>
      </c>
      <c r="O1" s="161" t="s">
        <v>277</v>
      </c>
      <c r="P1" s="161" t="s">
        <v>255</v>
      </c>
      <c r="Q1" s="161" t="s">
        <v>278</v>
      </c>
      <c r="R1" s="162" t="s">
        <v>252</v>
      </c>
    </row>
    <row r="2" spans="1:20" ht="30" customHeight="1" thickBot="1" x14ac:dyDescent="0.3">
      <c r="A2" s="79" t="s">
        <v>260</v>
      </c>
      <c r="B2" s="145" t="s">
        <v>279</v>
      </c>
      <c r="C2" s="85" t="s">
        <v>255</v>
      </c>
      <c r="D2" s="85" t="s">
        <v>278</v>
      </c>
      <c r="E2" s="81" t="s">
        <v>258</v>
      </c>
      <c r="G2" s="44" t="s">
        <v>253</v>
      </c>
      <c r="H2" s="40">
        <v>1</v>
      </c>
      <c r="I2" s="40">
        <v>2</v>
      </c>
      <c r="J2" s="45">
        <f>I2/$I$8</f>
        <v>9.5238095238095233E-2</v>
      </c>
      <c r="L2" s="155" t="s">
        <v>85</v>
      </c>
      <c r="M2" s="55" t="s">
        <v>93</v>
      </c>
      <c r="N2" s="53" t="s">
        <v>31</v>
      </c>
      <c r="O2" s="53" t="s">
        <v>274</v>
      </c>
      <c r="P2" s="53" t="s">
        <v>272</v>
      </c>
      <c r="Q2" s="53" t="s">
        <v>270</v>
      </c>
      <c r="R2" s="72">
        <v>359</v>
      </c>
    </row>
    <row r="3" spans="1:20" ht="30" customHeight="1" thickTop="1" x14ac:dyDescent="0.25">
      <c r="A3" s="78"/>
      <c r="B3" s="84" t="s">
        <v>260</v>
      </c>
      <c r="C3" s="83" t="s">
        <v>260</v>
      </c>
      <c r="D3" s="27" t="s">
        <v>260</v>
      </c>
      <c r="E3" s="36" t="s">
        <v>260</v>
      </c>
      <c r="G3" s="44" t="s">
        <v>260</v>
      </c>
      <c r="H3" s="40">
        <v>3</v>
      </c>
      <c r="I3" s="40">
        <v>4</v>
      </c>
      <c r="J3" s="45">
        <f t="shared" ref="J3:J7" si="0">I3/$I$8</f>
        <v>0.19047619047619047</v>
      </c>
      <c r="L3" s="156" t="s">
        <v>86</v>
      </c>
      <c r="M3" s="56" t="s">
        <v>43</v>
      </c>
      <c r="N3" s="51" t="s">
        <v>16</v>
      </c>
      <c r="O3" s="51" t="s">
        <v>267</v>
      </c>
      <c r="P3" s="51" t="s">
        <v>272</v>
      </c>
      <c r="Q3" s="51" t="s">
        <v>270</v>
      </c>
      <c r="R3" s="73">
        <v>779</v>
      </c>
    </row>
    <row r="4" spans="1:20" ht="30" customHeight="1" thickBot="1" x14ac:dyDescent="0.3">
      <c r="A4" s="78"/>
      <c r="B4" s="87" t="s">
        <v>279</v>
      </c>
      <c r="C4" s="31" t="s">
        <v>255</v>
      </c>
      <c r="D4" s="85" t="s">
        <v>278</v>
      </c>
      <c r="E4" s="81" t="s">
        <v>258</v>
      </c>
      <c r="G4" s="44" t="s">
        <v>279</v>
      </c>
      <c r="H4" s="40">
        <v>0</v>
      </c>
      <c r="I4" s="40">
        <v>1</v>
      </c>
      <c r="J4" s="45">
        <f t="shared" si="0"/>
        <v>4.7619047619047616E-2</v>
      </c>
      <c r="L4" s="156" t="s">
        <v>87</v>
      </c>
      <c r="M4" s="56" t="s">
        <v>53</v>
      </c>
      <c r="N4" s="51" t="s">
        <v>94</v>
      </c>
      <c r="O4" s="51" t="s">
        <v>246</v>
      </c>
      <c r="P4" s="51" t="s">
        <v>77</v>
      </c>
      <c r="Q4" s="51" t="s">
        <v>270</v>
      </c>
      <c r="R4" s="73">
        <v>359</v>
      </c>
    </row>
    <row r="5" spans="1:20" ht="30" customHeight="1" thickTop="1" x14ac:dyDescent="0.25">
      <c r="A5" s="78"/>
      <c r="B5" s="78"/>
      <c r="C5" s="88" t="s">
        <v>279</v>
      </c>
      <c r="D5" s="27" t="s">
        <v>279</v>
      </c>
      <c r="E5" s="36" t="s">
        <v>279</v>
      </c>
      <c r="G5" s="44" t="s">
        <v>255</v>
      </c>
      <c r="H5" s="40">
        <v>2</v>
      </c>
      <c r="I5" s="40">
        <v>3</v>
      </c>
      <c r="J5" s="45">
        <f t="shared" si="0"/>
        <v>0.14285714285714285</v>
      </c>
      <c r="L5" s="156" t="s">
        <v>89</v>
      </c>
      <c r="M5" s="56" t="s">
        <v>95</v>
      </c>
      <c r="N5" s="51" t="s">
        <v>79</v>
      </c>
      <c r="O5" s="51" t="s">
        <v>268</v>
      </c>
      <c r="P5" s="51" t="s">
        <v>272</v>
      </c>
      <c r="Q5" s="51" t="s">
        <v>270</v>
      </c>
      <c r="R5" s="73">
        <v>1249</v>
      </c>
    </row>
    <row r="6" spans="1:20" ht="30" customHeight="1" thickBot="1" x14ac:dyDescent="0.3">
      <c r="A6" s="78"/>
      <c r="B6" s="78"/>
      <c r="C6" s="79" t="s">
        <v>255</v>
      </c>
      <c r="D6" s="85" t="s">
        <v>278</v>
      </c>
      <c r="E6" s="81" t="s">
        <v>258</v>
      </c>
      <c r="G6" s="44" t="s">
        <v>278</v>
      </c>
      <c r="H6" s="40">
        <v>4</v>
      </c>
      <c r="I6" s="40">
        <v>5</v>
      </c>
      <c r="J6" s="45">
        <f t="shared" si="0"/>
        <v>0.23809523809523808</v>
      </c>
      <c r="L6" s="156" t="s">
        <v>88</v>
      </c>
      <c r="M6" s="56" t="s">
        <v>53</v>
      </c>
      <c r="N6" s="51" t="s">
        <v>31</v>
      </c>
      <c r="O6" s="51" t="s">
        <v>269</v>
      </c>
      <c r="P6" s="51" t="s">
        <v>272</v>
      </c>
      <c r="Q6" s="51" t="s">
        <v>271</v>
      </c>
      <c r="R6" s="73">
        <v>449</v>
      </c>
    </row>
    <row r="7" spans="1:20" ht="30" customHeight="1" thickTop="1" thickBot="1" x14ac:dyDescent="0.3">
      <c r="A7" s="78"/>
      <c r="B7" s="78"/>
      <c r="C7" s="78"/>
      <c r="D7" s="88" t="s">
        <v>255</v>
      </c>
      <c r="E7" s="36" t="s">
        <v>255</v>
      </c>
      <c r="G7" s="46" t="s">
        <v>258</v>
      </c>
      <c r="H7" s="47">
        <v>5</v>
      </c>
      <c r="I7" s="47">
        <v>6</v>
      </c>
      <c r="J7" s="49">
        <f t="shared" si="0"/>
        <v>0.2857142857142857</v>
      </c>
      <c r="L7" s="157" t="s">
        <v>90</v>
      </c>
      <c r="M7" s="65" t="s">
        <v>96</v>
      </c>
      <c r="N7" s="66" t="s">
        <v>34</v>
      </c>
      <c r="O7" s="66" t="s">
        <v>268</v>
      </c>
      <c r="P7" s="66" t="s">
        <v>272</v>
      </c>
      <c r="Q7" s="66" t="s">
        <v>270</v>
      </c>
      <c r="R7" s="74">
        <v>1419</v>
      </c>
    </row>
    <row r="8" spans="1:20" ht="30" customHeight="1" thickBot="1" x14ac:dyDescent="0.3">
      <c r="A8" s="78"/>
      <c r="B8" s="78"/>
      <c r="C8" s="78"/>
      <c r="D8" s="79" t="s">
        <v>278</v>
      </c>
      <c r="E8" s="81" t="s">
        <v>258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0.99999999999999989</v>
      </c>
    </row>
    <row r="9" spans="1:20" ht="30" customHeight="1" thickTop="1" thickBot="1" x14ac:dyDescent="0.3">
      <c r="A9" s="78"/>
      <c r="B9" s="78"/>
      <c r="C9" s="78"/>
      <c r="D9" s="76"/>
      <c r="E9" s="36" t="s">
        <v>278</v>
      </c>
    </row>
    <row r="10" spans="1:20" ht="30" customHeight="1" thickBot="1" x14ac:dyDescent="0.3">
      <c r="A10" s="78"/>
      <c r="B10" s="78"/>
      <c r="C10" s="78"/>
      <c r="D10" s="77"/>
      <c r="E10" s="81" t="s">
        <v>258</v>
      </c>
      <c r="L10" s="160" t="s">
        <v>263</v>
      </c>
      <c r="M10" s="161" t="s">
        <v>253</v>
      </c>
      <c r="N10" s="161" t="s">
        <v>260</v>
      </c>
      <c r="O10" s="161" t="s">
        <v>277</v>
      </c>
      <c r="P10" s="161" t="s">
        <v>255</v>
      </c>
      <c r="Q10" s="161" t="s">
        <v>278</v>
      </c>
      <c r="R10" s="162" t="s">
        <v>252</v>
      </c>
      <c r="S10" s="162" t="s">
        <v>326</v>
      </c>
      <c r="T10" s="162" t="s">
        <v>341</v>
      </c>
    </row>
    <row r="11" spans="1:20" ht="30" customHeight="1" thickTop="1" x14ac:dyDescent="0.25">
      <c r="L11" s="164" t="s">
        <v>85</v>
      </c>
      <c r="M11" s="89">
        <v>10</v>
      </c>
      <c r="N11" s="90">
        <v>7</v>
      </c>
      <c r="O11" s="90">
        <v>8</v>
      </c>
      <c r="P11" s="90">
        <v>10</v>
      </c>
      <c r="Q11" s="90">
        <v>10</v>
      </c>
      <c r="R11" s="91">
        <v>10</v>
      </c>
      <c r="S11" s="92">
        <f t="shared" ref="S11:S16" si="1">M11*$M$17+N11*$N$17+O11*$O$17+P11*$P$17+Q11*$Q$17+R11*$R$17</f>
        <v>9.3333333333333321</v>
      </c>
      <c r="T11" s="91">
        <v>1</v>
      </c>
    </row>
    <row r="12" spans="1:20" ht="30" customHeight="1" x14ac:dyDescent="0.25">
      <c r="L12" s="156" t="s">
        <v>86</v>
      </c>
      <c r="M12" s="56">
        <v>8</v>
      </c>
      <c r="N12" s="51">
        <v>10</v>
      </c>
      <c r="O12" s="51">
        <v>5</v>
      </c>
      <c r="P12" s="51">
        <v>10</v>
      </c>
      <c r="Q12" s="51">
        <v>10</v>
      </c>
      <c r="R12" s="63">
        <v>6</v>
      </c>
      <c r="S12" s="61">
        <f t="shared" si="1"/>
        <v>8.428571428571427</v>
      </c>
      <c r="T12" s="63">
        <v>2</v>
      </c>
    </row>
    <row r="13" spans="1:20" ht="30" customHeight="1" x14ac:dyDescent="0.25">
      <c r="L13" s="156" t="s">
        <v>87</v>
      </c>
      <c r="M13" s="56">
        <v>4</v>
      </c>
      <c r="N13" s="51">
        <v>9</v>
      </c>
      <c r="O13" s="51">
        <v>3</v>
      </c>
      <c r="P13" s="51">
        <v>3</v>
      </c>
      <c r="Q13" s="51">
        <v>10</v>
      </c>
      <c r="R13" s="63">
        <v>10</v>
      </c>
      <c r="S13" s="61">
        <f t="shared" si="1"/>
        <v>7.9047619047619042</v>
      </c>
      <c r="T13" s="63">
        <v>3</v>
      </c>
    </row>
    <row r="14" spans="1:20" ht="30" customHeight="1" x14ac:dyDescent="0.25">
      <c r="L14" s="156" t="s">
        <v>89</v>
      </c>
      <c r="M14" s="56">
        <v>3</v>
      </c>
      <c r="N14" s="51">
        <v>3</v>
      </c>
      <c r="O14" s="51">
        <v>5</v>
      </c>
      <c r="P14" s="51">
        <v>10</v>
      </c>
      <c r="Q14" s="51">
        <v>10</v>
      </c>
      <c r="R14" s="63">
        <v>4</v>
      </c>
      <c r="S14" s="61">
        <f t="shared" si="1"/>
        <v>6.0476190476190474</v>
      </c>
      <c r="T14" s="63">
        <v>6</v>
      </c>
    </row>
    <row r="15" spans="1:20" ht="30" customHeight="1" x14ac:dyDescent="0.25">
      <c r="L15" s="156" t="s">
        <v>88</v>
      </c>
      <c r="M15" s="56">
        <v>4</v>
      </c>
      <c r="N15" s="51">
        <v>7</v>
      </c>
      <c r="O15" s="51">
        <v>10</v>
      </c>
      <c r="P15" s="51">
        <v>10</v>
      </c>
      <c r="Q15" s="51">
        <v>3</v>
      </c>
      <c r="R15" s="63">
        <v>8</v>
      </c>
      <c r="S15" s="61">
        <f t="shared" si="1"/>
        <v>6.6190476190476186</v>
      </c>
      <c r="T15" s="63">
        <v>4</v>
      </c>
    </row>
    <row r="16" spans="1:20" ht="30" customHeight="1" thickBot="1" x14ac:dyDescent="0.3">
      <c r="L16" s="157" t="s">
        <v>90</v>
      </c>
      <c r="M16" s="56">
        <v>8</v>
      </c>
      <c r="N16" s="51">
        <v>6</v>
      </c>
      <c r="O16" s="51">
        <v>5</v>
      </c>
      <c r="P16" s="51">
        <v>10</v>
      </c>
      <c r="Q16" s="51">
        <v>10</v>
      </c>
      <c r="R16" s="63">
        <v>2</v>
      </c>
      <c r="S16" s="61">
        <f t="shared" si="1"/>
        <v>6.5238095238095237</v>
      </c>
      <c r="T16" s="63">
        <v>5</v>
      </c>
    </row>
    <row r="17" spans="1:20" ht="30" customHeight="1" thickBot="1" x14ac:dyDescent="0.3">
      <c r="L17" s="159" t="s">
        <v>265</v>
      </c>
      <c r="M17" s="68">
        <f>J2</f>
        <v>9.5238095238095233E-2</v>
      </c>
      <c r="N17" s="69">
        <f>J3</f>
        <v>0.19047619047619047</v>
      </c>
      <c r="O17" s="69">
        <f>J4</f>
        <v>4.7619047619047616E-2</v>
      </c>
      <c r="P17" s="69">
        <f>J5</f>
        <v>0.14285714285714285</v>
      </c>
      <c r="Q17" s="69">
        <f>J6</f>
        <v>0.23809523809523808</v>
      </c>
      <c r="R17" s="61">
        <f>J7</f>
        <v>0.2857142857142857</v>
      </c>
      <c r="S17" s="61"/>
      <c r="T17" s="61"/>
    </row>
    <row r="18" spans="1:20" ht="39.75" customHeight="1" thickBot="1" x14ac:dyDescent="0.3"/>
    <row r="19" spans="1:20" ht="30" customHeight="1" thickBot="1" x14ac:dyDescent="0.3">
      <c r="A19" s="25" t="s">
        <v>253</v>
      </c>
      <c r="B19" s="80" t="s">
        <v>253</v>
      </c>
      <c r="C19" s="24" t="s">
        <v>253</v>
      </c>
      <c r="D19" s="24" t="s">
        <v>253</v>
      </c>
      <c r="E19" s="86" t="s">
        <v>253</v>
      </c>
      <c r="G19" s="169" t="s">
        <v>337</v>
      </c>
      <c r="H19" s="170" t="s">
        <v>338</v>
      </c>
      <c r="I19" s="170" t="s">
        <v>339</v>
      </c>
      <c r="J19" s="171" t="s">
        <v>265</v>
      </c>
      <c r="L19" s="160" t="s">
        <v>263</v>
      </c>
      <c r="M19" s="161" t="s">
        <v>253</v>
      </c>
      <c r="N19" s="161" t="s">
        <v>260</v>
      </c>
      <c r="O19" s="161" t="s">
        <v>277</v>
      </c>
      <c r="P19" s="161" t="s">
        <v>255</v>
      </c>
      <c r="Q19" s="161" t="s">
        <v>281</v>
      </c>
      <c r="R19" s="162" t="s">
        <v>252</v>
      </c>
    </row>
    <row r="20" spans="1:20" ht="30" customHeight="1" thickBot="1" x14ac:dyDescent="0.3">
      <c r="A20" s="79" t="s">
        <v>260</v>
      </c>
      <c r="B20" s="31" t="s">
        <v>279</v>
      </c>
      <c r="C20" s="85" t="s">
        <v>255</v>
      </c>
      <c r="D20" s="85" t="s">
        <v>283</v>
      </c>
      <c r="E20" s="81" t="s">
        <v>258</v>
      </c>
      <c r="G20" s="44" t="s">
        <v>253</v>
      </c>
      <c r="H20" s="40">
        <v>1</v>
      </c>
      <c r="I20" s="40">
        <v>2</v>
      </c>
      <c r="J20" s="45">
        <f>I20/$I$26</f>
        <v>9.5238095238095233E-2</v>
      </c>
      <c r="L20" s="156" t="s">
        <v>91</v>
      </c>
      <c r="M20" s="56" t="s">
        <v>3</v>
      </c>
      <c r="N20" s="51" t="s">
        <v>74</v>
      </c>
      <c r="O20" s="51">
        <v>2300</v>
      </c>
      <c r="P20" s="51" t="s">
        <v>272</v>
      </c>
      <c r="Q20" s="51" t="s">
        <v>282</v>
      </c>
      <c r="R20" s="63">
        <v>1039</v>
      </c>
    </row>
    <row r="21" spans="1:20" ht="30" customHeight="1" thickTop="1" x14ac:dyDescent="0.25">
      <c r="A21" s="78"/>
      <c r="B21" s="84" t="s">
        <v>260</v>
      </c>
      <c r="C21" s="83" t="s">
        <v>260</v>
      </c>
      <c r="D21" s="27" t="s">
        <v>260</v>
      </c>
      <c r="E21" s="36" t="s">
        <v>260</v>
      </c>
      <c r="G21" s="44" t="s">
        <v>260</v>
      </c>
      <c r="H21" s="40">
        <v>3</v>
      </c>
      <c r="I21" s="40">
        <v>4</v>
      </c>
      <c r="J21" s="45">
        <f t="shared" ref="J21:J25" si="2">I21/$I$26</f>
        <v>0.19047619047619047</v>
      </c>
      <c r="L21" s="156" t="s">
        <v>92</v>
      </c>
      <c r="M21" s="56" t="s">
        <v>3</v>
      </c>
      <c r="N21" s="51" t="s">
        <v>99</v>
      </c>
      <c r="O21" s="51">
        <v>2400</v>
      </c>
      <c r="P21" s="51" t="s">
        <v>272</v>
      </c>
      <c r="Q21" s="51" t="s">
        <v>281</v>
      </c>
      <c r="R21" s="63">
        <v>1199</v>
      </c>
    </row>
    <row r="22" spans="1:20" ht="30" customHeight="1" thickBot="1" x14ac:dyDescent="0.3">
      <c r="A22" s="78"/>
      <c r="B22" s="87" t="s">
        <v>279</v>
      </c>
      <c r="C22" s="31" t="s">
        <v>255</v>
      </c>
      <c r="D22" s="85" t="s">
        <v>283</v>
      </c>
      <c r="E22" s="81" t="s">
        <v>258</v>
      </c>
      <c r="G22" s="44" t="s">
        <v>279</v>
      </c>
      <c r="H22" s="40">
        <v>0</v>
      </c>
      <c r="I22" s="40">
        <v>1</v>
      </c>
      <c r="J22" s="45">
        <f t="shared" si="2"/>
        <v>4.7619047619047616E-2</v>
      </c>
    </row>
    <row r="23" spans="1:20" ht="30" customHeight="1" thickTop="1" thickBot="1" x14ac:dyDescent="0.3">
      <c r="A23" s="78"/>
      <c r="B23" s="78"/>
      <c r="C23" s="88" t="s">
        <v>279</v>
      </c>
      <c r="D23" s="27" t="s">
        <v>279</v>
      </c>
      <c r="E23" s="36" t="s">
        <v>279</v>
      </c>
      <c r="G23" s="44" t="s">
        <v>255</v>
      </c>
      <c r="H23" s="40">
        <v>2</v>
      </c>
      <c r="I23" s="40">
        <v>3</v>
      </c>
      <c r="J23" s="45">
        <f>I23/$I$26</f>
        <v>0.14285714285714285</v>
      </c>
      <c r="L23" s="160" t="s">
        <v>263</v>
      </c>
      <c r="M23" s="161" t="s">
        <v>253</v>
      </c>
      <c r="N23" s="161" t="s">
        <v>260</v>
      </c>
      <c r="O23" s="161" t="s">
        <v>277</v>
      </c>
      <c r="P23" s="161" t="s">
        <v>255</v>
      </c>
      <c r="Q23" s="161" t="s">
        <v>278</v>
      </c>
      <c r="R23" s="162" t="s">
        <v>252</v>
      </c>
      <c r="S23" s="162" t="s">
        <v>326</v>
      </c>
      <c r="T23" s="162" t="s">
        <v>341</v>
      </c>
    </row>
    <row r="24" spans="1:20" ht="30" customHeight="1" thickBot="1" x14ac:dyDescent="0.3">
      <c r="A24" s="78"/>
      <c r="B24" s="78"/>
      <c r="C24" s="79" t="s">
        <v>255</v>
      </c>
      <c r="D24" s="85" t="s">
        <v>283</v>
      </c>
      <c r="E24" s="81" t="s">
        <v>258</v>
      </c>
      <c r="G24" s="44" t="s">
        <v>283</v>
      </c>
      <c r="H24" s="40">
        <v>5</v>
      </c>
      <c r="I24" s="40">
        <v>6</v>
      </c>
      <c r="J24" s="45">
        <f t="shared" si="2"/>
        <v>0.2857142857142857</v>
      </c>
      <c r="L24" s="156" t="s">
        <v>91</v>
      </c>
      <c r="M24" s="55">
        <v>10</v>
      </c>
      <c r="N24" s="53">
        <v>10</v>
      </c>
      <c r="O24" s="53">
        <v>9</v>
      </c>
      <c r="P24" s="53">
        <v>10</v>
      </c>
      <c r="Q24" s="53">
        <v>5</v>
      </c>
      <c r="R24" s="62">
        <v>10</v>
      </c>
      <c r="S24" s="61">
        <f>M24*$M$26+N24*$N$26+O24*$O$26+P24*$P$26+Q24*$Q$26+R24*$R$26</f>
        <v>8.5238095238095237</v>
      </c>
      <c r="T24" s="62">
        <v>2</v>
      </c>
    </row>
    <row r="25" spans="1:20" ht="30" customHeight="1" thickTop="1" thickBot="1" x14ac:dyDescent="0.3">
      <c r="A25" s="78"/>
      <c r="B25" s="78"/>
      <c r="C25" s="78"/>
      <c r="D25" s="88" t="s">
        <v>255</v>
      </c>
      <c r="E25" s="36" t="s">
        <v>255</v>
      </c>
      <c r="G25" s="46" t="s">
        <v>258</v>
      </c>
      <c r="H25" s="47">
        <v>4</v>
      </c>
      <c r="I25" s="47">
        <v>5</v>
      </c>
      <c r="J25" s="45">
        <f t="shared" si="2"/>
        <v>0.23809523809523808</v>
      </c>
      <c r="L25" s="163" t="s">
        <v>92</v>
      </c>
      <c r="M25" s="97">
        <v>10</v>
      </c>
      <c r="N25" s="98">
        <v>8</v>
      </c>
      <c r="O25" s="98">
        <v>10</v>
      </c>
      <c r="P25" s="98">
        <v>10</v>
      </c>
      <c r="Q25" s="98">
        <v>10</v>
      </c>
      <c r="R25" s="99">
        <v>8</v>
      </c>
      <c r="S25" s="92">
        <f>M25*$M$26+N25*$N$26+O25*$O$26+P25*$P$26+Q25*$Q$26+R25*$R$26</f>
        <v>9.1428571428571423</v>
      </c>
      <c r="T25" s="99">
        <v>1</v>
      </c>
    </row>
    <row r="26" spans="1:20" ht="30" customHeight="1" thickBot="1" x14ac:dyDescent="0.3">
      <c r="A26" s="78"/>
      <c r="B26" s="78"/>
      <c r="C26" s="78"/>
      <c r="D26" s="79" t="s">
        <v>283</v>
      </c>
      <c r="E26" s="81" t="s">
        <v>258</v>
      </c>
      <c r="G26" s="23" t="s">
        <v>261</v>
      </c>
      <c r="H26" s="48">
        <f>SUM(H20:H25)</f>
        <v>15</v>
      </c>
      <c r="I26" s="48">
        <f>SUM(I20:I25)</f>
        <v>21</v>
      </c>
      <c r="J26" s="50">
        <f>SUM(J20:J25)</f>
        <v>1</v>
      </c>
      <c r="L26" s="159" t="s">
        <v>265</v>
      </c>
      <c r="M26" s="68">
        <f>J20</f>
        <v>9.5238095238095233E-2</v>
      </c>
      <c r="N26" s="69">
        <f>J21</f>
        <v>0.19047619047619047</v>
      </c>
      <c r="O26" s="69">
        <f>J22</f>
        <v>4.7619047619047616E-2</v>
      </c>
      <c r="P26" s="69">
        <f>J23</f>
        <v>0.14285714285714285</v>
      </c>
      <c r="Q26" s="69">
        <f>J24</f>
        <v>0.2857142857142857</v>
      </c>
      <c r="R26" s="61">
        <f>J25</f>
        <v>0.23809523809523808</v>
      </c>
      <c r="S26" s="61"/>
      <c r="T26" s="61"/>
    </row>
    <row r="27" spans="1:20" ht="30" customHeight="1" thickTop="1" x14ac:dyDescent="0.25">
      <c r="A27" s="78"/>
      <c r="B27" s="78"/>
      <c r="C27" s="78"/>
      <c r="D27" s="76"/>
      <c r="E27" s="82" t="s">
        <v>283</v>
      </c>
    </row>
    <row r="28" spans="1:20" ht="30" customHeight="1" thickBot="1" x14ac:dyDescent="0.3">
      <c r="A28" s="78"/>
      <c r="B28" s="78"/>
      <c r="C28" s="78"/>
      <c r="D28" s="77"/>
      <c r="E28" s="34" t="s">
        <v>258</v>
      </c>
    </row>
    <row r="29" spans="1:20" ht="15.75" thickTop="1" x14ac:dyDescent="0.25"/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4756-222E-4CDB-9FB7-FB2E5C9FCC57}">
  <sheetPr>
    <tabColor theme="9" tint="-0.249977111117893"/>
  </sheetPr>
  <dimension ref="A1:T29"/>
  <sheetViews>
    <sheetView workbookViewId="0">
      <selection activeCell="T17" sqref="T17"/>
    </sheetView>
  </sheetViews>
  <sheetFormatPr defaultRowHeight="15" x14ac:dyDescent="0.25"/>
  <cols>
    <col min="1" max="5" width="16" style="11" customWidth="1"/>
    <col min="6" max="6" width="5.7109375" style="11" customWidth="1"/>
    <col min="7" max="7" width="16.28515625" style="11" customWidth="1"/>
    <col min="8" max="10" width="10.7109375" style="11" customWidth="1"/>
    <col min="11" max="11" width="5.5703125" style="11" customWidth="1"/>
    <col min="12" max="12" width="22" style="11" customWidth="1"/>
    <col min="13" max="13" width="15.5703125" style="11" customWidth="1"/>
    <col min="14" max="14" width="25.5703125" style="11" customWidth="1"/>
    <col min="15" max="16" width="9.140625" style="11"/>
    <col min="17" max="17" width="9.5703125" style="11" customWidth="1"/>
    <col min="18" max="18" width="11.85546875" style="11" customWidth="1"/>
    <col min="19" max="16384" width="9.140625" style="11"/>
  </cols>
  <sheetData>
    <row r="1" spans="1:20" ht="30" customHeight="1" thickBot="1" x14ac:dyDescent="0.3">
      <c r="A1" s="107" t="s">
        <v>253</v>
      </c>
      <c r="B1" s="80" t="s">
        <v>253</v>
      </c>
      <c r="C1" s="80" t="s">
        <v>253</v>
      </c>
      <c r="D1" s="24" t="s">
        <v>253</v>
      </c>
      <c r="E1" s="86" t="s">
        <v>253</v>
      </c>
      <c r="G1" s="41" t="s">
        <v>337</v>
      </c>
      <c r="H1" s="42" t="s">
        <v>338</v>
      </c>
      <c r="I1" s="42" t="s">
        <v>339</v>
      </c>
      <c r="J1" s="43" t="s">
        <v>265</v>
      </c>
      <c r="L1" s="160" t="s">
        <v>263</v>
      </c>
      <c r="M1" s="161" t="s">
        <v>253</v>
      </c>
      <c r="N1" s="161" t="s">
        <v>260</v>
      </c>
      <c r="O1" s="161" t="s">
        <v>277</v>
      </c>
      <c r="P1" s="161" t="s">
        <v>255</v>
      </c>
      <c r="Q1" s="161" t="s">
        <v>278</v>
      </c>
      <c r="R1" s="162" t="s">
        <v>252</v>
      </c>
    </row>
    <row r="2" spans="1:20" ht="30" customHeight="1" thickBot="1" x14ac:dyDescent="0.3">
      <c r="A2" s="87" t="s">
        <v>260</v>
      </c>
      <c r="B2" s="31" t="s">
        <v>279</v>
      </c>
      <c r="C2" s="31" t="s">
        <v>255</v>
      </c>
      <c r="D2" s="85" t="s">
        <v>278</v>
      </c>
      <c r="E2" s="81" t="s">
        <v>258</v>
      </c>
      <c r="G2" s="44" t="s">
        <v>253</v>
      </c>
      <c r="H2" s="40">
        <v>3</v>
      </c>
      <c r="I2" s="40">
        <v>4</v>
      </c>
      <c r="J2" s="45">
        <f>I2/$I$8</f>
        <v>0.19047619047619047</v>
      </c>
      <c r="L2" s="155" t="s">
        <v>85</v>
      </c>
      <c r="M2" s="55" t="s">
        <v>93</v>
      </c>
      <c r="N2" s="53" t="s">
        <v>31</v>
      </c>
      <c r="O2" s="53" t="s">
        <v>274</v>
      </c>
      <c r="P2" s="53" t="s">
        <v>272</v>
      </c>
      <c r="Q2" s="53" t="s">
        <v>270</v>
      </c>
      <c r="R2" s="72">
        <v>359</v>
      </c>
    </row>
    <row r="3" spans="1:20" ht="30" customHeight="1" thickTop="1" x14ac:dyDescent="0.25">
      <c r="A3" s="78"/>
      <c r="B3" s="84" t="s">
        <v>260</v>
      </c>
      <c r="C3" s="27" t="s">
        <v>260</v>
      </c>
      <c r="D3" s="27" t="s">
        <v>260</v>
      </c>
      <c r="E3" s="82" t="s">
        <v>260</v>
      </c>
      <c r="G3" s="44" t="s">
        <v>260</v>
      </c>
      <c r="H3" s="40">
        <v>2</v>
      </c>
      <c r="I3" s="40">
        <v>3</v>
      </c>
      <c r="J3" s="45">
        <f t="shared" ref="J3:J7" si="0">I3/$I$8</f>
        <v>0.14285714285714285</v>
      </c>
      <c r="L3" s="156" t="s">
        <v>86</v>
      </c>
      <c r="M3" s="56" t="s">
        <v>43</v>
      </c>
      <c r="N3" s="51" t="s">
        <v>16</v>
      </c>
      <c r="O3" s="51" t="s">
        <v>267</v>
      </c>
      <c r="P3" s="51" t="s">
        <v>272</v>
      </c>
      <c r="Q3" s="51" t="s">
        <v>270</v>
      </c>
      <c r="R3" s="73">
        <v>779</v>
      </c>
    </row>
    <row r="4" spans="1:20" ht="30" customHeight="1" thickBot="1" x14ac:dyDescent="0.3">
      <c r="A4" s="78"/>
      <c r="B4" s="87" t="s">
        <v>279</v>
      </c>
      <c r="C4" s="85" t="s">
        <v>255</v>
      </c>
      <c r="D4" s="85" t="s">
        <v>278</v>
      </c>
      <c r="E4" s="34" t="s">
        <v>258</v>
      </c>
      <c r="G4" s="44" t="s">
        <v>279</v>
      </c>
      <c r="H4" s="40">
        <v>0</v>
      </c>
      <c r="I4" s="40">
        <v>1</v>
      </c>
      <c r="J4" s="45">
        <f t="shared" si="0"/>
        <v>4.7619047619047616E-2</v>
      </c>
      <c r="L4" s="156" t="s">
        <v>87</v>
      </c>
      <c r="M4" s="56" t="s">
        <v>53</v>
      </c>
      <c r="N4" s="51" t="s">
        <v>94</v>
      </c>
      <c r="O4" s="51" t="s">
        <v>246</v>
      </c>
      <c r="P4" s="51" t="s">
        <v>77</v>
      </c>
      <c r="Q4" s="51" t="s">
        <v>270</v>
      </c>
      <c r="R4" s="73">
        <v>359</v>
      </c>
    </row>
    <row r="5" spans="1:20" ht="30" customHeight="1" thickTop="1" x14ac:dyDescent="0.25">
      <c r="A5" s="78"/>
      <c r="B5" s="78"/>
      <c r="C5" s="88" t="s">
        <v>279</v>
      </c>
      <c r="D5" s="27" t="s">
        <v>279</v>
      </c>
      <c r="E5" s="36" t="s">
        <v>279</v>
      </c>
      <c r="G5" s="44" t="s">
        <v>255</v>
      </c>
      <c r="H5" s="40">
        <v>2</v>
      </c>
      <c r="I5" s="40">
        <v>3</v>
      </c>
      <c r="J5" s="45">
        <f t="shared" si="0"/>
        <v>0.14285714285714285</v>
      </c>
      <c r="L5" s="156" t="s">
        <v>89</v>
      </c>
      <c r="M5" s="56" t="s">
        <v>95</v>
      </c>
      <c r="N5" s="51" t="s">
        <v>79</v>
      </c>
      <c r="O5" s="51" t="s">
        <v>268</v>
      </c>
      <c r="P5" s="51" t="s">
        <v>272</v>
      </c>
      <c r="Q5" s="51" t="s">
        <v>270</v>
      </c>
      <c r="R5" s="73">
        <v>1249</v>
      </c>
    </row>
    <row r="6" spans="1:20" ht="30" customHeight="1" thickBot="1" x14ac:dyDescent="0.3">
      <c r="A6" s="78"/>
      <c r="B6" s="78"/>
      <c r="C6" s="79" t="s">
        <v>255</v>
      </c>
      <c r="D6" s="85" t="s">
        <v>278</v>
      </c>
      <c r="E6" s="81" t="s">
        <v>258</v>
      </c>
      <c r="G6" s="44" t="s">
        <v>278</v>
      </c>
      <c r="H6" s="40">
        <v>5</v>
      </c>
      <c r="I6" s="40">
        <v>6</v>
      </c>
      <c r="J6" s="45">
        <f t="shared" si="0"/>
        <v>0.2857142857142857</v>
      </c>
      <c r="L6" s="156" t="s">
        <v>88</v>
      </c>
      <c r="M6" s="56" t="s">
        <v>53</v>
      </c>
      <c r="N6" s="51" t="s">
        <v>31</v>
      </c>
      <c r="O6" s="51" t="s">
        <v>269</v>
      </c>
      <c r="P6" s="51" t="s">
        <v>272</v>
      </c>
      <c r="Q6" s="51" t="s">
        <v>271</v>
      </c>
      <c r="R6" s="73">
        <v>449</v>
      </c>
    </row>
    <row r="7" spans="1:20" ht="30" customHeight="1" thickTop="1" thickBot="1" x14ac:dyDescent="0.3">
      <c r="A7" s="78"/>
      <c r="B7" s="78"/>
      <c r="C7" s="78"/>
      <c r="D7" s="88" t="s">
        <v>255</v>
      </c>
      <c r="E7" s="36" t="s">
        <v>255</v>
      </c>
      <c r="G7" s="46" t="s">
        <v>258</v>
      </c>
      <c r="H7" s="47">
        <v>3</v>
      </c>
      <c r="I7" s="47">
        <v>4</v>
      </c>
      <c r="J7" s="49">
        <f t="shared" si="0"/>
        <v>0.19047619047619047</v>
      </c>
      <c r="L7" s="157" t="s">
        <v>90</v>
      </c>
      <c r="M7" s="65" t="s">
        <v>96</v>
      </c>
      <c r="N7" s="66" t="s">
        <v>34</v>
      </c>
      <c r="O7" s="66" t="s">
        <v>268</v>
      </c>
      <c r="P7" s="66" t="s">
        <v>272</v>
      </c>
      <c r="Q7" s="66" t="s">
        <v>270</v>
      </c>
      <c r="R7" s="74">
        <v>1419</v>
      </c>
    </row>
    <row r="8" spans="1:20" ht="30" customHeight="1" thickBot="1" x14ac:dyDescent="0.3">
      <c r="A8" s="78"/>
      <c r="B8" s="78"/>
      <c r="C8" s="78"/>
      <c r="D8" s="79" t="s">
        <v>278</v>
      </c>
      <c r="E8" s="81" t="s">
        <v>258</v>
      </c>
      <c r="G8" s="23" t="s">
        <v>261</v>
      </c>
      <c r="H8" s="48">
        <f>SUM(H2:H7)</f>
        <v>15</v>
      </c>
      <c r="I8" s="48">
        <f>SUM(I2:I7)</f>
        <v>21</v>
      </c>
      <c r="J8" s="50">
        <f>SUM(J2:J7)</f>
        <v>0.99999999999999989</v>
      </c>
    </row>
    <row r="9" spans="1:20" ht="30" customHeight="1" thickTop="1" thickBot="1" x14ac:dyDescent="0.3">
      <c r="A9" s="78"/>
      <c r="B9" s="78"/>
      <c r="C9" s="78"/>
      <c r="D9" s="76"/>
      <c r="E9" s="82" t="s">
        <v>278</v>
      </c>
    </row>
    <row r="10" spans="1:20" ht="30" customHeight="1" thickBot="1" x14ac:dyDescent="0.3">
      <c r="A10" s="78"/>
      <c r="B10" s="78"/>
      <c r="C10" s="78"/>
      <c r="D10" s="77"/>
      <c r="E10" s="34" t="s">
        <v>258</v>
      </c>
      <c r="L10" s="160" t="s">
        <v>263</v>
      </c>
      <c r="M10" s="161" t="s">
        <v>253</v>
      </c>
      <c r="N10" s="161" t="s">
        <v>260</v>
      </c>
      <c r="O10" s="161" t="s">
        <v>277</v>
      </c>
      <c r="P10" s="161" t="s">
        <v>255</v>
      </c>
      <c r="Q10" s="161" t="s">
        <v>278</v>
      </c>
      <c r="R10" s="162" t="s">
        <v>252</v>
      </c>
      <c r="S10" s="162" t="s">
        <v>326</v>
      </c>
      <c r="T10" s="162" t="s">
        <v>341</v>
      </c>
    </row>
    <row r="11" spans="1:20" ht="30" customHeight="1" thickTop="1" x14ac:dyDescent="0.25">
      <c r="L11" s="164" t="s">
        <v>85</v>
      </c>
      <c r="M11" s="89">
        <v>10</v>
      </c>
      <c r="N11" s="90">
        <v>7</v>
      </c>
      <c r="O11" s="90">
        <v>8</v>
      </c>
      <c r="P11" s="90">
        <v>10</v>
      </c>
      <c r="Q11" s="90">
        <v>10</v>
      </c>
      <c r="R11" s="91">
        <v>10</v>
      </c>
      <c r="S11" s="92">
        <f t="shared" ref="S11:S16" si="1">M11*$M$17+N11*$N$17+O11*$O$17+P11*$P$17+Q11*$Q$17+R11*$R$17</f>
        <v>9.4761904761904745</v>
      </c>
      <c r="T11" s="91">
        <v>1</v>
      </c>
    </row>
    <row r="12" spans="1:20" ht="30" customHeight="1" x14ac:dyDescent="0.25">
      <c r="L12" s="156" t="s">
        <v>86</v>
      </c>
      <c r="M12" s="56">
        <v>8</v>
      </c>
      <c r="N12" s="51">
        <v>10</v>
      </c>
      <c r="O12" s="51">
        <v>5</v>
      </c>
      <c r="P12" s="51">
        <v>10</v>
      </c>
      <c r="Q12" s="51">
        <v>10</v>
      </c>
      <c r="R12" s="63">
        <v>6</v>
      </c>
      <c r="S12" s="61">
        <f t="shared" si="1"/>
        <v>8.6190476190476186</v>
      </c>
      <c r="T12" s="63">
        <v>2</v>
      </c>
    </row>
    <row r="13" spans="1:20" ht="30" customHeight="1" x14ac:dyDescent="0.25">
      <c r="L13" s="156" t="s">
        <v>87</v>
      </c>
      <c r="M13" s="56">
        <v>4</v>
      </c>
      <c r="N13" s="51">
        <v>9</v>
      </c>
      <c r="O13" s="51">
        <v>3</v>
      </c>
      <c r="P13" s="51">
        <v>3</v>
      </c>
      <c r="Q13" s="51">
        <v>10</v>
      </c>
      <c r="R13" s="63">
        <v>10</v>
      </c>
      <c r="S13" s="61">
        <f t="shared" si="1"/>
        <v>7.3809523809523796</v>
      </c>
      <c r="T13" s="63">
        <v>3</v>
      </c>
    </row>
    <row r="14" spans="1:20" ht="30" customHeight="1" x14ac:dyDescent="0.25">
      <c r="L14" s="156" t="s">
        <v>89</v>
      </c>
      <c r="M14" s="56">
        <v>3</v>
      </c>
      <c r="N14" s="51">
        <v>3</v>
      </c>
      <c r="O14" s="51">
        <v>5</v>
      </c>
      <c r="P14" s="51">
        <v>10</v>
      </c>
      <c r="Q14" s="51">
        <v>10</v>
      </c>
      <c r="R14" s="63">
        <v>4</v>
      </c>
      <c r="S14" s="61">
        <f t="shared" si="1"/>
        <v>6.2857142857142856</v>
      </c>
      <c r="T14" s="63">
        <v>5</v>
      </c>
    </row>
    <row r="15" spans="1:20" ht="30" customHeight="1" x14ac:dyDescent="0.25">
      <c r="L15" s="156" t="s">
        <v>88</v>
      </c>
      <c r="M15" s="56">
        <v>4</v>
      </c>
      <c r="N15" s="51">
        <v>7</v>
      </c>
      <c r="O15" s="51">
        <v>10</v>
      </c>
      <c r="P15" s="51">
        <v>10</v>
      </c>
      <c r="Q15" s="51">
        <v>3</v>
      </c>
      <c r="R15" s="63">
        <v>8</v>
      </c>
      <c r="S15" s="61">
        <f t="shared" si="1"/>
        <v>6.0476190476190474</v>
      </c>
      <c r="T15" s="63">
        <v>6</v>
      </c>
    </row>
    <row r="16" spans="1:20" ht="30" customHeight="1" thickBot="1" x14ac:dyDescent="0.3">
      <c r="L16" s="157" t="s">
        <v>90</v>
      </c>
      <c r="M16" s="56">
        <v>8</v>
      </c>
      <c r="N16" s="51">
        <v>6</v>
      </c>
      <c r="O16" s="51">
        <v>5</v>
      </c>
      <c r="P16" s="51">
        <v>10</v>
      </c>
      <c r="Q16" s="51">
        <v>10</v>
      </c>
      <c r="R16" s="63">
        <v>2</v>
      </c>
      <c r="S16" s="61">
        <f t="shared" si="1"/>
        <v>7.2857142857142847</v>
      </c>
      <c r="T16" s="63">
        <v>4</v>
      </c>
    </row>
    <row r="17" spans="1:20" ht="30" customHeight="1" thickBot="1" x14ac:dyDescent="0.3">
      <c r="L17" s="159" t="s">
        <v>265</v>
      </c>
      <c r="M17" s="68">
        <f>J2</f>
        <v>0.19047619047619047</v>
      </c>
      <c r="N17" s="69">
        <f>J3</f>
        <v>0.14285714285714285</v>
      </c>
      <c r="O17" s="69">
        <f>J4</f>
        <v>4.7619047619047616E-2</v>
      </c>
      <c r="P17" s="69">
        <f>J5</f>
        <v>0.14285714285714285</v>
      </c>
      <c r="Q17" s="69">
        <f>J6</f>
        <v>0.2857142857142857</v>
      </c>
      <c r="R17" s="61">
        <f>J7</f>
        <v>0.19047619047619047</v>
      </c>
      <c r="S17" s="61"/>
      <c r="T17" s="61"/>
    </row>
    <row r="18" spans="1:20" ht="39.75" customHeight="1" thickBot="1" x14ac:dyDescent="0.3"/>
    <row r="19" spans="1:20" ht="30" customHeight="1" thickBot="1" x14ac:dyDescent="0.3">
      <c r="A19" s="107" t="s">
        <v>253</v>
      </c>
      <c r="B19" s="80" t="s">
        <v>253</v>
      </c>
      <c r="C19" s="80" t="s">
        <v>253</v>
      </c>
      <c r="D19" s="24" t="s">
        <v>253</v>
      </c>
      <c r="E19" s="86" t="s">
        <v>253</v>
      </c>
      <c r="G19" s="169" t="s">
        <v>337</v>
      </c>
      <c r="H19" s="170" t="s">
        <v>338</v>
      </c>
      <c r="I19" s="170" t="s">
        <v>339</v>
      </c>
      <c r="J19" s="171" t="s">
        <v>265</v>
      </c>
      <c r="L19" s="160" t="s">
        <v>263</v>
      </c>
      <c r="M19" s="161" t="s">
        <v>253</v>
      </c>
      <c r="N19" s="161" t="s">
        <v>260</v>
      </c>
      <c r="O19" s="161" t="s">
        <v>277</v>
      </c>
      <c r="P19" s="161" t="s">
        <v>255</v>
      </c>
      <c r="Q19" s="161" t="s">
        <v>281</v>
      </c>
      <c r="R19" s="162" t="s">
        <v>252</v>
      </c>
    </row>
    <row r="20" spans="1:20" ht="30" customHeight="1" thickBot="1" x14ac:dyDescent="0.3">
      <c r="A20" s="87" t="s">
        <v>260</v>
      </c>
      <c r="B20" s="31" t="s">
        <v>279</v>
      </c>
      <c r="C20" s="31" t="s">
        <v>255</v>
      </c>
      <c r="D20" s="85" t="s">
        <v>283</v>
      </c>
      <c r="E20" s="81" t="s">
        <v>258</v>
      </c>
      <c r="G20" s="44" t="s">
        <v>253</v>
      </c>
      <c r="H20" s="40">
        <v>3</v>
      </c>
      <c r="I20" s="40">
        <v>4</v>
      </c>
      <c r="J20" s="45">
        <f>I20/$I$26</f>
        <v>0.19047619047619047</v>
      </c>
      <c r="L20" s="156" t="s">
        <v>91</v>
      </c>
      <c r="M20" s="56" t="s">
        <v>3</v>
      </c>
      <c r="N20" s="51" t="s">
        <v>74</v>
      </c>
      <c r="O20" s="51">
        <v>2300</v>
      </c>
      <c r="P20" s="51" t="s">
        <v>272</v>
      </c>
      <c r="Q20" s="51" t="s">
        <v>282</v>
      </c>
      <c r="R20" s="63">
        <v>1039</v>
      </c>
    </row>
    <row r="21" spans="1:20" ht="30" customHeight="1" thickTop="1" x14ac:dyDescent="0.25">
      <c r="A21" s="78"/>
      <c r="B21" s="84" t="s">
        <v>260</v>
      </c>
      <c r="C21" s="27" t="s">
        <v>260</v>
      </c>
      <c r="D21" s="27" t="s">
        <v>260</v>
      </c>
      <c r="E21" s="82" t="s">
        <v>260</v>
      </c>
      <c r="G21" s="44" t="s">
        <v>260</v>
      </c>
      <c r="H21" s="40">
        <v>2</v>
      </c>
      <c r="I21" s="40">
        <v>3</v>
      </c>
      <c r="J21" s="45">
        <f t="shared" ref="J21:J25" si="2">I21/$I$26</f>
        <v>0.14285714285714285</v>
      </c>
      <c r="L21" s="156" t="s">
        <v>92</v>
      </c>
      <c r="M21" s="56" t="s">
        <v>3</v>
      </c>
      <c r="N21" s="51" t="s">
        <v>99</v>
      </c>
      <c r="O21" s="51">
        <v>2400</v>
      </c>
      <c r="P21" s="51" t="s">
        <v>272</v>
      </c>
      <c r="Q21" s="51" t="s">
        <v>281</v>
      </c>
      <c r="R21" s="63">
        <v>1199</v>
      </c>
    </row>
    <row r="22" spans="1:20" ht="30" customHeight="1" thickBot="1" x14ac:dyDescent="0.3">
      <c r="A22" s="78"/>
      <c r="B22" s="87" t="s">
        <v>279</v>
      </c>
      <c r="C22" s="85" t="s">
        <v>255</v>
      </c>
      <c r="D22" s="85" t="s">
        <v>283</v>
      </c>
      <c r="E22" s="34" t="s">
        <v>258</v>
      </c>
      <c r="G22" s="44" t="s">
        <v>279</v>
      </c>
      <c r="H22" s="40">
        <v>0</v>
      </c>
      <c r="I22" s="40">
        <v>1</v>
      </c>
      <c r="J22" s="45">
        <f t="shared" si="2"/>
        <v>4.7619047619047616E-2</v>
      </c>
    </row>
    <row r="23" spans="1:20" ht="30" customHeight="1" thickTop="1" thickBot="1" x14ac:dyDescent="0.3">
      <c r="A23" s="78"/>
      <c r="B23" s="78"/>
      <c r="C23" s="88" t="s">
        <v>279</v>
      </c>
      <c r="D23" s="27" t="s">
        <v>279</v>
      </c>
      <c r="E23" s="36" t="s">
        <v>279</v>
      </c>
      <c r="G23" s="44" t="s">
        <v>255</v>
      </c>
      <c r="H23" s="40">
        <v>2</v>
      </c>
      <c r="I23" s="40">
        <v>3</v>
      </c>
      <c r="J23" s="45">
        <f t="shared" si="2"/>
        <v>0.14285714285714285</v>
      </c>
      <c r="L23" s="160" t="s">
        <v>263</v>
      </c>
      <c r="M23" s="161" t="s">
        <v>253</v>
      </c>
      <c r="N23" s="161" t="s">
        <v>260</v>
      </c>
      <c r="O23" s="161" t="s">
        <v>277</v>
      </c>
      <c r="P23" s="161" t="s">
        <v>255</v>
      </c>
      <c r="Q23" s="161" t="s">
        <v>278</v>
      </c>
      <c r="R23" s="162" t="s">
        <v>252</v>
      </c>
      <c r="S23" s="162" t="s">
        <v>326</v>
      </c>
      <c r="T23" s="162" t="s">
        <v>341</v>
      </c>
    </row>
    <row r="24" spans="1:20" ht="30" customHeight="1" thickBot="1" x14ac:dyDescent="0.3">
      <c r="A24" s="78"/>
      <c r="B24" s="78"/>
      <c r="C24" s="79" t="s">
        <v>255</v>
      </c>
      <c r="D24" s="85" t="s">
        <v>283</v>
      </c>
      <c r="E24" s="81" t="s">
        <v>258</v>
      </c>
      <c r="G24" s="44" t="s">
        <v>283</v>
      </c>
      <c r="H24" s="40">
        <v>5</v>
      </c>
      <c r="I24" s="40">
        <v>6</v>
      </c>
      <c r="J24" s="45">
        <f t="shared" si="2"/>
        <v>0.2857142857142857</v>
      </c>
      <c r="L24" s="156" t="s">
        <v>91</v>
      </c>
      <c r="M24" s="55">
        <v>10</v>
      </c>
      <c r="N24" s="53">
        <v>10</v>
      </c>
      <c r="O24" s="53">
        <v>9</v>
      </c>
      <c r="P24" s="53">
        <v>10</v>
      </c>
      <c r="Q24" s="53">
        <v>5</v>
      </c>
      <c r="R24" s="62">
        <v>10</v>
      </c>
      <c r="S24" s="61">
        <f>M24*$M$26+N24*$N$26+O24*$O$26+P24*$P$26+Q24*$Q$26+R24*$R$26</f>
        <v>8.5238095238095237</v>
      </c>
      <c r="T24" s="62">
        <v>2</v>
      </c>
    </row>
    <row r="25" spans="1:20" ht="30" customHeight="1" thickTop="1" thickBot="1" x14ac:dyDescent="0.3">
      <c r="A25" s="78"/>
      <c r="B25" s="78"/>
      <c r="C25" s="78"/>
      <c r="D25" s="88" t="s">
        <v>255</v>
      </c>
      <c r="E25" s="36" t="s">
        <v>255</v>
      </c>
      <c r="G25" s="46" t="s">
        <v>258</v>
      </c>
      <c r="H25" s="47">
        <v>3</v>
      </c>
      <c r="I25" s="47">
        <v>4</v>
      </c>
      <c r="J25" s="45">
        <f t="shared" si="2"/>
        <v>0.19047619047619047</v>
      </c>
      <c r="L25" s="163" t="s">
        <v>92</v>
      </c>
      <c r="M25" s="97">
        <v>10</v>
      </c>
      <c r="N25" s="98">
        <v>8</v>
      </c>
      <c r="O25" s="98">
        <v>10</v>
      </c>
      <c r="P25" s="98">
        <v>10</v>
      </c>
      <c r="Q25" s="98">
        <v>10</v>
      </c>
      <c r="R25" s="99">
        <v>8</v>
      </c>
      <c r="S25" s="92">
        <f>M25*$M$26+N25*$N$26+O25*$O$26+P25*$P$26+Q25*$Q$26+R25*$R$26</f>
        <v>9.3333333333333321</v>
      </c>
      <c r="T25" s="99">
        <v>1</v>
      </c>
    </row>
    <row r="26" spans="1:20" ht="30" customHeight="1" thickBot="1" x14ac:dyDescent="0.3">
      <c r="A26" s="78"/>
      <c r="B26" s="78"/>
      <c r="C26" s="78"/>
      <c r="D26" s="79" t="s">
        <v>283</v>
      </c>
      <c r="E26" s="81" t="s">
        <v>258</v>
      </c>
      <c r="G26" s="23" t="s">
        <v>261</v>
      </c>
      <c r="H26" s="48">
        <f>SUM(H20:H25)</f>
        <v>15</v>
      </c>
      <c r="I26" s="48">
        <f>SUM(I20:I25)</f>
        <v>21</v>
      </c>
      <c r="J26" s="50">
        <f>SUM(J20:J25)</f>
        <v>0.99999999999999989</v>
      </c>
      <c r="L26" s="159" t="s">
        <v>265</v>
      </c>
      <c r="M26" s="68">
        <f>J20</f>
        <v>0.19047619047619047</v>
      </c>
      <c r="N26" s="69">
        <f>J21</f>
        <v>0.14285714285714285</v>
      </c>
      <c r="O26" s="69">
        <f>J22</f>
        <v>4.7619047619047616E-2</v>
      </c>
      <c r="P26" s="69">
        <f>J23</f>
        <v>0.14285714285714285</v>
      </c>
      <c r="Q26" s="69">
        <f>J24</f>
        <v>0.2857142857142857</v>
      </c>
      <c r="R26" s="61">
        <f>J25</f>
        <v>0.19047619047619047</v>
      </c>
      <c r="S26" s="61"/>
      <c r="T26" s="61"/>
    </row>
    <row r="27" spans="1:20" ht="30" customHeight="1" thickTop="1" x14ac:dyDescent="0.25">
      <c r="A27" s="78"/>
      <c r="B27" s="78"/>
      <c r="C27" s="78"/>
      <c r="D27" s="76"/>
      <c r="E27" s="82" t="s">
        <v>283</v>
      </c>
    </row>
    <row r="28" spans="1:20" ht="30" customHeight="1" thickBot="1" x14ac:dyDescent="0.3">
      <c r="A28" s="78"/>
      <c r="B28" s="78"/>
      <c r="C28" s="78"/>
      <c r="D28" s="77"/>
      <c r="E28" s="34" t="s">
        <v>258</v>
      </c>
    </row>
    <row r="29" spans="1:20" ht="15.75" thickTop="1" x14ac:dyDescent="0.25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899EC-F6F1-4BE4-9111-D4332B172362}">
  <dimension ref="A1:K13"/>
  <sheetViews>
    <sheetView workbookViewId="0">
      <pane ySplit="2" topLeftCell="A3" activePane="bottomLeft" state="frozen"/>
      <selection pane="bottomLeft" activeCell="A2" sqref="A2:J2"/>
    </sheetView>
  </sheetViews>
  <sheetFormatPr defaultRowHeight="15" x14ac:dyDescent="0.25"/>
  <cols>
    <col min="1" max="1" width="59.7109375" style="3" customWidth="1"/>
    <col min="2" max="2" width="29.42578125" style="1" customWidth="1"/>
    <col min="3" max="3" width="23.7109375" style="3" customWidth="1"/>
    <col min="4" max="4" width="34" style="4" customWidth="1"/>
    <col min="5" max="5" width="9.28515625" style="4" customWidth="1"/>
    <col min="6" max="6" width="16.85546875" style="4" customWidth="1"/>
    <col min="7" max="7" width="24.7109375" style="4" customWidth="1"/>
    <col min="8" max="8" width="24.28515625" style="4" customWidth="1"/>
    <col min="9" max="9" width="10.140625" style="4" customWidth="1"/>
    <col min="10" max="10" width="29.5703125" style="4" customWidth="1"/>
    <col min="11" max="16384" width="9.140625" style="1"/>
  </cols>
  <sheetData>
    <row r="1" spans="1:11" s="5" customFormat="1" ht="16.5" customHeight="1" x14ac:dyDescent="0.25">
      <c r="A1" s="5" t="s">
        <v>333</v>
      </c>
      <c r="B1" s="5" t="s">
        <v>263</v>
      </c>
      <c r="C1" s="6" t="s">
        <v>259</v>
      </c>
      <c r="D1" s="6" t="s">
        <v>260</v>
      </c>
      <c r="E1" s="6" t="s">
        <v>346</v>
      </c>
      <c r="F1" s="5" t="s">
        <v>255</v>
      </c>
      <c r="G1" s="6" t="s">
        <v>347</v>
      </c>
      <c r="H1" s="6" t="s">
        <v>348</v>
      </c>
      <c r="I1" s="6" t="s">
        <v>256</v>
      </c>
      <c r="J1" s="6" t="s">
        <v>258</v>
      </c>
      <c r="K1" s="6"/>
    </row>
    <row r="2" spans="1:11" s="7" customFormat="1" ht="21" customHeight="1" x14ac:dyDescent="0.25">
      <c r="A2" s="179" t="s">
        <v>353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1" ht="45" x14ac:dyDescent="0.25">
      <c r="A3" s="2" t="s">
        <v>11</v>
      </c>
      <c r="B3" s="1" t="s">
        <v>42</v>
      </c>
      <c r="C3" s="3" t="s">
        <v>18</v>
      </c>
      <c r="D3" s="4" t="s">
        <v>16</v>
      </c>
      <c r="E3" s="4" t="s">
        <v>22</v>
      </c>
      <c r="F3" s="4" t="s">
        <v>21</v>
      </c>
      <c r="G3" s="4" t="s">
        <v>25</v>
      </c>
      <c r="H3" s="4" t="s">
        <v>19</v>
      </c>
      <c r="I3" s="4" t="s">
        <v>17</v>
      </c>
      <c r="J3" s="4" t="s">
        <v>20</v>
      </c>
    </row>
    <row r="4" spans="1:11" ht="30" x14ac:dyDescent="0.25">
      <c r="A4" s="2" t="s">
        <v>12</v>
      </c>
      <c r="B4" s="1" t="s">
        <v>41</v>
      </c>
      <c r="C4" s="3" t="s">
        <v>3</v>
      </c>
      <c r="D4" s="4" t="s">
        <v>16</v>
      </c>
      <c r="E4" s="4" t="s">
        <v>22</v>
      </c>
      <c r="F4" s="4" t="s">
        <v>21</v>
      </c>
      <c r="G4" s="4" t="s">
        <v>35</v>
      </c>
      <c r="J4" s="4">
        <v>499</v>
      </c>
    </row>
    <row r="5" spans="1:11" ht="45" x14ac:dyDescent="0.25">
      <c r="A5" s="2" t="s">
        <v>28</v>
      </c>
      <c r="B5" s="1" t="s">
        <v>40</v>
      </c>
      <c r="C5" s="3" t="s">
        <v>15</v>
      </c>
      <c r="D5" s="4" t="s">
        <v>23</v>
      </c>
      <c r="E5" s="4" t="s">
        <v>22</v>
      </c>
      <c r="F5" s="4" t="s">
        <v>21</v>
      </c>
      <c r="G5" s="4" t="s">
        <v>24</v>
      </c>
      <c r="H5" s="1"/>
      <c r="I5" s="4" t="s">
        <v>29</v>
      </c>
      <c r="J5" s="4">
        <v>349</v>
      </c>
    </row>
    <row r="6" spans="1:11" ht="30" x14ac:dyDescent="0.25">
      <c r="A6" s="2" t="s">
        <v>13</v>
      </c>
      <c r="B6" t="s">
        <v>27</v>
      </c>
      <c r="C6" s="3" t="s">
        <v>3</v>
      </c>
      <c r="D6" s="4" t="s">
        <v>31</v>
      </c>
      <c r="E6" s="4" t="s">
        <v>33</v>
      </c>
      <c r="F6" s="4" t="s">
        <v>21</v>
      </c>
      <c r="G6" s="4" t="s">
        <v>37</v>
      </c>
      <c r="I6" s="4" t="s">
        <v>32</v>
      </c>
      <c r="J6" s="4" t="s">
        <v>30</v>
      </c>
    </row>
    <row r="7" spans="1:11" ht="30" x14ac:dyDescent="0.25">
      <c r="A7" s="2" t="s">
        <v>14</v>
      </c>
      <c r="B7" s="1" t="s">
        <v>39</v>
      </c>
      <c r="C7" s="3" t="s">
        <v>3</v>
      </c>
      <c r="D7" s="4" t="s">
        <v>34</v>
      </c>
      <c r="E7" s="4" t="s">
        <v>38</v>
      </c>
      <c r="F7" s="4" t="s">
        <v>21</v>
      </c>
      <c r="G7" s="4" t="s">
        <v>35</v>
      </c>
      <c r="H7" s="4" t="s">
        <v>26</v>
      </c>
      <c r="I7" s="4" t="s">
        <v>36</v>
      </c>
      <c r="J7" s="4">
        <v>369</v>
      </c>
    </row>
    <row r="8" spans="1:11" s="7" customFormat="1" ht="21" customHeight="1" x14ac:dyDescent="0.25">
      <c r="A8" s="179" t="s">
        <v>44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11" ht="45" x14ac:dyDescent="0.25">
      <c r="A9" s="2" t="s">
        <v>45</v>
      </c>
      <c r="B9" s="1" t="s">
        <v>50</v>
      </c>
      <c r="C9" s="3" t="s">
        <v>18</v>
      </c>
      <c r="D9" s="4" t="s">
        <v>16</v>
      </c>
      <c r="E9" s="4" t="s">
        <v>22</v>
      </c>
      <c r="G9" s="4" t="s">
        <v>327</v>
      </c>
      <c r="H9" s="4" t="s">
        <v>51</v>
      </c>
      <c r="I9" s="4" t="s">
        <v>52</v>
      </c>
      <c r="J9" s="4">
        <v>2329</v>
      </c>
    </row>
    <row r="10" spans="1:11" ht="45" x14ac:dyDescent="0.25">
      <c r="A10" s="2" t="s">
        <v>46</v>
      </c>
      <c r="B10" s="1" t="s">
        <v>49</v>
      </c>
      <c r="C10" s="3" t="s">
        <v>53</v>
      </c>
      <c r="D10" s="4" t="s">
        <v>16</v>
      </c>
      <c r="E10" s="4" t="s">
        <v>54</v>
      </c>
      <c r="G10" s="4" t="s">
        <v>328</v>
      </c>
      <c r="I10" s="4" t="s">
        <v>55</v>
      </c>
      <c r="J10" s="4">
        <v>1309</v>
      </c>
    </row>
    <row r="11" spans="1:11" ht="60" x14ac:dyDescent="0.25">
      <c r="A11" s="2" t="s">
        <v>47</v>
      </c>
      <c r="B11" s="1" t="s">
        <v>48</v>
      </c>
      <c r="C11" s="3" t="s">
        <v>53</v>
      </c>
      <c r="D11" s="4" t="s">
        <v>23</v>
      </c>
      <c r="E11" s="4" t="s">
        <v>22</v>
      </c>
      <c r="G11" s="4" t="s">
        <v>329</v>
      </c>
      <c r="I11" s="4" t="s">
        <v>56</v>
      </c>
      <c r="J11" s="4">
        <v>1009</v>
      </c>
    </row>
    <row r="12" spans="1:11" ht="48.75" customHeight="1" x14ac:dyDescent="0.25">
      <c r="A12" s="2" t="s">
        <v>58</v>
      </c>
      <c r="B12" s="1" t="s">
        <v>59</v>
      </c>
      <c r="C12" s="3" t="s">
        <v>60</v>
      </c>
      <c r="D12" s="4" t="s">
        <v>34</v>
      </c>
      <c r="E12" s="4" t="s">
        <v>54</v>
      </c>
      <c r="G12" s="4" t="s">
        <v>330</v>
      </c>
      <c r="I12" s="4" t="s">
        <v>32</v>
      </c>
      <c r="J12" s="4">
        <v>1690</v>
      </c>
    </row>
    <row r="13" spans="1:11" ht="15" customHeight="1" x14ac:dyDescent="0.25">
      <c r="A13" s="2" t="s">
        <v>57</v>
      </c>
      <c r="B13" s="1" t="s">
        <v>61</v>
      </c>
      <c r="C13" s="3" t="s">
        <v>53</v>
      </c>
      <c r="D13" s="4" t="s">
        <v>16</v>
      </c>
      <c r="E13" s="4" t="s">
        <v>62</v>
      </c>
      <c r="G13" s="4" t="s">
        <v>331</v>
      </c>
      <c r="I13" s="4" t="s">
        <v>63</v>
      </c>
      <c r="J13" s="4">
        <v>1399</v>
      </c>
    </row>
  </sheetData>
  <mergeCells count="2">
    <mergeCell ref="A2:J2"/>
    <mergeCell ref="A8:J8"/>
  </mergeCells>
  <hyperlinks>
    <hyperlink ref="A3" r:id="rId1" xr:uid="{0E52AC6C-2FAE-4FFB-B8E9-122C30B0F3ED}"/>
    <hyperlink ref="A12" r:id="rId2" xr:uid="{67E59A00-D250-4345-ADB5-32C851F97AFB}"/>
    <hyperlink ref="A4" r:id="rId3" location="recenze" xr:uid="{26245E80-9A2A-439D-84F4-F3184DB7BD7B}"/>
    <hyperlink ref="A5" r:id="rId4" xr:uid="{9DE27731-504D-4645-95A6-49883347698B}"/>
    <hyperlink ref="A6" r:id="rId5" xr:uid="{0C3DFF1F-D95B-45D4-9D32-E1E732EBE2BC}"/>
    <hyperlink ref="A7" r:id="rId6" location="recenze" xr:uid="{58711F65-A73C-4CB0-9399-52C9D9D0535B}"/>
    <hyperlink ref="A9" r:id="rId7" xr:uid="{776EC9A1-DEE6-480C-977F-4ED90F34D0AC}"/>
    <hyperlink ref="A10" r:id="rId8" xr:uid="{887C2959-D720-4F08-8EC7-EF233F82CCE2}"/>
    <hyperlink ref="A11" r:id="rId9" xr:uid="{0F472130-DB54-43C5-ADD5-1BA812A1572A}"/>
    <hyperlink ref="A13" r:id="rId10" xr:uid="{E2DFC1CC-1A7C-446E-ABC8-FCFEF5FD97A5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řídící jednotka</vt:lpstr>
      <vt:lpstr>řídící jednotka BASIC</vt:lpstr>
      <vt:lpstr>řídící jednotka POHYB</vt:lpstr>
      <vt:lpstr>řídící jednotka SLUCH</vt:lpstr>
      <vt:lpstr>zásuvky</vt:lpstr>
      <vt:lpstr>zásuvky BASIC</vt:lpstr>
      <vt:lpstr>zásuvky POHYB</vt:lpstr>
      <vt:lpstr>zásuvky SLUCH</vt:lpstr>
      <vt:lpstr>světla </vt:lpstr>
      <vt:lpstr>světla BASIC</vt:lpstr>
      <vt:lpstr>světla POHYB</vt:lpstr>
      <vt:lpstr>světla SLUCH</vt:lpstr>
      <vt:lpstr>seznzory</vt:lpstr>
      <vt:lpstr>senzory BASIC</vt:lpstr>
      <vt:lpstr>senzory POHYB</vt:lpstr>
      <vt:lpstr>senzory SLUCH</vt:lpstr>
      <vt:lpstr>zabezpečení</vt:lpstr>
      <vt:lpstr>zabezpečení BASIC</vt:lpstr>
      <vt:lpstr>zabezpečení POHYB</vt:lpstr>
      <vt:lpstr>zabezpečení SLUCH</vt:lpstr>
      <vt:lpstr>Termostat</vt:lpstr>
      <vt:lpstr>Termostaty BASIC</vt:lpstr>
      <vt:lpstr>Termostaty POHYB</vt:lpstr>
      <vt:lpstr>Termostaty SLUCH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</dc:creator>
  <cp:lastModifiedBy>Eliška</cp:lastModifiedBy>
  <dcterms:created xsi:type="dcterms:W3CDTF">2023-01-26T13:34:19Z</dcterms:created>
  <dcterms:modified xsi:type="dcterms:W3CDTF">2023-03-19T22:27:07Z</dcterms:modified>
</cp:coreProperties>
</file>