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ilipmaly\Desktop\"/>
    </mc:Choice>
  </mc:AlternateContent>
  <bookViews>
    <workbookView xWindow="0" yWindow="0" windowWidth="20430" windowHeight="7470" tabRatio="908" firstSheet="2" activeTab="13" xr2:uid="{78E11A10-6842-4344-B29B-7E32E868C400}"/>
  </bookViews>
  <sheets>
    <sheet name="Kriteria" sheetId="1" r:id="rId1"/>
    <sheet name="Saatyho metoda" sheetId="4" r:id="rId2"/>
    <sheet name="Bodovaci metoda" sheetId="22" r:id="rId3"/>
    <sheet name="Bodovací + váhy" sheetId="23" r:id="rId4"/>
    <sheet name="Web" sheetId="5" r:id="rId5"/>
    <sheet name="Licence" sheetId="6" r:id="rId6"/>
    <sheet name="Protokoly" sheetId="12" r:id="rId7"/>
    <sheet name="Cena" sheetId="20" r:id="rId8"/>
    <sheet name="Skoleni" sheetId="8" r:id="rId9"/>
    <sheet name="APP" sheetId="16" r:id="rId10"/>
    <sheet name="Demo" sheetId="10" r:id="rId11"/>
    <sheet name="GIT" sheetId="9" r:id="rId12"/>
    <sheet name="Dokumentace (API)" sheetId="11" r:id="rId13"/>
    <sheet name="Knihovny" sheetId="15" r:id="rId14"/>
    <sheet name="Jazyky" sheetId="14" r:id="rId15"/>
    <sheet name="PR_Odvětví" sheetId="19" r:id="rId16"/>
    <sheet name="Hardware" sheetId="17" r:id="rId17"/>
    <sheet name="Konektivita" sheetId="13" r:id="rId18"/>
    <sheet name="Databaze" sheetId="18" r:id="rId19"/>
    <sheet name="VL_hod" sheetId="21" r:id="rId2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4" l="1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2" i="4"/>
  <c r="AK6" i="23" l="1"/>
  <c r="AK26" i="23" s="1"/>
  <c r="C25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AI25" i="23"/>
  <c r="AJ25" i="23"/>
  <c r="AK25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Z26" i="23"/>
  <c r="AA26" i="23"/>
  <c r="AB26" i="23"/>
  <c r="AC26" i="23"/>
  <c r="AD26" i="23"/>
  <c r="AE26" i="23"/>
  <c r="AF26" i="23"/>
  <c r="AG26" i="23"/>
  <c r="AH26" i="23"/>
  <c r="AI26" i="23"/>
  <c r="AJ26" i="23"/>
  <c r="B26" i="23"/>
  <c r="B25" i="23"/>
  <c r="AJ5" i="23"/>
  <c r="AJ6" i="23"/>
  <c r="AJ7" i="23"/>
  <c r="AJ8" i="23"/>
  <c r="AJ9" i="23"/>
  <c r="AJ10" i="23"/>
  <c r="AJ11" i="23"/>
  <c r="AJ12" i="23"/>
  <c r="AJ13" i="23"/>
  <c r="AJ14" i="23"/>
  <c r="AJ15" i="23"/>
  <c r="AJ16" i="23"/>
  <c r="AJ17" i="23"/>
  <c r="AJ18" i="23"/>
  <c r="AJ19" i="23"/>
  <c r="AJ20" i="23"/>
  <c r="AJ21" i="23"/>
  <c r="AJ22" i="23"/>
  <c r="AJ23" i="23"/>
  <c r="AJ4" i="23"/>
  <c r="AH5" i="23"/>
  <c r="AH6" i="23"/>
  <c r="AH7" i="23"/>
  <c r="AH8" i="23"/>
  <c r="AH9" i="23"/>
  <c r="AH10" i="23"/>
  <c r="AH11" i="23"/>
  <c r="AH12" i="23"/>
  <c r="AH13" i="23"/>
  <c r="AH14" i="23"/>
  <c r="AH15" i="23"/>
  <c r="AH16" i="23"/>
  <c r="AH17" i="23"/>
  <c r="AH18" i="23"/>
  <c r="AH19" i="23"/>
  <c r="AH20" i="23"/>
  <c r="AH21" i="23"/>
  <c r="AH22" i="23"/>
  <c r="AH23" i="23"/>
  <c r="AH4" i="23"/>
  <c r="AG5" i="23"/>
  <c r="AI5" i="23" s="1"/>
  <c r="AG6" i="23"/>
  <c r="AI6" i="23" s="1"/>
  <c r="AG7" i="23"/>
  <c r="AI7" i="23" s="1"/>
  <c r="AG8" i="23"/>
  <c r="AI8" i="23" s="1"/>
  <c r="AG9" i="23"/>
  <c r="AI9" i="23" s="1"/>
  <c r="AG10" i="23"/>
  <c r="AI10" i="23" s="1"/>
  <c r="AG11" i="23"/>
  <c r="AI11" i="23" s="1"/>
  <c r="AG12" i="23"/>
  <c r="AI12" i="23" s="1"/>
  <c r="AG13" i="23"/>
  <c r="AI13" i="23" s="1"/>
  <c r="AG14" i="23"/>
  <c r="AI14" i="23" s="1"/>
  <c r="AG15" i="23"/>
  <c r="AI15" i="23" s="1"/>
  <c r="AG16" i="23"/>
  <c r="AI16" i="23" s="1"/>
  <c r="AG17" i="23"/>
  <c r="AI17" i="23" s="1"/>
  <c r="AG18" i="23"/>
  <c r="AI18" i="23" s="1"/>
  <c r="AG19" i="23"/>
  <c r="AI19" i="23" s="1"/>
  <c r="AG20" i="23"/>
  <c r="AI20" i="23" s="1"/>
  <c r="AG21" i="23"/>
  <c r="AI21" i="23" s="1"/>
  <c r="AG22" i="23"/>
  <c r="AI22" i="23" s="1"/>
  <c r="AG23" i="23"/>
  <c r="AI23" i="23" s="1"/>
  <c r="AG4" i="23"/>
  <c r="AI4" i="23" s="1"/>
  <c r="AK4" i="23" s="1"/>
  <c r="AE5" i="23"/>
  <c r="AE6" i="23"/>
  <c r="AE7" i="23"/>
  <c r="AE8" i="23"/>
  <c r="AE9" i="23"/>
  <c r="AE10" i="23"/>
  <c r="AE11" i="23"/>
  <c r="AE12" i="23"/>
  <c r="AE13" i="23"/>
  <c r="AE14" i="23"/>
  <c r="AE15" i="23"/>
  <c r="AE16" i="23"/>
  <c r="AE17" i="23"/>
  <c r="AE18" i="23"/>
  <c r="AE19" i="23"/>
  <c r="AE20" i="23"/>
  <c r="AE21" i="23"/>
  <c r="AE22" i="23"/>
  <c r="AE23" i="23"/>
  <c r="AE4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4" i="23"/>
  <c r="AA5" i="23"/>
  <c r="AA6" i="23"/>
  <c r="AA7" i="23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4" i="23"/>
  <c r="Y5" i="23"/>
  <c r="Y6" i="23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4" i="23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4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22" i="23"/>
  <c r="U23" i="23"/>
  <c r="U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4" i="23"/>
  <c r="AK8" i="23" l="1"/>
  <c r="AK12" i="23"/>
  <c r="AK23" i="23"/>
  <c r="AK19" i="23"/>
  <c r="AK15" i="23"/>
  <c r="AK11" i="23"/>
  <c r="AK7" i="23"/>
  <c r="AK22" i="23"/>
  <c r="AK18" i="23"/>
  <c r="AK14" i="23"/>
  <c r="AK10" i="23"/>
  <c r="AK20" i="23"/>
  <c r="AK16" i="23"/>
  <c r="AK21" i="23"/>
  <c r="AK17" i="23"/>
  <c r="AK13" i="23"/>
  <c r="AK9" i="23"/>
  <c r="AK5" i="23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B26" i="22"/>
  <c r="B25" i="22"/>
  <c r="R5" i="22"/>
  <c r="S5" i="22" s="1"/>
  <c r="R6" i="22"/>
  <c r="R25" i="22" s="1"/>
  <c r="R7" i="22"/>
  <c r="S7" i="22" s="1"/>
  <c r="R8" i="22"/>
  <c r="S8" i="22" s="1"/>
  <c r="R9" i="22"/>
  <c r="S9" i="22" s="1"/>
  <c r="R10" i="22"/>
  <c r="S10" i="22" s="1"/>
  <c r="R11" i="22"/>
  <c r="S11" i="22" s="1"/>
  <c r="R12" i="22"/>
  <c r="S12" i="22" s="1"/>
  <c r="R13" i="22"/>
  <c r="S13" i="22" s="1"/>
  <c r="R14" i="22"/>
  <c r="S14" i="22" s="1"/>
  <c r="R15" i="22"/>
  <c r="S15" i="22" s="1"/>
  <c r="R16" i="22"/>
  <c r="S16" i="22" s="1"/>
  <c r="R17" i="22"/>
  <c r="S17" i="22" s="1"/>
  <c r="R18" i="22"/>
  <c r="S18" i="22" s="1"/>
  <c r="R19" i="22"/>
  <c r="S19" i="22" s="1"/>
  <c r="R20" i="22"/>
  <c r="S20" i="22" s="1"/>
  <c r="R21" i="22"/>
  <c r="S21" i="22" s="1"/>
  <c r="R22" i="22"/>
  <c r="S22" i="22" s="1"/>
  <c r="R23" i="22"/>
  <c r="S23" i="22" s="1"/>
  <c r="R4" i="22"/>
  <c r="S18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2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2" i="4"/>
  <c r="R18" i="4" s="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2" i="21"/>
  <c r="H21" i="20"/>
  <c r="H13" i="20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" i="19"/>
  <c r="S3" i="18"/>
  <c r="S4" i="18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R2" i="18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3" i="17"/>
  <c r="J2" i="17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" i="16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" i="15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" i="12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" i="8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S6" i="22" l="1"/>
  <c r="U10" i="22"/>
  <c r="S4" i="22"/>
  <c r="R26" i="22"/>
  <c r="T10" i="22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" i="5"/>
  <c r="S25" i="22" l="1"/>
  <c r="S26" i="22"/>
</calcChain>
</file>

<file path=xl/sharedStrings.xml><?xml version="1.0" encoding="utf-8"?>
<sst xmlns="http://schemas.openxmlformats.org/spreadsheetml/2006/main" count="1343" uniqueCount="503">
  <si>
    <t/>
  </si>
  <si>
    <t>https://aws.amazon.com/iot/getting-started/</t>
  </si>
  <si>
    <t>Industrial</t>
  </si>
  <si>
    <t>Bosch IoT Cloud</t>
  </si>
  <si>
    <t>https://www.bosch-si.com/products/bosch-iot-suite/iot-cloud/bosch-iot-cloud-2.html</t>
  </si>
  <si>
    <t>MQTT</t>
  </si>
  <si>
    <t>https://www.carriots.com/</t>
  </si>
  <si>
    <t>https://www.carriots.com/pricing</t>
  </si>
  <si>
    <t>https://www.carriots.com/developers</t>
  </si>
  <si>
    <t>https://github.com/carriots</t>
  </si>
  <si>
    <t>Cisco Jasper Control Center</t>
  </si>
  <si>
    <t>https://www.jasper.com/iot-service-platform/control-center?qt-control_center_tabs=0#quicktabs-control_center_tabs</t>
  </si>
  <si>
    <t>Enterprise,Industrial</t>
  </si>
  <si>
    <t>https://www.predix.io/</t>
  </si>
  <si>
    <t>https://www.predix.io/docs#OqtMIsCd</t>
  </si>
  <si>
    <t>AMQP</t>
  </si>
  <si>
    <t>PostgreSQL</t>
  </si>
  <si>
    <t>https://cloud.google.com/solutions/iot/</t>
  </si>
  <si>
    <t>IBM Watson IoT Platform</t>
  </si>
  <si>
    <t>http://www.ibm.com/internet-of-things/iot-solutions/watson-iot-platform/</t>
  </si>
  <si>
    <t>https://docs.internetofthings.ibmcloud.com/</t>
  </si>
  <si>
    <t>https://github.com/IBM-Watson</t>
  </si>
  <si>
    <t>Android</t>
  </si>
  <si>
    <t>http://www.kaaproject.org/</t>
  </si>
  <si>
    <t>http://www.kaaproject.org/getting-started/</t>
  </si>
  <si>
    <t>https://github.com/kaaproject/kaa/</t>
  </si>
  <si>
    <t>https://azure.microsoft.com/en-us/solutions/iot-suite/</t>
  </si>
  <si>
    <t>https://azure.microsoft.com/en-us/solutions/iot-suite/#</t>
  </si>
  <si>
    <t>https://github.com/ms-iot/</t>
  </si>
  <si>
    <t>https://www.mydevices.com/platform</t>
  </si>
  <si>
    <t>https://cloud.oracle.com/iot</t>
  </si>
  <si>
    <t>https://cloud.oracle.com/en_US/iot?resolvetemplatefordevice=true&amp;tabID=1441186548062</t>
  </si>
  <si>
    <t>http://www.thingworx.com/</t>
  </si>
  <si>
    <t>Salesforce IoT Cloud</t>
  </si>
  <si>
    <t>http://www.salesforce.com/iot-cloud/</t>
  </si>
  <si>
    <t>Samsung ARTIK Cloud</t>
  </si>
  <si>
    <t>https://artik.cloud/</t>
  </si>
  <si>
    <t>https://developer.artik.cloud/documentation/</t>
  </si>
  <si>
    <t>https://github.com/artikcloud</t>
  </si>
  <si>
    <t>https://hana.sap.com</t>
  </si>
  <si>
    <t>http://www.sitewhere.org/</t>
  </si>
  <si>
    <t>http://documentation.sitewhere.org/</t>
  </si>
  <si>
    <t>https://github.com/sitewhere/sitewhere</t>
  </si>
  <si>
    <t>https://temboo.com</t>
  </si>
  <si>
    <t>https://temboo.com/pricing</t>
  </si>
  <si>
    <t>https://temboo.com/support</t>
  </si>
  <si>
    <t>https://thingspeak.com/</t>
  </si>
  <si>
    <t>https://www.mathworks.com/help/thingspeak/</t>
  </si>
  <si>
    <t>https://github.com/iobridge/ThingSpeak</t>
  </si>
  <si>
    <t>http://ubidots.com/</t>
  </si>
  <si>
    <t>http://ubidots.com/docs/</t>
  </si>
  <si>
    <t>https://github.com/ubidots</t>
  </si>
  <si>
    <t>ThingWorx</t>
  </si>
  <si>
    <t>Web</t>
  </si>
  <si>
    <t>Kaa Platform</t>
  </si>
  <si>
    <t>Macchina Platform</t>
  </si>
  <si>
    <t xml:space="preserve">MyDevices Cayenne </t>
  </si>
  <si>
    <t>Temboo Platform</t>
  </si>
  <si>
    <t>Carriots Platform</t>
  </si>
  <si>
    <t>ThingSpeak Platform</t>
  </si>
  <si>
    <t xml:space="preserve">Ubidots </t>
  </si>
  <si>
    <t>SiteWhere Platform</t>
  </si>
  <si>
    <t>Amazon web services IoT platform (AWS)</t>
  </si>
  <si>
    <t>Poskytovatel</t>
  </si>
  <si>
    <t>Microsoft Azure IoT hub</t>
  </si>
  <si>
    <t>ORACLE IoT</t>
  </si>
  <si>
    <t>https://macchina.io/</t>
  </si>
  <si>
    <t>https://macchina.io/pricing.html</t>
  </si>
  <si>
    <t>https://www.ptc.com/en/try-and-buy</t>
  </si>
  <si>
    <t>Dokumentace</t>
  </si>
  <si>
    <t>Jazyky</t>
  </si>
  <si>
    <t>Protokoly</t>
  </si>
  <si>
    <t>Hardware podpora</t>
  </si>
  <si>
    <t>Průmyslové odvětví</t>
  </si>
  <si>
    <t>Vlastní aplikace</t>
  </si>
  <si>
    <t>Online školení</t>
  </si>
  <si>
    <t>Existence Dema</t>
  </si>
  <si>
    <t>A) Web</t>
  </si>
  <si>
    <t>B) Licence</t>
  </si>
  <si>
    <t>H) Propojení na Github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</si>
  <si>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</si>
  <si>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</si>
  <si>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</si>
  <si>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</si>
  <si>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</si>
  <si>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</si>
  <si>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</si>
  <si>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</si>
  <si>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</si>
  <si>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</si>
  <si>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</si>
  <si>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</si>
  <si>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I) API dokumentace</t>
  </si>
  <si>
    <t>J) Vlastní knihovny</t>
  </si>
  <si>
    <t>K) Jazyky</t>
  </si>
  <si>
    <t>M) Hardware podpora</t>
  </si>
  <si>
    <t>P) Databáze</t>
  </si>
  <si>
    <t>O</t>
  </si>
  <si>
    <t>P</t>
  </si>
  <si>
    <t>Poznámky</t>
  </si>
  <si>
    <t>https://www.predix.io</t>
  </si>
  <si>
    <t>https://aws.amazon.com/iot/getting-started</t>
  </si>
  <si>
    <t>https://azure.microsoft.com/en-us/solutions/iot-suite</t>
  </si>
  <si>
    <t>http://www.ibm.com/internet-of-things/iot-solutions/watson-iot-platform</t>
  </si>
  <si>
    <t>https://cloud.google.com/solutions/iot</t>
  </si>
  <si>
    <t>http://www.salesforce.com/iot-cloud</t>
  </si>
  <si>
    <t>https://artik.cloud</t>
  </si>
  <si>
    <t>Bodování</t>
  </si>
  <si>
    <t>Suma</t>
  </si>
  <si>
    <t>Kriterium</t>
  </si>
  <si>
    <t>Přehlednost</t>
  </si>
  <si>
    <t>Vícejazyčnost</t>
  </si>
  <si>
    <t>Online podpora</t>
  </si>
  <si>
    <t>Bez reklam</t>
  </si>
  <si>
    <t>0 -20</t>
  </si>
  <si>
    <t>D) Cena</t>
  </si>
  <si>
    <t>E) Online školení</t>
  </si>
  <si>
    <t>Licence - zdroje</t>
  </si>
  <si>
    <t>Web- zdroje</t>
  </si>
  <si>
    <t>Developerská</t>
  </si>
  <si>
    <t>Komerční</t>
  </si>
  <si>
    <t>Ostatní</t>
  </si>
  <si>
    <t>0 -25</t>
  </si>
  <si>
    <t>Responsibilita</t>
  </si>
  <si>
    <t>Čeština</t>
  </si>
  <si>
    <t>0-10</t>
  </si>
  <si>
    <t>https://www.jasper.com/</t>
  </si>
  <si>
    <t>https://www.sap.com/products/iot-platform-cloud.html</t>
  </si>
  <si>
    <t>https://aws.amazon.com/free/?sc_channel=PS&amp;sc_campaign=acquisition_CZ&amp;sc_publisher=google&amp;sc_medium=cloud_computing_b&amp;sc_content=aws_spell_p&amp;sc_detail=amazonaws&amp;sc_category=cloud_computing&amp;sc_segment=158522531737&amp;sc_matchtype=p&amp;sc_country=CZ&amp;s_kwcid=AL!4422!3!158522531737!p!!g!!amazonaws&amp;ef_id=WeN61gAABE3lxmET:20180215130934:s&amp;awsf.undefined=*default</t>
  </si>
  <si>
    <t>https://azure.microsoft.com/en-us/free/</t>
  </si>
  <si>
    <t>https://www.ibm.com/internet-of-things/spotlight/watson-iot-platform/pricing</t>
  </si>
  <si>
    <t>Google Cloud IoT</t>
  </si>
  <si>
    <t>https://cloud.google.com/pricing/</t>
  </si>
  <si>
    <t>https://shop.oracle.com/apex/f?p=cloud:free&amp;intcmp=ocom-menu</t>
  </si>
  <si>
    <t>https://www.salesforce.com/products/salesforce-iot/overview/</t>
  </si>
  <si>
    <t>https://www.bosch-si.com/iot-platform/bosch-iot-suite/iot-analytics-starter-package.html</t>
  </si>
  <si>
    <t>https://www.jasper.com/real-iot</t>
  </si>
  <si>
    <t>https://www.ge.com/digital/predix/platform</t>
  </si>
  <si>
    <t>Trial</t>
  </si>
  <si>
    <t>Free</t>
  </si>
  <si>
    <t>https://cloudplatform.sap.com/pricing.html</t>
  </si>
  <si>
    <t>https://artik.cloud/pricing/</t>
  </si>
  <si>
    <t>https://www.kaaproject.org/overview/</t>
  </si>
  <si>
    <t>https://thingspeak.com/prices</t>
  </si>
  <si>
    <t>https://ubidots.com/pricing</t>
  </si>
  <si>
    <t>https://mydevices.com/cayenne/marketplace/</t>
  </si>
  <si>
    <t>ok</t>
  </si>
  <si>
    <t>Školení</t>
  </si>
  <si>
    <t>Kurz zdarma</t>
  </si>
  <si>
    <t>0 - 50</t>
  </si>
  <si>
    <t>https://open.sap.com/courses</t>
  </si>
  <si>
    <t>https://aws.amazon.com/training/course-descriptions/architect/</t>
  </si>
  <si>
    <t>https://azure.microsoft.com/en-us/training/iot/</t>
  </si>
  <si>
    <t>Certifikace</t>
  </si>
  <si>
    <t>https://www.ibm.com/internet-of-things/be-en/platform/build-skills/</t>
  </si>
  <si>
    <t>neposkytuje</t>
  </si>
  <si>
    <t>https://cloud.oracle.com/en_US/iot/training</t>
  </si>
  <si>
    <t>https://www.salesforce.com/services/learn/classes/</t>
  </si>
  <si>
    <t>https://www.bosch-si.com/services/overview/iot-academy/iot-academy.html</t>
  </si>
  <si>
    <t>0 - 25</t>
  </si>
  <si>
    <t>https://learningnetwork.cisco.com/community/it_careers/iot-training-and-certifications</t>
  </si>
  <si>
    <t>GE Predix</t>
  </si>
  <si>
    <t>https://www.predix.io/resources/training</t>
  </si>
  <si>
    <t>http://axelta.com/Thingworx_training.php</t>
  </si>
  <si>
    <t>https://www.sitewhere.com/professional-services/sitewhere-training/</t>
  </si>
  <si>
    <t>https://www.carriots.com/partners-program</t>
  </si>
  <si>
    <t>https://ubidots.com/business</t>
  </si>
  <si>
    <t>0 - 100</t>
  </si>
  <si>
    <t>Git - napojeni</t>
  </si>
  <si>
    <t>0 -50</t>
  </si>
  <si>
    <t>https://aws.amazon.com/getting-started/projects/migrate-git-repository/</t>
  </si>
  <si>
    <t>GiT- napojeni</t>
  </si>
  <si>
    <t>Git - Demo  rep.</t>
  </si>
  <si>
    <t>https://github.com/GoogleCloudPlatform</t>
  </si>
  <si>
    <t>https://github.com/oracle</t>
  </si>
  <si>
    <t>https://github.com/adamSellers/iot-explorer-demo</t>
  </si>
  <si>
    <t>https://github.com/bsinno/cr-examples</t>
  </si>
  <si>
    <t>neexistuje přímo od Ciso</t>
  </si>
  <si>
    <t>https://github.com/PredixDev</t>
  </si>
  <si>
    <t>https://github.com/SAP/iot-starterkit</t>
  </si>
  <si>
    <t>neexistuje přímo</t>
  </si>
  <si>
    <t>https://github.com/macchina-io/macchina.io</t>
  </si>
  <si>
    <t>https://github.com/temboo</t>
  </si>
  <si>
    <t>https://github.com/myDevicesIoT</t>
  </si>
  <si>
    <t xml:space="preserve">Existence Dema </t>
  </si>
  <si>
    <t>G) Demo</t>
  </si>
  <si>
    <t>0 -100</t>
  </si>
  <si>
    <t>nemá</t>
  </si>
  <si>
    <t>https://docs.microsoft.com/en-us/azure/iot-hub/iot-hub-csharp-csharp-getstarted</t>
  </si>
  <si>
    <t>https://www.youtube.com/watch?v=WvfIr3c6a48</t>
  </si>
  <si>
    <t>https://cloud.google.com/solutions/iot/kit/</t>
  </si>
  <si>
    <t>https://cloud.oracle.com/en_US/iot/videos</t>
  </si>
  <si>
    <t>https://www.youtube.com/watch?v=lW1QY-fFl2I</t>
  </si>
  <si>
    <t>https://www.jasper.com/control-center-for-iot/request-a-demo</t>
  </si>
  <si>
    <t>https://www.youtube.com/watch?v=JSBgdQfTb8s</t>
  </si>
  <si>
    <t>https://www.sap.com/developer/tutorials/iot-part6-hcp-services.html</t>
  </si>
  <si>
    <t>https://www.artik.io/blog/2016/05/sdc-2016-demo-overview/</t>
  </si>
  <si>
    <t>https://learningexchange.ptc.com/tutorial/4731/thingworx-demonstration</t>
  </si>
  <si>
    <t>https://kaaproject.github.io/kaa/docs/v0.10.0/Getting-started/</t>
  </si>
  <si>
    <t>https://www.carriots.com/tutorials</t>
  </si>
  <si>
    <t>https://ubidots.com/docs/old_stuff/labview.html</t>
  </si>
  <si>
    <t>https://temboo.com/examples</t>
  </si>
  <si>
    <t>L) Průmyslové odvětví</t>
  </si>
  <si>
    <t xml:space="preserve">Dokumentace </t>
  </si>
  <si>
    <t>https://mydevices.com/cayenne/features/api/</t>
  </si>
  <si>
    <t>https://macchina.io/docs/</t>
  </si>
  <si>
    <t>http://support.ptc.com/cs/help/thingworx_hc/thingworx_6.0_hc/index.jspx?id=thingworx10&amp;action=show</t>
  </si>
  <si>
    <t>https://help.sap.com/viewer/7436c3125dd5491f939689f18954b1e9/Cloud/en-US/</t>
  </si>
  <si>
    <t>https://developer.cisco.com/docs/jasper/#control-center-product-overview/api-overview</t>
  </si>
  <si>
    <t>https://things.apps.bosch-iot-cloud.com/dokuwiki/doku.php?id=005_dev_guide:004_rest_api:004_rest_api</t>
  </si>
  <si>
    <t>https://developer.salesforce.com/docs/atlas.en-us.api_iot.meta/api_iot/intro_api_iot.htm</t>
  </si>
  <si>
    <t>https://cloud.google.com/iot/docs/reference/rest/</t>
  </si>
  <si>
    <t>https://docs.aws.amazon.com/iot/latest/apireference/Welcome.html</t>
  </si>
  <si>
    <t>C) Protokoly</t>
  </si>
  <si>
    <t>LVM2M</t>
  </si>
  <si>
    <t>CoAP</t>
  </si>
  <si>
    <t>IPv6</t>
  </si>
  <si>
    <t>IPv4</t>
  </si>
  <si>
    <t>TCP</t>
  </si>
  <si>
    <t>UDP</t>
  </si>
  <si>
    <t>https://ubidots.com/platform/</t>
  </si>
  <si>
    <t>N) Konektivita</t>
  </si>
  <si>
    <t>https://temboo.com/hardware</t>
  </si>
  <si>
    <t>http://community.mydevices.com/t/mqtt-api-released/1594</t>
  </si>
  <si>
    <t>https://www.carriots.com/documentation/mqtt</t>
  </si>
  <si>
    <t>https://ch.mathworks.com/hardware-support/thingspeak.html</t>
  </si>
  <si>
    <t>https://macchina.io/#advantages</t>
  </si>
  <si>
    <t>https://www.kaaproject.org/faq/</t>
  </si>
  <si>
    <t>HTTP(s)</t>
  </si>
  <si>
    <t>https://community.ptc.com/t5/ThingWorx-Developers/which-protocols-thingworx-using/m-p/523839</t>
  </si>
  <si>
    <t>https://blogs.sap.com/2017/10/22/iiot-protocols-for-beginners/</t>
  </si>
  <si>
    <t>https://docs.predix.io/en/content/service/data_management/time_series/using-the-time-series-service</t>
  </si>
  <si>
    <t>https://www.jasper.com/control-center-for-iot</t>
  </si>
  <si>
    <t>https://www.bosch-si.com/media/en/bosch_si/iot_platform/bosch-iot-suite_product-brochure.pdf</t>
  </si>
  <si>
    <t>https://www.salesforce.com/blog/2017/06/salesforce-iot-cloud-aws-connected-devices.html</t>
  </si>
  <si>
    <t>http://www.oracle.com/technetwork/indexes/downloads/iot-gateway-2705516.html</t>
  </si>
  <si>
    <t>https://cloud.google.com/iot-core/</t>
  </si>
  <si>
    <t>https://console.bluemix.net/docs/services/IoT/developer_doc_overview.html#developer_doc_overview</t>
  </si>
  <si>
    <t>https://docs.microsoft.com/en-us/azure/iot-hub/iot-hub-devguide-protocols</t>
  </si>
  <si>
    <t>https://aws.amazon.com/iot-core/features/</t>
  </si>
  <si>
    <t>0 -10</t>
  </si>
  <si>
    <t>Konektivita- zdroje</t>
  </si>
  <si>
    <t>Wi-FI</t>
  </si>
  <si>
    <t>Cellular (mobilní)</t>
  </si>
  <si>
    <t>Sigfox</t>
  </si>
  <si>
    <t>LoRaWAN</t>
  </si>
  <si>
    <t>LTE-M</t>
  </si>
  <si>
    <t>NB-IOT</t>
  </si>
  <si>
    <t>http://community.mydevices.com/t/matlab-and-arduino-connected-to-cayenne/4268/2</t>
  </si>
  <si>
    <t>Ethernet</t>
  </si>
  <si>
    <t>Bluetooth</t>
  </si>
  <si>
    <t>https://thingspeak.com/pages/learn_more</t>
  </si>
  <si>
    <t>http://documentation.sitewhere.io/integration.html</t>
  </si>
  <si>
    <t>https://macchina.io/usecases.html</t>
  </si>
  <si>
    <t>https://www.kaaproject.org/platform/#connectivity</t>
  </si>
  <si>
    <t>https://www.sapappsdevelopmentpartnercenter.com/en/get-started/cloud-applications/iot-solutions-based-sap-hana/</t>
  </si>
  <si>
    <t>https://cloud.oracle.com/en_US/opc/iot/faq</t>
  </si>
  <si>
    <t>https://developer.ibm.com/recipes/tutorials/how-to-register-devices-in-ibm-iot-foundation/</t>
  </si>
  <si>
    <t>https://docs.microsoft.com/en-us/azure/iot-hub/iot-hub-what-is-iot-hub</t>
  </si>
  <si>
    <t>Sigfo10</t>
  </si>
  <si>
    <t>https://www.ge.com/digital/sites/default/files/Predi10-Platform-for-the-Industrial-Internet-Datasheet.pdf</t>
  </si>
  <si>
    <t>https://www.ptc.com/en/products/iot/thingwor10-platform/connect</t>
  </si>
  <si>
    <t>Jazyky- zdroje</t>
  </si>
  <si>
    <t>https://temboo.com/platform</t>
  </si>
  <si>
    <t>C++</t>
  </si>
  <si>
    <t>Python</t>
  </si>
  <si>
    <t>Node.js</t>
  </si>
  <si>
    <t>Java</t>
  </si>
  <si>
    <t>PHP</t>
  </si>
  <si>
    <t>C#</t>
  </si>
  <si>
    <t>JavaScript</t>
  </si>
  <si>
    <t>https://www.carriots.com/documentation/sdk/carriots_sdk</t>
  </si>
  <si>
    <t>https://www.codeproject.com/Articles/845538/An-Introduction-to-ThingSpeak</t>
  </si>
  <si>
    <t>https://github.com/sitewhere</t>
  </si>
  <si>
    <t>https://github.com/macchina-io</t>
  </si>
  <si>
    <t>https://kaaproject.github.io/kaa/docs/v0.10.0/Programming-guide/Using-Kaa-endpoint-SDKs/</t>
  </si>
  <si>
    <t>https://developer.artik.cloud/documentation/sdks/</t>
  </si>
  <si>
    <t>https://www.slideshare.net/sapcp/sap-hcp-iot-49580574</t>
  </si>
  <si>
    <t>https://www.cisco.com/c/en/us/solutions/internet-of-things/iot-fog-applications.html</t>
  </si>
  <si>
    <t>podporuje všechny</t>
  </si>
  <si>
    <t>https://www.bosch-iot-suite.com/permissions/</t>
  </si>
  <si>
    <t>https://www.salesforce.com/products/platform/overview/</t>
  </si>
  <si>
    <t>https://cloud.google.com/docs/</t>
  </si>
  <si>
    <t>https://docs.microsoft.com/en-us/azure/iot-hub/iot-hub-devguide-sdks</t>
  </si>
  <si>
    <t>https://aws.amazon.com/blogs/startups/choosing-the-right-programming-language-for-your-startup/</t>
  </si>
  <si>
    <t>https://console.bluemi10.net/docs/services/IoT/iot_platform_client_lib.html#iot_platform_client_lib</t>
  </si>
  <si>
    <t>http://www.oracle.com/technetwork/oracle-labs/program-languages/overview/inde10-2301583.html</t>
  </si>
  <si>
    <t>http://www.i-programmer.info/programming/hardware/10498-predi10-iot-for-developers.html</t>
  </si>
  <si>
    <t>https://developer.thingwor10.com/resources/sdks</t>
  </si>
  <si>
    <t>https://ubidots.com/docs/api-clients/inde10.html</t>
  </si>
  <si>
    <t>Existence knihoven</t>
  </si>
  <si>
    <t>Existence knihoven- zdroje</t>
  </si>
  <si>
    <t>https://temboo.com/iot</t>
  </si>
  <si>
    <t>https://github.com/myDevicesIoT/Cayenne-Arduino-Library</t>
  </si>
  <si>
    <t>https://www.carriots.com/documentation</t>
  </si>
  <si>
    <t>https://github.com/mathworks/thingspeak-arduino</t>
  </si>
  <si>
    <t>https://kaaproject.github.io/kaa/docs/v0.10.0/Programming-guide/Your-first-Kaa-application/</t>
  </si>
  <si>
    <t>http://support.ptc.com/cs/help/thingworx_hc/thingworx_6.0_hc/index.jspx?id=thingworx09&amp;action=show</t>
  </si>
  <si>
    <t>https://developer.artik.cloud/documentation/tutorials/your-first-android-app.html</t>
  </si>
  <si>
    <t>https://software.intel.com/en-us/gateway-getting-started-software-suite-ge-predix</t>
  </si>
  <si>
    <t>nemá volně zobrazitelné</t>
  </si>
  <si>
    <t>https://developer.salesforce.com/blogs/developer-relations/2015/05/easy-iot-getting-started-electric-imp-salesforce-library.html</t>
  </si>
  <si>
    <t>https://github.com/bsinno</t>
  </si>
  <si>
    <t>http://www.oracle.com/technetwork/indexes/downloads/iot-client-libraries-2705514.html</t>
  </si>
  <si>
    <t>https://cloud.google.com/apis/docs/cloud-client-libraries</t>
  </si>
  <si>
    <t>https://github.com/ibm-watson-iot</t>
  </si>
  <si>
    <t>https://github.com/Azure/azure-iot-arduino</t>
  </si>
  <si>
    <t>https://aws.amazon.com/iot-platform/sdk/</t>
  </si>
  <si>
    <t>Vlastníí aplikace - zdroje</t>
  </si>
  <si>
    <t>https://aws.amazon.com/iot-core/</t>
  </si>
  <si>
    <t>https://azure.microsoft.com/cs-cz/services/iot-hub/</t>
  </si>
  <si>
    <t>https://developer.ibm.com/recipes/tutorials/getting-started-with-edge-analytics-in-watson-iot-platform/</t>
  </si>
  <si>
    <t>https://cloud.google.com/solutions/iot-overview</t>
  </si>
  <si>
    <t>https://cloud.oracle.com/iot-apps</t>
  </si>
  <si>
    <t>https://www.bosch-si.com/iot-platform/bosch-iot-suite/homepage-bosch-iot-suite.html</t>
  </si>
  <si>
    <t>https://www.ge.com/digital/predix/applications</t>
  </si>
  <si>
    <t>https://www.sap.com/developer/topics/iot-application-enablement.html</t>
  </si>
  <si>
    <t>https://developer.artik.cloud/documentation/getting-started/applications.html</t>
  </si>
  <si>
    <t>https://developer.thingworx.com/apps/manufacturing</t>
  </si>
  <si>
    <t>https://macchina.io/index.html</t>
  </si>
  <si>
    <t>https://thingspeak.com/pages/how_to#analyze</t>
  </si>
  <si>
    <t>https://ubidots.com/</t>
  </si>
  <si>
    <t>Lora_Ready</t>
  </si>
  <si>
    <t>Arduino</t>
  </si>
  <si>
    <t>https://mydevices.com/</t>
  </si>
  <si>
    <t>neomezeny</t>
  </si>
  <si>
    <t>pouze poskytovatel</t>
  </si>
  <si>
    <t>centrum pro management</t>
  </si>
  <si>
    <t>Raspberry Pi</t>
  </si>
  <si>
    <t>Neomezeno</t>
  </si>
  <si>
    <t>https://ubidots.com/docs/devices/#microchip</t>
  </si>
  <si>
    <t>Hardware- zdroje</t>
  </si>
  <si>
    <t>https://www.carriots.com/compatible_hardware</t>
  </si>
  <si>
    <t>BeagleBone</t>
  </si>
  <si>
    <t>http://documentation.sitewhere.io/hardware.html</t>
  </si>
  <si>
    <t>neomezeno</t>
  </si>
  <si>
    <t>SQLite</t>
  </si>
  <si>
    <t>Redis</t>
  </si>
  <si>
    <t>https://docs.kaaproject.org/display/KAA/Supported+platforms</t>
  </si>
  <si>
    <t>https://www.ptc.com/en/products/iot</t>
  </si>
  <si>
    <t>neudává</t>
  </si>
  <si>
    <t>https://artik.cloud/integration/</t>
  </si>
  <si>
    <t>https://www.oracle.com/solutions/internet-of-things/</t>
  </si>
  <si>
    <t>https://developer.ibm.com/recipes/tutorials/how-to-register-devices-in-ibm-iot-foundation/#r_step3</t>
  </si>
  <si>
    <t>https://catalog.azureiotsuite.com/</t>
  </si>
  <si>
    <t>široka škála</t>
  </si>
  <si>
    <t>https://aws.amazon.com/iot-device-management/</t>
  </si>
  <si>
    <t>https://www.ge.com/digital/predi10/predi10.io/resources/training</t>
  </si>
  <si>
    <t>https://macchina.io/inde10.html</t>
  </si>
  <si>
    <t>MongoDB</t>
  </si>
  <si>
    <t>Apache HBase</t>
  </si>
  <si>
    <t>http://documentation.sitewhere.io/overview.html</t>
  </si>
  <si>
    <t>Databáze- zdroje</t>
  </si>
  <si>
    <t>https://temboo.com/arduino/yun/yun-and-temboo</t>
  </si>
  <si>
    <t>http://community.mydevices.com/t/database-as-output-for-trigger/495/6</t>
  </si>
  <si>
    <t>https://ubidots.com/blog/designing-for-the-internet-of-things/</t>
  </si>
  <si>
    <t>https://www.carriots.com/what-is-carriots#</t>
  </si>
  <si>
    <t>neuvádí typ</t>
  </si>
  <si>
    <t>MATLAB</t>
  </si>
  <si>
    <t>https://ch.mathworks.com/solutions/internet-of-things/aggregating-and-accessing-your-iot-data.html</t>
  </si>
  <si>
    <t>Cassandra </t>
  </si>
  <si>
    <t>nemá vlastní, pouze prropojení</t>
  </si>
  <si>
    <t>SAP HANA Database</t>
  </si>
  <si>
    <t>https://www.mongodb.com/customers/bosch</t>
  </si>
  <si>
    <t>Oracle</t>
  </si>
  <si>
    <t>Bigtable </t>
  </si>
  <si>
    <t>Cloudant NoSQL DB</t>
  </si>
  <si>
    <t>https://developer.ibm.com/recipes/tutorials/using-ibm-watson-analytics-to-visualize-data-from-watson-iot-platform/</t>
  </si>
  <si>
    <t>https://docs.microsoft.com/en-us/azure/iot-hub/iot-hub-store-data-in-azure-table-storage</t>
  </si>
  <si>
    <t>Azure storage</t>
  </si>
  <si>
    <t>Amazon DynamoDB</t>
  </si>
  <si>
    <t>https://aws.amazon.com/dynamodb/iot/</t>
  </si>
  <si>
    <t>Influ1DB</t>
  </si>
  <si>
    <t>https://www.oracle.com/database/inde1.html</t>
  </si>
  <si>
    <t>https://docs.predi1.io/en-US/content/service/data_management/sql_database/</t>
  </si>
  <si>
    <t>http://support.ptc.com/cs/help/thingwor1_hc/thingwor1_6.5_hc/inde1.jsp1?id=JDBCE1tensibility&amp;action=show</t>
  </si>
  <si>
    <t>Počet DB</t>
  </si>
  <si>
    <t>SUMA</t>
  </si>
  <si>
    <t>Existuje DB &gt; 0</t>
  </si>
  <si>
    <t>Specializace na pr odvětví - zdroje</t>
  </si>
  <si>
    <t>Normální použití</t>
  </si>
  <si>
    <t>Specializace</t>
  </si>
  <si>
    <t>Manufacturing, Company</t>
  </si>
  <si>
    <t>Restaurant and foo</t>
  </si>
  <si>
    <t>Smart things.</t>
  </si>
  <si>
    <t>Agriculture, Healthcare, manufacturing …</t>
  </si>
  <si>
    <t>Agriculture, Healthcare, manufacturing…</t>
  </si>
  <si>
    <t>Manufacturing</t>
  </si>
  <si>
    <t>O) Vlastní hodnocení</t>
  </si>
  <si>
    <t>Subjektivní názor</t>
  </si>
  <si>
    <t>SAP  IOT LEONARDO</t>
  </si>
  <si>
    <t>školení, velká podpora,, lvastní zkušenost</t>
  </si>
  <si>
    <t>drahé, komplexní, nepřehledná api</t>
  </si>
  <si>
    <t>W10 IoT core, dobrá podpora, příjemná dema</t>
  </si>
  <si>
    <t>málo přehledné stránky, nepřehledná API</t>
  </si>
  <si>
    <t>pěkná api a podpora</t>
  </si>
  <si>
    <t>nabídka trialu, apliakcí a dokumentace</t>
  </si>
  <si>
    <t>oslovili mě stránky, zajímavý kocnept</t>
  </si>
  <si>
    <t>nepřehledná api, málo informací</t>
  </si>
  <si>
    <t>špatně dostupné informace, zajímavá platforma</t>
  </si>
  <si>
    <t>specializace, málo informací</t>
  </si>
  <si>
    <t>pěkné řešení a podpora</t>
  </si>
  <si>
    <t>hodně omezená platforma</t>
  </si>
  <si>
    <t>příjemná platforma, málo aplikací</t>
  </si>
  <si>
    <t>hodně možností v open licenci</t>
  </si>
  <si>
    <t>nepřehledný web a dokumentace</t>
  </si>
  <si>
    <t>licence pro studenty a home použití</t>
  </si>
  <si>
    <t>menší podpora</t>
  </si>
  <si>
    <t>velmi pěkná platforma, ale omezený trial účet</t>
  </si>
  <si>
    <t>podpora hodně jazyků, chybí mi lepší management cloudu, 14 dní trial, bez kreditky</t>
  </si>
  <si>
    <t>Free účet</t>
  </si>
  <si>
    <t>Kategorie Cen</t>
  </si>
  <si>
    <t>https://aws.amazon.com/iot-core/pricing/</t>
  </si>
  <si>
    <t>NE</t>
  </si>
  <si>
    <t>Dle regionu za 1 mil minut</t>
  </si>
  <si>
    <t>Jednotky</t>
  </si>
  <si>
    <t>1 mil minut</t>
  </si>
  <si>
    <t>ANO</t>
  </si>
  <si>
    <t>Cena</t>
  </si>
  <si>
    <t>8000 zpráv denně</t>
  </si>
  <si>
    <t>zprávy na 1 jed / za den</t>
  </si>
  <si>
    <t>Neomezeny přenos</t>
  </si>
  <si>
    <t>https://azure.microsoft.com/cs-cz/pricing/details/iot-hub/</t>
  </si>
  <si>
    <t>Hodnocení</t>
  </si>
  <si>
    <t>https://www.ibm.com/blogs/bluemix/2016/09/better-pricing-better-standard-plan-watson-iot-platform/</t>
  </si>
  <si>
    <t>100MB free for month</t>
  </si>
  <si>
    <t>do 250MB free</t>
  </si>
  <si>
    <t>per MB</t>
  </si>
  <si>
    <t>https://cloud.google.com/iot/pricing</t>
  </si>
  <si>
    <t>OCPU per hour</t>
  </si>
  <si>
    <t>https://cloud.oracle.com/en_US/opc/iot/pricing</t>
  </si>
  <si>
    <t>nabízí unlimited za 2500$</t>
  </si>
  <si>
    <t>individualni</t>
  </si>
  <si>
    <t>?</t>
  </si>
  <si>
    <t>https://www.salesforce.com/editions-pricing/app-cloud/iot/</t>
  </si>
  <si>
    <t>individualni přístup, od 6$ za měsíc</t>
  </si>
  <si>
    <t>neuvadí přesné ceny</t>
  </si>
  <si>
    <t>startuje na 2,5€</t>
  </si>
  <si>
    <t>kategorie, ale nejdou najít ceny</t>
  </si>
  <si>
    <t>služba za rok</t>
  </si>
  <si>
    <t>komplet balíček za rok</t>
  </si>
  <si>
    <t>https://www.ge.com/digital/sites/default/files/Global-Partner-Summit-2017-Predix-Pricing-Use-Cases-Justin-LaChance-Jason-Seay.pdf</t>
  </si>
  <si>
    <t>služba za měsíc</t>
  </si>
  <si>
    <t>https://cloudplatform.sap.com/content/dam/website/skywalker/en_us/PDFs/SAP_CP_PricingPDF_2018.pdf</t>
  </si>
  <si>
    <t>drahá licence, 2 možnosti</t>
  </si>
  <si>
    <t>licence na míru dle potřeb</t>
  </si>
  <si>
    <t>per 1 Mil msg</t>
  </si>
  <si>
    <t>https://www.ptc.com/en/try-and-buy/how-to-buy</t>
  </si>
  <si>
    <t>neuvádí ceny !! , pouze po registraci</t>
  </si>
  <si>
    <t>https://www.kaaproject.org/kaa-iot-platform-vs-paas/</t>
  </si>
  <si>
    <t>platí se jen za  služby a podporu</t>
  </si>
  <si>
    <t>služby, podpora</t>
  </si>
  <si>
    <t>individualni přístup, pro komerce</t>
  </si>
  <si>
    <t>free řešení ale omezené</t>
  </si>
  <si>
    <t>mají kalkulačku, home a student acc</t>
  </si>
  <si>
    <t>device, collect</t>
  </si>
  <si>
    <t>FREE bez kreditky</t>
  </si>
  <si>
    <t>per month</t>
  </si>
  <si>
    <t>devices, dots</t>
  </si>
  <si>
    <t>podobně drahý jak SAP, pro education free</t>
  </si>
  <si>
    <t>měsíc</t>
  </si>
  <si>
    <t>specializovaná platforma</t>
  </si>
  <si>
    <t xml:space="preserve">? </t>
  </si>
  <si>
    <t>F) Vlastní sada aplikací</t>
  </si>
  <si>
    <t>Preference</t>
  </si>
  <si>
    <t>Dominance</t>
  </si>
  <si>
    <t>Submisivita</t>
  </si>
  <si>
    <t>Rovnocennost</t>
  </si>
  <si>
    <t>Slabá preference</t>
  </si>
  <si>
    <t>Silná preference</t>
  </si>
  <si>
    <t>Velmi silná preference</t>
  </si>
  <si>
    <t>Absolutní preference</t>
  </si>
  <si>
    <t>L</t>
  </si>
  <si>
    <t>N</t>
  </si>
  <si>
    <t>Váhy</t>
  </si>
  <si>
    <t>Bodovací metoda</t>
  </si>
  <si>
    <t>Bodovací metoda s váhami kritérií</t>
  </si>
  <si>
    <t>Vlastní sada aplikací</t>
  </si>
  <si>
    <t>Licence</t>
  </si>
  <si>
    <t xml:space="preserve"> Demo</t>
  </si>
  <si>
    <t>Propojení na Github</t>
  </si>
  <si>
    <t>API dokumentace</t>
  </si>
  <si>
    <t>Vlastní knihovny</t>
  </si>
  <si>
    <t>Konektivita</t>
  </si>
  <si>
    <t>Vlastní hodnocení</t>
  </si>
  <si>
    <t xml:space="preserve"> Databáze</t>
  </si>
  <si>
    <t>MAX</t>
  </si>
  <si>
    <t>MIN</t>
  </si>
  <si>
    <t>Prvních 5</t>
  </si>
  <si>
    <t>Body</t>
  </si>
  <si>
    <t>Pořadí</t>
  </si>
  <si>
    <t>Njehorších 5</t>
  </si>
  <si>
    <t>Váha</t>
  </si>
  <si>
    <t>SUMA VAH</t>
  </si>
  <si>
    <t>SUMA BODU</t>
  </si>
  <si>
    <t>Pořadi body</t>
  </si>
  <si>
    <t>Pořadí s vahami</t>
  </si>
  <si>
    <t xml:space="preserve"> 5 Nejlepších</t>
  </si>
  <si>
    <t>5 Nejhorších</t>
  </si>
  <si>
    <t>Kritérium</t>
  </si>
  <si>
    <t>Geometrický průměr</t>
  </si>
  <si>
    <t>Kategorie cen</t>
  </si>
  <si>
    <t>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</si>
</sst>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E2EFDA"/>
      </patternFill>
    </fill>
    <fill>
      <patternFill patternType="solid">
        <fgColor theme="7" tint="-0.249977111117893"/>
        <bgColor rgb="FFE2EFDA"/>
      </patternFill>
    </fill>
    <fill>
      <patternFill patternType="solid">
        <fgColor rgb="FF00B050"/>
        <bgColor rgb="FFE2EFDA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rgb="FFE2EFDA"/>
      </patternFill>
    </fill>
    <fill>
      <patternFill patternType="solid">
        <fgColor rgb="FFFFFF00"/>
        <bgColor rgb="FFE2EFDA"/>
      </patternFill>
    </fill>
    <fill>
      <patternFill patternType="solid">
        <fgColor rgb="FF92D050"/>
        <bgColor rgb="FFE2EFDA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A9D08E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NumberFormat="1" applyFont="1" applyFill="1" applyBorder="1"/>
    <xf numFmtId="0" fontId="0" fillId="0" borderId="0" xfId="0" applyFill="1"/>
    <xf numFmtId="0" fontId="0" fillId="3" borderId="0" xfId="0" applyFill="1"/>
    <xf numFmtId="0" fontId="1" fillId="4" borderId="0" xfId="0" applyFont="1" applyFill="1" applyAlignment="1">
      <alignment vertical="center"/>
    </xf>
    <xf numFmtId="0" fontId="0" fillId="4" borderId="0" xfId="0" applyFill="1"/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0" fillId="2" borderId="6" xfId="0" applyFill="1" applyBorder="1" applyAlignment="1">
      <alignment horizontal="center"/>
    </xf>
    <xf numFmtId="0" fontId="4" fillId="2" borderId="3" xfId="0" applyFont="1" applyFill="1" applyBorder="1"/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6" borderId="0" xfId="0" applyFill="1"/>
    <xf numFmtId="0" fontId="0" fillId="2" borderId="0" xfId="0" applyNumberFormat="1" applyFill="1"/>
    <xf numFmtId="0" fontId="2" fillId="7" borderId="2" xfId="0" applyNumberFormat="1" applyFont="1" applyFill="1" applyBorder="1"/>
    <xf numFmtId="0" fontId="0" fillId="4" borderId="2" xfId="0" applyFill="1" applyBorder="1"/>
    <xf numFmtId="0" fontId="2" fillId="4" borderId="2" xfId="0" applyNumberFormat="1" applyFont="1" applyFill="1" applyBorder="1"/>
    <xf numFmtId="0" fontId="3" fillId="0" borderId="0" xfId="1"/>
    <xf numFmtId="0" fontId="1" fillId="5" borderId="10" xfId="0" applyFont="1" applyFill="1" applyBorder="1" applyAlignment="1">
      <alignment vertical="center"/>
    </xf>
    <xf numFmtId="0" fontId="2" fillId="0" borderId="0" xfId="0" applyNumberFormat="1" applyFont="1" applyFill="1" applyBorder="1"/>
    <xf numFmtId="164" fontId="0" fillId="0" borderId="0" xfId="0" applyNumberFormat="1"/>
    <xf numFmtId="0" fontId="0" fillId="12" borderId="0" xfId="0" applyFill="1"/>
    <xf numFmtId="0" fontId="0" fillId="5" borderId="0" xfId="0" applyFill="1"/>
    <xf numFmtId="1" fontId="0" fillId="11" borderId="0" xfId="0" applyNumberFormat="1" applyFill="1"/>
    <xf numFmtId="166" fontId="0" fillId="14" borderId="0" xfId="0" applyNumberForma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0" borderId="0" xfId="0" applyAlignment="1">
      <alignment horizontal="center"/>
    </xf>
    <xf numFmtId="0" fontId="0" fillId="15" borderId="0" xfId="0" applyFill="1" applyAlignment="1">
      <alignment horizontal="center"/>
    </xf>
    <xf numFmtId="0" fontId="0" fillId="18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21" borderId="2" xfId="0" applyNumberFormat="1" applyFont="1" applyFill="1" applyBorder="1"/>
    <xf numFmtId="0" fontId="2" fillId="3" borderId="2" xfId="0" applyNumberFormat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" fillId="14" borderId="2" xfId="0" applyNumberFormat="1" applyFont="1" applyFill="1" applyBorder="1"/>
    <xf numFmtId="0" fontId="2" fillId="22" borderId="2" xfId="0" applyNumberFormat="1" applyFont="1" applyFill="1" applyBorder="1"/>
    <xf numFmtId="0" fontId="2" fillId="23" borderId="2" xfId="0" applyNumberFormat="1" applyFont="1" applyFill="1" applyBorder="1"/>
    <xf numFmtId="0" fontId="0" fillId="20" borderId="0" xfId="0" applyFill="1"/>
    <xf numFmtId="0" fontId="4" fillId="5" borderId="0" xfId="0" applyFont="1" applyFill="1"/>
    <xf numFmtId="0" fontId="2" fillId="5" borderId="2" xfId="0" applyNumberFormat="1" applyFont="1" applyFill="1" applyBorder="1"/>
    <xf numFmtId="0" fontId="2" fillId="6" borderId="2" xfId="0" applyNumberFormat="1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18" borderId="0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7" borderId="0" xfId="0" applyNumberFormat="1" applyFont="1" applyFill="1" applyBorder="1" applyAlignment="1">
      <alignment horizontal="right"/>
    </xf>
    <xf numFmtId="0" fontId="2" fillId="20" borderId="2" xfId="0" applyNumberFormat="1" applyFont="1" applyFill="1" applyBorder="1"/>
    <xf numFmtId="0" fontId="2" fillId="8" borderId="2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19" borderId="0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26" borderId="0" xfId="0" applyFill="1"/>
    <xf numFmtId="0" fontId="1" fillId="19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right" vertical="center"/>
    </xf>
    <xf numFmtId="1" fontId="0" fillId="0" borderId="0" xfId="0" applyNumberFormat="1"/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/>
    <xf numFmtId="0" fontId="2" fillId="0" borderId="2" xfId="0" applyNumberFormat="1" applyFont="1" applyFill="1" applyBorder="1"/>
    <xf numFmtId="0" fontId="0" fillId="0" borderId="2" xfId="0" applyFill="1" applyBorder="1"/>
    <xf numFmtId="0" fontId="2" fillId="9" borderId="9" xfId="0" applyNumberFormat="1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2" xfId="0" applyBorder="1" applyAlignment="1"/>
    <xf numFmtId="49" fontId="2" fillId="0" borderId="1" xfId="0" applyNumberFormat="1" applyFont="1" applyFill="1" applyBorder="1"/>
    <xf numFmtId="2" fontId="0" fillId="3" borderId="0" xfId="0" applyNumberFormat="1" applyFill="1" applyAlignment="1">
      <alignment horizontal="center"/>
    </xf>
    <xf numFmtId="2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/>
    <xf numFmtId="0" fontId="0" fillId="2" borderId="2" xfId="0" applyNumberForma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horizontal="right" vertical="top"/>
    </xf>
    <xf numFmtId="0" fontId="0" fillId="0" borderId="2" xfId="0" applyBorder="1" applyAlignment="1">
      <alignment horizontal="right"/>
    </xf>
    <xf numFmtId="0" fontId="0" fillId="10" borderId="0" xfId="0" applyFill="1"/>
    <xf numFmtId="0" fontId="0" fillId="14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/>
    <xf numFmtId="1" fontId="0" fillId="3" borderId="0" xfId="0" applyNumberFormat="1" applyFill="1" applyAlignment="1">
      <alignment horizontal="center"/>
    </xf>
    <xf numFmtId="0" fontId="0" fillId="24" borderId="0" xfId="0" applyFill="1" applyAlignment="1">
      <alignment horizontal="left"/>
    </xf>
    <xf numFmtId="0" fontId="0" fillId="26" borderId="0" xfId="0" applyFill="1" applyAlignment="1">
      <alignment horizontal="center"/>
    </xf>
    <xf numFmtId="166" fontId="0" fillId="18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15" borderId="0" xfId="0" applyFill="1" applyAlignment="1">
      <alignment horizontal="center"/>
    </xf>
    <xf numFmtId="0" fontId="1" fillId="19" borderId="0" xfId="0" applyFont="1" applyFill="1" applyBorder="1" applyAlignment="1">
      <alignment horizontal="center" vertical="center" wrapText="1"/>
    </xf>
    <xf numFmtId="0" fontId="1" fillId="19" borderId="11" xfId="0" applyFont="1" applyFill="1" applyBorder="1" applyAlignment="1">
      <alignment horizontal="center" vertical="center" wrapText="1"/>
    </xf>
    <xf numFmtId="0" fontId="6" fillId="19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6" fillId="16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lesforce.com/products/salesforce-iot/overview/" TargetMode="External"/><Relationship Id="rId1" Type="http://schemas.openxmlformats.org/officeDocument/2006/relationships/hyperlink" Target="https://developer.thingworx.com/apps/manufacturing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acle.com/technetwork/oracle-labs/program-languages/overview/index-2301583.html" TargetMode="External"/><Relationship Id="rId1" Type="http://schemas.openxmlformats.org/officeDocument/2006/relationships/hyperlink" Target="https://www.salesforce.com/products/platform/overview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artik.cloud/" TargetMode="External"/><Relationship Id="rId2" Type="http://schemas.openxmlformats.org/officeDocument/2006/relationships/hyperlink" Target="https://www.mydevices.com/platform" TargetMode="External"/><Relationship Id="rId1" Type="http://schemas.openxmlformats.org/officeDocument/2006/relationships/hyperlink" Target="https://www.predix.io/" TargetMode="External"/><Relationship Id="rId4" Type="http://schemas.openxmlformats.org/officeDocument/2006/relationships/hyperlink" Target="https://www.jasper.com/iot-service-platform/control-center?qt-control_center_tabs=0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k.cloud/" TargetMode="External"/><Relationship Id="rId13" Type="http://schemas.openxmlformats.org/officeDocument/2006/relationships/hyperlink" Target="https://macchina.io/" TargetMode="External"/><Relationship Id="rId18" Type="http://schemas.openxmlformats.org/officeDocument/2006/relationships/hyperlink" Target="https://www.mydevices.com/platform" TargetMode="External"/><Relationship Id="rId3" Type="http://schemas.openxmlformats.org/officeDocument/2006/relationships/hyperlink" Target="https://azure.microsoft.com/en-us/solutions/iot-suite" TargetMode="External"/><Relationship Id="rId7" Type="http://schemas.openxmlformats.org/officeDocument/2006/relationships/hyperlink" Target="https://www.jasper.com/" TargetMode="External"/><Relationship Id="rId12" Type="http://schemas.openxmlformats.org/officeDocument/2006/relationships/hyperlink" Target="http://www.kaaproject.org/" TargetMode="External"/><Relationship Id="rId17" Type="http://schemas.openxmlformats.org/officeDocument/2006/relationships/hyperlink" Target="http://ubidots.com/" TargetMode="External"/><Relationship Id="rId2" Type="http://schemas.openxmlformats.org/officeDocument/2006/relationships/hyperlink" Target="https://aws.amazon.com/iot/getting-started" TargetMode="External"/><Relationship Id="rId16" Type="http://schemas.openxmlformats.org/officeDocument/2006/relationships/hyperlink" Target="https://www.carriots.com/" TargetMode="External"/><Relationship Id="rId1" Type="http://schemas.openxmlformats.org/officeDocument/2006/relationships/hyperlink" Target="https://www.predix.io/" TargetMode="External"/><Relationship Id="rId6" Type="http://schemas.openxmlformats.org/officeDocument/2006/relationships/hyperlink" Target="http://www.salesforce.com/iot-cloud" TargetMode="External"/><Relationship Id="rId11" Type="http://schemas.openxmlformats.org/officeDocument/2006/relationships/hyperlink" Target="http://www.thingworx.com/" TargetMode="External"/><Relationship Id="rId5" Type="http://schemas.openxmlformats.org/officeDocument/2006/relationships/hyperlink" Target="https://cloud.google.com/solutions/iot" TargetMode="External"/><Relationship Id="rId15" Type="http://schemas.openxmlformats.org/officeDocument/2006/relationships/hyperlink" Target="https://thingspeak.com/" TargetMode="External"/><Relationship Id="rId10" Type="http://schemas.openxmlformats.org/officeDocument/2006/relationships/hyperlink" Target="https://www.sap.com/products/iot-platform-cloud.html" TargetMode="External"/><Relationship Id="rId19" Type="http://schemas.openxmlformats.org/officeDocument/2006/relationships/hyperlink" Target="https://temboo.com/" TargetMode="External"/><Relationship Id="rId4" Type="http://schemas.openxmlformats.org/officeDocument/2006/relationships/hyperlink" Target="http://www.ibm.com/internet-of-things/iot-solutions/watson-iot-platform" TargetMode="External"/><Relationship Id="rId9" Type="http://schemas.openxmlformats.org/officeDocument/2006/relationships/hyperlink" Target="https://www.bosch-si.com/products/bosch-iot-suite/iot-cloud/bosch-iot-cloud-2.html" TargetMode="External"/><Relationship Id="rId14" Type="http://schemas.openxmlformats.org/officeDocument/2006/relationships/hyperlink" Target="http://www.sitewhere.org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k.cloud/" TargetMode="External"/><Relationship Id="rId13" Type="http://schemas.openxmlformats.org/officeDocument/2006/relationships/hyperlink" Target="https://macchina.io/" TargetMode="External"/><Relationship Id="rId18" Type="http://schemas.openxmlformats.org/officeDocument/2006/relationships/hyperlink" Target="https://www.mydevices.com/platform" TargetMode="External"/><Relationship Id="rId3" Type="http://schemas.openxmlformats.org/officeDocument/2006/relationships/hyperlink" Target="https://azure.microsoft.com/en-us/solutions/iot-suite" TargetMode="External"/><Relationship Id="rId7" Type="http://schemas.openxmlformats.org/officeDocument/2006/relationships/hyperlink" Target="https://www.jasper.com/" TargetMode="External"/><Relationship Id="rId12" Type="http://schemas.openxmlformats.org/officeDocument/2006/relationships/hyperlink" Target="http://www.kaaproject.org/" TargetMode="External"/><Relationship Id="rId17" Type="http://schemas.openxmlformats.org/officeDocument/2006/relationships/hyperlink" Target="http://ubidots.com/" TargetMode="External"/><Relationship Id="rId2" Type="http://schemas.openxmlformats.org/officeDocument/2006/relationships/hyperlink" Target="https://aws.amazon.com/iot/getting-started" TargetMode="External"/><Relationship Id="rId16" Type="http://schemas.openxmlformats.org/officeDocument/2006/relationships/hyperlink" Target="https://www.carriots.com/" TargetMode="External"/><Relationship Id="rId1" Type="http://schemas.openxmlformats.org/officeDocument/2006/relationships/hyperlink" Target="https://www.predix.io/" TargetMode="External"/><Relationship Id="rId6" Type="http://schemas.openxmlformats.org/officeDocument/2006/relationships/hyperlink" Target="http://www.salesforce.com/iot-cloud" TargetMode="External"/><Relationship Id="rId11" Type="http://schemas.openxmlformats.org/officeDocument/2006/relationships/hyperlink" Target="http://www.thingworx.com/" TargetMode="External"/><Relationship Id="rId5" Type="http://schemas.openxmlformats.org/officeDocument/2006/relationships/hyperlink" Target="https://cloud.google.com/solutions/iot" TargetMode="External"/><Relationship Id="rId15" Type="http://schemas.openxmlformats.org/officeDocument/2006/relationships/hyperlink" Target="https://thingspeak.com/" TargetMode="External"/><Relationship Id="rId10" Type="http://schemas.openxmlformats.org/officeDocument/2006/relationships/hyperlink" Target="https://www.sap.com/products/iot-platform-cloud.html" TargetMode="External"/><Relationship Id="rId19" Type="http://schemas.openxmlformats.org/officeDocument/2006/relationships/hyperlink" Target="https://temboo.com/" TargetMode="External"/><Relationship Id="rId4" Type="http://schemas.openxmlformats.org/officeDocument/2006/relationships/hyperlink" Target="http://www.ibm.com/internet-of-things/iot-solutions/watson-iot-platform" TargetMode="External"/><Relationship Id="rId9" Type="http://schemas.openxmlformats.org/officeDocument/2006/relationships/hyperlink" Target="https://www.bosch-si.com/products/bosch-iot-suite/iot-cloud/bosch-iot-cloud-2.html" TargetMode="External"/><Relationship Id="rId14" Type="http://schemas.openxmlformats.org/officeDocument/2006/relationships/hyperlink" Target="http://www.sitewhere.org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shop.oracle.com/apex/f?p=cloud:free&amp;intcmp=ocom-menu" TargetMode="External"/><Relationship Id="rId1" Type="http://schemas.openxmlformats.org/officeDocument/2006/relationships/hyperlink" Target="https://azure.microsoft.com/en-us/fre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rriots.com/documentation/mqt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aws.amazon.com/training/course-descriptions/archit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0A0C-76D7-456D-8829-34C5339F9070}">
  <dimension ref="A1:B16"/>
  <sheetViews>
    <sheetView workbookViewId="0">
      <selection sqref="A1:A16"/>
    </sheetView>
  </sheetViews>
  <sheetFormatPr defaultRowHeight="15" x14ac:dyDescent="0.25"/>
  <cols>
    <col min="1" max="1" width="31.5703125" customWidth="1"/>
  </cols>
  <sheetData>
    <row r="1" spans="1:2" ht="15.75" x14ac:dyDescent="0.25">
      <c r="A1" s="11" t="s">
        <v>77</v>
      </c>
      <c r="B1" t="s">
        <v>146</v>
      </c>
    </row>
    <row r="2" spans="1:2" ht="15.75" x14ac:dyDescent="0.25">
      <c r="A2" s="10" t="s">
        <v>78</v>
      </c>
      <c r="B2" t="s">
        <v>146</v>
      </c>
    </row>
    <row r="3" spans="1:2" ht="15.75" x14ac:dyDescent="0.25">
      <c r="A3" s="10" t="s">
        <v>213</v>
      </c>
      <c r="B3" t="s">
        <v>146</v>
      </c>
    </row>
    <row r="4" spans="1:2" ht="15.75" x14ac:dyDescent="0.25">
      <c r="A4" s="10" t="s">
        <v>115</v>
      </c>
      <c r="B4" t="s">
        <v>146</v>
      </c>
    </row>
    <row r="5" spans="1:2" ht="15.75" x14ac:dyDescent="0.25">
      <c r="A5" s="10" t="s">
        <v>116</v>
      </c>
      <c r="B5" t="s">
        <v>146</v>
      </c>
    </row>
    <row r="6" spans="1:2" ht="15.75" x14ac:dyDescent="0.25">
      <c r="A6" s="10" t="s">
        <v>463</v>
      </c>
      <c r="B6" t="s">
        <v>146</v>
      </c>
    </row>
    <row r="7" spans="1:2" ht="15.75" x14ac:dyDescent="0.25">
      <c r="A7" s="10" t="s">
        <v>185</v>
      </c>
      <c r="B7" t="s">
        <v>146</v>
      </c>
    </row>
    <row r="8" spans="1:2" ht="15.75" x14ac:dyDescent="0.25">
      <c r="A8" s="10" t="s">
        <v>79</v>
      </c>
      <c r="B8" t="s">
        <v>146</v>
      </c>
    </row>
    <row r="9" spans="1:2" ht="15.75" x14ac:dyDescent="0.25">
      <c r="A9" s="10" t="s">
        <v>92</v>
      </c>
      <c r="B9" t="s">
        <v>146</v>
      </c>
    </row>
    <row r="10" spans="1:2" ht="15.75" x14ac:dyDescent="0.25">
      <c r="A10" s="10" t="s">
        <v>93</v>
      </c>
      <c r="B10" t="s">
        <v>146</v>
      </c>
    </row>
    <row r="11" spans="1:2" ht="15.75" x14ac:dyDescent="0.25">
      <c r="A11" s="10" t="s">
        <v>94</v>
      </c>
      <c r="B11" t="s">
        <v>146</v>
      </c>
    </row>
    <row r="12" spans="1:2" ht="15.75" x14ac:dyDescent="0.25">
      <c r="A12" s="10" t="s">
        <v>202</v>
      </c>
      <c r="B12" t="s">
        <v>146</v>
      </c>
    </row>
    <row r="13" spans="1:2" ht="15.75" x14ac:dyDescent="0.25">
      <c r="A13" s="10" t="s">
        <v>95</v>
      </c>
      <c r="B13" t="s">
        <v>146</v>
      </c>
    </row>
    <row r="14" spans="1:2" ht="15.75" x14ac:dyDescent="0.25">
      <c r="A14" s="10" t="s">
        <v>221</v>
      </c>
      <c r="B14" t="s">
        <v>146</v>
      </c>
    </row>
    <row r="15" spans="1:2" ht="15.75" x14ac:dyDescent="0.25">
      <c r="A15" s="22" t="s">
        <v>388</v>
      </c>
      <c r="B15" t="s">
        <v>146</v>
      </c>
    </row>
    <row r="16" spans="1:2" ht="15.75" x14ac:dyDescent="0.25">
      <c r="A16" s="10" t="s">
        <v>96</v>
      </c>
      <c r="B16" t="s">
        <v>146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3321-071D-4B58-A576-76C446662CE5}">
  <dimension ref="A1:H29"/>
  <sheetViews>
    <sheetView workbookViewId="0">
      <selection sqref="A1:E21"/>
    </sheetView>
  </sheetViews>
  <sheetFormatPr defaultRowHeight="15" x14ac:dyDescent="0.25"/>
  <cols>
    <col min="1" max="1" width="46.85546875" customWidth="1"/>
    <col min="2" max="2" width="42.7109375" hidden="1" customWidth="1"/>
    <col min="3" max="3" width="38" customWidth="1"/>
    <col min="4" max="4" width="15" customWidth="1"/>
    <col min="5" max="6" width="9" customWidth="1"/>
    <col min="7" max="7" width="17.85546875" customWidth="1"/>
  </cols>
  <sheetData>
    <row r="1" spans="1:8" x14ac:dyDescent="0.25">
      <c r="A1" s="69" t="s">
        <v>63</v>
      </c>
      <c r="B1" s="69" t="s">
        <v>308</v>
      </c>
      <c r="C1" s="70" t="s">
        <v>99</v>
      </c>
      <c r="D1" s="70" t="s">
        <v>74</v>
      </c>
      <c r="E1" s="70" t="s">
        <v>108</v>
      </c>
      <c r="F1" s="6"/>
      <c r="G1" s="16" t="s">
        <v>109</v>
      </c>
      <c r="H1" s="16" t="s">
        <v>107</v>
      </c>
    </row>
    <row r="2" spans="1:8" x14ac:dyDescent="0.25">
      <c r="A2" s="18" t="s">
        <v>62</v>
      </c>
      <c r="B2" s="40" t="s">
        <v>309</v>
      </c>
      <c r="C2" s="19"/>
      <c r="D2" s="58">
        <v>100</v>
      </c>
      <c r="E2" s="59">
        <f t="shared" ref="E2:E21" si="0">SUM(D2:D2)</f>
        <v>100</v>
      </c>
      <c r="G2" s="4" t="s">
        <v>74</v>
      </c>
      <c r="H2" s="8" t="s">
        <v>186</v>
      </c>
    </row>
    <row r="3" spans="1:8" x14ac:dyDescent="0.25">
      <c r="A3" s="18" t="s">
        <v>64</v>
      </c>
      <c r="B3" s="40" t="s">
        <v>310</v>
      </c>
      <c r="C3" s="19"/>
      <c r="D3" s="58">
        <v>100</v>
      </c>
      <c r="E3" s="59">
        <f t="shared" si="0"/>
        <v>100</v>
      </c>
      <c r="G3" s="3"/>
      <c r="H3" s="66"/>
    </row>
    <row r="4" spans="1:8" x14ac:dyDescent="0.25">
      <c r="A4" s="18" t="s">
        <v>18</v>
      </c>
      <c r="B4" s="40" t="s">
        <v>311</v>
      </c>
      <c r="C4" s="19"/>
      <c r="D4" s="58">
        <v>100</v>
      </c>
      <c r="E4" s="59">
        <f t="shared" si="0"/>
        <v>100</v>
      </c>
      <c r="G4" s="3"/>
      <c r="H4" s="66"/>
    </row>
    <row r="5" spans="1:8" x14ac:dyDescent="0.25">
      <c r="A5" s="20" t="s">
        <v>131</v>
      </c>
      <c r="B5" s="40" t="s">
        <v>312</v>
      </c>
      <c r="C5" s="19"/>
      <c r="D5" s="58">
        <v>100</v>
      </c>
      <c r="E5" s="59">
        <f t="shared" si="0"/>
        <v>100</v>
      </c>
      <c r="G5" s="3"/>
      <c r="H5" s="66"/>
    </row>
    <row r="6" spans="1:8" x14ac:dyDescent="0.25">
      <c r="A6" s="18" t="s">
        <v>65</v>
      </c>
      <c r="B6" s="40" t="s">
        <v>313</v>
      </c>
      <c r="C6" s="19"/>
      <c r="D6" s="58">
        <v>100</v>
      </c>
      <c r="E6" s="59">
        <f t="shared" si="0"/>
        <v>100</v>
      </c>
      <c r="G6" s="3"/>
      <c r="H6" s="66"/>
    </row>
    <row r="7" spans="1:8" x14ac:dyDescent="0.25">
      <c r="A7" s="18" t="s">
        <v>33</v>
      </c>
      <c r="B7" s="40" t="s">
        <v>134</v>
      </c>
      <c r="C7" s="19"/>
      <c r="D7" s="58">
        <v>100</v>
      </c>
      <c r="E7" s="59">
        <f t="shared" si="0"/>
        <v>100</v>
      </c>
      <c r="G7" s="3"/>
      <c r="H7" s="66"/>
    </row>
    <row r="8" spans="1:8" x14ac:dyDescent="0.25">
      <c r="A8" s="20" t="s">
        <v>3</v>
      </c>
      <c r="B8" s="40" t="s">
        <v>314</v>
      </c>
      <c r="C8" s="19" t="s">
        <v>326</v>
      </c>
      <c r="D8" s="58">
        <v>0</v>
      </c>
      <c r="E8" s="59">
        <f t="shared" si="0"/>
        <v>0</v>
      </c>
    </row>
    <row r="9" spans="1:8" x14ac:dyDescent="0.25">
      <c r="A9" s="20" t="s">
        <v>10</v>
      </c>
      <c r="B9" s="40" t="s">
        <v>232</v>
      </c>
      <c r="C9" s="19" t="s">
        <v>327</v>
      </c>
      <c r="D9" s="58">
        <v>100</v>
      </c>
      <c r="E9" s="59">
        <f t="shared" si="0"/>
        <v>100</v>
      </c>
    </row>
    <row r="10" spans="1:8" x14ac:dyDescent="0.25">
      <c r="A10" s="18" t="s">
        <v>161</v>
      </c>
      <c r="B10" s="40" t="s">
        <v>315</v>
      </c>
      <c r="C10" s="19"/>
      <c r="D10" s="58">
        <v>100</v>
      </c>
      <c r="E10" s="59">
        <f t="shared" si="0"/>
        <v>100</v>
      </c>
    </row>
    <row r="11" spans="1:8" x14ac:dyDescent="0.25">
      <c r="A11" s="18" t="s">
        <v>390</v>
      </c>
      <c r="B11" s="40" t="s">
        <v>316</v>
      </c>
      <c r="C11" s="19"/>
      <c r="D11" s="58">
        <v>100</v>
      </c>
      <c r="E11" s="59">
        <f t="shared" si="0"/>
        <v>100</v>
      </c>
    </row>
    <row r="12" spans="1:8" x14ac:dyDescent="0.25">
      <c r="A12" s="20" t="s">
        <v>35</v>
      </c>
      <c r="B12" s="40" t="s">
        <v>317</v>
      </c>
      <c r="C12" s="19"/>
      <c r="D12" s="58">
        <v>100</v>
      </c>
      <c r="E12" s="59">
        <f t="shared" si="0"/>
        <v>100</v>
      </c>
    </row>
    <row r="13" spans="1:8" x14ac:dyDescent="0.25">
      <c r="A13" s="20" t="s">
        <v>52</v>
      </c>
      <c r="B13" s="40" t="s">
        <v>318</v>
      </c>
      <c r="C13" s="19"/>
      <c r="D13" s="58">
        <v>100</v>
      </c>
      <c r="E13" s="59">
        <f t="shared" si="0"/>
        <v>100</v>
      </c>
    </row>
    <row r="14" spans="1:8" x14ac:dyDescent="0.25">
      <c r="A14" s="20" t="s">
        <v>54</v>
      </c>
      <c r="B14" s="40" t="s">
        <v>142</v>
      </c>
      <c r="C14" s="19" t="s">
        <v>326</v>
      </c>
      <c r="D14" s="58">
        <v>0</v>
      </c>
      <c r="E14" s="59">
        <f t="shared" si="0"/>
        <v>0</v>
      </c>
    </row>
    <row r="15" spans="1:8" x14ac:dyDescent="0.25">
      <c r="A15" s="20" t="s">
        <v>55</v>
      </c>
      <c r="B15" s="40" t="s">
        <v>319</v>
      </c>
      <c r="C15" s="19"/>
      <c r="D15" s="58">
        <v>100</v>
      </c>
      <c r="E15" s="59">
        <f t="shared" si="0"/>
        <v>100</v>
      </c>
    </row>
    <row r="16" spans="1:8" x14ac:dyDescent="0.25">
      <c r="A16" s="20" t="s">
        <v>61</v>
      </c>
      <c r="B16" s="40" t="s">
        <v>40</v>
      </c>
      <c r="C16" s="19" t="s">
        <v>326</v>
      </c>
      <c r="D16" s="58">
        <v>0</v>
      </c>
      <c r="E16" s="59">
        <f t="shared" si="0"/>
        <v>0</v>
      </c>
    </row>
    <row r="17" spans="1:5" x14ac:dyDescent="0.25">
      <c r="A17" s="20" t="s">
        <v>59</v>
      </c>
      <c r="B17" s="40" t="s">
        <v>320</v>
      </c>
      <c r="C17" s="19"/>
      <c r="D17" s="58">
        <v>100</v>
      </c>
      <c r="E17" s="59">
        <f t="shared" si="0"/>
        <v>100</v>
      </c>
    </row>
    <row r="18" spans="1:5" x14ac:dyDescent="0.25">
      <c r="A18" s="18" t="s">
        <v>58</v>
      </c>
      <c r="B18" s="40" t="s">
        <v>6</v>
      </c>
      <c r="C18" s="19" t="s">
        <v>326</v>
      </c>
      <c r="D18" s="58">
        <v>0</v>
      </c>
      <c r="E18" s="59">
        <f t="shared" si="0"/>
        <v>0</v>
      </c>
    </row>
    <row r="19" spans="1:5" x14ac:dyDescent="0.25">
      <c r="A19" s="18" t="s">
        <v>60</v>
      </c>
      <c r="B19" s="40" t="s">
        <v>321</v>
      </c>
      <c r="C19" s="19" t="s">
        <v>326</v>
      </c>
      <c r="D19" s="58">
        <v>0</v>
      </c>
      <c r="E19" s="59">
        <f t="shared" si="0"/>
        <v>0</v>
      </c>
    </row>
    <row r="20" spans="1:5" x14ac:dyDescent="0.25">
      <c r="A20" s="20" t="s">
        <v>56</v>
      </c>
      <c r="B20" s="40" t="s">
        <v>324</v>
      </c>
      <c r="C20" s="19"/>
      <c r="D20" s="58">
        <v>100</v>
      </c>
      <c r="E20" s="59">
        <f t="shared" si="0"/>
        <v>100</v>
      </c>
    </row>
    <row r="21" spans="1:5" x14ac:dyDescent="0.25">
      <c r="A21" s="18" t="s">
        <v>57</v>
      </c>
      <c r="B21" s="40" t="s">
        <v>263</v>
      </c>
      <c r="C21" s="19" t="s">
        <v>326</v>
      </c>
      <c r="D21" s="58">
        <v>0</v>
      </c>
      <c r="E21" s="59">
        <f t="shared" si="0"/>
        <v>0</v>
      </c>
    </row>
    <row r="29" spans="1:5" x14ac:dyDescent="0.25">
      <c r="B29" s="21"/>
    </row>
  </sheetData>
  <hyperlinks>
    <hyperlink ref="B13" r:id="rId1" xr:uid="{5CBADC6A-15D1-455F-B668-D511D0793FB8}"/>
    <hyperlink ref="B7" r:id="rId2" xr:uid="{43E8CEA9-4E55-4CBE-957A-8BAFEC63E967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DB56-3129-403C-80DC-5C0872A3F0CD}">
  <dimension ref="A1:I29"/>
  <sheetViews>
    <sheetView workbookViewId="0">
      <selection sqref="A1:E21"/>
    </sheetView>
  </sheetViews>
  <sheetFormatPr defaultRowHeight="15" x14ac:dyDescent="0.25"/>
  <cols>
    <col min="1" max="1" width="38.42578125" customWidth="1"/>
    <col min="2" max="2" width="28.5703125" hidden="1" customWidth="1"/>
    <col min="3" max="3" width="22.85546875" customWidth="1"/>
    <col min="4" max="4" width="15.42578125" customWidth="1"/>
    <col min="5" max="6" width="9" customWidth="1"/>
    <col min="7" max="7" width="17.85546875" customWidth="1"/>
  </cols>
  <sheetData>
    <row r="1" spans="1:9" x14ac:dyDescent="0.25">
      <c r="A1" s="71" t="s">
        <v>63</v>
      </c>
      <c r="B1" s="71" t="s">
        <v>118</v>
      </c>
      <c r="C1" s="41" t="s">
        <v>99</v>
      </c>
      <c r="D1" s="41" t="s">
        <v>184</v>
      </c>
      <c r="E1" s="41" t="s">
        <v>108</v>
      </c>
      <c r="F1" s="6"/>
      <c r="G1" s="16" t="s">
        <v>109</v>
      </c>
      <c r="H1" s="16" t="s">
        <v>107</v>
      </c>
    </row>
    <row r="2" spans="1:9" x14ac:dyDescent="0.25">
      <c r="A2" s="18" t="s">
        <v>62</v>
      </c>
      <c r="B2" s="89"/>
      <c r="C2" s="19" t="s">
        <v>187</v>
      </c>
      <c r="D2" s="58">
        <v>0</v>
      </c>
      <c r="E2" s="59">
        <f t="shared" ref="E2:E21" si="0">SUM(D2:D2)</f>
        <v>0</v>
      </c>
      <c r="G2" s="4" t="s">
        <v>76</v>
      </c>
      <c r="H2" s="8" t="s">
        <v>186</v>
      </c>
    </row>
    <row r="3" spans="1:9" x14ac:dyDescent="0.25">
      <c r="A3" s="18" t="s">
        <v>64</v>
      </c>
      <c r="B3" s="89" t="s">
        <v>188</v>
      </c>
      <c r="C3" s="19"/>
      <c r="D3" s="58">
        <v>100</v>
      </c>
      <c r="E3" s="59">
        <f t="shared" si="0"/>
        <v>100</v>
      </c>
      <c r="F3" s="3"/>
      <c r="G3" s="3"/>
      <c r="H3" s="66"/>
      <c r="I3" s="3"/>
    </row>
    <row r="4" spans="1:9" x14ac:dyDescent="0.25">
      <c r="A4" s="18" t="s">
        <v>18</v>
      </c>
      <c r="B4" s="89" t="s">
        <v>189</v>
      </c>
      <c r="C4" s="19"/>
      <c r="D4" s="58">
        <v>100</v>
      </c>
      <c r="E4" s="59">
        <f t="shared" si="0"/>
        <v>100</v>
      </c>
      <c r="F4" s="3"/>
      <c r="G4" s="3"/>
      <c r="H4" s="66"/>
      <c r="I4" s="3"/>
    </row>
    <row r="5" spans="1:9" x14ac:dyDescent="0.25">
      <c r="A5" s="20" t="s">
        <v>131</v>
      </c>
      <c r="B5" s="89" t="s">
        <v>190</v>
      </c>
      <c r="C5" s="19"/>
      <c r="D5" s="58">
        <v>100</v>
      </c>
      <c r="E5" s="59">
        <f t="shared" si="0"/>
        <v>100</v>
      </c>
      <c r="F5" s="3"/>
      <c r="G5" s="3"/>
      <c r="H5" s="66"/>
      <c r="I5" s="3"/>
    </row>
    <row r="6" spans="1:9" x14ac:dyDescent="0.25">
      <c r="A6" s="18" t="s">
        <v>65</v>
      </c>
      <c r="B6" s="89" t="s">
        <v>191</v>
      </c>
      <c r="C6" s="19"/>
      <c r="D6" s="58">
        <v>100</v>
      </c>
      <c r="E6" s="59">
        <f t="shared" si="0"/>
        <v>100</v>
      </c>
      <c r="F6" s="3"/>
      <c r="G6" s="3"/>
      <c r="H6" s="66"/>
      <c r="I6" s="3"/>
    </row>
    <row r="7" spans="1:9" x14ac:dyDescent="0.25">
      <c r="A7" s="18" t="s">
        <v>33</v>
      </c>
      <c r="B7" s="89" t="s">
        <v>192</v>
      </c>
      <c r="C7" s="19"/>
      <c r="D7" s="58">
        <v>100</v>
      </c>
      <c r="E7" s="59">
        <f t="shared" si="0"/>
        <v>100</v>
      </c>
      <c r="F7" s="3"/>
      <c r="G7" s="3"/>
      <c r="H7" s="66"/>
      <c r="I7" s="3"/>
    </row>
    <row r="8" spans="1:9" x14ac:dyDescent="0.25">
      <c r="A8" s="20" t="s">
        <v>3</v>
      </c>
      <c r="B8" s="89"/>
      <c r="C8" s="19" t="s">
        <v>187</v>
      </c>
      <c r="D8" s="58">
        <v>0</v>
      </c>
      <c r="E8" s="59">
        <f t="shared" si="0"/>
        <v>0</v>
      </c>
      <c r="F8" s="3"/>
      <c r="G8" s="3"/>
      <c r="H8" s="3"/>
      <c r="I8" s="3"/>
    </row>
    <row r="9" spans="1:9" x14ac:dyDescent="0.25">
      <c r="A9" s="20" t="s">
        <v>10</v>
      </c>
      <c r="B9" s="89" t="s">
        <v>193</v>
      </c>
      <c r="C9" s="19"/>
      <c r="D9" s="58">
        <v>100</v>
      </c>
      <c r="E9" s="59">
        <f t="shared" si="0"/>
        <v>100</v>
      </c>
      <c r="F9" s="3"/>
      <c r="G9" s="3"/>
      <c r="H9" s="3"/>
      <c r="I9" s="3"/>
    </row>
    <row r="10" spans="1:9" x14ac:dyDescent="0.25">
      <c r="A10" s="18" t="s">
        <v>161</v>
      </c>
      <c r="B10" s="89" t="s">
        <v>194</v>
      </c>
      <c r="C10" s="19"/>
      <c r="D10" s="58">
        <v>100</v>
      </c>
      <c r="E10" s="59">
        <f t="shared" si="0"/>
        <v>100</v>
      </c>
    </row>
    <row r="11" spans="1:9" x14ac:dyDescent="0.25">
      <c r="A11" s="18" t="s">
        <v>390</v>
      </c>
      <c r="B11" s="89" t="s">
        <v>195</v>
      </c>
      <c r="C11" s="19"/>
      <c r="D11" s="58">
        <v>100</v>
      </c>
      <c r="E11" s="59">
        <f t="shared" si="0"/>
        <v>100</v>
      </c>
    </row>
    <row r="12" spans="1:9" x14ac:dyDescent="0.25">
      <c r="A12" s="20" t="s">
        <v>35</v>
      </c>
      <c r="B12" s="89" t="s">
        <v>196</v>
      </c>
      <c r="C12" s="19"/>
      <c r="D12" s="58">
        <v>100</v>
      </c>
      <c r="E12" s="59">
        <f t="shared" si="0"/>
        <v>100</v>
      </c>
    </row>
    <row r="13" spans="1:9" x14ac:dyDescent="0.25">
      <c r="A13" s="20" t="s">
        <v>52</v>
      </c>
      <c r="B13" s="89" t="s">
        <v>197</v>
      </c>
      <c r="C13" s="19"/>
      <c r="D13" s="58">
        <v>100</v>
      </c>
      <c r="E13" s="59">
        <f t="shared" si="0"/>
        <v>100</v>
      </c>
    </row>
    <row r="14" spans="1:9" x14ac:dyDescent="0.25">
      <c r="A14" s="20" t="s">
        <v>54</v>
      </c>
      <c r="B14" s="89" t="s">
        <v>198</v>
      </c>
      <c r="C14" s="19"/>
      <c r="D14" s="58">
        <v>100</v>
      </c>
      <c r="E14" s="59">
        <f t="shared" si="0"/>
        <v>100</v>
      </c>
    </row>
    <row r="15" spans="1:9" x14ac:dyDescent="0.25">
      <c r="A15" s="20" t="s">
        <v>55</v>
      </c>
      <c r="B15" s="89" t="s">
        <v>181</v>
      </c>
      <c r="C15" s="19"/>
      <c r="D15" s="58">
        <v>100</v>
      </c>
      <c r="E15" s="59">
        <f t="shared" si="0"/>
        <v>100</v>
      </c>
    </row>
    <row r="16" spans="1:9" x14ac:dyDescent="0.25">
      <c r="A16" s="20" t="s">
        <v>61</v>
      </c>
      <c r="B16" s="89"/>
      <c r="C16" s="19" t="s">
        <v>187</v>
      </c>
      <c r="D16" s="58">
        <v>0</v>
      </c>
      <c r="E16" s="59">
        <f t="shared" si="0"/>
        <v>0</v>
      </c>
    </row>
    <row r="17" spans="1:5" x14ac:dyDescent="0.25">
      <c r="A17" s="20" t="s">
        <v>59</v>
      </c>
      <c r="B17" s="89"/>
      <c r="C17" s="19" t="s">
        <v>187</v>
      </c>
      <c r="D17" s="58">
        <v>0</v>
      </c>
      <c r="E17" s="59">
        <f t="shared" si="0"/>
        <v>0</v>
      </c>
    </row>
    <row r="18" spans="1:5" x14ac:dyDescent="0.25">
      <c r="A18" s="18" t="s">
        <v>58</v>
      </c>
      <c r="B18" s="89" t="s">
        <v>199</v>
      </c>
      <c r="C18" s="19"/>
      <c r="D18" s="58">
        <v>100</v>
      </c>
      <c r="E18" s="59">
        <f t="shared" si="0"/>
        <v>100</v>
      </c>
    </row>
    <row r="19" spans="1:5" x14ac:dyDescent="0.25">
      <c r="A19" s="18" t="s">
        <v>60</v>
      </c>
      <c r="B19" s="89" t="s">
        <v>200</v>
      </c>
      <c r="C19" s="19"/>
      <c r="D19" s="58">
        <v>100</v>
      </c>
      <c r="E19" s="59">
        <f t="shared" si="0"/>
        <v>100</v>
      </c>
    </row>
    <row r="20" spans="1:5" x14ac:dyDescent="0.25">
      <c r="A20" s="20" t="s">
        <v>56</v>
      </c>
      <c r="B20" s="89"/>
      <c r="C20" s="19" t="s">
        <v>187</v>
      </c>
      <c r="D20" s="58">
        <v>0</v>
      </c>
      <c r="E20" s="59">
        <f t="shared" si="0"/>
        <v>0</v>
      </c>
    </row>
    <row r="21" spans="1:5" x14ac:dyDescent="0.25">
      <c r="A21" s="18" t="s">
        <v>57</v>
      </c>
      <c r="B21" s="89" t="s">
        <v>201</v>
      </c>
      <c r="C21" s="19"/>
      <c r="D21" s="58">
        <v>100</v>
      </c>
      <c r="E21" s="59">
        <f t="shared" si="0"/>
        <v>100</v>
      </c>
    </row>
    <row r="29" spans="1:5" x14ac:dyDescent="0.25">
      <c r="B29" s="21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EE7-8A27-45E5-B2DA-6D841222EE03}">
  <dimension ref="A1:J29"/>
  <sheetViews>
    <sheetView workbookViewId="0">
      <selection sqref="A1:F21"/>
    </sheetView>
  </sheetViews>
  <sheetFormatPr defaultRowHeight="15" x14ac:dyDescent="0.25"/>
  <cols>
    <col min="1" max="1" width="37.5703125" customWidth="1"/>
    <col min="2" max="2" width="26.5703125" hidden="1" customWidth="1"/>
    <col min="3" max="3" width="22.85546875" customWidth="1"/>
    <col min="4" max="4" width="13.85546875" customWidth="1"/>
    <col min="5" max="5" width="16.42578125" customWidth="1"/>
    <col min="6" max="7" width="9" customWidth="1"/>
    <col min="8" max="8" width="17.85546875" customWidth="1"/>
  </cols>
  <sheetData>
    <row r="1" spans="1:10" x14ac:dyDescent="0.25">
      <c r="A1" s="71" t="s">
        <v>63</v>
      </c>
      <c r="B1" s="71" t="s">
        <v>118</v>
      </c>
      <c r="C1" s="41" t="s">
        <v>99</v>
      </c>
      <c r="D1" s="41" t="s">
        <v>171</v>
      </c>
      <c r="E1" s="41" t="s">
        <v>172</v>
      </c>
      <c r="F1" s="41" t="s">
        <v>108</v>
      </c>
      <c r="G1" s="6"/>
      <c r="H1" s="16" t="s">
        <v>109</v>
      </c>
      <c r="I1" s="16" t="s">
        <v>107</v>
      </c>
    </row>
    <row r="2" spans="1:10" x14ac:dyDescent="0.25">
      <c r="A2" s="18" t="s">
        <v>62</v>
      </c>
      <c r="B2" s="89" t="s">
        <v>170</v>
      </c>
      <c r="C2" s="19"/>
      <c r="D2" s="58">
        <v>50</v>
      </c>
      <c r="E2" s="58">
        <v>0</v>
      </c>
      <c r="F2" s="59">
        <f t="shared" ref="F2:F21" si="0">SUM(D2:E2)</f>
        <v>50</v>
      </c>
      <c r="H2" s="4" t="s">
        <v>168</v>
      </c>
      <c r="I2" s="8" t="s">
        <v>169</v>
      </c>
    </row>
    <row r="3" spans="1:10" x14ac:dyDescent="0.25">
      <c r="A3" s="18" t="s">
        <v>64</v>
      </c>
      <c r="B3" s="89" t="s">
        <v>28</v>
      </c>
      <c r="C3" s="19"/>
      <c r="D3" s="58">
        <v>50</v>
      </c>
      <c r="E3" s="58">
        <v>50</v>
      </c>
      <c r="F3" s="59">
        <f t="shared" si="0"/>
        <v>100</v>
      </c>
      <c r="H3" s="4" t="s">
        <v>172</v>
      </c>
      <c r="I3" s="8" t="s">
        <v>149</v>
      </c>
    </row>
    <row r="4" spans="1:10" x14ac:dyDescent="0.25">
      <c r="A4" s="18" t="s">
        <v>18</v>
      </c>
      <c r="B4" s="89" t="s">
        <v>21</v>
      </c>
      <c r="C4" s="19"/>
      <c r="D4" s="58">
        <v>50</v>
      </c>
      <c r="E4" s="58">
        <v>50</v>
      </c>
      <c r="F4" s="59">
        <f t="shared" si="0"/>
        <v>100</v>
      </c>
      <c r="G4" s="3"/>
      <c r="H4" s="3"/>
      <c r="I4" s="66"/>
      <c r="J4" s="3"/>
    </row>
    <row r="5" spans="1:10" x14ac:dyDescent="0.25">
      <c r="A5" s="20" t="s">
        <v>131</v>
      </c>
      <c r="B5" s="89" t="s">
        <v>173</v>
      </c>
      <c r="C5" s="19"/>
      <c r="D5" s="58">
        <v>50</v>
      </c>
      <c r="E5" s="58">
        <v>50</v>
      </c>
      <c r="F5" s="59">
        <f t="shared" si="0"/>
        <v>100</v>
      </c>
      <c r="G5" s="3"/>
      <c r="H5" s="3"/>
      <c r="I5" s="66"/>
      <c r="J5" s="3"/>
    </row>
    <row r="6" spans="1:10" x14ac:dyDescent="0.25">
      <c r="A6" s="18" t="s">
        <v>65</v>
      </c>
      <c r="B6" s="89" t="s">
        <v>174</v>
      </c>
      <c r="C6" s="19"/>
      <c r="D6" s="58">
        <v>0</v>
      </c>
      <c r="E6" s="58">
        <v>50</v>
      </c>
      <c r="F6" s="59">
        <f t="shared" si="0"/>
        <v>50</v>
      </c>
      <c r="G6" s="3"/>
      <c r="H6" s="3"/>
      <c r="I6" s="66"/>
      <c r="J6" s="3"/>
    </row>
    <row r="7" spans="1:10" x14ac:dyDescent="0.25">
      <c r="A7" s="18" t="s">
        <v>33</v>
      </c>
      <c r="B7" s="89" t="s">
        <v>175</v>
      </c>
      <c r="C7" s="19"/>
      <c r="D7" s="58">
        <v>0</v>
      </c>
      <c r="E7" s="58">
        <v>50</v>
      </c>
      <c r="F7" s="59">
        <f t="shared" si="0"/>
        <v>50</v>
      </c>
      <c r="G7" s="3"/>
      <c r="H7" s="3"/>
      <c r="I7" s="66"/>
      <c r="J7" s="3"/>
    </row>
    <row r="8" spans="1:10" x14ac:dyDescent="0.25">
      <c r="A8" s="20" t="s">
        <v>3</v>
      </c>
      <c r="B8" s="89" t="s">
        <v>176</v>
      </c>
      <c r="C8" s="19"/>
      <c r="D8" s="58">
        <v>50</v>
      </c>
      <c r="E8" s="58">
        <v>50</v>
      </c>
      <c r="F8" s="59">
        <f t="shared" si="0"/>
        <v>100</v>
      </c>
      <c r="G8" s="3"/>
      <c r="H8" s="3"/>
      <c r="I8" s="3"/>
      <c r="J8" s="3"/>
    </row>
    <row r="9" spans="1:10" x14ac:dyDescent="0.25">
      <c r="A9" s="20" t="s">
        <v>10</v>
      </c>
      <c r="B9" s="89" t="s">
        <v>0</v>
      </c>
      <c r="C9" s="19" t="s">
        <v>177</v>
      </c>
      <c r="D9" s="58">
        <v>0</v>
      </c>
      <c r="E9" s="58">
        <v>0</v>
      </c>
      <c r="F9" s="59">
        <f t="shared" si="0"/>
        <v>0</v>
      </c>
    </row>
    <row r="10" spans="1:10" x14ac:dyDescent="0.25">
      <c r="A10" s="18" t="s">
        <v>161</v>
      </c>
      <c r="B10" s="89" t="s">
        <v>178</v>
      </c>
      <c r="C10" s="19"/>
      <c r="D10" s="58">
        <v>50</v>
      </c>
      <c r="E10" s="58">
        <v>50</v>
      </c>
      <c r="F10" s="59">
        <f t="shared" si="0"/>
        <v>100</v>
      </c>
    </row>
    <row r="11" spans="1:10" x14ac:dyDescent="0.25">
      <c r="A11" s="18" t="s">
        <v>390</v>
      </c>
      <c r="B11" s="89" t="s">
        <v>179</v>
      </c>
      <c r="C11" s="19"/>
      <c r="D11" s="58">
        <v>50</v>
      </c>
      <c r="E11" s="58">
        <v>50</v>
      </c>
      <c r="F11" s="59">
        <f t="shared" si="0"/>
        <v>100</v>
      </c>
    </row>
    <row r="12" spans="1:10" x14ac:dyDescent="0.25">
      <c r="A12" s="20" t="s">
        <v>35</v>
      </c>
      <c r="B12" s="89" t="s">
        <v>38</v>
      </c>
      <c r="C12" s="19"/>
      <c r="D12" s="58">
        <v>50</v>
      </c>
      <c r="E12" s="58">
        <v>50</v>
      </c>
      <c r="F12" s="59">
        <f t="shared" si="0"/>
        <v>100</v>
      </c>
    </row>
    <row r="13" spans="1:10" x14ac:dyDescent="0.25">
      <c r="A13" s="20" t="s">
        <v>52</v>
      </c>
      <c r="B13" s="89" t="s">
        <v>0</v>
      </c>
      <c r="C13" s="19" t="s">
        <v>180</v>
      </c>
      <c r="D13" s="58">
        <v>0</v>
      </c>
      <c r="E13" s="58">
        <v>0</v>
      </c>
      <c r="F13" s="59">
        <f t="shared" si="0"/>
        <v>0</v>
      </c>
    </row>
    <row r="14" spans="1:10" x14ac:dyDescent="0.25">
      <c r="A14" s="20" t="s">
        <v>54</v>
      </c>
      <c r="B14" s="89" t="s">
        <v>25</v>
      </c>
      <c r="C14" s="19"/>
      <c r="D14" s="58">
        <v>0</v>
      </c>
      <c r="E14" s="58">
        <v>50</v>
      </c>
      <c r="F14" s="59">
        <f t="shared" si="0"/>
        <v>50</v>
      </c>
    </row>
    <row r="15" spans="1:10" x14ac:dyDescent="0.25">
      <c r="A15" s="20" t="s">
        <v>55</v>
      </c>
      <c r="B15" s="89" t="s">
        <v>181</v>
      </c>
      <c r="C15" s="19"/>
      <c r="D15" s="58">
        <v>0</v>
      </c>
      <c r="E15" s="58">
        <v>50</v>
      </c>
      <c r="F15" s="59">
        <f t="shared" si="0"/>
        <v>50</v>
      </c>
    </row>
    <row r="16" spans="1:10" x14ac:dyDescent="0.25">
      <c r="A16" s="20" t="s">
        <v>61</v>
      </c>
      <c r="B16" s="89" t="s">
        <v>42</v>
      </c>
      <c r="C16" s="19"/>
      <c r="D16" s="58">
        <v>0</v>
      </c>
      <c r="E16" s="58">
        <v>50</v>
      </c>
      <c r="F16" s="59">
        <f t="shared" si="0"/>
        <v>50</v>
      </c>
    </row>
    <row r="17" spans="1:6" x14ac:dyDescent="0.25">
      <c r="A17" s="20" t="s">
        <v>59</v>
      </c>
      <c r="B17" s="89" t="s">
        <v>48</v>
      </c>
      <c r="C17" s="19"/>
      <c r="D17" s="58">
        <v>50</v>
      </c>
      <c r="E17" s="58">
        <v>50</v>
      </c>
      <c r="F17" s="59">
        <f t="shared" si="0"/>
        <v>100</v>
      </c>
    </row>
    <row r="18" spans="1:6" x14ac:dyDescent="0.25">
      <c r="A18" s="18" t="s">
        <v>58</v>
      </c>
      <c r="B18" s="89" t="s">
        <v>9</v>
      </c>
      <c r="C18" s="19"/>
      <c r="D18" s="58">
        <v>0</v>
      </c>
      <c r="E18" s="58">
        <v>50</v>
      </c>
      <c r="F18" s="59">
        <f t="shared" si="0"/>
        <v>50</v>
      </c>
    </row>
    <row r="19" spans="1:6" x14ac:dyDescent="0.25">
      <c r="A19" s="18" t="s">
        <v>60</v>
      </c>
      <c r="B19" s="89" t="s">
        <v>51</v>
      </c>
      <c r="C19" s="19"/>
      <c r="D19" s="58">
        <v>0</v>
      </c>
      <c r="E19" s="58">
        <v>50</v>
      </c>
      <c r="F19" s="59">
        <f t="shared" si="0"/>
        <v>50</v>
      </c>
    </row>
    <row r="20" spans="1:6" x14ac:dyDescent="0.25">
      <c r="A20" s="20" t="s">
        <v>56</v>
      </c>
      <c r="B20" s="89" t="s">
        <v>183</v>
      </c>
      <c r="C20" s="19"/>
      <c r="D20" s="58">
        <v>0</v>
      </c>
      <c r="E20" s="58">
        <v>50</v>
      </c>
      <c r="F20" s="59">
        <f t="shared" si="0"/>
        <v>50</v>
      </c>
    </row>
    <row r="21" spans="1:6" x14ac:dyDescent="0.25">
      <c r="A21" s="18" t="s">
        <v>57</v>
      </c>
      <c r="B21" s="89" t="s">
        <v>182</v>
      </c>
      <c r="C21" s="19"/>
      <c r="D21" s="58">
        <v>0</v>
      </c>
      <c r="E21" s="58">
        <v>50</v>
      </c>
      <c r="F21" s="59">
        <f t="shared" si="0"/>
        <v>50</v>
      </c>
    </row>
    <row r="29" spans="1:6" x14ac:dyDescent="0.25">
      <c r="B29" s="21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D0CA-1CAB-47DD-9B46-071DE4724249}">
  <dimension ref="A1:I29"/>
  <sheetViews>
    <sheetView workbookViewId="0">
      <selection sqref="A1:E21"/>
    </sheetView>
  </sheetViews>
  <sheetFormatPr defaultRowHeight="15" x14ac:dyDescent="0.25"/>
  <cols>
    <col min="1" max="1" width="38.28515625" customWidth="1"/>
    <col min="2" max="2" width="47" hidden="1" customWidth="1"/>
    <col min="3" max="3" width="66.28515625" hidden="1" customWidth="1"/>
    <col min="4" max="4" width="14.42578125" customWidth="1"/>
    <col min="5" max="6" width="9" customWidth="1"/>
    <col min="7" max="7" width="17.85546875" customWidth="1"/>
  </cols>
  <sheetData>
    <row r="1" spans="1:9" x14ac:dyDescent="0.25">
      <c r="A1" s="17" t="s">
        <v>63</v>
      </c>
      <c r="B1" s="17" t="s">
        <v>118</v>
      </c>
      <c r="C1" s="7" t="s">
        <v>99</v>
      </c>
      <c r="D1" s="7" t="s">
        <v>203</v>
      </c>
      <c r="E1" s="7" t="s">
        <v>108</v>
      </c>
      <c r="F1" s="6"/>
      <c r="G1" s="16" t="s">
        <v>109</v>
      </c>
      <c r="H1" s="16" t="s">
        <v>107</v>
      </c>
    </row>
    <row r="2" spans="1:9" x14ac:dyDescent="0.25">
      <c r="A2" s="18" t="s">
        <v>62</v>
      </c>
      <c r="B2" s="75" t="s">
        <v>212</v>
      </c>
      <c r="C2" s="19"/>
      <c r="D2" s="72">
        <v>100</v>
      </c>
      <c r="E2" s="73">
        <f t="shared" ref="E2:E21" si="0">SUM(D2:D2)</f>
        <v>100</v>
      </c>
      <c r="G2" s="4" t="s">
        <v>69</v>
      </c>
      <c r="H2" s="8" t="s">
        <v>186</v>
      </c>
    </row>
    <row r="3" spans="1:9" x14ac:dyDescent="0.25">
      <c r="A3" s="18" t="s">
        <v>64</v>
      </c>
      <c r="B3" s="75" t="s">
        <v>27</v>
      </c>
      <c r="C3" s="19"/>
      <c r="D3" s="72">
        <v>100</v>
      </c>
      <c r="E3" s="73">
        <f t="shared" si="0"/>
        <v>100</v>
      </c>
      <c r="F3" s="3"/>
      <c r="G3" s="3"/>
      <c r="H3" s="66"/>
      <c r="I3" s="3"/>
    </row>
    <row r="4" spans="1:9" x14ac:dyDescent="0.25">
      <c r="A4" s="18" t="s">
        <v>18</v>
      </c>
      <c r="B4" s="75" t="s">
        <v>20</v>
      </c>
      <c r="C4" s="19"/>
      <c r="D4" s="72">
        <v>100</v>
      </c>
      <c r="E4" s="73">
        <f t="shared" si="0"/>
        <v>100</v>
      </c>
      <c r="F4" s="3"/>
      <c r="G4" s="3"/>
      <c r="H4" s="66"/>
      <c r="I4" s="3"/>
    </row>
    <row r="5" spans="1:9" x14ac:dyDescent="0.25">
      <c r="A5" s="20" t="s">
        <v>131</v>
      </c>
      <c r="B5" s="75" t="s">
        <v>211</v>
      </c>
      <c r="C5" s="19"/>
      <c r="D5" s="72">
        <v>100</v>
      </c>
      <c r="E5" s="73">
        <f t="shared" si="0"/>
        <v>100</v>
      </c>
      <c r="F5" s="3"/>
      <c r="G5" s="3"/>
      <c r="H5" s="66"/>
      <c r="I5" s="3"/>
    </row>
    <row r="6" spans="1:9" x14ac:dyDescent="0.25">
      <c r="A6" s="18" t="s">
        <v>65</v>
      </c>
      <c r="B6" s="75" t="s">
        <v>31</v>
      </c>
      <c r="C6" s="19"/>
      <c r="D6" s="72">
        <v>100</v>
      </c>
      <c r="E6" s="73">
        <f t="shared" si="0"/>
        <v>100</v>
      </c>
      <c r="F6" s="3"/>
      <c r="G6" s="3"/>
      <c r="H6" s="66"/>
      <c r="I6" s="3"/>
    </row>
    <row r="7" spans="1:9" x14ac:dyDescent="0.25">
      <c r="A7" s="18" t="s">
        <v>33</v>
      </c>
      <c r="B7" s="75" t="s">
        <v>210</v>
      </c>
      <c r="C7" s="19"/>
      <c r="D7" s="72">
        <v>100</v>
      </c>
      <c r="E7" s="73">
        <f t="shared" si="0"/>
        <v>100</v>
      </c>
      <c r="F7" s="3"/>
      <c r="G7" s="3"/>
      <c r="H7" s="66"/>
      <c r="I7" s="3"/>
    </row>
    <row r="8" spans="1:9" x14ac:dyDescent="0.25">
      <c r="A8" s="20" t="s">
        <v>3</v>
      </c>
      <c r="B8" s="75" t="s">
        <v>209</v>
      </c>
      <c r="C8" s="19"/>
      <c r="D8" s="72">
        <v>100</v>
      </c>
      <c r="E8" s="73">
        <f t="shared" si="0"/>
        <v>100</v>
      </c>
      <c r="F8" s="3"/>
      <c r="G8" s="3"/>
      <c r="H8" s="3"/>
      <c r="I8" s="3"/>
    </row>
    <row r="9" spans="1:9" x14ac:dyDescent="0.25">
      <c r="A9" s="20" t="s">
        <v>10</v>
      </c>
      <c r="B9" s="75" t="s">
        <v>208</v>
      </c>
      <c r="C9" s="19"/>
      <c r="D9" s="72">
        <v>100</v>
      </c>
      <c r="E9" s="73">
        <f t="shared" si="0"/>
        <v>100</v>
      </c>
    </row>
    <row r="10" spans="1:9" x14ac:dyDescent="0.25">
      <c r="A10" s="18" t="s">
        <v>161</v>
      </c>
      <c r="B10" s="75" t="s">
        <v>14</v>
      </c>
      <c r="C10" s="19"/>
      <c r="D10" s="72">
        <v>100</v>
      </c>
      <c r="E10" s="73">
        <f t="shared" si="0"/>
        <v>100</v>
      </c>
    </row>
    <row r="11" spans="1:9" x14ac:dyDescent="0.25">
      <c r="A11" s="18" t="s">
        <v>390</v>
      </c>
      <c r="B11" s="75" t="s">
        <v>207</v>
      </c>
      <c r="C11" s="19"/>
      <c r="D11" s="72">
        <v>100</v>
      </c>
      <c r="E11" s="73">
        <f t="shared" si="0"/>
        <v>100</v>
      </c>
    </row>
    <row r="12" spans="1:9" x14ac:dyDescent="0.25">
      <c r="A12" s="20" t="s">
        <v>35</v>
      </c>
      <c r="B12" s="75" t="s">
        <v>37</v>
      </c>
      <c r="C12" s="19"/>
      <c r="D12" s="72">
        <v>100</v>
      </c>
      <c r="E12" s="73">
        <f t="shared" si="0"/>
        <v>100</v>
      </c>
    </row>
    <row r="13" spans="1:9" x14ac:dyDescent="0.25">
      <c r="A13" s="20" t="s">
        <v>52</v>
      </c>
      <c r="B13" s="75" t="s">
        <v>206</v>
      </c>
      <c r="C13" s="19"/>
      <c r="D13" s="72">
        <v>100</v>
      </c>
      <c r="E13" s="73">
        <f t="shared" si="0"/>
        <v>100</v>
      </c>
    </row>
    <row r="14" spans="1:9" x14ac:dyDescent="0.25">
      <c r="A14" s="20" t="s">
        <v>54</v>
      </c>
      <c r="B14" s="75" t="s">
        <v>24</v>
      </c>
      <c r="C14" s="19"/>
      <c r="D14" s="72">
        <v>100</v>
      </c>
      <c r="E14" s="73">
        <f t="shared" si="0"/>
        <v>100</v>
      </c>
    </row>
    <row r="15" spans="1:9" x14ac:dyDescent="0.25">
      <c r="A15" s="20" t="s">
        <v>55</v>
      </c>
      <c r="B15" s="76" t="s">
        <v>205</v>
      </c>
      <c r="C15" s="19"/>
      <c r="D15" s="72">
        <v>100</v>
      </c>
      <c r="E15" s="73">
        <f t="shared" si="0"/>
        <v>100</v>
      </c>
    </row>
    <row r="16" spans="1:9" x14ac:dyDescent="0.25">
      <c r="A16" s="20" t="s">
        <v>61</v>
      </c>
      <c r="B16" s="75" t="s">
        <v>41</v>
      </c>
      <c r="C16" s="19"/>
      <c r="D16" s="72">
        <v>100</v>
      </c>
      <c r="E16" s="73">
        <f t="shared" si="0"/>
        <v>100</v>
      </c>
    </row>
    <row r="17" spans="1:5" x14ac:dyDescent="0.25">
      <c r="A17" s="20" t="s">
        <v>59</v>
      </c>
      <c r="B17" s="75" t="s">
        <v>47</v>
      </c>
      <c r="C17" s="19"/>
      <c r="D17" s="72">
        <v>100</v>
      </c>
      <c r="E17" s="73">
        <f t="shared" si="0"/>
        <v>100</v>
      </c>
    </row>
    <row r="18" spans="1:5" x14ac:dyDescent="0.25">
      <c r="A18" s="18" t="s">
        <v>58</v>
      </c>
      <c r="B18" s="75" t="s">
        <v>8</v>
      </c>
      <c r="C18" s="19"/>
      <c r="D18" s="72">
        <v>100</v>
      </c>
      <c r="E18" s="73">
        <f t="shared" si="0"/>
        <v>100</v>
      </c>
    </row>
    <row r="19" spans="1:5" x14ac:dyDescent="0.25">
      <c r="A19" s="18" t="s">
        <v>60</v>
      </c>
      <c r="B19" s="75" t="s">
        <v>50</v>
      </c>
      <c r="C19" s="19"/>
      <c r="D19" s="72">
        <v>100</v>
      </c>
      <c r="E19" s="73">
        <f t="shared" si="0"/>
        <v>100</v>
      </c>
    </row>
    <row r="20" spans="1:5" x14ac:dyDescent="0.25">
      <c r="A20" s="20" t="s">
        <v>56</v>
      </c>
      <c r="B20" s="75" t="s">
        <v>204</v>
      </c>
      <c r="C20" s="19"/>
      <c r="D20" s="72">
        <v>100</v>
      </c>
      <c r="E20" s="73">
        <f t="shared" si="0"/>
        <v>100</v>
      </c>
    </row>
    <row r="21" spans="1:5" x14ac:dyDescent="0.25">
      <c r="A21" s="18" t="s">
        <v>57</v>
      </c>
      <c r="B21" s="75" t="s">
        <v>45</v>
      </c>
      <c r="C21" s="19"/>
      <c r="D21" s="72">
        <v>100</v>
      </c>
      <c r="E21" s="73">
        <f t="shared" si="0"/>
        <v>100</v>
      </c>
    </row>
    <row r="29" spans="1:5" x14ac:dyDescent="0.25">
      <c r="B29" s="21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23ED-5C70-49AA-9CAF-32D81A8BDFE0}">
  <dimension ref="A1:H29"/>
  <sheetViews>
    <sheetView tabSelected="1" workbookViewId="0">
      <selection activeCell="I10" sqref="I10"/>
    </sheetView>
  </sheetViews>
  <sheetFormatPr defaultRowHeight="15" x14ac:dyDescent="0.25"/>
  <cols>
    <col min="1" max="1" width="37" customWidth="1"/>
    <col min="2" max="2" width="29.7109375" hidden="1" customWidth="1"/>
    <col min="3" max="3" width="33.140625" customWidth="1"/>
    <col min="4" max="4" width="18.5703125" customWidth="1"/>
    <col min="5" max="6" width="9" customWidth="1"/>
    <col min="7" max="7" width="17.85546875" customWidth="1"/>
  </cols>
  <sheetData>
    <row r="1" spans="1:8" x14ac:dyDescent="0.25">
      <c r="A1" s="69" t="s">
        <v>63</v>
      </c>
      <c r="B1" s="69" t="s">
        <v>291</v>
      </c>
      <c r="C1" s="70" t="s">
        <v>99</v>
      </c>
      <c r="D1" s="70" t="s">
        <v>290</v>
      </c>
      <c r="E1" s="70" t="s">
        <v>108</v>
      </c>
      <c r="F1" s="6"/>
      <c r="G1" s="16" t="s">
        <v>109</v>
      </c>
      <c r="H1" s="16" t="s">
        <v>107</v>
      </c>
    </row>
    <row r="2" spans="1:8" x14ac:dyDescent="0.25">
      <c r="A2" s="18" t="s">
        <v>62</v>
      </c>
      <c r="B2" s="87" t="s">
        <v>307</v>
      </c>
      <c r="C2" s="19"/>
      <c r="D2" s="58">
        <v>100</v>
      </c>
      <c r="E2" s="59">
        <f t="shared" ref="E2:E21" si="0">SUM(D2:D2)</f>
        <v>100</v>
      </c>
      <c r="G2" s="4" t="s">
        <v>290</v>
      </c>
      <c r="H2" s="8" t="s">
        <v>186</v>
      </c>
    </row>
    <row r="3" spans="1:8" x14ac:dyDescent="0.25">
      <c r="A3" s="18" t="s">
        <v>64</v>
      </c>
      <c r="B3" s="87" t="s">
        <v>306</v>
      </c>
      <c r="C3" s="19"/>
      <c r="D3" s="58">
        <v>100</v>
      </c>
      <c r="E3" s="59">
        <f t="shared" si="0"/>
        <v>100</v>
      </c>
      <c r="G3" s="3"/>
      <c r="H3" s="66"/>
    </row>
    <row r="4" spans="1:8" x14ac:dyDescent="0.25">
      <c r="A4" s="18" t="s">
        <v>18</v>
      </c>
      <c r="B4" s="87" t="s">
        <v>305</v>
      </c>
      <c r="C4" s="19"/>
      <c r="D4" s="58">
        <v>100</v>
      </c>
      <c r="E4" s="59">
        <f t="shared" si="0"/>
        <v>100</v>
      </c>
      <c r="G4" s="3"/>
      <c r="H4" s="66"/>
    </row>
    <row r="5" spans="1:8" x14ac:dyDescent="0.25">
      <c r="A5" s="20" t="s">
        <v>131</v>
      </c>
      <c r="B5" s="87" t="s">
        <v>304</v>
      </c>
      <c r="C5" s="19"/>
      <c r="D5" s="58">
        <v>100</v>
      </c>
      <c r="E5" s="59">
        <f t="shared" si="0"/>
        <v>100</v>
      </c>
      <c r="G5" s="3"/>
      <c r="H5" s="66"/>
    </row>
    <row r="6" spans="1:8" x14ac:dyDescent="0.25">
      <c r="A6" s="18" t="s">
        <v>65</v>
      </c>
      <c r="B6" s="87" t="s">
        <v>303</v>
      </c>
      <c r="C6" s="19"/>
      <c r="D6" s="58">
        <v>100</v>
      </c>
      <c r="E6" s="59">
        <f t="shared" si="0"/>
        <v>100</v>
      </c>
      <c r="G6" s="3"/>
      <c r="H6" s="66"/>
    </row>
    <row r="7" spans="1:8" x14ac:dyDescent="0.25">
      <c r="A7" s="18" t="s">
        <v>33</v>
      </c>
      <c r="B7" s="87" t="s">
        <v>301</v>
      </c>
      <c r="C7" s="19"/>
      <c r="D7" s="58">
        <v>100</v>
      </c>
      <c r="E7" s="59">
        <f t="shared" si="0"/>
        <v>100</v>
      </c>
      <c r="G7" s="3"/>
      <c r="H7" s="66"/>
    </row>
    <row r="8" spans="1:8" x14ac:dyDescent="0.25">
      <c r="A8" s="20" t="s">
        <v>3</v>
      </c>
      <c r="B8" s="88" t="s">
        <v>302</v>
      </c>
      <c r="C8" s="19"/>
      <c r="D8" s="58">
        <v>100</v>
      </c>
      <c r="E8" s="59">
        <f t="shared" si="0"/>
        <v>100</v>
      </c>
      <c r="G8" s="3"/>
      <c r="H8" s="3"/>
    </row>
    <row r="9" spans="1:8" x14ac:dyDescent="0.25">
      <c r="A9" s="20" t="s">
        <v>10</v>
      </c>
      <c r="B9" s="87"/>
      <c r="C9" s="19" t="s">
        <v>300</v>
      </c>
      <c r="D9" s="58">
        <v>0</v>
      </c>
      <c r="E9" s="59">
        <f t="shared" si="0"/>
        <v>0</v>
      </c>
    </row>
    <row r="10" spans="1:8" x14ac:dyDescent="0.25">
      <c r="A10" s="18" t="s">
        <v>161</v>
      </c>
      <c r="B10" s="87" t="s">
        <v>299</v>
      </c>
      <c r="C10" s="19"/>
      <c r="D10" s="58">
        <v>100</v>
      </c>
      <c r="E10" s="59">
        <f t="shared" si="0"/>
        <v>100</v>
      </c>
    </row>
    <row r="11" spans="1:8" x14ac:dyDescent="0.25">
      <c r="A11" s="18" t="s">
        <v>390</v>
      </c>
      <c r="B11" s="87" t="s">
        <v>179</v>
      </c>
      <c r="C11" s="19"/>
      <c r="D11" s="58">
        <v>100</v>
      </c>
      <c r="E11" s="59">
        <f t="shared" si="0"/>
        <v>100</v>
      </c>
    </row>
    <row r="12" spans="1:8" x14ac:dyDescent="0.25">
      <c r="A12" s="20" t="s">
        <v>35</v>
      </c>
      <c r="B12" s="87" t="s">
        <v>298</v>
      </c>
      <c r="C12" s="19"/>
      <c r="D12" s="58">
        <v>100</v>
      </c>
      <c r="E12" s="59">
        <f t="shared" si="0"/>
        <v>100</v>
      </c>
    </row>
    <row r="13" spans="1:8" x14ac:dyDescent="0.25">
      <c r="A13" s="20" t="s">
        <v>52</v>
      </c>
      <c r="B13" s="87" t="s">
        <v>297</v>
      </c>
      <c r="C13" s="19"/>
      <c r="D13" s="58">
        <v>100</v>
      </c>
      <c r="E13" s="59">
        <f t="shared" si="0"/>
        <v>100</v>
      </c>
    </row>
    <row r="14" spans="1:8" x14ac:dyDescent="0.25">
      <c r="A14" s="20" t="s">
        <v>54</v>
      </c>
      <c r="B14" s="87" t="s">
        <v>296</v>
      </c>
      <c r="C14" s="19"/>
      <c r="D14" s="58">
        <v>100</v>
      </c>
      <c r="E14" s="59">
        <f t="shared" si="0"/>
        <v>100</v>
      </c>
    </row>
    <row r="15" spans="1:8" x14ac:dyDescent="0.25">
      <c r="A15" s="20" t="s">
        <v>55</v>
      </c>
      <c r="B15" s="88" t="s">
        <v>205</v>
      </c>
      <c r="C15" s="19"/>
      <c r="D15" s="58">
        <v>100</v>
      </c>
      <c r="E15" s="59">
        <f t="shared" si="0"/>
        <v>100</v>
      </c>
    </row>
    <row r="16" spans="1:8" x14ac:dyDescent="0.25">
      <c r="A16" s="20" t="s">
        <v>61</v>
      </c>
      <c r="B16" s="87" t="s">
        <v>42</v>
      </c>
      <c r="C16" s="19"/>
      <c r="D16" s="58">
        <v>100</v>
      </c>
      <c r="E16" s="59">
        <f t="shared" si="0"/>
        <v>100</v>
      </c>
    </row>
    <row r="17" spans="1:5" x14ac:dyDescent="0.25">
      <c r="A17" s="20" t="s">
        <v>59</v>
      </c>
      <c r="B17" s="87" t="s">
        <v>295</v>
      </c>
      <c r="C17" s="19"/>
      <c r="D17" s="58">
        <v>100</v>
      </c>
      <c r="E17" s="59">
        <f t="shared" si="0"/>
        <v>100</v>
      </c>
    </row>
    <row r="18" spans="1:5" x14ac:dyDescent="0.25">
      <c r="A18" s="18" t="s">
        <v>58</v>
      </c>
      <c r="B18" s="87" t="s">
        <v>294</v>
      </c>
      <c r="C18" s="19"/>
      <c r="D18" s="58">
        <v>100</v>
      </c>
      <c r="E18" s="59">
        <f t="shared" si="0"/>
        <v>100</v>
      </c>
    </row>
    <row r="19" spans="1:5" x14ac:dyDescent="0.25">
      <c r="A19" s="18" t="s">
        <v>60</v>
      </c>
      <c r="B19" s="87" t="s">
        <v>51</v>
      </c>
      <c r="C19" s="19"/>
      <c r="D19" s="58">
        <v>100</v>
      </c>
      <c r="E19" s="59">
        <f t="shared" si="0"/>
        <v>100</v>
      </c>
    </row>
    <row r="20" spans="1:5" x14ac:dyDescent="0.25">
      <c r="A20" s="20" t="s">
        <v>56</v>
      </c>
      <c r="B20" s="87" t="s">
        <v>293</v>
      </c>
      <c r="C20" s="19"/>
      <c r="D20" s="58">
        <v>100</v>
      </c>
      <c r="E20" s="59">
        <f t="shared" si="0"/>
        <v>100</v>
      </c>
    </row>
    <row r="21" spans="1:5" x14ac:dyDescent="0.25">
      <c r="A21" s="18" t="s">
        <v>57</v>
      </c>
      <c r="B21" s="87" t="s">
        <v>292</v>
      </c>
      <c r="C21" s="19"/>
      <c r="D21" s="58">
        <v>100</v>
      </c>
      <c r="E21" s="59">
        <f t="shared" si="0"/>
        <v>100</v>
      </c>
    </row>
    <row r="29" spans="1:5" x14ac:dyDescent="0.25">
      <c r="B29" s="21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D2E5-9A92-4816-B7D5-3DA442647706}">
  <dimension ref="A1:Q29"/>
  <sheetViews>
    <sheetView workbookViewId="0">
      <selection sqref="A1:N21"/>
    </sheetView>
  </sheetViews>
  <sheetFormatPr defaultRowHeight="15" x14ac:dyDescent="0.25"/>
  <cols>
    <col min="1" max="1" width="37.42578125" customWidth="1"/>
    <col min="2" max="2" width="12.7109375" hidden="1" customWidth="1"/>
    <col min="3" max="3" width="4.5703125" hidden="1" customWidth="1"/>
    <col min="4" max="4" width="9.5703125" customWidth="1"/>
    <col min="5" max="6" width="10.140625" customWidth="1"/>
    <col min="7" max="7" width="10" customWidth="1"/>
    <col min="8" max="12" width="10.140625" customWidth="1"/>
    <col min="13" max="13" width="9.42578125" customWidth="1"/>
    <col min="14" max="15" width="9" customWidth="1"/>
    <col min="16" max="16" width="28.7109375" customWidth="1"/>
  </cols>
  <sheetData>
    <row r="1" spans="1:17" x14ac:dyDescent="0.25">
      <c r="A1" s="69" t="s">
        <v>63</v>
      </c>
      <c r="B1" s="69" t="s">
        <v>262</v>
      </c>
      <c r="C1" s="70" t="s">
        <v>99</v>
      </c>
      <c r="D1" s="70" t="s">
        <v>82</v>
      </c>
      <c r="E1" s="70" t="s">
        <v>264</v>
      </c>
      <c r="F1" s="70" t="s">
        <v>269</v>
      </c>
      <c r="G1" s="70" t="s">
        <v>265</v>
      </c>
      <c r="H1" s="70" t="s">
        <v>266</v>
      </c>
      <c r="I1" s="70" t="s">
        <v>267</v>
      </c>
      <c r="J1" s="70" t="s">
        <v>22</v>
      </c>
      <c r="K1" s="70" t="s">
        <v>268</v>
      </c>
      <c r="L1" s="70" t="s">
        <v>270</v>
      </c>
      <c r="M1" s="70" t="s">
        <v>121</v>
      </c>
      <c r="N1" s="70" t="s">
        <v>108</v>
      </c>
      <c r="O1" s="6"/>
      <c r="P1" s="16" t="s">
        <v>109</v>
      </c>
      <c r="Q1" s="16" t="s">
        <v>107</v>
      </c>
    </row>
    <row r="2" spans="1:17" x14ac:dyDescent="0.25">
      <c r="A2" s="18" t="s">
        <v>62</v>
      </c>
      <c r="B2" t="s">
        <v>284</v>
      </c>
      <c r="D2" s="58">
        <v>0</v>
      </c>
      <c r="E2" s="58">
        <v>0</v>
      </c>
      <c r="F2" s="58">
        <v>0</v>
      </c>
      <c r="G2" s="58">
        <v>10</v>
      </c>
      <c r="H2" s="58">
        <v>10</v>
      </c>
      <c r="I2" s="58">
        <v>10</v>
      </c>
      <c r="J2" s="58">
        <v>0</v>
      </c>
      <c r="K2" s="58">
        <v>10</v>
      </c>
      <c r="L2" s="58">
        <v>0</v>
      </c>
      <c r="M2" s="58">
        <v>10</v>
      </c>
      <c r="N2" s="59">
        <f>SUM(D2:M2)</f>
        <v>50</v>
      </c>
      <c r="P2" s="4" t="s">
        <v>82</v>
      </c>
      <c r="Q2" s="8" t="s">
        <v>240</v>
      </c>
    </row>
    <row r="3" spans="1:17" x14ac:dyDescent="0.25">
      <c r="A3" s="18" t="s">
        <v>64</v>
      </c>
      <c r="B3" t="s">
        <v>283</v>
      </c>
      <c r="D3" s="58">
        <v>10</v>
      </c>
      <c r="E3" s="58">
        <v>0</v>
      </c>
      <c r="F3" s="58">
        <v>0</v>
      </c>
      <c r="G3" s="58">
        <v>10</v>
      </c>
      <c r="H3" s="58">
        <v>10</v>
      </c>
      <c r="I3" s="58">
        <v>10</v>
      </c>
      <c r="J3" s="58">
        <v>0</v>
      </c>
      <c r="K3" s="58">
        <v>0</v>
      </c>
      <c r="L3" s="58">
        <v>0</v>
      </c>
      <c r="M3" s="58">
        <v>10</v>
      </c>
      <c r="N3" s="59">
        <f t="shared" ref="N3:N21" si="0">SUM(D3:M3)</f>
        <v>50</v>
      </c>
      <c r="P3" s="4" t="s">
        <v>264</v>
      </c>
      <c r="Q3" s="8" t="s">
        <v>240</v>
      </c>
    </row>
    <row r="4" spans="1:17" x14ac:dyDescent="0.25">
      <c r="A4" s="18" t="s">
        <v>18</v>
      </c>
      <c r="B4" t="s">
        <v>285</v>
      </c>
      <c r="D4" s="58">
        <v>10</v>
      </c>
      <c r="E4" s="58">
        <v>10</v>
      </c>
      <c r="F4" s="58">
        <v>10</v>
      </c>
      <c r="G4" s="58">
        <v>10</v>
      </c>
      <c r="H4" s="58">
        <v>10</v>
      </c>
      <c r="I4" s="58">
        <v>10</v>
      </c>
      <c r="J4" s="58">
        <v>0</v>
      </c>
      <c r="K4" s="58">
        <v>0</v>
      </c>
      <c r="L4" s="58">
        <v>0</v>
      </c>
      <c r="M4" s="58">
        <v>0</v>
      </c>
      <c r="N4" s="59">
        <f t="shared" si="0"/>
        <v>60</v>
      </c>
      <c r="P4" s="4" t="s">
        <v>269</v>
      </c>
      <c r="Q4" s="8" t="s">
        <v>240</v>
      </c>
    </row>
    <row r="5" spans="1:17" x14ac:dyDescent="0.25">
      <c r="A5" s="20" t="s">
        <v>131</v>
      </c>
      <c r="B5" t="s">
        <v>282</v>
      </c>
      <c r="D5" s="58">
        <v>0</v>
      </c>
      <c r="E5" s="58">
        <v>0</v>
      </c>
      <c r="F5" s="58">
        <v>0</v>
      </c>
      <c r="G5" s="58">
        <v>10</v>
      </c>
      <c r="H5" s="58">
        <v>10</v>
      </c>
      <c r="I5" s="58">
        <v>10</v>
      </c>
      <c r="J5" s="58">
        <v>0</v>
      </c>
      <c r="K5" s="58">
        <v>10</v>
      </c>
      <c r="L5" s="58">
        <v>0</v>
      </c>
      <c r="M5" s="58">
        <v>10</v>
      </c>
      <c r="N5" s="59">
        <f t="shared" si="0"/>
        <v>50</v>
      </c>
      <c r="P5" s="4" t="s">
        <v>265</v>
      </c>
      <c r="Q5" s="8" t="s">
        <v>240</v>
      </c>
    </row>
    <row r="6" spans="1:17" x14ac:dyDescent="0.25">
      <c r="A6" s="18" t="s">
        <v>65</v>
      </c>
      <c r="B6" t="s">
        <v>286</v>
      </c>
      <c r="D6" s="58">
        <v>0</v>
      </c>
      <c r="E6" s="58">
        <v>0</v>
      </c>
      <c r="F6" s="58">
        <v>0</v>
      </c>
      <c r="G6" s="58">
        <v>10</v>
      </c>
      <c r="H6" s="58">
        <v>10</v>
      </c>
      <c r="I6" s="58">
        <v>10</v>
      </c>
      <c r="J6" s="58">
        <v>0</v>
      </c>
      <c r="K6" s="58">
        <v>0</v>
      </c>
      <c r="L6" s="58">
        <v>10</v>
      </c>
      <c r="M6" s="58">
        <v>0</v>
      </c>
      <c r="N6" s="59">
        <f t="shared" si="0"/>
        <v>40</v>
      </c>
      <c r="P6" s="4" t="s">
        <v>266</v>
      </c>
      <c r="Q6" s="8" t="s">
        <v>240</v>
      </c>
    </row>
    <row r="7" spans="1:17" x14ac:dyDescent="0.25">
      <c r="A7" s="18" t="s">
        <v>33</v>
      </c>
      <c r="B7" t="s">
        <v>281</v>
      </c>
      <c r="C7" t="s">
        <v>279</v>
      </c>
      <c r="D7" s="58">
        <v>10</v>
      </c>
      <c r="E7" s="58">
        <v>10</v>
      </c>
      <c r="F7" s="58">
        <v>10</v>
      </c>
      <c r="G7" s="58">
        <v>10</v>
      </c>
      <c r="H7" s="58">
        <v>10</v>
      </c>
      <c r="I7" s="58">
        <v>10</v>
      </c>
      <c r="J7" s="58">
        <v>10</v>
      </c>
      <c r="K7" s="58">
        <v>10</v>
      </c>
      <c r="L7" s="58">
        <v>10</v>
      </c>
      <c r="M7" s="58">
        <v>10</v>
      </c>
      <c r="N7" s="59">
        <f t="shared" si="0"/>
        <v>100</v>
      </c>
      <c r="P7" s="4" t="s">
        <v>267</v>
      </c>
      <c r="Q7" s="8" t="s">
        <v>240</v>
      </c>
    </row>
    <row r="8" spans="1:17" x14ac:dyDescent="0.25">
      <c r="A8" s="20" t="s">
        <v>3</v>
      </c>
      <c r="B8" t="s">
        <v>280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10</v>
      </c>
      <c r="J8" s="58">
        <v>0</v>
      </c>
      <c r="K8" s="58">
        <v>0</v>
      </c>
      <c r="L8" s="58">
        <v>0</v>
      </c>
      <c r="M8" s="58">
        <v>0</v>
      </c>
      <c r="N8" s="59">
        <f t="shared" si="0"/>
        <v>10</v>
      </c>
      <c r="P8" s="4" t="s">
        <v>22</v>
      </c>
      <c r="Q8" s="8" t="s">
        <v>240</v>
      </c>
    </row>
    <row r="9" spans="1:17" x14ac:dyDescent="0.25">
      <c r="A9" s="20" t="s">
        <v>10</v>
      </c>
      <c r="B9" t="s">
        <v>278</v>
      </c>
      <c r="C9" t="s">
        <v>279</v>
      </c>
      <c r="D9" s="58">
        <v>10</v>
      </c>
      <c r="E9" s="58">
        <v>10</v>
      </c>
      <c r="F9" s="58">
        <v>10</v>
      </c>
      <c r="G9" s="58">
        <v>10</v>
      </c>
      <c r="H9" s="58">
        <v>10</v>
      </c>
      <c r="I9" s="58">
        <v>10</v>
      </c>
      <c r="J9" s="58">
        <v>10</v>
      </c>
      <c r="K9" s="58">
        <v>10</v>
      </c>
      <c r="L9" s="58">
        <v>10</v>
      </c>
      <c r="M9" s="58">
        <v>10</v>
      </c>
      <c r="N9" s="59">
        <f t="shared" si="0"/>
        <v>100</v>
      </c>
      <c r="P9" s="4" t="s">
        <v>268</v>
      </c>
      <c r="Q9" s="8" t="s">
        <v>240</v>
      </c>
    </row>
    <row r="10" spans="1:17" x14ac:dyDescent="0.25">
      <c r="A10" s="18" t="s">
        <v>161</v>
      </c>
      <c r="B10" t="s">
        <v>287</v>
      </c>
      <c r="D10" s="58">
        <v>0</v>
      </c>
      <c r="E10" s="58">
        <v>0</v>
      </c>
      <c r="F10" s="58">
        <v>0</v>
      </c>
      <c r="G10" s="58">
        <v>10</v>
      </c>
      <c r="H10" s="58">
        <v>10</v>
      </c>
      <c r="I10" s="58">
        <v>10</v>
      </c>
      <c r="J10" s="58">
        <v>0</v>
      </c>
      <c r="K10" s="58">
        <v>10</v>
      </c>
      <c r="L10" s="58">
        <v>0</v>
      </c>
      <c r="M10" s="58">
        <v>10</v>
      </c>
      <c r="N10" s="59">
        <f t="shared" si="0"/>
        <v>50</v>
      </c>
      <c r="P10" s="4" t="s">
        <v>270</v>
      </c>
      <c r="Q10" s="8" t="s">
        <v>240</v>
      </c>
    </row>
    <row r="11" spans="1:17" x14ac:dyDescent="0.25">
      <c r="A11" s="18" t="s">
        <v>390</v>
      </c>
      <c r="B11" t="s">
        <v>277</v>
      </c>
      <c r="D11" s="58">
        <v>0</v>
      </c>
      <c r="E11" s="58">
        <v>0</v>
      </c>
      <c r="F11" s="58">
        <v>0</v>
      </c>
      <c r="G11" s="58">
        <v>10</v>
      </c>
      <c r="H11" s="58">
        <v>10</v>
      </c>
      <c r="I11" s="58">
        <v>0</v>
      </c>
      <c r="J11" s="58">
        <v>0</v>
      </c>
      <c r="K11" s="58">
        <v>0</v>
      </c>
      <c r="L11" s="58">
        <v>10</v>
      </c>
      <c r="M11" s="58">
        <v>10</v>
      </c>
      <c r="N11" s="59">
        <f t="shared" si="0"/>
        <v>40</v>
      </c>
      <c r="P11" s="4" t="s">
        <v>121</v>
      </c>
      <c r="Q11" s="8" t="s">
        <v>240</v>
      </c>
    </row>
    <row r="12" spans="1:17" x14ac:dyDescent="0.25">
      <c r="A12" s="20" t="s">
        <v>35</v>
      </c>
      <c r="B12" t="s">
        <v>276</v>
      </c>
      <c r="D12" s="58">
        <v>10</v>
      </c>
      <c r="E12" s="58">
        <v>10</v>
      </c>
      <c r="F12" s="58">
        <v>10</v>
      </c>
      <c r="G12" s="58">
        <v>10</v>
      </c>
      <c r="H12" s="58">
        <v>0</v>
      </c>
      <c r="I12" s="58">
        <v>10</v>
      </c>
      <c r="J12" s="58">
        <v>10</v>
      </c>
      <c r="K12" s="58">
        <v>10</v>
      </c>
      <c r="L12" s="58">
        <v>10</v>
      </c>
      <c r="M12" s="58">
        <v>10</v>
      </c>
      <c r="N12" s="59">
        <f t="shared" si="0"/>
        <v>90</v>
      </c>
    </row>
    <row r="13" spans="1:17" x14ac:dyDescent="0.25">
      <c r="A13" s="20" t="s">
        <v>52</v>
      </c>
      <c r="B13" t="s">
        <v>288</v>
      </c>
      <c r="D13" s="58">
        <v>10</v>
      </c>
      <c r="E13" s="58">
        <v>0</v>
      </c>
      <c r="F13" s="58">
        <v>0</v>
      </c>
      <c r="G13" s="58">
        <v>0</v>
      </c>
      <c r="H13" s="58">
        <v>0</v>
      </c>
      <c r="I13" s="58">
        <v>10</v>
      </c>
      <c r="J13" s="58">
        <v>10</v>
      </c>
      <c r="K13" s="58">
        <v>0</v>
      </c>
      <c r="L13" s="58">
        <v>0</v>
      </c>
      <c r="M13" s="58">
        <v>10</v>
      </c>
      <c r="N13" s="59">
        <f t="shared" si="0"/>
        <v>40</v>
      </c>
    </row>
    <row r="14" spans="1:17" x14ac:dyDescent="0.25">
      <c r="A14" s="20" t="s">
        <v>54</v>
      </c>
      <c r="B14" t="s">
        <v>275</v>
      </c>
      <c r="D14" s="58">
        <v>10</v>
      </c>
      <c r="E14" s="58">
        <v>10</v>
      </c>
      <c r="F14" s="58">
        <v>10</v>
      </c>
      <c r="G14" s="58">
        <v>0</v>
      </c>
      <c r="H14" s="58">
        <v>0</v>
      </c>
      <c r="I14" s="58">
        <v>10</v>
      </c>
      <c r="J14" s="58">
        <v>0</v>
      </c>
      <c r="K14" s="58">
        <v>0</v>
      </c>
      <c r="L14" s="58">
        <v>0</v>
      </c>
      <c r="M14" s="58">
        <v>0</v>
      </c>
      <c r="N14" s="59">
        <f t="shared" si="0"/>
        <v>40</v>
      </c>
    </row>
    <row r="15" spans="1:17" x14ac:dyDescent="0.25">
      <c r="A15" s="20" t="s">
        <v>55</v>
      </c>
      <c r="B15" t="s">
        <v>274</v>
      </c>
      <c r="D15" s="58">
        <v>10</v>
      </c>
      <c r="E15" s="58">
        <v>10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10</v>
      </c>
      <c r="N15" s="59">
        <f t="shared" si="0"/>
        <v>30</v>
      </c>
    </row>
    <row r="16" spans="1:17" x14ac:dyDescent="0.25">
      <c r="A16" s="20" t="s">
        <v>61</v>
      </c>
      <c r="B16" t="s">
        <v>273</v>
      </c>
      <c r="D16" s="58">
        <v>0</v>
      </c>
      <c r="E16" s="58">
        <v>0</v>
      </c>
      <c r="F16" s="58">
        <v>0</v>
      </c>
      <c r="G16" s="58">
        <v>10</v>
      </c>
      <c r="H16" s="58">
        <v>0</v>
      </c>
      <c r="I16" s="58">
        <v>10</v>
      </c>
      <c r="J16" s="58">
        <v>0</v>
      </c>
      <c r="K16" s="58">
        <v>0</v>
      </c>
      <c r="L16" s="58">
        <v>10</v>
      </c>
      <c r="M16" s="58">
        <v>10</v>
      </c>
      <c r="N16" s="59">
        <f t="shared" si="0"/>
        <v>40</v>
      </c>
    </row>
    <row r="17" spans="1:14" x14ac:dyDescent="0.25">
      <c r="A17" s="20" t="s">
        <v>59</v>
      </c>
      <c r="B17" t="s">
        <v>272</v>
      </c>
      <c r="D17" s="58">
        <v>0</v>
      </c>
      <c r="E17" s="58">
        <v>0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10</v>
      </c>
      <c r="M17" s="58">
        <v>0</v>
      </c>
      <c r="N17" s="59">
        <f t="shared" si="0"/>
        <v>20</v>
      </c>
    </row>
    <row r="18" spans="1:14" x14ac:dyDescent="0.25">
      <c r="A18" s="18" t="s">
        <v>58</v>
      </c>
      <c r="B18" t="s">
        <v>271</v>
      </c>
      <c r="D18" s="58">
        <v>0</v>
      </c>
      <c r="E18" s="58">
        <v>0</v>
      </c>
      <c r="F18" s="58">
        <v>0</v>
      </c>
      <c r="G18" s="58">
        <v>10</v>
      </c>
      <c r="H18" s="58">
        <v>0</v>
      </c>
      <c r="I18" s="58">
        <v>10</v>
      </c>
      <c r="J18" s="58">
        <v>0</v>
      </c>
      <c r="K18" s="58">
        <v>0</v>
      </c>
      <c r="L18" s="58">
        <v>0</v>
      </c>
      <c r="M18" s="58">
        <v>10</v>
      </c>
      <c r="N18" s="59">
        <f t="shared" si="0"/>
        <v>30</v>
      </c>
    </row>
    <row r="19" spans="1:14" x14ac:dyDescent="0.25">
      <c r="A19" s="18" t="s">
        <v>60</v>
      </c>
      <c r="B19" t="s">
        <v>289</v>
      </c>
      <c r="D19" s="58">
        <v>10</v>
      </c>
      <c r="E19" s="58">
        <v>0</v>
      </c>
      <c r="F19" s="58">
        <v>10</v>
      </c>
      <c r="G19" s="58">
        <v>10</v>
      </c>
      <c r="H19" s="58">
        <v>10</v>
      </c>
      <c r="I19" s="58">
        <v>10</v>
      </c>
      <c r="J19" s="58">
        <v>10</v>
      </c>
      <c r="K19" s="58">
        <v>10</v>
      </c>
      <c r="L19" s="58">
        <v>0</v>
      </c>
      <c r="M19" s="58">
        <v>10</v>
      </c>
      <c r="N19" s="59">
        <f t="shared" si="0"/>
        <v>80</v>
      </c>
    </row>
    <row r="20" spans="1:14" x14ac:dyDescent="0.25">
      <c r="A20" s="20" t="s">
        <v>56</v>
      </c>
      <c r="B20" t="s">
        <v>183</v>
      </c>
      <c r="D20" s="58">
        <v>10</v>
      </c>
      <c r="E20" s="58">
        <v>10</v>
      </c>
      <c r="F20" s="58">
        <v>0</v>
      </c>
      <c r="G20" s="58">
        <v>10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10</v>
      </c>
      <c r="N20" s="59">
        <f t="shared" si="0"/>
        <v>40</v>
      </c>
    </row>
    <row r="21" spans="1:14" x14ac:dyDescent="0.25">
      <c r="A21" s="18" t="s">
        <v>57</v>
      </c>
      <c r="B21" t="s">
        <v>263</v>
      </c>
      <c r="D21" s="58">
        <v>10</v>
      </c>
      <c r="E21" s="58">
        <v>10</v>
      </c>
      <c r="F21" s="58">
        <v>0</v>
      </c>
      <c r="G21" s="58">
        <v>0</v>
      </c>
      <c r="H21" s="58">
        <v>10</v>
      </c>
      <c r="I21" s="58">
        <v>10</v>
      </c>
      <c r="J21" s="58">
        <v>10</v>
      </c>
      <c r="K21" s="58">
        <v>10</v>
      </c>
      <c r="L21" s="58">
        <v>10</v>
      </c>
      <c r="M21" s="58">
        <v>10</v>
      </c>
      <c r="N21" s="59">
        <f t="shared" si="0"/>
        <v>80</v>
      </c>
    </row>
    <row r="29" spans="1:14" x14ac:dyDescent="0.25">
      <c r="B29" s="21"/>
    </row>
  </sheetData>
  <hyperlinks>
    <hyperlink ref="B7" r:id="rId1" xr:uid="{17B6364B-256C-4EAE-88DB-51970FF555CF}"/>
    <hyperlink ref="B6" r:id="rId2" display="http://www.oracle.com/technetwork/oracle-labs/program-languages/overview/index-2301583.html" xr:uid="{CD1C168B-0FF9-4720-BCAC-371133B69E86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14D1-E301-4659-BA31-A7AA3B330101}">
  <dimension ref="A1:I29"/>
  <sheetViews>
    <sheetView workbookViewId="0">
      <selection activeCell="H1" sqref="H1:I3"/>
    </sheetView>
  </sheetViews>
  <sheetFormatPr defaultRowHeight="15" x14ac:dyDescent="0.25"/>
  <cols>
    <col min="1" max="1" width="38.5703125" customWidth="1"/>
    <col min="2" max="2" width="31.42578125" hidden="1" customWidth="1"/>
    <col min="3" max="3" width="38.5703125" customWidth="1"/>
    <col min="4" max="4" width="16.7109375" customWidth="1"/>
    <col min="5" max="5" width="12.140625" customWidth="1"/>
    <col min="6" max="7" width="9" customWidth="1"/>
    <col min="8" max="8" width="17.85546875" customWidth="1"/>
  </cols>
  <sheetData>
    <row r="1" spans="1:9" x14ac:dyDescent="0.25">
      <c r="A1" s="69" t="s">
        <v>63</v>
      </c>
      <c r="B1" s="69" t="s">
        <v>379</v>
      </c>
      <c r="C1" s="70" t="s">
        <v>99</v>
      </c>
      <c r="D1" s="70" t="s">
        <v>380</v>
      </c>
      <c r="E1" s="70" t="s">
        <v>381</v>
      </c>
      <c r="F1" s="70" t="s">
        <v>108</v>
      </c>
      <c r="G1" s="6"/>
      <c r="H1" s="16" t="s">
        <v>109</v>
      </c>
      <c r="I1" s="16" t="s">
        <v>107</v>
      </c>
    </row>
    <row r="2" spans="1:9" x14ac:dyDescent="0.25">
      <c r="A2" s="18" t="s">
        <v>62</v>
      </c>
      <c r="B2" s="74" t="s">
        <v>1</v>
      </c>
      <c r="C2" s="75" t="s">
        <v>0</v>
      </c>
      <c r="D2" s="58">
        <v>50</v>
      </c>
      <c r="E2" s="58">
        <v>50</v>
      </c>
      <c r="F2" s="59">
        <f>SUM(D2:E2)</f>
        <v>100</v>
      </c>
      <c r="H2" s="4" t="s">
        <v>380</v>
      </c>
      <c r="I2" s="8" t="s">
        <v>169</v>
      </c>
    </row>
    <row r="3" spans="1:9" x14ac:dyDescent="0.25">
      <c r="A3" s="18" t="s">
        <v>64</v>
      </c>
      <c r="B3" s="74" t="s">
        <v>26</v>
      </c>
      <c r="C3" s="75" t="s">
        <v>0</v>
      </c>
      <c r="D3" s="58">
        <v>50</v>
      </c>
      <c r="E3" s="58">
        <v>50</v>
      </c>
      <c r="F3" s="59">
        <f t="shared" ref="F3:F21" si="0">SUM(D3:E3)</f>
        <v>100</v>
      </c>
      <c r="H3" s="4" t="s">
        <v>381</v>
      </c>
      <c r="I3" s="8" t="s">
        <v>169</v>
      </c>
    </row>
    <row r="4" spans="1:9" x14ac:dyDescent="0.25">
      <c r="A4" s="18" t="s">
        <v>18</v>
      </c>
      <c r="B4" s="74" t="s">
        <v>19</v>
      </c>
      <c r="C4" s="75" t="s">
        <v>0</v>
      </c>
      <c r="D4" s="58">
        <v>50</v>
      </c>
      <c r="E4" s="58">
        <v>50</v>
      </c>
      <c r="F4" s="59">
        <f t="shared" si="0"/>
        <v>100</v>
      </c>
      <c r="H4" s="3"/>
      <c r="I4" s="66"/>
    </row>
    <row r="5" spans="1:9" x14ac:dyDescent="0.25">
      <c r="A5" s="20" t="s">
        <v>131</v>
      </c>
      <c r="B5" s="74" t="s">
        <v>17</v>
      </c>
      <c r="C5" s="75" t="s">
        <v>387</v>
      </c>
      <c r="D5" s="58">
        <v>50</v>
      </c>
      <c r="E5" s="58">
        <v>50</v>
      </c>
      <c r="F5" s="59">
        <f t="shared" si="0"/>
        <v>100</v>
      </c>
      <c r="H5" s="3"/>
      <c r="I5" s="66"/>
    </row>
    <row r="6" spans="1:9" x14ac:dyDescent="0.25">
      <c r="A6" s="18" t="s">
        <v>65</v>
      </c>
      <c r="B6" s="74" t="s">
        <v>30</v>
      </c>
      <c r="C6" s="75" t="s">
        <v>2</v>
      </c>
      <c r="D6" s="58">
        <v>50</v>
      </c>
      <c r="E6" s="58">
        <v>50</v>
      </c>
      <c r="F6" s="59">
        <f t="shared" si="0"/>
        <v>100</v>
      </c>
      <c r="H6" s="3"/>
      <c r="I6" s="66"/>
    </row>
    <row r="7" spans="1:9" x14ac:dyDescent="0.25">
      <c r="A7" s="18" t="s">
        <v>33</v>
      </c>
      <c r="B7" s="74" t="s">
        <v>34</v>
      </c>
      <c r="C7" s="75" t="s">
        <v>0</v>
      </c>
      <c r="D7" s="58">
        <v>50</v>
      </c>
      <c r="E7" s="58">
        <v>0</v>
      </c>
      <c r="F7" s="59">
        <f t="shared" si="0"/>
        <v>50</v>
      </c>
      <c r="H7" s="3"/>
      <c r="I7" s="66"/>
    </row>
    <row r="8" spans="1:9" x14ac:dyDescent="0.25">
      <c r="A8" s="20" t="s">
        <v>3</v>
      </c>
      <c r="B8" s="74" t="s">
        <v>4</v>
      </c>
      <c r="C8" s="75" t="s">
        <v>385</v>
      </c>
      <c r="D8" s="58">
        <v>50</v>
      </c>
      <c r="E8" s="58">
        <v>50</v>
      </c>
      <c r="F8" s="59">
        <f t="shared" si="0"/>
        <v>100</v>
      </c>
    </row>
    <row r="9" spans="1:9" x14ac:dyDescent="0.25">
      <c r="A9" s="20" t="s">
        <v>10</v>
      </c>
      <c r="B9" s="80" t="s">
        <v>11</v>
      </c>
      <c r="C9" s="75" t="s">
        <v>385</v>
      </c>
      <c r="D9" s="58">
        <v>50</v>
      </c>
      <c r="E9" s="58">
        <v>50</v>
      </c>
      <c r="F9" s="59">
        <f t="shared" si="0"/>
        <v>100</v>
      </c>
    </row>
    <row r="10" spans="1:9" x14ac:dyDescent="0.25">
      <c r="A10" s="18" t="s">
        <v>161</v>
      </c>
      <c r="B10" s="74" t="s">
        <v>13</v>
      </c>
      <c r="C10" s="75" t="s">
        <v>2</v>
      </c>
      <c r="D10" s="58">
        <v>0</v>
      </c>
      <c r="E10" s="58">
        <v>50</v>
      </c>
      <c r="F10" s="59">
        <f t="shared" si="0"/>
        <v>50</v>
      </c>
    </row>
    <row r="11" spans="1:9" x14ac:dyDescent="0.25">
      <c r="A11" s="18" t="s">
        <v>390</v>
      </c>
      <c r="B11" s="74" t="s">
        <v>39</v>
      </c>
      <c r="C11" s="75" t="s">
        <v>382</v>
      </c>
      <c r="D11" s="58">
        <v>50</v>
      </c>
      <c r="E11" s="58">
        <v>50</v>
      </c>
      <c r="F11" s="59">
        <f t="shared" si="0"/>
        <v>100</v>
      </c>
    </row>
    <row r="12" spans="1:9" x14ac:dyDescent="0.25">
      <c r="A12" s="20" t="s">
        <v>35</v>
      </c>
      <c r="B12" s="74" t="s">
        <v>36</v>
      </c>
      <c r="C12" s="75" t="s">
        <v>382</v>
      </c>
      <c r="D12" s="58">
        <v>50</v>
      </c>
      <c r="E12" s="58">
        <v>50</v>
      </c>
      <c r="F12" s="59">
        <f t="shared" si="0"/>
        <v>100</v>
      </c>
    </row>
    <row r="13" spans="1:9" x14ac:dyDescent="0.25">
      <c r="A13" s="20" t="s">
        <v>52</v>
      </c>
      <c r="B13" s="74" t="s">
        <v>32</v>
      </c>
      <c r="C13" s="75" t="s">
        <v>12</v>
      </c>
      <c r="D13" s="58">
        <v>0</v>
      </c>
      <c r="E13" s="58">
        <v>50</v>
      </c>
      <c r="F13" s="59">
        <f t="shared" si="0"/>
        <v>50</v>
      </c>
    </row>
    <row r="14" spans="1:9" x14ac:dyDescent="0.25">
      <c r="A14" s="20" t="s">
        <v>54</v>
      </c>
      <c r="B14" s="74" t="s">
        <v>23</v>
      </c>
      <c r="C14" s="75" t="s">
        <v>0</v>
      </c>
      <c r="D14" s="58">
        <v>50</v>
      </c>
      <c r="E14" s="58">
        <v>0</v>
      </c>
      <c r="F14" s="59">
        <f t="shared" si="0"/>
        <v>50</v>
      </c>
    </row>
    <row r="15" spans="1:9" x14ac:dyDescent="0.25">
      <c r="A15" s="20" t="s">
        <v>55</v>
      </c>
      <c r="B15" s="74" t="s">
        <v>66</v>
      </c>
      <c r="C15" s="75" t="s">
        <v>2</v>
      </c>
      <c r="D15" s="58">
        <v>50</v>
      </c>
      <c r="E15" s="58">
        <v>50</v>
      </c>
      <c r="F15" s="59">
        <f t="shared" si="0"/>
        <v>100</v>
      </c>
    </row>
    <row r="16" spans="1:9" x14ac:dyDescent="0.25">
      <c r="A16" s="20" t="s">
        <v>61</v>
      </c>
      <c r="B16" s="74" t="s">
        <v>40</v>
      </c>
      <c r="C16" s="75" t="s">
        <v>0</v>
      </c>
      <c r="D16" s="58">
        <v>50</v>
      </c>
      <c r="E16" s="58">
        <v>0</v>
      </c>
      <c r="F16" s="59">
        <f t="shared" si="0"/>
        <v>50</v>
      </c>
    </row>
    <row r="17" spans="1:6" x14ac:dyDescent="0.25">
      <c r="A17" s="20" t="s">
        <v>59</v>
      </c>
      <c r="B17" s="74" t="s">
        <v>46</v>
      </c>
      <c r="C17" s="75" t="s">
        <v>0</v>
      </c>
      <c r="D17" s="58">
        <v>50</v>
      </c>
      <c r="E17" s="58">
        <v>0</v>
      </c>
      <c r="F17" s="59">
        <f t="shared" si="0"/>
        <v>50</v>
      </c>
    </row>
    <row r="18" spans="1:6" x14ac:dyDescent="0.25">
      <c r="A18" s="18" t="s">
        <v>58</v>
      </c>
      <c r="B18" s="74" t="s">
        <v>6</v>
      </c>
      <c r="C18" s="75" t="s">
        <v>384</v>
      </c>
      <c r="D18" s="58">
        <v>50</v>
      </c>
      <c r="E18" s="58">
        <v>50</v>
      </c>
      <c r="F18" s="59">
        <f t="shared" si="0"/>
        <v>100</v>
      </c>
    </row>
    <row r="19" spans="1:6" x14ac:dyDescent="0.25">
      <c r="A19" s="18" t="s">
        <v>60</v>
      </c>
      <c r="B19" s="74" t="s">
        <v>49</v>
      </c>
      <c r="C19" s="75" t="s">
        <v>386</v>
      </c>
      <c r="D19" s="58">
        <v>50</v>
      </c>
      <c r="E19" s="58">
        <v>50</v>
      </c>
      <c r="F19" s="59">
        <f t="shared" si="0"/>
        <v>100</v>
      </c>
    </row>
    <row r="20" spans="1:6" x14ac:dyDescent="0.25">
      <c r="A20" s="20" t="s">
        <v>56</v>
      </c>
      <c r="B20" s="74" t="s">
        <v>29</v>
      </c>
      <c r="C20" s="75" t="s">
        <v>383</v>
      </c>
      <c r="D20" s="58">
        <v>0</v>
      </c>
      <c r="E20" s="58">
        <v>50</v>
      </c>
      <c r="F20" s="59">
        <f t="shared" si="0"/>
        <v>50</v>
      </c>
    </row>
    <row r="21" spans="1:6" x14ac:dyDescent="0.25">
      <c r="A21" s="18" t="s">
        <v>57</v>
      </c>
      <c r="B21" s="74" t="s">
        <v>263</v>
      </c>
      <c r="C21" s="75" t="s">
        <v>382</v>
      </c>
      <c r="D21" s="58">
        <v>50</v>
      </c>
      <c r="E21" s="58">
        <v>50</v>
      </c>
      <c r="F21" s="59">
        <f t="shared" si="0"/>
        <v>100</v>
      </c>
    </row>
    <row r="29" spans="1:6" x14ac:dyDescent="0.25">
      <c r="B29" s="21"/>
    </row>
  </sheetData>
  <hyperlinks>
    <hyperlink ref="B10" r:id="rId1" xr:uid="{ECBF1A35-9891-4934-90C0-16A1BA76FE76}"/>
    <hyperlink ref="B20" r:id="rId2" xr:uid="{C301FC6B-8444-4E83-B1F1-B0FAE9399BAD}"/>
    <hyperlink ref="B12" r:id="rId3" xr:uid="{C14E3B9F-C3EC-42D8-ADD4-BB8175517547}"/>
    <hyperlink ref="B9" r:id="rId4" location="quicktabs-control_center_tabs" xr:uid="{8B88B235-EABE-44E7-B6CA-70B1B667BB86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7ADBE-20FF-4C90-A163-08E5F6966CF8}">
  <dimension ref="A1:N29"/>
  <sheetViews>
    <sheetView workbookViewId="0">
      <selection sqref="A1:J21"/>
    </sheetView>
  </sheetViews>
  <sheetFormatPr defaultRowHeight="15" x14ac:dyDescent="0.25"/>
  <cols>
    <col min="1" max="1" width="37.5703125" customWidth="1"/>
    <col min="2" max="2" width="12.7109375" hidden="1" customWidth="1"/>
    <col min="3" max="3" width="24.28515625" customWidth="1"/>
    <col min="4" max="4" width="11.42578125" customWidth="1"/>
    <col min="5" max="5" width="14.28515625" customWidth="1"/>
    <col min="6" max="6" width="13.85546875" customWidth="1"/>
    <col min="7" max="7" width="10.140625" customWidth="1"/>
    <col min="8" max="8" width="10" customWidth="1"/>
    <col min="9" max="9" width="12.85546875" customWidth="1"/>
    <col min="10" max="11" width="9" customWidth="1"/>
    <col min="12" max="12" width="17.85546875" customWidth="1"/>
  </cols>
  <sheetData>
    <row r="1" spans="1:14" x14ac:dyDescent="0.25">
      <c r="A1" s="69" t="s">
        <v>63</v>
      </c>
      <c r="B1" s="69" t="s">
        <v>331</v>
      </c>
      <c r="C1" s="70" t="s">
        <v>99</v>
      </c>
      <c r="D1" s="70" t="s">
        <v>322</v>
      </c>
      <c r="E1" s="70" t="s">
        <v>328</v>
      </c>
      <c r="F1" s="70" t="s">
        <v>333</v>
      </c>
      <c r="G1" s="70" t="s">
        <v>323</v>
      </c>
      <c r="H1" s="70" t="s">
        <v>121</v>
      </c>
      <c r="I1" s="70" t="s">
        <v>329</v>
      </c>
      <c r="J1" s="70" t="s">
        <v>108</v>
      </c>
      <c r="K1" s="6"/>
      <c r="L1" s="16" t="s">
        <v>109</v>
      </c>
      <c r="M1" s="16" t="s">
        <v>107</v>
      </c>
    </row>
    <row r="2" spans="1:14" x14ac:dyDescent="0.25">
      <c r="A2" s="18" t="s">
        <v>62</v>
      </c>
      <c r="B2" t="s">
        <v>346</v>
      </c>
      <c r="C2" s="19" t="s">
        <v>325</v>
      </c>
      <c r="D2" s="50">
        <v>10</v>
      </c>
      <c r="E2" s="50">
        <v>10</v>
      </c>
      <c r="F2" s="50">
        <v>10</v>
      </c>
      <c r="G2" s="50">
        <v>10</v>
      </c>
      <c r="H2" s="50">
        <v>10</v>
      </c>
      <c r="I2" s="58">
        <v>50</v>
      </c>
      <c r="J2" s="59">
        <f t="shared" ref="J2:J21" si="0">SUM(D2:I2)</f>
        <v>100</v>
      </c>
      <c r="L2" s="4" t="s">
        <v>322</v>
      </c>
      <c r="M2" s="8" t="s">
        <v>240</v>
      </c>
    </row>
    <row r="3" spans="1:14" x14ac:dyDescent="0.25">
      <c r="A3" s="18" t="s">
        <v>64</v>
      </c>
      <c r="B3" t="s">
        <v>344</v>
      </c>
      <c r="C3" s="19" t="s">
        <v>345</v>
      </c>
      <c r="D3" s="58">
        <v>0</v>
      </c>
      <c r="E3" s="58">
        <v>10</v>
      </c>
      <c r="F3" s="58">
        <v>10</v>
      </c>
      <c r="G3" s="58">
        <v>10</v>
      </c>
      <c r="H3" s="58">
        <v>10</v>
      </c>
      <c r="I3" s="58">
        <v>0</v>
      </c>
      <c r="J3" s="59">
        <f t="shared" si="0"/>
        <v>40</v>
      </c>
      <c r="L3" s="4" t="s">
        <v>328</v>
      </c>
      <c r="M3" s="8" t="s">
        <v>240</v>
      </c>
    </row>
    <row r="4" spans="1:14" x14ac:dyDescent="0.25">
      <c r="A4" s="18" t="s">
        <v>18</v>
      </c>
      <c r="B4" t="s">
        <v>343</v>
      </c>
      <c r="C4" s="19" t="s">
        <v>325</v>
      </c>
      <c r="D4" s="58">
        <v>10</v>
      </c>
      <c r="E4" s="58">
        <v>10</v>
      </c>
      <c r="F4" s="58">
        <v>10</v>
      </c>
      <c r="G4" s="58">
        <v>10</v>
      </c>
      <c r="H4" s="58">
        <v>10</v>
      </c>
      <c r="I4" s="58">
        <v>50</v>
      </c>
      <c r="J4" s="59">
        <f t="shared" si="0"/>
        <v>100</v>
      </c>
      <c r="L4" s="4" t="s">
        <v>333</v>
      </c>
      <c r="M4" s="8" t="s">
        <v>240</v>
      </c>
    </row>
    <row r="5" spans="1:14" x14ac:dyDescent="0.25">
      <c r="A5" s="20" t="s">
        <v>131</v>
      </c>
      <c r="B5" t="s">
        <v>17</v>
      </c>
      <c r="C5" s="19" t="s">
        <v>325</v>
      </c>
      <c r="D5" s="58">
        <v>10</v>
      </c>
      <c r="E5" s="58">
        <v>10</v>
      </c>
      <c r="F5" s="58">
        <v>10</v>
      </c>
      <c r="G5" s="58">
        <v>10</v>
      </c>
      <c r="H5" s="58">
        <v>10</v>
      </c>
      <c r="I5" s="58">
        <v>50</v>
      </c>
      <c r="J5" s="59">
        <f t="shared" si="0"/>
        <v>100</v>
      </c>
      <c r="L5" s="4" t="s">
        <v>323</v>
      </c>
      <c r="M5" s="8" t="s">
        <v>240</v>
      </c>
    </row>
    <row r="6" spans="1:14" x14ac:dyDescent="0.25">
      <c r="A6" s="18" t="s">
        <v>65</v>
      </c>
      <c r="B6" t="s">
        <v>342</v>
      </c>
      <c r="C6" s="19" t="s">
        <v>340</v>
      </c>
      <c r="D6" s="58">
        <v>0</v>
      </c>
      <c r="E6" s="58">
        <v>0</v>
      </c>
      <c r="F6" s="58">
        <v>0</v>
      </c>
      <c r="G6" s="58">
        <v>0</v>
      </c>
      <c r="H6" s="58">
        <v>10</v>
      </c>
      <c r="I6" s="58">
        <v>0</v>
      </c>
      <c r="J6" s="59">
        <f t="shared" si="0"/>
        <v>10</v>
      </c>
      <c r="L6" s="4" t="s">
        <v>121</v>
      </c>
      <c r="M6" s="8" t="s">
        <v>240</v>
      </c>
    </row>
    <row r="7" spans="1:14" x14ac:dyDescent="0.25">
      <c r="A7" s="18" t="s">
        <v>33</v>
      </c>
      <c r="B7" t="s">
        <v>134</v>
      </c>
      <c r="C7" s="19" t="s">
        <v>325</v>
      </c>
      <c r="D7" s="58">
        <v>10</v>
      </c>
      <c r="E7" s="58">
        <v>10</v>
      </c>
      <c r="F7" s="58">
        <v>10</v>
      </c>
      <c r="G7" s="58">
        <v>10</v>
      </c>
      <c r="H7" s="58">
        <v>10</v>
      </c>
      <c r="I7" s="58">
        <v>50</v>
      </c>
      <c r="J7" s="59">
        <f t="shared" si="0"/>
        <v>100</v>
      </c>
      <c r="L7" s="4" t="s">
        <v>329</v>
      </c>
      <c r="M7" s="8" t="s">
        <v>169</v>
      </c>
    </row>
    <row r="8" spans="1:14" x14ac:dyDescent="0.25">
      <c r="A8" s="20" t="s">
        <v>3</v>
      </c>
      <c r="B8" t="s">
        <v>314</v>
      </c>
      <c r="C8" s="19" t="s">
        <v>340</v>
      </c>
      <c r="D8" s="58">
        <v>0</v>
      </c>
      <c r="E8" s="58">
        <v>0</v>
      </c>
      <c r="F8" s="58">
        <v>0</v>
      </c>
      <c r="G8" s="58">
        <v>0</v>
      </c>
      <c r="H8" s="58">
        <v>10</v>
      </c>
      <c r="I8" s="58">
        <v>0</v>
      </c>
      <c r="J8" s="59">
        <f t="shared" si="0"/>
        <v>10</v>
      </c>
      <c r="K8" s="3"/>
      <c r="L8" s="3"/>
      <c r="M8" s="66"/>
      <c r="N8" s="3"/>
    </row>
    <row r="9" spans="1:14" x14ac:dyDescent="0.25">
      <c r="A9" s="20" t="s">
        <v>10</v>
      </c>
      <c r="B9" t="s">
        <v>232</v>
      </c>
      <c r="C9" s="19" t="s">
        <v>325</v>
      </c>
      <c r="D9" s="58">
        <v>10</v>
      </c>
      <c r="E9" s="58">
        <v>10</v>
      </c>
      <c r="F9" s="58">
        <v>10</v>
      </c>
      <c r="G9" s="58">
        <v>10</v>
      </c>
      <c r="H9" s="58">
        <v>10</v>
      </c>
      <c r="I9" s="58">
        <v>50</v>
      </c>
      <c r="J9" s="59">
        <f t="shared" si="0"/>
        <v>100</v>
      </c>
      <c r="K9" s="3"/>
      <c r="L9" s="3"/>
      <c r="M9" s="66"/>
      <c r="N9" s="3"/>
    </row>
    <row r="10" spans="1:14" x14ac:dyDescent="0.25">
      <c r="A10" s="18" t="s">
        <v>161</v>
      </c>
      <c r="B10" t="s">
        <v>347</v>
      </c>
      <c r="C10" s="19" t="s">
        <v>325</v>
      </c>
      <c r="D10" s="58">
        <v>10</v>
      </c>
      <c r="E10" s="58">
        <v>10</v>
      </c>
      <c r="F10" s="58">
        <v>10</v>
      </c>
      <c r="G10" s="58">
        <v>10</v>
      </c>
      <c r="H10" s="58">
        <v>10</v>
      </c>
      <c r="I10" s="58">
        <v>50</v>
      </c>
      <c r="J10" s="59">
        <f t="shared" si="0"/>
        <v>100</v>
      </c>
      <c r="K10" s="3"/>
      <c r="L10" s="3"/>
      <c r="M10" s="66"/>
      <c r="N10" s="3"/>
    </row>
    <row r="11" spans="1:14" x14ac:dyDescent="0.25">
      <c r="A11" s="18" t="s">
        <v>390</v>
      </c>
      <c r="B11" t="s">
        <v>179</v>
      </c>
      <c r="C11" s="19" t="s">
        <v>325</v>
      </c>
      <c r="D11" s="58">
        <v>10</v>
      </c>
      <c r="E11" s="58">
        <v>10</v>
      </c>
      <c r="F11" s="58">
        <v>10</v>
      </c>
      <c r="G11" s="58">
        <v>10</v>
      </c>
      <c r="H11" s="58">
        <v>10</v>
      </c>
      <c r="I11" s="58">
        <v>50</v>
      </c>
      <c r="J11" s="59">
        <f t="shared" si="0"/>
        <v>100</v>
      </c>
      <c r="K11" s="3"/>
      <c r="L11" s="3"/>
      <c r="M11" s="66"/>
      <c r="N11" s="3"/>
    </row>
    <row r="12" spans="1:14" x14ac:dyDescent="0.25">
      <c r="A12" s="20" t="s">
        <v>35</v>
      </c>
      <c r="B12" t="s">
        <v>341</v>
      </c>
      <c r="C12" s="19" t="s">
        <v>325</v>
      </c>
      <c r="D12" s="58">
        <v>10</v>
      </c>
      <c r="E12" s="58">
        <v>10</v>
      </c>
      <c r="F12" s="58">
        <v>10</v>
      </c>
      <c r="G12" s="58">
        <v>10</v>
      </c>
      <c r="H12" s="58">
        <v>10</v>
      </c>
      <c r="I12" s="58">
        <v>50</v>
      </c>
      <c r="J12" s="59">
        <f t="shared" si="0"/>
        <v>100</v>
      </c>
      <c r="K12" s="3"/>
      <c r="L12" s="3"/>
      <c r="M12" s="3"/>
      <c r="N12" s="3"/>
    </row>
    <row r="13" spans="1:14" x14ac:dyDescent="0.25">
      <c r="A13" s="20" t="s">
        <v>52</v>
      </c>
      <c r="B13" t="s">
        <v>339</v>
      </c>
      <c r="C13" s="19" t="s">
        <v>340</v>
      </c>
      <c r="D13" s="58">
        <v>0</v>
      </c>
      <c r="E13" s="58">
        <v>0</v>
      </c>
      <c r="F13" s="58">
        <v>0</v>
      </c>
      <c r="G13" s="58">
        <v>0</v>
      </c>
      <c r="H13" s="58">
        <v>10</v>
      </c>
      <c r="I13" s="58">
        <v>0</v>
      </c>
      <c r="J13" s="59">
        <f t="shared" si="0"/>
        <v>10</v>
      </c>
      <c r="K13" s="3"/>
      <c r="L13" s="3"/>
      <c r="M13" s="3"/>
      <c r="N13" s="3"/>
    </row>
    <row r="14" spans="1:14" x14ac:dyDescent="0.25">
      <c r="A14" s="20" t="s">
        <v>54</v>
      </c>
      <c r="B14" t="s">
        <v>338</v>
      </c>
      <c r="C14" s="19"/>
      <c r="D14" s="58">
        <v>0</v>
      </c>
      <c r="E14" s="58">
        <v>10</v>
      </c>
      <c r="F14" s="58">
        <v>10</v>
      </c>
      <c r="G14" s="58">
        <v>0</v>
      </c>
      <c r="H14" s="58">
        <v>10</v>
      </c>
      <c r="I14" s="58">
        <v>0</v>
      </c>
      <c r="J14" s="59">
        <f t="shared" si="0"/>
        <v>30</v>
      </c>
    </row>
    <row r="15" spans="1:14" x14ac:dyDescent="0.25">
      <c r="A15" s="20" t="s">
        <v>55</v>
      </c>
      <c r="B15" t="s">
        <v>348</v>
      </c>
      <c r="C15" s="19" t="s">
        <v>335</v>
      </c>
      <c r="D15" s="58">
        <v>10</v>
      </c>
      <c r="E15" s="58">
        <v>10</v>
      </c>
      <c r="F15" s="58">
        <v>10</v>
      </c>
      <c r="G15" s="58">
        <v>10</v>
      </c>
      <c r="H15" s="58">
        <v>10</v>
      </c>
      <c r="I15" s="58">
        <v>50</v>
      </c>
      <c r="J15" s="59">
        <f t="shared" si="0"/>
        <v>100</v>
      </c>
    </row>
    <row r="16" spans="1:14" x14ac:dyDescent="0.25">
      <c r="A16" s="20" t="s">
        <v>61</v>
      </c>
      <c r="B16" t="s">
        <v>334</v>
      </c>
      <c r="C16" s="19" t="s">
        <v>335</v>
      </c>
      <c r="D16" s="58">
        <v>10</v>
      </c>
      <c r="E16" s="58">
        <v>10</v>
      </c>
      <c r="F16" s="58">
        <v>10</v>
      </c>
      <c r="G16" s="58">
        <v>10</v>
      </c>
      <c r="H16" s="58">
        <v>10</v>
      </c>
      <c r="I16" s="58">
        <v>50</v>
      </c>
      <c r="J16" s="59">
        <f t="shared" si="0"/>
        <v>100</v>
      </c>
    </row>
    <row r="17" spans="1:10" x14ac:dyDescent="0.25">
      <c r="A17" s="20" t="s">
        <v>59</v>
      </c>
      <c r="B17" t="s">
        <v>225</v>
      </c>
      <c r="C17" s="19"/>
      <c r="D17" s="58">
        <v>0</v>
      </c>
      <c r="E17" s="58">
        <v>10</v>
      </c>
      <c r="F17" s="58">
        <v>10</v>
      </c>
      <c r="G17" s="58">
        <v>10</v>
      </c>
      <c r="H17" s="58">
        <v>10</v>
      </c>
      <c r="I17" s="58">
        <v>0</v>
      </c>
      <c r="J17" s="59">
        <f t="shared" si="0"/>
        <v>40</v>
      </c>
    </row>
    <row r="18" spans="1:10" x14ac:dyDescent="0.25">
      <c r="A18" s="18" t="s">
        <v>58</v>
      </c>
      <c r="B18" t="s">
        <v>332</v>
      </c>
      <c r="C18" s="19"/>
      <c r="D18" s="58">
        <v>0</v>
      </c>
      <c r="E18" s="58">
        <v>10</v>
      </c>
      <c r="F18" s="58">
        <v>10</v>
      </c>
      <c r="G18" s="58">
        <v>10</v>
      </c>
      <c r="H18" s="58">
        <v>10</v>
      </c>
      <c r="I18" s="58">
        <v>0</v>
      </c>
      <c r="J18" s="59">
        <f t="shared" si="0"/>
        <v>40</v>
      </c>
    </row>
    <row r="19" spans="1:10" x14ac:dyDescent="0.25">
      <c r="A19" s="18" t="s">
        <v>60</v>
      </c>
      <c r="B19" t="s">
        <v>330</v>
      </c>
      <c r="C19" s="19"/>
      <c r="D19" s="58">
        <v>10</v>
      </c>
      <c r="E19" s="58">
        <v>10</v>
      </c>
      <c r="F19" s="58">
        <v>10</v>
      </c>
      <c r="G19" s="58">
        <v>10</v>
      </c>
      <c r="H19" s="58">
        <v>10</v>
      </c>
      <c r="I19" s="58">
        <v>0</v>
      </c>
      <c r="J19" s="59">
        <f t="shared" si="0"/>
        <v>50</v>
      </c>
    </row>
    <row r="20" spans="1:10" x14ac:dyDescent="0.25">
      <c r="A20" s="20" t="s">
        <v>56</v>
      </c>
      <c r="B20" t="s">
        <v>324</v>
      </c>
      <c r="C20" s="19"/>
      <c r="D20" s="58">
        <v>10</v>
      </c>
      <c r="E20" s="58">
        <v>0</v>
      </c>
      <c r="F20" s="58">
        <v>0</v>
      </c>
      <c r="G20" s="58">
        <v>10</v>
      </c>
      <c r="H20" s="58">
        <v>10</v>
      </c>
      <c r="I20" s="58">
        <v>0</v>
      </c>
      <c r="J20" s="59">
        <f t="shared" si="0"/>
        <v>30</v>
      </c>
    </row>
    <row r="21" spans="1:10" x14ac:dyDescent="0.25">
      <c r="A21" s="18" t="s">
        <v>57</v>
      </c>
      <c r="B21" t="s">
        <v>263</v>
      </c>
      <c r="C21" s="19" t="s">
        <v>325</v>
      </c>
      <c r="D21" s="58">
        <v>10</v>
      </c>
      <c r="E21" s="58">
        <v>10</v>
      </c>
      <c r="F21" s="58">
        <v>10</v>
      </c>
      <c r="G21" s="58">
        <v>10</v>
      </c>
      <c r="H21" s="58">
        <v>10</v>
      </c>
      <c r="I21" s="58">
        <v>50</v>
      </c>
      <c r="J21" s="59">
        <f t="shared" si="0"/>
        <v>100</v>
      </c>
    </row>
    <row r="29" spans="1:10" x14ac:dyDescent="0.25">
      <c r="B29" s="21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462A-947E-4143-84D9-152AE93C9685}">
  <dimension ref="A1:Q29"/>
  <sheetViews>
    <sheetView workbookViewId="0">
      <selection activeCell="P1" sqref="P1:Q11"/>
    </sheetView>
  </sheetViews>
  <sheetFormatPr defaultRowHeight="15" x14ac:dyDescent="0.25"/>
  <cols>
    <col min="1" max="1" width="37.140625" customWidth="1"/>
    <col min="2" max="2" width="12.7109375" hidden="1" customWidth="1"/>
    <col min="3" max="3" width="4.5703125" hidden="1" customWidth="1"/>
    <col min="4" max="4" width="9.5703125" customWidth="1"/>
    <col min="5" max="5" width="16.7109375" customWidth="1"/>
    <col min="6" max="6" width="10" customWidth="1"/>
    <col min="7" max="7" width="10.42578125" customWidth="1"/>
    <col min="8" max="12" width="10.140625" customWidth="1"/>
    <col min="13" max="13" width="9.42578125" customWidth="1"/>
    <col min="14" max="15" width="9" customWidth="1"/>
    <col min="16" max="16" width="28.7109375" customWidth="1"/>
  </cols>
  <sheetData>
    <row r="1" spans="1:17" x14ac:dyDescent="0.25">
      <c r="A1" s="69" t="s">
        <v>63</v>
      </c>
      <c r="B1" s="69" t="s">
        <v>241</v>
      </c>
      <c r="C1" s="70" t="s">
        <v>99</v>
      </c>
      <c r="D1" s="70" t="s">
        <v>242</v>
      </c>
      <c r="E1" s="70" t="s">
        <v>243</v>
      </c>
      <c r="F1" s="70" t="s">
        <v>259</v>
      </c>
      <c r="G1" s="70" t="s">
        <v>245</v>
      </c>
      <c r="H1" s="70" t="s">
        <v>246</v>
      </c>
      <c r="I1" s="70" t="s">
        <v>247</v>
      </c>
      <c r="J1" s="70" t="s">
        <v>249</v>
      </c>
      <c r="K1" s="70" t="s">
        <v>250</v>
      </c>
      <c r="L1" s="70" t="s">
        <v>244</v>
      </c>
      <c r="M1" s="70" t="s">
        <v>121</v>
      </c>
      <c r="N1" s="70" t="s">
        <v>108</v>
      </c>
      <c r="O1" s="6"/>
      <c r="P1" s="16" t="s">
        <v>109</v>
      </c>
      <c r="Q1" s="16" t="s">
        <v>107</v>
      </c>
    </row>
    <row r="2" spans="1:17" x14ac:dyDescent="0.25">
      <c r="A2" s="18" t="s">
        <v>62</v>
      </c>
      <c r="B2" t="s">
        <v>239</v>
      </c>
      <c r="D2" s="58">
        <v>0</v>
      </c>
      <c r="E2" s="58">
        <v>0</v>
      </c>
      <c r="F2" s="58">
        <v>0</v>
      </c>
      <c r="G2" s="58">
        <v>0</v>
      </c>
      <c r="H2" s="58">
        <v>0</v>
      </c>
      <c r="I2" s="58">
        <v>0</v>
      </c>
      <c r="J2" s="58">
        <v>10</v>
      </c>
      <c r="K2" s="58">
        <v>0</v>
      </c>
      <c r="L2" s="58">
        <v>0</v>
      </c>
      <c r="M2" s="58">
        <v>10</v>
      </c>
      <c r="N2" s="59">
        <f>SUM(D2:M2)</f>
        <v>20</v>
      </c>
      <c r="P2" s="4" t="s">
        <v>242</v>
      </c>
      <c r="Q2" s="8" t="s">
        <v>240</v>
      </c>
    </row>
    <row r="3" spans="1:17" x14ac:dyDescent="0.25">
      <c r="A3" s="18" t="s">
        <v>64</v>
      </c>
      <c r="B3" t="s">
        <v>258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8">
        <v>10</v>
      </c>
      <c r="K3" s="58">
        <v>0</v>
      </c>
      <c r="L3" s="58">
        <v>0</v>
      </c>
      <c r="M3" s="58">
        <v>10</v>
      </c>
      <c r="N3" s="59">
        <f t="shared" ref="N3:N21" si="0">SUM(D3:M3)</f>
        <v>20</v>
      </c>
      <c r="P3" s="4" t="s">
        <v>243</v>
      </c>
      <c r="Q3" s="8" t="s">
        <v>240</v>
      </c>
    </row>
    <row r="4" spans="1:17" x14ac:dyDescent="0.25">
      <c r="A4" s="18" t="s">
        <v>18</v>
      </c>
      <c r="B4" t="s">
        <v>257</v>
      </c>
      <c r="D4" s="58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10</v>
      </c>
      <c r="K4" s="58">
        <v>0</v>
      </c>
      <c r="L4" s="58">
        <v>0</v>
      </c>
      <c r="M4" s="58">
        <v>10</v>
      </c>
      <c r="N4" s="59">
        <f t="shared" si="0"/>
        <v>20</v>
      </c>
      <c r="P4" s="4" t="s">
        <v>259</v>
      </c>
      <c r="Q4" s="8" t="s">
        <v>240</v>
      </c>
    </row>
    <row r="5" spans="1:17" x14ac:dyDescent="0.25">
      <c r="A5" s="20" t="s">
        <v>131</v>
      </c>
      <c r="B5" t="s">
        <v>17</v>
      </c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10</v>
      </c>
      <c r="K5" s="58">
        <v>0</v>
      </c>
      <c r="L5" s="58">
        <v>0</v>
      </c>
      <c r="M5" s="58">
        <v>10</v>
      </c>
      <c r="N5" s="59">
        <f t="shared" si="0"/>
        <v>20</v>
      </c>
      <c r="P5" s="4" t="s">
        <v>245</v>
      </c>
      <c r="Q5" s="8" t="s">
        <v>240</v>
      </c>
    </row>
    <row r="6" spans="1:17" x14ac:dyDescent="0.25">
      <c r="A6" s="18" t="s">
        <v>65</v>
      </c>
      <c r="B6" t="s">
        <v>256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10</v>
      </c>
      <c r="K6" s="58">
        <v>10</v>
      </c>
      <c r="L6" s="58">
        <v>0</v>
      </c>
      <c r="M6" s="58">
        <v>10</v>
      </c>
      <c r="N6" s="59">
        <f t="shared" si="0"/>
        <v>30</v>
      </c>
      <c r="P6" s="4" t="s">
        <v>246</v>
      </c>
      <c r="Q6" s="8" t="s">
        <v>240</v>
      </c>
    </row>
    <row r="7" spans="1:17" x14ac:dyDescent="0.25">
      <c r="A7" s="18" t="s">
        <v>33</v>
      </c>
      <c r="B7" t="s">
        <v>134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10</v>
      </c>
      <c r="N7" s="59">
        <f t="shared" si="0"/>
        <v>10</v>
      </c>
      <c r="P7" s="4" t="s">
        <v>247</v>
      </c>
      <c r="Q7" s="8" t="s">
        <v>240</v>
      </c>
    </row>
    <row r="8" spans="1:17" x14ac:dyDescent="0.25">
      <c r="A8" s="20" t="s">
        <v>3</v>
      </c>
      <c r="B8" t="s">
        <v>233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10</v>
      </c>
      <c r="K8" s="58">
        <v>0</v>
      </c>
      <c r="L8" s="58">
        <v>0</v>
      </c>
      <c r="M8" s="58">
        <v>10</v>
      </c>
      <c r="N8" s="59">
        <f t="shared" si="0"/>
        <v>20</v>
      </c>
      <c r="P8" s="4" t="s">
        <v>249</v>
      </c>
      <c r="Q8" s="8" t="s">
        <v>240</v>
      </c>
    </row>
    <row r="9" spans="1:17" x14ac:dyDescent="0.25">
      <c r="A9" s="20" t="s">
        <v>10</v>
      </c>
      <c r="B9" t="s">
        <v>232</v>
      </c>
      <c r="D9" s="58">
        <v>0</v>
      </c>
      <c r="E9" s="58">
        <v>10</v>
      </c>
      <c r="F9" s="58">
        <v>0</v>
      </c>
      <c r="G9" s="58">
        <v>0</v>
      </c>
      <c r="H9" s="58">
        <v>10</v>
      </c>
      <c r="I9" s="58">
        <v>10</v>
      </c>
      <c r="J9" s="58">
        <v>0</v>
      </c>
      <c r="K9" s="58">
        <v>0</v>
      </c>
      <c r="L9" s="58">
        <v>0</v>
      </c>
      <c r="M9" s="58">
        <v>10</v>
      </c>
      <c r="N9" s="59">
        <f t="shared" si="0"/>
        <v>40</v>
      </c>
      <c r="P9" s="4" t="s">
        <v>250</v>
      </c>
      <c r="Q9" s="8" t="s">
        <v>240</v>
      </c>
    </row>
    <row r="10" spans="1:17" x14ac:dyDescent="0.25">
      <c r="A10" s="18" t="s">
        <v>161</v>
      </c>
      <c r="B10" t="s">
        <v>260</v>
      </c>
      <c r="D10" s="58">
        <v>0</v>
      </c>
      <c r="E10" s="58">
        <v>10</v>
      </c>
      <c r="F10" s="58">
        <v>0</v>
      </c>
      <c r="G10" s="58">
        <v>0</v>
      </c>
      <c r="H10" s="58">
        <v>0</v>
      </c>
      <c r="I10" s="58">
        <v>0</v>
      </c>
      <c r="J10" s="58">
        <v>10</v>
      </c>
      <c r="K10" s="58">
        <v>0</v>
      </c>
      <c r="L10" s="58">
        <v>0</v>
      </c>
      <c r="M10" s="58">
        <v>10</v>
      </c>
      <c r="N10" s="59">
        <f t="shared" si="0"/>
        <v>30</v>
      </c>
      <c r="P10" s="4" t="s">
        <v>244</v>
      </c>
      <c r="Q10" s="8" t="s">
        <v>240</v>
      </c>
    </row>
    <row r="11" spans="1:17" x14ac:dyDescent="0.25">
      <c r="A11" s="18" t="s">
        <v>390</v>
      </c>
      <c r="B11" t="s">
        <v>255</v>
      </c>
      <c r="D11" s="58">
        <v>0</v>
      </c>
      <c r="E11" s="58">
        <v>10</v>
      </c>
      <c r="F11" s="58">
        <v>0</v>
      </c>
      <c r="G11" s="58">
        <v>0</v>
      </c>
      <c r="H11" s="58">
        <v>0</v>
      </c>
      <c r="I11" s="58">
        <v>0</v>
      </c>
      <c r="J11" s="58">
        <v>10</v>
      </c>
      <c r="K11" s="58">
        <v>0</v>
      </c>
      <c r="L11" s="58">
        <v>0</v>
      </c>
      <c r="M11" s="58">
        <v>10</v>
      </c>
      <c r="N11" s="59">
        <f t="shared" si="0"/>
        <v>30</v>
      </c>
      <c r="P11" s="4" t="s">
        <v>121</v>
      </c>
      <c r="Q11" s="8" t="s">
        <v>240</v>
      </c>
    </row>
    <row r="12" spans="1:17" x14ac:dyDescent="0.25">
      <c r="A12" s="20" t="s">
        <v>35</v>
      </c>
      <c r="B12" t="s">
        <v>36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10</v>
      </c>
      <c r="K12" s="58">
        <v>10</v>
      </c>
      <c r="L12" s="58">
        <v>0</v>
      </c>
      <c r="M12" s="58">
        <v>10</v>
      </c>
      <c r="N12" s="59">
        <f t="shared" si="0"/>
        <v>30</v>
      </c>
    </row>
    <row r="13" spans="1:17" x14ac:dyDescent="0.25">
      <c r="A13" s="20" t="s">
        <v>52</v>
      </c>
      <c r="B13" t="s">
        <v>261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10</v>
      </c>
      <c r="K13" s="58">
        <v>0</v>
      </c>
      <c r="L13" s="58">
        <v>0</v>
      </c>
      <c r="M13" s="58">
        <v>10</v>
      </c>
      <c r="N13" s="59">
        <f t="shared" si="0"/>
        <v>20</v>
      </c>
    </row>
    <row r="14" spans="1:17" x14ac:dyDescent="0.25">
      <c r="A14" s="20" t="s">
        <v>54</v>
      </c>
      <c r="B14" t="s">
        <v>254</v>
      </c>
      <c r="D14" s="58">
        <v>0</v>
      </c>
      <c r="E14" s="58">
        <v>10</v>
      </c>
      <c r="F14" s="58">
        <v>0</v>
      </c>
      <c r="G14" s="58">
        <v>0</v>
      </c>
      <c r="H14" s="58">
        <v>0</v>
      </c>
      <c r="I14" s="58">
        <v>0</v>
      </c>
      <c r="J14" s="58">
        <v>10</v>
      </c>
      <c r="K14" s="58">
        <v>0</v>
      </c>
      <c r="L14" s="58">
        <v>0</v>
      </c>
      <c r="M14" s="58">
        <v>10</v>
      </c>
      <c r="N14" s="59">
        <f t="shared" si="0"/>
        <v>30</v>
      </c>
    </row>
    <row r="15" spans="1:17" x14ac:dyDescent="0.25">
      <c r="A15" s="20" t="s">
        <v>55</v>
      </c>
      <c r="B15" t="s">
        <v>253</v>
      </c>
      <c r="D15" s="58">
        <v>0</v>
      </c>
      <c r="E15" s="58">
        <v>0</v>
      </c>
      <c r="F15" s="58">
        <v>0</v>
      </c>
      <c r="G15" s="58">
        <v>10</v>
      </c>
      <c r="H15" s="58">
        <v>0</v>
      </c>
      <c r="I15" s="58">
        <v>0</v>
      </c>
      <c r="J15" s="58">
        <v>10</v>
      </c>
      <c r="K15" s="58">
        <v>0</v>
      </c>
      <c r="L15" s="58">
        <v>10</v>
      </c>
      <c r="M15" s="58">
        <v>10</v>
      </c>
      <c r="N15" s="59">
        <f t="shared" si="0"/>
        <v>40</v>
      </c>
    </row>
    <row r="16" spans="1:17" x14ac:dyDescent="0.25">
      <c r="A16" s="20" t="s">
        <v>61</v>
      </c>
      <c r="B16" t="s">
        <v>252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10</v>
      </c>
      <c r="K16" s="58">
        <v>0</v>
      </c>
      <c r="L16" s="58">
        <v>0</v>
      </c>
      <c r="M16" s="58">
        <v>10</v>
      </c>
      <c r="N16" s="59">
        <f t="shared" si="0"/>
        <v>20</v>
      </c>
    </row>
    <row r="17" spans="1:14" x14ac:dyDescent="0.25">
      <c r="A17" s="20" t="s">
        <v>59</v>
      </c>
      <c r="B17" t="s">
        <v>251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10</v>
      </c>
      <c r="N17" s="59">
        <f t="shared" si="0"/>
        <v>10</v>
      </c>
    </row>
    <row r="18" spans="1:14" x14ac:dyDescent="0.25">
      <c r="A18" s="18" t="s">
        <v>58</v>
      </c>
      <c r="B18" t="s">
        <v>224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10</v>
      </c>
      <c r="K18" s="58">
        <v>0</v>
      </c>
      <c r="L18" s="58">
        <v>0</v>
      </c>
      <c r="M18" s="58">
        <v>10</v>
      </c>
      <c r="N18" s="59">
        <f t="shared" si="0"/>
        <v>20</v>
      </c>
    </row>
    <row r="19" spans="1:14" x14ac:dyDescent="0.25">
      <c r="A19" s="18" t="s">
        <v>60</v>
      </c>
      <c r="B19" t="s">
        <v>220</v>
      </c>
      <c r="D19" s="58">
        <v>10</v>
      </c>
      <c r="E19" s="58">
        <v>10</v>
      </c>
      <c r="F19" s="58">
        <v>10</v>
      </c>
      <c r="G19" s="58">
        <v>10</v>
      </c>
      <c r="H19" s="58">
        <v>10</v>
      </c>
      <c r="I19" s="58">
        <v>10</v>
      </c>
      <c r="J19" s="58">
        <v>0</v>
      </c>
      <c r="K19" s="58">
        <v>0</v>
      </c>
      <c r="L19" s="58">
        <v>0</v>
      </c>
      <c r="M19" s="58">
        <v>10</v>
      </c>
      <c r="N19" s="59">
        <f t="shared" si="0"/>
        <v>70</v>
      </c>
    </row>
    <row r="20" spans="1:14" x14ac:dyDescent="0.25">
      <c r="A20" s="20" t="s">
        <v>56</v>
      </c>
      <c r="B20" t="s">
        <v>248</v>
      </c>
      <c r="D20" s="58">
        <v>10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10</v>
      </c>
      <c r="K20" s="58">
        <v>0</v>
      </c>
      <c r="L20" s="58">
        <v>0</v>
      </c>
      <c r="M20" s="58">
        <v>10</v>
      </c>
      <c r="N20" s="59">
        <f t="shared" si="0"/>
        <v>30</v>
      </c>
    </row>
    <row r="21" spans="1:14" x14ac:dyDescent="0.25">
      <c r="A21" s="18" t="s">
        <v>57</v>
      </c>
      <c r="B21" t="s">
        <v>222</v>
      </c>
      <c r="D21" s="58">
        <v>0</v>
      </c>
      <c r="E21" s="58">
        <v>10</v>
      </c>
      <c r="F21" s="58">
        <v>0</v>
      </c>
      <c r="G21" s="58">
        <v>0</v>
      </c>
      <c r="H21" s="58">
        <v>0</v>
      </c>
      <c r="I21" s="58">
        <v>0</v>
      </c>
      <c r="J21" s="58">
        <v>10</v>
      </c>
      <c r="K21" s="58">
        <v>10</v>
      </c>
      <c r="L21" s="58">
        <v>0</v>
      </c>
      <c r="M21" s="58">
        <v>0</v>
      </c>
      <c r="N21" s="59">
        <f t="shared" si="0"/>
        <v>30</v>
      </c>
    </row>
    <row r="29" spans="1:14" x14ac:dyDescent="0.25">
      <c r="B29" s="21"/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99F0-DDA1-4A11-80B3-4E2FD3EA7CD1}">
  <dimension ref="A1:W36"/>
  <sheetViews>
    <sheetView workbookViewId="0">
      <selection sqref="A1:S21"/>
    </sheetView>
  </sheetViews>
  <sheetFormatPr defaultRowHeight="15" x14ac:dyDescent="0.25"/>
  <cols>
    <col min="1" max="1" width="37.7109375" customWidth="1"/>
    <col min="2" max="2" width="18.42578125" hidden="1" customWidth="1"/>
    <col min="3" max="3" width="24.28515625" customWidth="1"/>
    <col min="4" max="6" width="9.5703125" customWidth="1"/>
    <col min="7" max="7" width="10.140625" customWidth="1"/>
    <col min="8" max="8" width="10" customWidth="1"/>
    <col min="9" max="9" width="7.140625" customWidth="1"/>
    <col min="10" max="16" width="10.140625" customWidth="1"/>
    <col min="17" max="17" width="9.42578125" customWidth="1"/>
    <col min="18" max="19" width="9" customWidth="1"/>
    <col min="20" max="20" width="9" style="6" customWidth="1"/>
    <col min="21" max="21" width="17.85546875" customWidth="1"/>
  </cols>
  <sheetData>
    <row r="1" spans="1:23" x14ac:dyDescent="0.25">
      <c r="A1" s="69" t="s">
        <v>63</v>
      </c>
      <c r="B1" s="69" t="s">
        <v>352</v>
      </c>
      <c r="C1" s="70" t="s">
        <v>99</v>
      </c>
      <c r="D1" s="70" t="s">
        <v>336</v>
      </c>
      <c r="E1" s="70" t="s">
        <v>337</v>
      </c>
      <c r="F1" s="70" t="s">
        <v>349</v>
      </c>
      <c r="G1" s="70" t="s">
        <v>350</v>
      </c>
      <c r="H1" s="70" t="s">
        <v>372</v>
      </c>
      <c r="I1" s="77" t="s">
        <v>16</v>
      </c>
      <c r="J1" s="70" t="s">
        <v>358</v>
      </c>
      <c r="K1" s="70" t="s">
        <v>360</v>
      </c>
      <c r="L1" s="70" t="s">
        <v>370</v>
      </c>
      <c r="M1" s="70" t="s">
        <v>362</v>
      </c>
      <c r="N1" s="70" t="s">
        <v>369</v>
      </c>
      <c r="O1" s="70" t="s">
        <v>364</v>
      </c>
      <c r="P1" s="70" t="s">
        <v>366</v>
      </c>
      <c r="Q1" s="70" t="s">
        <v>365</v>
      </c>
      <c r="R1" s="70" t="s">
        <v>376</v>
      </c>
      <c r="S1" s="70" t="s">
        <v>377</v>
      </c>
      <c r="T1" s="3"/>
      <c r="U1" s="16" t="s">
        <v>109</v>
      </c>
      <c r="V1" s="16" t="s">
        <v>107</v>
      </c>
    </row>
    <row r="2" spans="1:23" x14ac:dyDescent="0.25">
      <c r="A2" s="18" t="s">
        <v>62</v>
      </c>
      <c r="B2" t="s">
        <v>371</v>
      </c>
      <c r="C2" s="19"/>
      <c r="D2" s="58">
        <v>0</v>
      </c>
      <c r="E2" s="58">
        <v>0</v>
      </c>
      <c r="F2" s="58">
        <v>0</v>
      </c>
      <c r="G2" s="58">
        <v>0</v>
      </c>
      <c r="H2" s="58">
        <v>0</v>
      </c>
      <c r="I2" s="58">
        <v>0</v>
      </c>
      <c r="J2" s="58">
        <v>0</v>
      </c>
      <c r="K2" s="58">
        <v>0</v>
      </c>
      <c r="L2" s="58">
        <v>1</v>
      </c>
      <c r="M2" s="58">
        <v>0</v>
      </c>
      <c r="N2" s="58">
        <v>0</v>
      </c>
      <c r="O2" s="58">
        <v>0</v>
      </c>
      <c r="P2" s="58">
        <v>0</v>
      </c>
      <c r="Q2" s="58">
        <v>0</v>
      </c>
      <c r="R2" s="78">
        <f>SUM(D2:Q2)</f>
        <v>1</v>
      </c>
      <c r="S2" s="79">
        <f>IF(R2 &gt; 0,100,0)</f>
        <v>100</v>
      </c>
      <c r="T2" s="3"/>
      <c r="U2" s="4" t="s">
        <v>378</v>
      </c>
      <c r="V2" s="8" t="s">
        <v>502</v>
      </c>
    </row>
    <row r="3" spans="1:23" x14ac:dyDescent="0.25">
      <c r="A3" s="18" t="s">
        <v>64</v>
      </c>
      <c r="B3" t="s">
        <v>368</v>
      </c>
      <c r="C3" s="19"/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1</v>
      </c>
      <c r="O3" s="58">
        <v>0</v>
      </c>
      <c r="P3" s="58">
        <v>0</v>
      </c>
      <c r="Q3" s="58">
        <v>0</v>
      </c>
      <c r="R3" s="78">
        <f t="shared" ref="R3:R21" si="0">SUM(D3:Q3)</f>
        <v>1</v>
      </c>
      <c r="S3" s="79">
        <f t="shared" ref="S3:S21" si="1">IF(R3 &gt; 0,100,0)</f>
        <v>100</v>
      </c>
      <c r="T3" s="3"/>
      <c r="U3" s="3"/>
      <c r="V3" s="66"/>
      <c r="W3" s="3"/>
    </row>
    <row r="4" spans="1:23" x14ac:dyDescent="0.25">
      <c r="A4" s="18" t="s">
        <v>18</v>
      </c>
      <c r="B4" t="s">
        <v>367</v>
      </c>
      <c r="C4" s="19"/>
      <c r="D4" s="58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1</v>
      </c>
      <c r="Q4" s="58">
        <v>0</v>
      </c>
      <c r="R4" s="78">
        <f t="shared" si="0"/>
        <v>1</v>
      </c>
      <c r="S4" s="79">
        <f t="shared" si="1"/>
        <v>100</v>
      </c>
      <c r="T4" s="3"/>
      <c r="U4" s="3"/>
      <c r="V4" s="66"/>
      <c r="W4" s="3"/>
    </row>
    <row r="5" spans="1:23" x14ac:dyDescent="0.25">
      <c r="A5" s="20" t="s">
        <v>131</v>
      </c>
      <c r="B5" t="s">
        <v>312</v>
      </c>
      <c r="C5" s="19"/>
      <c r="D5" s="58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1</v>
      </c>
      <c r="R5" s="78">
        <f t="shared" si="0"/>
        <v>1</v>
      </c>
      <c r="S5" s="79">
        <f t="shared" si="1"/>
        <v>100</v>
      </c>
      <c r="T5" s="3"/>
      <c r="U5" s="3"/>
      <c r="V5" s="66"/>
      <c r="W5" s="3"/>
    </row>
    <row r="6" spans="1:23" x14ac:dyDescent="0.25">
      <c r="A6" s="18" t="s">
        <v>65</v>
      </c>
      <c r="B6" t="s">
        <v>373</v>
      </c>
      <c r="C6" s="19"/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1</v>
      </c>
      <c r="P6" s="58">
        <v>0</v>
      </c>
      <c r="Q6" s="58">
        <v>0</v>
      </c>
      <c r="R6" s="78">
        <f t="shared" si="0"/>
        <v>1</v>
      </c>
      <c r="S6" s="79">
        <f t="shared" si="1"/>
        <v>100</v>
      </c>
      <c r="T6" s="3"/>
      <c r="U6" s="3"/>
      <c r="V6" s="66"/>
      <c r="W6" s="3"/>
    </row>
    <row r="7" spans="1:23" x14ac:dyDescent="0.25">
      <c r="A7" s="18" t="s">
        <v>33</v>
      </c>
      <c r="B7" t="s">
        <v>134</v>
      </c>
      <c r="C7" s="19" t="s">
        <v>357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78">
        <f t="shared" si="0"/>
        <v>0</v>
      </c>
      <c r="S7" s="79">
        <f t="shared" si="1"/>
        <v>0</v>
      </c>
      <c r="T7" s="3"/>
      <c r="U7" s="3"/>
      <c r="V7" s="66"/>
      <c r="W7" s="3"/>
    </row>
    <row r="8" spans="1:23" x14ac:dyDescent="0.25">
      <c r="A8" s="20" t="s">
        <v>3</v>
      </c>
      <c r="B8" t="s">
        <v>363</v>
      </c>
      <c r="C8" s="19"/>
      <c r="D8" s="58">
        <v>0</v>
      </c>
      <c r="E8" s="58">
        <v>0</v>
      </c>
      <c r="F8" s="58">
        <v>1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78">
        <f t="shared" si="0"/>
        <v>1</v>
      </c>
      <c r="S8" s="79">
        <f t="shared" si="1"/>
        <v>100</v>
      </c>
      <c r="T8" s="3"/>
      <c r="U8" s="3"/>
      <c r="V8" s="66"/>
      <c r="W8" s="3"/>
    </row>
    <row r="9" spans="1:23" x14ac:dyDescent="0.25">
      <c r="A9" s="20" t="s">
        <v>10</v>
      </c>
      <c r="B9" t="s">
        <v>232</v>
      </c>
      <c r="C9" s="19" t="s">
        <v>357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78">
        <f t="shared" si="0"/>
        <v>0</v>
      </c>
      <c r="S9" s="79">
        <f t="shared" si="1"/>
        <v>0</v>
      </c>
      <c r="T9" s="3"/>
      <c r="U9" s="3"/>
      <c r="V9" s="66"/>
      <c r="W9" s="3"/>
    </row>
    <row r="10" spans="1:23" x14ac:dyDescent="0.25">
      <c r="A10" s="18" t="s">
        <v>161</v>
      </c>
      <c r="B10" t="s">
        <v>374</v>
      </c>
      <c r="C10" s="19"/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1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78">
        <f t="shared" si="0"/>
        <v>1</v>
      </c>
      <c r="S10" s="79">
        <f t="shared" si="1"/>
        <v>100</v>
      </c>
      <c r="T10" s="3"/>
      <c r="U10" s="3"/>
      <c r="V10" s="66"/>
      <c r="W10" s="3"/>
    </row>
    <row r="11" spans="1:23" x14ac:dyDescent="0.25">
      <c r="A11" s="18" t="s">
        <v>390</v>
      </c>
      <c r="B11" t="s">
        <v>127</v>
      </c>
      <c r="C11" s="19"/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1</v>
      </c>
      <c r="N11" s="58">
        <v>0</v>
      </c>
      <c r="O11" s="58">
        <v>0</v>
      </c>
      <c r="P11" s="58">
        <v>0</v>
      </c>
      <c r="Q11" s="58">
        <v>0</v>
      </c>
      <c r="R11" s="78">
        <f t="shared" si="0"/>
        <v>1</v>
      </c>
      <c r="S11" s="79">
        <f t="shared" si="1"/>
        <v>100</v>
      </c>
      <c r="T11" s="3"/>
      <c r="U11" s="3"/>
      <c r="V11" s="66"/>
      <c r="W11" s="3"/>
    </row>
    <row r="12" spans="1:23" x14ac:dyDescent="0.25">
      <c r="A12" s="20" t="s">
        <v>35</v>
      </c>
      <c r="B12" t="s">
        <v>141</v>
      </c>
      <c r="C12" s="19" t="s">
        <v>357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78">
        <f t="shared" si="0"/>
        <v>0</v>
      </c>
      <c r="S12" s="79">
        <f t="shared" si="1"/>
        <v>0</v>
      </c>
      <c r="T12" s="3"/>
      <c r="U12" s="3"/>
      <c r="V12" s="3"/>
      <c r="W12" s="3"/>
    </row>
    <row r="13" spans="1:23" x14ac:dyDescent="0.25">
      <c r="A13" s="20" t="s">
        <v>52</v>
      </c>
      <c r="B13" t="s">
        <v>375</v>
      </c>
      <c r="C13" s="19" t="s">
        <v>361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78">
        <f t="shared" si="0"/>
        <v>0</v>
      </c>
      <c r="S13" s="79">
        <f t="shared" si="1"/>
        <v>0</v>
      </c>
      <c r="T13" s="3"/>
      <c r="U13" s="3"/>
      <c r="V13" s="3"/>
      <c r="W13" s="3"/>
    </row>
    <row r="14" spans="1:23" x14ac:dyDescent="0.25">
      <c r="A14" s="20" t="s">
        <v>54</v>
      </c>
      <c r="B14" t="s">
        <v>227</v>
      </c>
      <c r="C14" s="19"/>
      <c r="D14" s="58">
        <v>1</v>
      </c>
      <c r="E14" s="58">
        <v>0</v>
      </c>
      <c r="F14" s="58">
        <v>1</v>
      </c>
      <c r="G14" s="58">
        <v>0</v>
      </c>
      <c r="H14" s="58">
        <v>0</v>
      </c>
      <c r="I14" s="58">
        <v>0</v>
      </c>
      <c r="J14" s="58">
        <v>0</v>
      </c>
      <c r="K14" s="58">
        <v>1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78">
        <f t="shared" si="0"/>
        <v>3</v>
      </c>
      <c r="S14" s="79">
        <f t="shared" si="1"/>
        <v>100</v>
      </c>
      <c r="T14" s="3"/>
      <c r="U14" s="3"/>
      <c r="V14" s="3"/>
      <c r="W14" s="3"/>
    </row>
    <row r="15" spans="1:23" x14ac:dyDescent="0.25">
      <c r="A15" s="20" t="s">
        <v>55</v>
      </c>
      <c r="B15" t="s">
        <v>67</v>
      </c>
      <c r="C15" s="19"/>
      <c r="D15" s="58">
        <v>1</v>
      </c>
      <c r="E15" s="58">
        <v>1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78">
        <f t="shared" si="0"/>
        <v>2</v>
      </c>
      <c r="S15" s="79">
        <f t="shared" si="1"/>
        <v>100</v>
      </c>
      <c r="T15" s="3"/>
    </row>
    <row r="16" spans="1:23" x14ac:dyDescent="0.25">
      <c r="A16" s="20" t="s">
        <v>61</v>
      </c>
      <c r="B16" t="s">
        <v>351</v>
      </c>
      <c r="C16" s="19"/>
      <c r="D16" s="58">
        <v>0</v>
      </c>
      <c r="E16" s="58">
        <v>0</v>
      </c>
      <c r="F16" s="58">
        <v>1</v>
      </c>
      <c r="G16" s="58">
        <v>1</v>
      </c>
      <c r="H16" s="58">
        <v>1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78">
        <f t="shared" si="0"/>
        <v>3</v>
      </c>
      <c r="S16" s="79">
        <f t="shared" si="1"/>
        <v>100</v>
      </c>
      <c r="T16" s="3"/>
    </row>
    <row r="17" spans="1:20" x14ac:dyDescent="0.25">
      <c r="A17" s="20" t="s">
        <v>59</v>
      </c>
      <c r="B17" t="s">
        <v>359</v>
      </c>
      <c r="C17" s="19"/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1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78">
        <f t="shared" si="0"/>
        <v>1</v>
      </c>
      <c r="S17" s="79">
        <f t="shared" si="1"/>
        <v>100</v>
      </c>
      <c r="T17" s="3"/>
    </row>
    <row r="18" spans="1:20" x14ac:dyDescent="0.25">
      <c r="A18" s="18" t="s">
        <v>58</v>
      </c>
      <c r="B18" t="s">
        <v>356</v>
      </c>
      <c r="C18" s="19" t="s">
        <v>357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78">
        <f t="shared" si="0"/>
        <v>0</v>
      </c>
      <c r="S18" s="79">
        <f t="shared" si="1"/>
        <v>0</v>
      </c>
      <c r="T18" s="3"/>
    </row>
    <row r="19" spans="1:20" x14ac:dyDescent="0.25">
      <c r="A19" s="18" t="s">
        <v>60</v>
      </c>
      <c r="B19" t="s">
        <v>355</v>
      </c>
      <c r="C19" s="19" t="s">
        <v>357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78">
        <f t="shared" si="0"/>
        <v>0</v>
      </c>
      <c r="S19" s="79">
        <f t="shared" si="1"/>
        <v>0</v>
      </c>
      <c r="T19" s="3"/>
    </row>
    <row r="20" spans="1:20" x14ac:dyDescent="0.25">
      <c r="A20" s="20" t="s">
        <v>56</v>
      </c>
      <c r="B20" t="s">
        <v>354</v>
      </c>
      <c r="C20" s="19" t="s">
        <v>357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78">
        <f>SUM(D20:Q20)</f>
        <v>0</v>
      </c>
      <c r="S20" s="79">
        <f t="shared" si="1"/>
        <v>0</v>
      </c>
      <c r="T20" s="3"/>
    </row>
    <row r="21" spans="1:20" x14ac:dyDescent="0.25">
      <c r="A21" s="18" t="s">
        <v>57</v>
      </c>
      <c r="B21" t="s">
        <v>353</v>
      </c>
      <c r="C21" s="19" t="s">
        <v>357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78">
        <f t="shared" si="0"/>
        <v>0</v>
      </c>
      <c r="S21" s="79">
        <f t="shared" si="1"/>
        <v>0</v>
      </c>
      <c r="T21" s="3"/>
    </row>
    <row r="22" spans="1:20" x14ac:dyDescent="0.25">
      <c r="T22" s="3"/>
    </row>
    <row r="23" spans="1:20" x14ac:dyDescent="0.25">
      <c r="T23" s="3"/>
    </row>
    <row r="24" spans="1:20" x14ac:dyDescent="0.25">
      <c r="T24" s="3"/>
    </row>
    <row r="25" spans="1:20" x14ac:dyDescent="0.25">
      <c r="T25" s="3"/>
    </row>
    <row r="26" spans="1:20" x14ac:dyDescent="0.25">
      <c r="T26" s="3"/>
    </row>
    <row r="27" spans="1:20" x14ac:dyDescent="0.25">
      <c r="T27" s="3"/>
    </row>
    <row r="28" spans="1:20" x14ac:dyDescent="0.25">
      <c r="T28" s="3"/>
    </row>
    <row r="29" spans="1:20" x14ac:dyDescent="0.25">
      <c r="B29" s="21"/>
      <c r="T29" s="3"/>
    </row>
    <row r="30" spans="1:20" x14ac:dyDescent="0.25">
      <c r="T30" s="3"/>
    </row>
    <row r="31" spans="1:20" x14ac:dyDescent="0.25">
      <c r="T31" s="3"/>
    </row>
    <row r="32" spans="1:20" x14ac:dyDescent="0.25">
      <c r="T32" s="3"/>
    </row>
    <row r="33" spans="20:20" x14ac:dyDescent="0.25">
      <c r="T33" s="3"/>
    </row>
    <row r="34" spans="20:20" x14ac:dyDescent="0.25">
      <c r="T34" s="3"/>
    </row>
    <row r="35" spans="20:20" x14ac:dyDescent="0.25">
      <c r="T35" s="3"/>
    </row>
    <row r="36" spans="20:20" x14ac:dyDescent="0.25">
      <c r="T36" s="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FAE2-E868-486D-A7D3-ECEFC013452D}">
  <dimension ref="A1:T38"/>
  <sheetViews>
    <sheetView workbookViewId="0">
      <selection activeCell="A23" sqref="A23:D28"/>
    </sheetView>
  </sheetViews>
  <sheetFormatPr defaultRowHeight="15" x14ac:dyDescent="0.25"/>
  <cols>
    <col min="1" max="1" width="23.28515625" customWidth="1"/>
    <col min="2" max="2" width="12.42578125" customWidth="1"/>
    <col min="3" max="17" width="8.7109375" customWidth="1"/>
    <col min="18" max="18" width="20.42578125" customWidth="1"/>
    <col min="19" max="19" width="13.140625" customWidth="1"/>
  </cols>
  <sheetData>
    <row r="1" spans="1:20" ht="16.5" thickBot="1" x14ac:dyDescent="0.3">
      <c r="A1" s="13"/>
      <c r="B1" s="14" t="s">
        <v>80</v>
      </c>
      <c r="C1" s="15" t="s">
        <v>81</v>
      </c>
      <c r="D1" s="15" t="s">
        <v>82</v>
      </c>
      <c r="E1" s="15" t="s">
        <v>83</v>
      </c>
      <c r="F1" s="15" t="s">
        <v>84</v>
      </c>
      <c r="G1" s="15" t="s">
        <v>85</v>
      </c>
      <c r="H1" s="15" t="s">
        <v>86</v>
      </c>
      <c r="I1" s="15" t="s">
        <v>87</v>
      </c>
      <c r="J1" s="15" t="s">
        <v>88</v>
      </c>
      <c r="K1" s="15" t="s">
        <v>89</v>
      </c>
      <c r="L1" s="15" t="s">
        <v>90</v>
      </c>
      <c r="M1" s="15" t="s">
        <v>472</v>
      </c>
      <c r="N1" s="15" t="s">
        <v>91</v>
      </c>
      <c r="O1" s="15" t="s">
        <v>473</v>
      </c>
      <c r="P1" s="15" t="s">
        <v>97</v>
      </c>
      <c r="Q1" s="15" t="s">
        <v>98</v>
      </c>
      <c r="R1" s="64" t="s">
        <v>500</v>
      </c>
      <c r="S1" s="64" t="s">
        <v>474</v>
      </c>
      <c r="T1" s="60" t="s">
        <v>490</v>
      </c>
    </row>
    <row r="2" spans="1:20" ht="15.75" x14ac:dyDescent="0.25">
      <c r="A2" s="11" t="s">
        <v>77</v>
      </c>
      <c r="B2" s="12">
        <v>1</v>
      </c>
      <c r="C2" s="28">
        <v>0.2</v>
      </c>
      <c r="D2" s="28">
        <v>0.14285714285714285</v>
      </c>
      <c r="E2" s="28">
        <v>0.14285714285714285</v>
      </c>
      <c r="F2" s="28">
        <v>0.33333333333333331</v>
      </c>
      <c r="G2" s="28">
        <v>0.33333333333333331</v>
      </c>
      <c r="H2" s="28">
        <v>0.2</v>
      </c>
      <c r="I2" s="28">
        <v>0.14285714285714285</v>
      </c>
      <c r="J2" s="28">
        <v>0.1111111111111111</v>
      </c>
      <c r="K2" s="28">
        <v>0.2</v>
      </c>
      <c r="L2" s="28">
        <v>0.2</v>
      </c>
      <c r="M2" s="28">
        <v>0.33333333333333331</v>
      </c>
      <c r="N2" s="28">
        <v>0.14285714285714285</v>
      </c>
      <c r="O2" s="28">
        <v>0.14285714285714285</v>
      </c>
      <c r="P2" s="27">
        <v>3</v>
      </c>
      <c r="Q2" s="28">
        <v>0.14285714285714285</v>
      </c>
      <c r="R2" s="32">
        <f>GEOMEAN(B2:Q2)</f>
        <v>0.24494321858607002</v>
      </c>
      <c r="S2" s="31">
        <f>R2/$R$18</f>
        <v>1.0830281156557878E-2</v>
      </c>
      <c r="T2" s="62">
        <f>RANK(S2,$S$2:$S$17)</f>
        <v>15</v>
      </c>
    </row>
    <row r="3" spans="1:20" ht="15.75" x14ac:dyDescent="0.25">
      <c r="A3" s="10" t="s">
        <v>78</v>
      </c>
      <c r="B3" s="27">
        <v>5</v>
      </c>
      <c r="C3" s="9">
        <v>1</v>
      </c>
      <c r="D3" s="27">
        <v>3</v>
      </c>
      <c r="E3" s="28">
        <v>1</v>
      </c>
      <c r="F3" s="27">
        <v>3</v>
      </c>
      <c r="G3" s="27">
        <v>5</v>
      </c>
      <c r="H3" s="27">
        <v>7</v>
      </c>
      <c r="I3" s="27">
        <v>5</v>
      </c>
      <c r="J3" s="27">
        <v>5</v>
      </c>
      <c r="K3" s="27">
        <v>3</v>
      </c>
      <c r="L3" s="27">
        <v>3</v>
      </c>
      <c r="M3" s="27">
        <v>3</v>
      </c>
      <c r="N3" s="27">
        <v>5</v>
      </c>
      <c r="O3" s="27">
        <v>5</v>
      </c>
      <c r="P3" s="27">
        <v>3</v>
      </c>
      <c r="Q3" s="27">
        <v>3</v>
      </c>
      <c r="R3" s="32">
        <f t="shared" ref="R3:R17" si="0">GEOMEAN(B3:Q3)</f>
        <v>3.3394344882935072</v>
      </c>
      <c r="S3" s="31">
        <f t="shared" ref="S3:S17" si="1">R3/$R$18</f>
        <v>0.14765468756758429</v>
      </c>
      <c r="T3" s="62">
        <f t="shared" ref="T3:T17" si="2">RANK(S3,$S$2:$S$17)</f>
        <v>2</v>
      </c>
    </row>
    <row r="4" spans="1:20" ht="15.75" x14ac:dyDescent="0.25">
      <c r="A4" s="10" t="s">
        <v>213</v>
      </c>
      <c r="B4" s="27">
        <v>7</v>
      </c>
      <c r="C4" s="28">
        <v>0.33333333333333331</v>
      </c>
      <c r="D4" s="9">
        <v>1</v>
      </c>
      <c r="E4" s="28">
        <v>0.14285714285714285</v>
      </c>
      <c r="F4" s="27">
        <v>5</v>
      </c>
      <c r="G4" s="27">
        <v>5</v>
      </c>
      <c r="H4" s="27">
        <v>3</v>
      </c>
      <c r="I4" s="27">
        <v>5</v>
      </c>
      <c r="J4" s="27">
        <v>3</v>
      </c>
      <c r="K4" s="27">
        <v>3</v>
      </c>
      <c r="L4" s="27">
        <v>3</v>
      </c>
      <c r="M4" s="27">
        <v>9</v>
      </c>
      <c r="N4" s="28">
        <v>0.14285714285714285</v>
      </c>
      <c r="O4" s="28">
        <v>0.33333333333333331</v>
      </c>
      <c r="P4" s="28">
        <v>0.33333333333333331</v>
      </c>
      <c r="Q4" s="28">
        <v>0.2</v>
      </c>
      <c r="R4" s="32">
        <f t="shared" si="0"/>
        <v>1.3304938097673131</v>
      </c>
      <c r="S4" s="31">
        <f t="shared" si="1"/>
        <v>5.8828417949348004E-2</v>
      </c>
      <c r="T4" s="62">
        <f t="shared" si="2"/>
        <v>7</v>
      </c>
    </row>
    <row r="5" spans="1:20" ht="15.75" x14ac:dyDescent="0.25">
      <c r="A5" s="10" t="s">
        <v>115</v>
      </c>
      <c r="B5" s="27">
        <v>7</v>
      </c>
      <c r="C5" s="27">
        <v>1</v>
      </c>
      <c r="D5" s="27">
        <v>7</v>
      </c>
      <c r="E5" s="9">
        <v>1</v>
      </c>
      <c r="F5" s="27">
        <v>5</v>
      </c>
      <c r="G5" s="27">
        <v>7</v>
      </c>
      <c r="H5" s="27">
        <v>9</v>
      </c>
      <c r="I5" s="27">
        <v>3</v>
      </c>
      <c r="J5" s="27">
        <v>3</v>
      </c>
      <c r="K5" s="27">
        <v>5</v>
      </c>
      <c r="L5" s="27">
        <v>7</v>
      </c>
      <c r="M5" s="27">
        <v>9</v>
      </c>
      <c r="N5" s="27">
        <v>3</v>
      </c>
      <c r="O5" s="27">
        <v>3</v>
      </c>
      <c r="P5" s="27">
        <v>5</v>
      </c>
      <c r="Q5" s="27">
        <v>3</v>
      </c>
      <c r="R5" s="32">
        <f t="shared" si="0"/>
        <v>4.0804878739711681</v>
      </c>
      <c r="S5" s="31">
        <f t="shared" si="1"/>
        <v>0.18042071622204983</v>
      </c>
      <c r="T5" s="34">
        <f t="shared" si="2"/>
        <v>1</v>
      </c>
    </row>
    <row r="6" spans="1:20" ht="15.75" x14ac:dyDescent="0.25">
      <c r="A6" s="10" t="s">
        <v>116</v>
      </c>
      <c r="B6" s="27">
        <v>3</v>
      </c>
      <c r="C6" s="28">
        <v>0.33333333333333331</v>
      </c>
      <c r="D6" s="28">
        <v>0.2</v>
      </c>
      <c r="E6" s="28">
        <v>0.2</v>
      </c>
      <c r="F6" s="9">
        <v>1</v>
      </c>
      <c r="G6" s="28">
        <v>0.14285714285714285</v>
      </c>
      <c r="H6" s="27">
        <v>3</v>
      </c>
      <c r="I6" s="28">
        <v>0.2</v>
      </c>
      <c r="J6" s="28">
        <v>0.2</v>
      </c>
      <c r="K6" s="28">
        <v>0.2</v>
      </c>
      <c r="L6" s="28">
        <v>0.2</v>
      </c>
      <c r="M6" s="27">
        <v>7</v>
      </c>
      <c r="N6" s="28">
        <v>0.2</v>
      </c>
      <c r="O6" s="28">
        <v>0.2</v>
      </c>
      <c r="P6" s="27">
        <v>3</v>
      </c>
      <c r="Q6" s="28">
        <v>0.2</v>
      </c>
      <c r="R6" s="32">
        <f t="shared" si="0"/>
        <v>0.4639482376996093</v>
      </c>
      <c r="S6" s="31">
        <f t="shared" si="1"/>
        <v>2.0513692460567959E-2</v>
      </c>
      <c r="T6" s="62">
        <f t="shared" si="2"/>
        <v>13</v>
      </c>
    </row>
    <row r="7" spans="1:20" ht="15.75" x14ac:dyDescent="0.25">
      <c r="A7" s="10" t="s">
        <v>463</v>
      </c>
      <c r="B7" s="27">
        <v>3</v>
      </c>
      <c r="C7" s="28">
        <v>0.2</v>
      </c>
      <c r="D7" s="28">
        <v>0.2</v>
      </c>
      <c r="E7" s="28">
        <v>0.14285714285714285</v>
      </c>
      <c r="F7" s="27">
        <v>7</v>
      </c>
      <c r="G7" s="9">
        <v>1</v>
      </c>
      <c r="H7" s="27">
        <v>5</v>
      </c>
      <c r="I7" s="28">
        <v>0.2</v>
      </c>
      <c r="J7" s="27">
        <v>3</v>
      </c>
      <c r="K7" s="27">
        <v>3</v>
      </c>
      <c r="L7" s="27">
        <v>5</v>
      </c>
      <c r="M7" s="27">
        <v>9</v>
      </c>
      <c r="N7" s="28">
        <v>0.14285714285714285</v>
      </c>
      <c r="O7" s="28">
        <v>0.14285714285714285</v>
      </c>
      <c r="P7" s="28">
        <v>0.2</v>
      </c>
      <c r="Q7" s="28">
        <v>0.14285714285714285</v>
      </c>
      <c r="R7" s="32">
        <f t="shared" si="0"/>
        <v>0.80033767086014762</v>
      </c>
      <c r="S7" s="31">
        <f t="shared" si="1"/>
        <v>3.5387311580354248E-2</v>
      </c>
      <c r="T7" s="62">
        <f t="shared" si="2"/>
        <v>10</v>
      </c>
    </row>
    <row r="8" spans="1:20" ht="15.75" x14ac:dyDescent="0.25">
      <c r="A8" s="10" t="s">
        <v>185</v>
      </c>
      <c r="B8" s="27">
        <v>5</v>
      </c>
      <c r="C8" s="28">
        <v>0.14285714285714285</v>
      </c>
      <c r="D8" s="28">
        <v>0.33333333333333331</v>
      </c>
      <c r="E8" s="28">
        <v>0.1111111111111111</v>
      </c>
      <c r="F8" s="28">
        <v>0.33333333333333331</v>
      </c>
      <c r="G8" s="28">
        <v>0.2</v>
      </c>
      <c r="H8" s="9">
        <v>1</v>
      </c>
      <c r="I8" s="28">
        <v>0.2</v>
      </c>
      <c r="J8" s="28">
        <v>0.14285714285714285</v>
      </c>
      <c r="K8" s="28">
        <v>0.14285714285714285</v>
      </c>
      <c r="L8" s="28">
        <v>0.2</v>
      </c>
      <c r="M8" s="27">
        <v>7</v>
      </c>
      <c r="N8" s="28">
        <v>0.14285714285714285</v>
      </c>
      <c r="O8" s="28">
        <v>0.14285714285714285</v>
      </c>
      <c r="P8" s="28">
        <v>0.2</v>
      </c>
      <c r="Q8" s="28">
        <v>0.14285714285714285</v>
      </c>
      <c r="R8" s="32">
        <f t="shared" si="0"/>
        <v>0.30589309453749852</v>
      </c>
      <c r="S8" s="31">
        <f t="shared" si="1"/>
        <v>1.3525208972162391E-2</v>
      </c>
      <c r="T8" s="62">
        <f t="shared" si="2"/>
        <v>14</v>
      </c>
    </row>
    <row r="9" spans="1:20" ht="15.75" x14ac:dyDescent="0.25">
      <c r="A9" s="10" t="s">
        <v>79</v>
      </c>
      <c r="B9" s="27">
        <v>7</v>
      </c>
      <c r="C9" s="28">
        <v>0.2</v>
      </c>
      <c r="D9" s="28">
        <v>0.2</v>
      </c>
      <c r="E9" s="28">
        <v>0.33333333333333331</v>
      </c>
      <c r="F9" s="27">
        <v>5</v>
      </c>
      <c r="G9" s="27">
        <v>5</v>
      </c>
      <c r="H9" s="27">
        <v>5</v>
      </c>
      <c r="I9" s="9">
        <v>1</v>
      </c>
      <c r="J9" s="27">
        <v>3</v>
      </c>
      <c r="K9" s="27">
        <v>3</v>
      </c>
      <c r="L9" s="27">
        <v>5</v>
      </c>
      <c r="M9" s="27">
        <v>9</v>
      </c>
      <c r="N9" s="27">
        <v>5</v>
      </c>
      <c r="O9" s="27">
        <v>3</v>
      </c>
      <c r="P9" s="27">
        <v>5</v>
      </c>
      <c r="Q9" s="27">
        <v>5</v>
      </c>
      <c r="R9" s="32">
        <f t="shared" si="0"/>
        <v>2.4576898027070033</v>
      </c>
      <c r="S9" s="31">
        <f t="shared" si="1"/>
        <v>0.10866792603024875</v>
      </c>
      <c r="T9" s="62">
        <f t="shared" si="2"/>
        <v>3</v>
      </c>
    </row>
    <row r="10" spans="1:20" ht="15.75" x14ac:dyDescent="0.25">
      <c r="A10" s="10" t="s">
        <v>92</v>
      </c>
      <c r="B10" s="27">
        <v>9</v>
      </c>
      <c r="C10" s="28">
        <v>0.2</v>
      </c>
      <c r="D10" s="28">
        <v>0.33333333333333331</v>
      </c>
      <c r="E10" s="28">
        <v>0.33333333333333331</v>
      </c>
      <c r="F10" s="27">
        <v>5</v>
      </c>
      <c r="G10" s="28">
        <v>0.33333333333333331</v>
      </c>
      <c r="H10" s="27">
        <v>7</v>
      </c>
      <c r="I10" s="28">
        <v>0.33333333333333331</v>
      </c>
      <c r="J10" s="9">
        <v>1</v>
      </c>
      <c r="K10" s="28">
        <v>0.33333333333333331</v>
      </c>
      <c r="L10" s="27">
        <v>3</v>
      </c>
      <c r="M10" s="27">
        <v>9</v>
      </c>
      <c r="N10" s="28">
        <v>0.33333333333333331</v>
      </c>
      <c r="O10" s="28">
        <v>0.33333333333333331</v>
      </c>
      <c r="P10" s="27">
        <v>3</v>
      </c>
      <c r="Q10" s="28">
        <v>0.33333333333333331</v>
      </c>
      <c r="R10" s="32">
        <f t="shared" si="0"/>
        <v>0.98441556220500459</v>
      </c>
      <c r="S10" s="31">
        <f t="shared" si="1"/>
        <v>4.3526403282828065E-2</v>
      </c>
      <c r="T10" s="62">
        <f t="shared" si="2"/>
        <v>9</v>
      </c>
    </row>
    <row r="11" spans="1:20" ht="15.75" x14ac:dyDescent="0.25">
      <c r="A11" s="10" t="s">
        <v>93</v>
      </c>
      <c r="B11" s="27">
        <v>5</v>
      </c>
      <c r="C11" s="28">
        <v>0.33333333333333331</v>
      </c>
      <c r="D11" s="28">
        <v>0.33333333333333331</v>
      </c>
      <c r="E11" s="28">
        <v>0.2</v>
      </c>
      <c r="F11" s="27">
        <v>5</v>
      </c>
      <c r="G11" s="28">
        <v>0.33333333333333331</v>
      </c>
      <c r="H11" s="27">
        <v>7</v>
      </c>
      <c r="I11" s="28">
        <v>0.33333333333333331</v>
      </c>
      <c r="J11" s="27">
        <v>3</v>
      </c>
      <c r="K11" s="9">
        <v>1</v>
      </c>
      <c r="L11" s="28">
        <v>0.33333333333333331</v>
      </c>
      <c r="M11" s="27">
        <v>7</v>
      </c>
      <c r="N11" s="27">
        <v>5</v>
      </c>
      <c r="O11" s="27">
        <v>5</v>
      </c>
      <c r="P11" s="28">
        <v>0.2</v>
      </c>
      <c r="Q11" s="27">
        <v>5</v>
      </c>
      <c r="R11" s="32">
        <f t="shared" si="0"/>
        <v>1.3104299704088886</v>
      </c>
      <c r="S11" s="31">
        <f t="shared" si="1"/>
        <v>5.7941285729129412E-2</v>
      </c>
      <c r="T11" s="62">
        <f t="shared" si="2"/>
        <v>8</v>
      </c>
    </row>
    <row r="12" spans="1:20" ht="15.75" x14ac:dyDescent="0.25">
      <c r="A12" s="10" t="s">
        <v>94</v>
      </c>
      <c r="B12" s="27">
        <v>5</v>
      </c>
      <c r="C12" s="28">
        <v>0.33333333333333331</v>
      </c>
      <c r="D12" s="28">
        <v>0.33333333333333331</v>
      </c>
      <c r="E12" s="28">
        <v>0.14285714285714285</v>
      </c>
      <c r="F12" s="27">
        <v>5</v>
      </c>
      <c r="G12" s="28">
        <v>0.2</v>
      </c>
      <c r="H12" s="27">
        <v>5</v>
      </c>
      <c r="I12" s="28">
        <v>0.2</v>
      </c>
      <c r="J12" s="28">
        <v>0.33333333333333331</v>
      </c>
      <c r="K12" s="27">
        <v>3</v>
      </c>
      <c r="L12" s="9">
        <v>1</v>
      </c>
      <c r="M12" s="27">
        <v>5</v>
      </c>
      <c r="N12" s="28">
        <v>0.2</v>
      </c>
      <c r="O12" s="28">
        <v>0.2</v>
      </c>
      <c r="P12" s="28">
        <v>0.33333333333333331</v>
      </c>
      <c r="Q12" s="28">
        <v>0.2</v>
      </c>
      <c r="R12" s="32">
        <f t="shared" si="0"/>
        <v>0.65168167945560418</v>
      </c>
      <c r="S12" s="31">
        <f t="shared" si="1"/>
        <v>2.8814416066807597E-2</v>
      </c>
      <c r="T12" s="62">
        <f t="shared" si="2"/>
        <v>12</v>
      </c>
    </row>
    <row r="13" spans="1:20" ht="15.75" x14ac:dyDescent="0.25">
      <c r="A13" s="10" t="s">
        <v>202</v>
      </c>
      <c r="B13" s="27">
        <v>3</v>
      </c>
      <c r="C13" s="28">
        <v>0.33333333333333331</v>
      </c>
      <c r="D13" s="28">
        <v>0.1111111111111111</v>
      </c>
      <c r="E13" s="28">
        <v>0.1111111111111111</v>
      </c>
      <c r="F13" s="28">
        <v>0.14285714285714285</v>
      </c>
      <c r="G13" s="28">
        <v>0.1111111111111111</v>
      </c>
      <c r="H13" s="28">
        <v>0.14285714285714285</v>
      </c>
      <c r="I13" s="28">
        <v>0.1111111111111111</v>
      </c>
      <c r="J13" s="28">
        <v>0.1111111111111111</v>
      </c>
      <c r="K13" s="28">
        <v>0.14285714285714285</v>
      </c>
      <c r="L13" s="28">
        <v>0.2</v>
      </c>
      <c r="M13" s="9">
        <v>1</v>
      </c>
      <c r="N13" s="28">
        <v>0.1111111111111111</v>
      </c>
      <c r="O13" s="28">
        <v>0.1111111111111111</v>
      </c>
      <c r="P13" s="28">
        <v>0.33333333333333331</v>
      </c>
      <c r="Q13" s="28">
        <v>0.1111111111111111</v>
      </c>
      <c r="R13" s="32">
        <f t="shared" si="0"/>
        <v>0.19539667044921716</v>
      </c>
      <c r="S13" s="31">
        <f t="shared" si="1"/>
        <v>8.6395569154191516E-3</v>
      </c>
      <c r="T13" s="62">
        <f t="shared" si="2"/>
        <v>16</v>
      </c>
    </row>
    <row r="14" spans="1:20" ht="15.75" x14ac:dyDescent="0.25">
      <c r="A14" s="10" t="s">
        <v>95</v>
      </c>
      <c r="B14" s="27">
        <v>7</v>
      </c>
      <c r="C14" s="28">
        <v>0.2</v>
      </c>
      <c r="D14" s="27">
        <v>7</v>
      </c>
      <c r="E14" s="28">
        <v>0.33333333333333331</v>
      </c>
      <c r="F14" s="27">
        <v>5</v>
      </c>
      <c r="G14" s="27">
        <v>7</v>
      </c>
      <c r="H14" s="27">
        <v>7</v>
      </c>
      <c r="I14" s="28">
        <v>0.2</v>
      </c>
      <c r="J14" s="27">
        <v>3</v>
      </c>
      <c r="K14" s="28">
        <v>0.2</v>
      </c>
      <c r="L14" s="27">
        <v>5</v>
      </c>
      <c r="M14" s="27">
        <v>9</v>
      </c>
      <c r="N14" s="9">
        <v>1</v>
      </c>
      <c r="O14" s="28">
        <v>0.33333333333333331</v>
      </c>
      <c r="P14" s="27">
        <v>7</v>
      </c>
      <c r="Q14" s="28">
        <v>0.14285714285714285</v>
      </c>
      <c r="R14" s="32">
        <f t="shared" si="0"/>
        <v>1.575465738861449</v>
      </c>
      <c r="S14" s="31">
        <f t="shared" si="1"/>
        <v>6.9659968554704244E-2</v>
      </c>
      <c r="T14" s="62">
        <f t="shared" si="2"/>
        <v>6</v>
      </c>
    </row>
    <row r="15" spans="1:20" ht="15.75" x14ac:dyDescent="0.25">
      <c r="A15" s="10" t="s">
        <v>221</v>
      </c>
      <c r="B15" s="27">
        <v>7</v>
      </c>
      <c r="C15" s="28">
        <v>0.2</v>
      </c>
      <c r="D15" s="27">
        <v>3</v>
      </c>
      <c r="E15" s="28">
        <v>0.33333333333333331</v>
      </c>
      <c r="F15" s="27">
        <v>5</v>
      </c>
      <c r="G15" s="27">
        <v>7</v>
      </c>
      <c r="H15" s="27">
        <v>7</v>
      </c>
      <c r="I15" s="28">
        <v>0.2</v>
      </c>
      <c r="J15" s="27">
        <v>3</v>
      </c>
      <c r="K15" s="28">
        <v>0.2</v>
      </c>
      <c r="L15" s="27">
        <v>5</v>
      </c>
      <c r="M15" s="27">
        <v>9</v>
      </c>
      <c r="N15" s="27">
        <v>3</v>
      </c>
      <c r="O15" s="9">
        <v>1</v>
      </c>
      <c r="P15" s="27">
        <v>7</v>
      </c>
      <c r="Q15" s="28">
        <v>0.14285714285714285</v>
      </c>
      <c r="R15" s="32">
        <f t="shared" si="0"/>
        <v>1.7141568988772675</v>
      </c>
      <c r="S15" s="31">
        <f t="shared" si="1"/>
        <v>7.5792264298881654E-2</v>
      </c>
      <c r="T15" s="62">
        <f t="shared" si="2"/>
        <v>5</v>
      </c>
    </row>
    <row r="16" spans="1:20" ht="15.75" x14ac:dyDescent="0.25">
      <c r="A16" s="22" t="s">
        <v>388</v>
      </c>
      <c r="B16" s="28">
        <v>0.33333333333333331</v>
      </c>
      <c r="C16" s="28">
        <v>0.33333333333333331</v>
      </c>
      <c r="D16" s="27">
        <v>3</v>
      </c>
      <c r="E16" s="28">
        <v>0.2</v>
      </c>
      <c r="F16" s="28">
        <v>0.33333333333333331</v>
      </c>
      <c r="G16" s="27">
        <v>5</v>
      </c>
      <c r="H16" s="27">
        <v>5</v>
      </c>
      <c r="I16" s="28">
        <v>0.33333333333333331</v>
      </c>
      <c r="J16" s="28">
        <v>0.33333333333333331</v>
      </c>
      <c r="K16" s="27">
        <v>5</v>
      </c>
      <c r="L16" s="27">
        <v>3</v>
      </c>
      <c r="M16" s="27">
        <v>3</v>
      </c>
      <c r="N16" s="28">
        <v>0.14285714285714285</v>
      </c>
      <c r="O16" s="28">
        <v>0.2</v>
      </c>
      <c r="P16" s="9">
        <v>1</v>
      </c>
      <c r="Q16" s="28">
        <v>0.14285714285714285</v>
      </c>
      <c r="R16" s="32">
        <f t="shared" si="0"/>
        <v>0.75580230736905596</v>
      </c>
      <c r="S16" s="31">
        <f t="shared" si="1"/>
        <v>3.3418159256798328E-2</v>
      </c>
      <c r="T16" s="62">
        <f t="shared" si="2"/>
        <v>11</v>
      </c>
    </row>
    <row r="17" spans="1:20" ht="15.75" x14ac:dyDescent="0.25">
      <c r="A17" s="10" t="s">
        <v>96</v>
      </c>
      <c r="B17" s="27">
        <v>7</v>
      </c>
      <c r="C17" s="28">
        <v>0.33333333333333331</v>
      </c>
      <c r="D17" s="27">
        <v>5</v>
      </c>
      <c r="E17" s="28">
        <v>0.33333333333333331</v>
      </c>
      <c r="F17" s="27">
        <v>5</v>
      </c>
      <c r="G17" s="27">
        <v>7</v>
      </c>
      <c r="H17" s="27">
        <v>7</v>
      </c>
      <c r="I17" s="28">
        <v>0.2</v>
      </c>
      <c r="J17" s="27">
        <v>3</v>
      </c>
      <c r="K17" s="28">
        <v>0.2</v>
      </c>
      <c r="L17" s="27">
        <v>5</v>
      </c>
      <c r="M17" s="27">
        <v>9</v>
      </c>
      <c r="N17" s="27">
        <v>5</v>
      </c>
      <c r="O17" s="27">
        <v>7</v>
      </c>
      <c r="P17" s="27">
        <v>7</v>
      </c>
      <c r="Q17" s="9">
        <v>1</v>
      </c>
      <c r="R17" s="32">
        <f t="shared" si="0"/>
        <v>2.4059381933565773</v>
      </c>
      <c r="S17" s="31">
        <f t="shared" si="1"/>
        <v>0.10637970395655817</v>
      </c>
      <c r="T17" s="62">
        <f t="shared" si="2"/>
        <v>4</v>
      </c>
    </row>
    <row r="18" spans="1:20" ht="15.75" x14ac:dyDescent="0.25">
      <c r="A18" s="1"/>
      <c r="Q18" s="65" t="s">
        <v>377</v>
      </c>
      <c r="R18" s="31">
        <f>SUM(R2:R17)</f>
        <v>22.616515217405382</v>
      </c>
      <c r="S18" s="7">
        <f>SUM(S2:S17)</f>
        <v>1</v>
      </c>
    </row>
    <row r="19" spans="1:20" ht="15.75" x14ac:dyDescent="0.25">
      <c r="A19" s="67"/>
      <c r="B19" s="68"/>
      <c r="Q19" s="66"/>
      <c r="R19" s="3"/>
      <c r="S19" s="3"/>
    </row>
    <row r="20" spans="1:20" ht="15.75" x14ac:dyDescent="0.25">
      <c r="A20" s="67"/>
      <c r="B20" s="68"/>
      <c r="Q20" s="66"/>
      <c r="R20" s="3"/>
      <c r="S20" s="3"/>
    </row>
    <row r="21" spans="1:20" s="6" customFormat="1" ht="15.75" x14ac:dyDescent="0.25">
      <c r="A21" s="5"/>
    </row>
    <row r="22" spans="1:20" x14ac:dyDescent="0.25">
      <c r="I22" s="63" t="s">
        <v>490</v>
      </c>
      <c r="J22" s="96" t="s">
        <v>499</v>
      </c>
      <c r="K22" s="96"/>
      <c r="L22" s="96"/>
      <c r="M22" s="63" t="s">
        <v>492</v>
      </c>
      <c r="P22" s="98"/>
      <c r="Q22" s="98"/>
    </row>
    <row r="23" spans="1:20" x14ac:dyDescent="0.25">
      <c r="A23" s="30" t="s">
        <v>464</v>
      </c>
      <c r="B23" s="30" t="s">
        <v>465</v>
      </c>
      <c r="C23" s="99" t="s">
        <v>466</v>
      </c>
      <c r="D23" s="99"/>
      <c r="I23" s="50">
        <v>1</v>
      </c>
      <c r="J23" s="95" t="s">
        <v>115</v>
      </c>
      <c r="K23" s="95"/>
      <c r="L23" s="95"/>
      <c r="M23" s="92">
        <v>0.18042071622204983</v>
      </c>
    </row>
    <row r="24" spans="1:20" x14ac:dyDescent="0.25">
      <c r="A24" s="93" t="s">
        <v>467</v>
      </c>
      <c r="B24" s="94">
        <v>1</v>
      </c>
      <c r="C24" s="97">
        <v>1</v>
      </c>
      <c r="D24" s="97"/>
      <c r="I24" s="50">
        <v>2</v>
      </c>
      <c r="J24" s="95" t="s">
        <v>78</v>
      </c>
      <c r="K24" s="95"/>
      <c r="L24" s="95"/>
      <c r="M24" s="92">
        <v>0.14765468756758429</v>
      </c>
    </row>
    <row r="25" spans="1:20" x14ac:dyDescent="0.25">
      <c r="A25" s="93" t="s">
        <v>468</v>
      </c>
      <c r="B25" s="94">
        <v>3</v>
      </c>
      <c r="C25" s="97">
        <v>0.33333333333333331</v>
      </c>
      <c r="D25" s="97"/>
      <c r="I25" s="50">
        <v>3</v>
      </c>
      <c r="J25" s="95" t="s">
        <v>79</v>
      </c>
      <c r="K25" s="95"/>
      <c r="L25" s="95"/>
      <c r="M25" s="92">
        <v>0.10866792603024875</v>
      </c>
    </row>
    <row r="26" spans="1:20" x14ac:dyDescent="0.25">
      <c r="A26" s="93" t="s">
        <v>469</v>
      </c>
      <c r="B26" s="94">
        <v>5</v>
      </c>
      <c r="C26" s="97">
        <v>0.2</v>
      </c>
      <c r="D26" s="97"/>
      <c r="I26" s="50">
        <v>4</v>
      </c>
      <c r="J26" s="95" t="s">
        <v>96</v>
      </c>
      <c r="K26" s="95"/>
      <c r="L26" s="95"/>
      <c r="M26" s="92">
        <v>0.10637970395655817</v>
      </c>
    </row>
    <row r="27" spans="1:20" x14ac:dyDescent="0.25">
      <c r="A27" s="93" t="s">
        <v>470</v>
      </c>
      <c r="B27" s="94">
        <v>7</v>
      </c>
      <c r="C27" s="97">
        <v>0.14285714285714285</v>
      </c>
      <c r="D27" s="97"/>
      <c r="I27" s="50">
        <v>5</v>
      </c>
      <c r="J27" s="95" t="s">
        <v>221</v>
      </c>
      <c r="K27" s="95"/>
      <c r="L27" s="95"/>
      <c r="M27" s="92">
        <v>7.5792264298881654E-2</v>
      </c>
    </row>
    <row r="28" spans="1:20" x14ac:dyDescent="0.25">
      <c r="A28" s="93" t="s">
        <v>471</v>
      </c>
      <c r="B28" s="94">
        <v>9</v>
      </c>
      <c r="C28" s="97">
        <v>0.1111111111111111</v>
      </c>
      <c r="D28" s="97"/>
      <c r="I28" s="50">
        <v>6</v>
      </c>
      <c r="J28" s="95" t="s">
        <v>95</v>
      </c>
      <c r="K28" s="95"/>
      <c r="L28" s="95"/>
      <c r="M28" s="92">
        <v>6.9659968554704244E-2</v>
      </c>
    </row>
    <row r="29" spans="1:20" x14ac:dyDescent="0.25">
      <c r="A29" s="6"/>
      <c r="B29" s="24"/>
      <c r="C29" s="24"/>
      <c r="I29" s="50">
        <v>7</v>
      </c>
      <c r="J29" s="95" t="s">
        <v>213</v>
      </c>
      <c r="K29" s="95"/>
      <c r="L29" s="95"/>
      <c r="M29" s="92">
        <v>5.8828417949348004E-2</v>
      </c>
    </row>
    <row r="30" spans="1:20" x14ac:dyDescent="0.25">
      <c r="I30" s="50">
        <v>8</v>
      </c>
      <c r="J30" s="95" t="s">
        <v>93</v>
      </c>
      <c r="K30" s="95"/>
      <c r="L30" s="95"/>
      <c r="M30" s="92">
        <v>5.7941285729129412E-2</v>
      </c>
    </row>
    <row r="31" spans="1:20" x14ac:dyDescent="0.25">
      <c r="I31" s="50">
        <v>9</v>
      </c>
      <c r="J31" s="95" t="s">
        <v>92</v>
      </c>
      <c r="K31" s="95"/>
      <c r="L31" s="95"/>
      <c r="M31" s="92">
        <v>4.3526403282828065E-2</v>
      </c>
    </row>
    <row r="32" spans="1:20" x14ac:dyDescent="0.25">
      <c r="I32" s="50">
        <v>10</v>
      </c>
      <c r="J32" s="95" t="s">
        <v>463</v>
      </c>
      <c r="K32" s="95"/>
      <c r="L32" s="95"/>
      <c r="M32" s="92">
        <v>3.5387311580354248E-2</v>
      </c>
    </row>
    <row r="33" spans="9:13" x14ac:dyDescent="0.25">
      <c r="I33" s="50">
        <v>11</v>
      </c>
      <c r="J33" s="95" t="s">
        <v>388</v>
      </c>
      <c r="K33" s="95"/>
      <c r="L33" s="95"/>
      <c r="M33" s="92">
        <v>3.3418159256798328E-2</v>
      </c>
    </row>
    <row r="34" spans="9:13" x14ac:dyDescent="0.25">
      <c r="I34" s="50">
        <v>12</v>
      </c>
      <c r="J34" s="95" t="s">
        <v>94</v>
      </c>
      <c r="K34" s="95"/>
      <c r="L34" s="95"/>
      <c r="M34" s="92">
        <v>2.8814416066807597E-2</v>
      </c>
    </row>
    <row r="35" spans="9:13" x14ac:dyDescent="0.25">
      <c r="I35" s="50">
        <v>13</v>
      </c>
      <c r="J35" s="95" t="s">
        <v>116</v>
      </c>
      <c r="K35" s="95"/>
      <c r="L35" s="95"/>
      <c r="M35" s="92">
        <v>2.0513692460567959E-2</v>
      </c>
    </row>
    <row r="36" spans="9:13" x14ac:dyDescent="0.25">
      <c r="I36" s="50">
        <v>14</v>
      </c>
      <c r="J36" s="95" t="s">
        <v>185</v>
      </c>
      <c r="K36" s="95"/>
      <c r="L36" s="95"/>
      <c r="M36" s="92">
        <v>1.3525208972162391E-2</v>
      </c>
    </row>
    <row r="37" spans="9:13" x14ac:dyDescent="0.25">
      <c r="I37" s="50">
        <v>15</v>
      </c>
      <c r="J37" s="95" t="s">
        <v>77</v>
      </c>
      <c r="K37" s="95"/>
      <c r="L37" s="95"/>
      <c r="M37" s="92">
        <v>1.0830281156557878E-2</v>
      </c>
    </row>
    <row r="38" spans="9:13" x14ac:dyDescent="0.25">
      <c r="I38" s="50">
        <v>16</v>
      </c>
      <c r="J38" s="95" t="s">
        <v>202</v>
      </c>
      <c r="K38" s="95"/>
      <c r="L38" s="95"/>
      <c r="M38" s="92">
        <v>8.6395569154191516E-3</v>
      </c>
    </row>
  </sheetData>
  <mergeCells count="24">
    <mergeCell ref="J28:L28"/>
    <mergeCell ref="J29:L29"/>
    <mergeCell ref="J30:L30"/>
    <mergeCell ref="P22:Q22"/>
    <mergeCell ref="C23:D23"/>
    <mergeCell ref="J23:L23"/>
    <mergeCell ref="J24:L24"/>
    <mergeCell ref="J25:L25"/>
    <mergeCell ref="J36:L36"/>
    <mergeCell ref="J37:L37"/>
    <mergeCell ref="J38:L38"/>
    <mergeCell ref="J22:L22"/>
    <mergeCell ref="C24:D24"/>
    <mergeCell ref="C25:D25"/>
    <mergeCell ref="C26:D26"/>
    <mergeCell ref="C27:D27"/>
    <mergeCell ref="C28:D28"/>
    <mergeCell ref="J31:L31"/>
    <mergeCell ref="J32:L32"/>
    <mergeCell ref="J33:L33"/>
    <mergeCell ref="J34:L34"/>
    <mergeCell ref="J35:L35"/>
    <mergeCell ref="J26:L26"/>
    <mergeCell ref="J27:L27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B131-0B07-424D-B2BB-40624F0741E5}">
  <dimension ref="A1:H29"/>
  <sheetViews>
    <sheetView workbookViewId="0">
      <selection sqref="A1:E21"/>
    </sheetView>
  </sheetViews>
  <sheetFormatPr defaultRowHeight="15" x14ac:dyDescent="0.25"/>
  <cols>
    <col min="1" max="1" width="38.28515625" customWidth="1"/>
    <col min="2" max="2" width="31.140625" hidden="1" customWidth="1"/>
    <col min="3" max="3" width="74.85546875" customWidth="1"/>
    <col min="4" max="4" width="16.28515625" customWidth="1"/>
    <col min="5" max="6" width="9" customWidth="1"/>
    <col min="7" max="7" width="17.85546875" customWidth="1"/>
  </cols>
  <sheetData>
    <row r="1" spans="1:8" x14ac:dyDescent="0.25">
      <c r="A1" s="86" t="s">
        <v>63</v>
      </c>
      <c r="B1" s="86" t="s">
        <v>379</v>
      </c>
      <c r="C1" s="9" t="s">
        <v>99</v>
      </c>
      <c r="D1" s="9" t="s">
        <v>389</v>
      </c>
      <c r="E1" s="9" t="s">
        <v>108</v>
      </c>
      <c r="F1" s="6"/>
      <c r="G1" s="16" t="s">
        <v>109</v>
      </c>
      <c r="H1" s="16" t="s">
        <v>107</v>
      </c>
    </row>
    <row r="2" spans="1:8" x14ac:dyDescent="0.25">
      <c r="A2" s="18" t="s">
        <v>62</v>
      </c>
      <c r="B2" t="s">
        <v>101</v>
      </c>
      <c r="C2" s="18" t="s">
        <v>392</v>
      </c>
      <c r="D2" s="58">
        <v>60</v>
      </c>
      <c r="E2" s="59">
        <f t="shared" ref="E2:E21" si="0">SUM(D2:D2)</f>
        <v>60</v>
      </c>
      <c r="G2" s="4" t="s">
        <v>389</v>
      </c>
      <c r="H2" s="8" t="s">
        <v>167</v>
      </c>
    </row>
    <row r="3" spans="1:8" x14ac:dyDescent="0.25">
      <c r="A3" s="18" t="s">
        <v>64</v>
      </c>
      <c r="B3" t="s">
        <v>102</v>
      </c>
      <c r="C3" s="18" t="s">
        <v>393</v>
      </c>
      <c r="D3" s="58">
        <v>80</v>
      </c>
      <c r="E3" s="59">
        <f t="shared" si="0"/>
        <v>80</v>
      </c>
      <c r="G3" s="3"/>
      <c r="H3" s="66"/>
    </row>
    <row r="4" spans="1:8" x14ac:dyDescent="0.25">
      <c r="A4" s="18" t="s">
        <v>18</v>
      </c>
      <c r="B4" t="s">
        <v>103</v>
      </c>
      <c r="C4" s="18" t="s">
        <v>394</v>
      </c>
      <c r="D4" s="58">
        <v>70</v>
      </c>
      <c r="E4" s="59">
        <f t="shared" si="0"/>
        <v>70</v>
      </c>
      <c r="G4" s="3"/>
      <c r="H4" s="66"/>
    </row>
    <row r="5" spans="1:8" x14ac:dyDescent="0.25">
      <c r="A5" s="20" t="s">
        <v>131</v>
      </c>
      <c r="B5" t="s">
        <v>104</v>
      </c>
      <c r="C5" s="20" t="s">
        <v>395</v>
      </c>
      <c r="D5" s="58">
        <v>80</v>
      </c>
      <c r="E5" s="59">
        <f t="shared" si="0"/>
        <v>80</v>
      </c>
      <c r="G5" s="3"/>
      <c r="H5" s="66"/>
    </row>
    <row r="6" spans="1:8" x14ac:dyDescent="0.25">
      <c r="A6" s="18" t="s">
        <v>65</v>
      </c>
      <c r="B6" t="s">
        <v>30</v>
      </c>
      <c r="C6" s="18" t="s">
        <v>396</v>
      </c>
      <c r="D6" s="58">
        <v>70</v>
      </c>
      <c r="E6" s="59">
        <f t="shared" si="0"/>
        <v>70</v>
      </c>
      <c r="G6" s="3"/>
      <c r="H6" s="66"/>
    </row>
    <row r="7" spans="1:8" x14ac:dyDescent="0.25">
      <c r="A7" s="18" t="s">
        <v>33</v>
      </c>
      <c r="B7" t="s">
        <v>105</v>
      </c>
      <c r="C7" s="18" t="s">
        <v>397</v>
      </c>
      <c r="D7" s="58">
        <v>75</v>
      </c>
      <c r="E7" s="59">
        <f t="shared" si="0"/>
        <v>75</v>
      </c>
      <c r="G7" s="3"/>
      <c r="H7" s="66"/>
    </row>
    <row r="8" spans="1:8" x14ac:dyDescent="0.25">
      <c r="A8" s="20" t="s">
        <v>3</v>
      </c>
      <c r="B8" t="s">
        <v>4</v>
      </c>
      <c r="C8" s="20" t="s">
        <v>398</v>
      </c>
      <c r="D8" s="58">
        <v>60</v>
      </c>
      <c r="E8" s="59">
        <f t="shared" si="0"/>
        <v>60</v>
      </c>
      <c r="G8" s="3"/>
      <c r="H8" s="3"/>
    </row>
    <row r="9" spans="1:8" x14ac:dyDescent="0.25">
      <c r="A9" s="20" t="s">
        <v>10</v>
      </c>
      <c r="B9" t="s">
        <v>126</v>
      </c>
      <c r="C9" s="20" t="s">
        <v>399</v>
      </c>
      <c r="D9" s="58">
        <v>65</v>
      </c>
      <c r="E9" s="59">
        <f t="shared" si="0"/>
        <v>65</v>
      </c>
    </row>
    <row r="10" spans="1:8" x14ac:dyDescent="0.25">
      <c r="A10" s="18" t="s">
        <v>161</v>
      </c>
      <c r="B10" t="s">
        <v>100</v>
      </c>
      <c r="C10" s="18" t="s">
        <v>400</v>
      </c>
      <c r="D10" s="58">
        <v>50</v>
      </c>
      <c r="E10" s="59">
        <f t="shared" si="0"/>
        <v>50</v>
      </c>
    </row>
    <row r="11" spans="1:8" x14ac:dyDescent="0.25">
      <c r="A11" s="18" t="s">
        <v>390</v>
      </c>
      <c r="B11" t="s">
        <v>127</v>
      </c>
      <c r="C11" s="18" t="s">
        <v>391</v>
      </c>
      <c r="D11" s="58">
        <v>90</v>
      </c>
      <c r="E11" s="59">
        <f t="shared" si="0"/>
        <v>90</v>
      </c>
    </row>
    <row r="12" spans="1:8" x14ac:dyDescent="0.25">
      <c r="A12" s="20" t="s">
        <v>35</v>
      </c>
      <c r="B12" t="s">
        <v>106</v>
      </c>
      <c r="C12" s="18" t="s">
        <v>401</v>
      </c>
      <c r="D12" s="58">
        <v>80</v>
      </c>
      <c r="E12" s="59">
        <f t="shared" si="0"/>
        <v>80</v>
      </c>
    </row>
    <row r="13" spans="1:8" x14ac:dyDescent="0.25">
      <c r="A13" s="20" t="s">
        <v>52</v>
      </c>
      <c r="B13" t="s">
        <v>32</v>
      </c>
      <c r="C13" s="20" t="s">
        <v>402</v>
      </c>
      <c r="D13" s="58">
        <v>50</v>
      </c>
      <c r="E13" s="59">
        <f t="shared" si="0"/>
        <v>50</v>
      </c>
    </row>
    <row r="14" spans="1:8" x14ac:dyDescent="0.25">
      <c r="A14" s="20" t="s">
        <v>54</v>
      </c>
      <c r="B14" t="s">
        <v>23</v>
      </c>
      <c r="C14" s="20" t="s">
        <v>403</v>
      </c>
      <c r="D14" s="58">
        <v>65</v>
      </c>
      <c r="E14" s="59">
        <f t="shared" si="0"/>
        <v>65</v>
      </c>
    </row>
    <row r="15" spans="1:8" x14ac:dyDescent="0.25">
      <c r="A15" s="20" t="s">
        <v>55</v>
      </c>
      <c r="B15" t="s">
        <v>66</v>
      </c>
      <c r="C15" s="20" t="s">
        <v>404</v>
      </c>
      <c r="D15" s="58">
        <v>70</v>
      </c>
      <c r="E15" s="59">
        <f t="shared" si="0"/>
        <v>70</v>
      </c>
    </row>
    <row r="16" spans="1:8" x14ac:dyDescent="0.25">
      <c r="A16" s="20" t="s">
        <v>61</v>
      </c>
      <c r="B16" t="s">
        <v>40</v>
      </c>
      <c r="C16" s="20" t="s">
        <v>405</v>
      </c>
      <c r="D16" s="58">
        <v>65</v>
      </c>
      <c r="E16" s="59">
        <f t="shared" si="0"/>
        <v>65</v>
      </c>
    </row>
    <row r="17" spans="1:5" x14ac:dyDescent="0.25">
      <c r="A17" s="20" t="s">
        <v>59</v>
      </c>
      <c r="B17" t="s">
        <v>46</v>
      </c>
      <c r="C17" s="20" t="s">
        <v>406</v>
      </c>
      <c r="D17" s="58">
        <v>80</v>
      </c>
      <c r="E17" s="59">
        <f t="shared" si="0"/>
        <v>80</v>
      </c>
    </row>
    <row r="18" spans="1:5" x14ac:dyDescent="0.25">
      <c r="A18" s="18" t="s">
        <v>58</v>
      </c>
      <c r="B18" t="s">
        <v>6</v>
      </c>
      <c r="C18" s="18" t="s">
        <v>407</v>
      </c>
      <c r="D18" s="58">
        <v>75</v>
      </c>
      <c r="E18" s="59">
        <f t="shared" si="0"/>
        <v>75</v>
      </c>
    </row>
    <row r="19" spans="1:5" x14ac:dyDescent="0.25">
      <c r="A19" s="18" t="s">
        <v>60</v>
      </c>
      <c r="B19" t="s">
        <v>49</v>
      </c>
      <c r="C19" s="18" t="s">
        <v>408</v>
      </c>
      <c r="D19" s="58">
        <v>65</v>
      </c>
      <c r="E19" s="59">
        <f t="shared" si="0"/>
        <v>65</v>
      </c>
    </row>
    <row r="20" spans="1:5" x14ac:dyDescent="0.25">
      <c r="A20" s="20" t="s">
        <v>56</v>
      </c>
      <c r="B20" t="s">
        <v>29</v>
      </c>
      <c r="C20" s="20" t="s">
        <v>402</v>
      </c>
      <c r="D20" s="58">
        <v>50</v>
      </c>
      <c r="E20" s="59">
        <f t="shared" si="0"/>
        <v>50</v>
      </c>
    </row>
    <row r="21" spans="1:5" x14ac:dyDescent="0.25">
      <c r="A21" s="18" t="s">
        <v>57</v>
      </c>
      <c r="B21" t="s">
        <v>43</v>
      </c>
      <c r="C21" s="18" t="s">
        <v>409</v>
      </c>
      <c r="D21" s="58">
        <v>75</v>
      </c>
      <c r="E21" s="59">
        <f t="shared" si="0"/>
        <v>75</v>
      </c>
    </row>
    <row r="29" spans="1:5" x14ac:dyDescent="0.25">
      <c r="B29" s="21"/>
    </row>
  </sheetData>
  <hyperlinks>
    <hyperlink ref="B10" r:id="rId1" xr:uid="{F082C3EF-BFEA-419C-AB04-0EF8DB5382F4}"/>
    <hyperlink ref="B2" r:id="rId2" xr:uid="{604D9AB5-F5EF-49F3-B622-C26757304006}"/>
    <hyperlink ref="B3" r:id="rId3" xr:uid="{DA377454-7419-4693-90B1-1CA774042184}"/>
    <hyperlink ref="B4" r:id="rId4" xr:uid="{9CC0D8D7-03A4-4F4C-9D6B-920F8A9E6443}"/>
    <hyperlink ref="B5" r:id="rId5" xr:uid="{BD31B8A4-0661-45CC-8C20-A340AC216673}"/>
    <hyperlink ref="B7" r:id="rId6" xr:uid="{A133EB57-54B8-4C2E-A149-79D6B517BA55}"/>
    <hyperlink ref="B9" r:id="rId7" xr:uid="{160C6CEC-B1A8-4454-A80E-2C67E153349C}"/>
    <hyperlink ref="B12" r:id="rId8" xr:uid="{2D5A14CB-6AA4-4037-8ADB-742C53F39308}"/>
    <hyperlink ref="B8" r:id="rId9" xr:uid="{1BB94F71-AEFC-4E61-B8A3-6B12B766D624}"/>
    <hyperlink ref="B11" r:id="rId10" xr:uid="{966983FA-9E28-4C27-A453-7F1EBA2FCD1D}"/>
    <hyperlink ref="B13" r:id="rId11" xr:uid="{F296FF5B-E270-415A-81E0-F1703B5ED266}"/>
    <hyperlink ref="B14" r:id="rId12" xr:uid="{52820802-6AEE-46A2-89B1-A0430435D0E7}"/>
    <hyperlink ref="B15" r:id="rId13" xr:uid="{B844B267-9860-4407-82D3-2E7B06308635}"/>
    <hyperlink ref="B16" r:id="rId14" xr:uid="{F8A519B6-426D-4C3D-A464-1141EA9A80F6}"/>
    <hyperlink ref="B17" r:id="rId15" xr:uid="{E5133222-9C74-4109-A893-8BAB27F6C043}"/>
    <hyperlink ref="B18" r:id="rId16" xr:uid="{767E792E-FDEA-4898-8BFC-39E8ACF38352}"/>
    <hyperlink ref="B19" r:id="rId17" xr:uid="{2AEEBCA2-48EF-4A0E-8CC4-720349C87940}"/>
    <hyperlink ref="B20" r:id="rId18" xr:uid="{AEB58B66-FC08-4C1B-BCA6-BEE7DDB652DA}"/>
    <hyperlink ref="B21" r:id="rId19" xr:uid="{89CB5D7F-0EEA-4417-B3E1-0C3AD497CF2F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C291-8F6C-4A53-9C9F-BBD4FE086625}">
  <dimension ref="A1:W30"/>
  <sheetViews>
    <sheetView topLeftCell="A10" workbookViewId="0">
      <selection activeCell="T25" sqref="T25:W30"/>
    </sheetView>
  </sheetViews>
  <sheetFormatPr defaultRowHeight="15" x14ac:dyDescent="0.25"/>
  <cols>
    <col min="1" max="1" width="37.5703125" customWidth="1"/>
    <col min="4" max="4" width="9.7109375" customWidth="1"/>
    <col min="9" max="9" width="10.7109375" customWidth="1"/>
    <col min="10" max="10" width="13.28515625" customWidth="1"/>
    <col min="14" max="14" width="10.140625" customWidth="1"/>
    <col min="15" max="15" width="12.140625" customWidth="1"/>
    <col min="16" max="16" width="10" customWidth="1"/>
    <col min="17" max="17" width="10.85546875" customWidth="1"/>
    <col min="19" max="19" width="10.28515625" customWidth="1"/>
    <col min="20" max="20" width="13.140625" customWidth="1"/>
    <col min="22" max="22" width="19.28515625" customWidth="1"/>
  </cols>
  <sheetData>
    <row r="1" spans="1:23" x14ac:dyDescent="0.25">
      <c r="A1" s="90" t="s">
        <v>475</v>
      </c>
      <c r="G1" s="100" t="s">
        <v>477</v>
      </c>
      <c r="I1" s="102" t="s">
        <v>480</v>
      </c>
      <c r="M1" s="102" t="s">
        <v>73</v>
      </c>
    </row>
    <row r="2" spans="1:23" ht="15" customHeight="1" x14ac:dyDescent="0.25">
      <c r="B2" s="100" t="s">
        <v>53</v>
      </c>
      <c r="C2" s="100" t="s">
        <v>478</v>
      </c>
      <c r="D2" s="100" t="s">
        <v>71</v>
      </c>
      <c r="E2" s="100" t="s">
        <v>418</v>
      </c>
      <c r="F2" s="100" t="s">
        <v>75</v>
      </c>
      <c r="G2" s="100"/>
      <c r="H2" s="102" t="s">
        <v>479</v>
      </c>
      <c r="I2" s="102"/>
      <c r="J2" s="102" t="s">
        <v>481</v>
      </c>
      <c r="K2" s="102" t="s">
        <v>482</v>
      </c>
      <c r="L2" s="102" t="s">
        <v>70</v>
      </c>
      <c r="M2" s="102"/>
      <c r="N2" s="102" t="s">
        <v>72</v>
      </c>
      <c r="O2" s="102" t="s">
        <v>483</v>
      </c>
      <c r="P2" s="102" t="s">
        <v>485</v>
      </c>
      <c r="Q2" s="102" t="s">
        <v>484</v>
      </c>
      <c r="R2" s="103" t="s">
        <v>377</v>
      </c>
    </row>
    <row r="3" spans="1:23" ht="14.25" customHeight="1" x14ac:dyDescent="0.25">
      <c r="A3" s="17" t="s">
        <v>63</v>
      </c>
      <c r="B3" s="101"/>
      <c r="C3" s="101"/>
      <c r="D3" s="101"/>
      <c r="E3" s="101"/>
      <c r="F3" s="101"/>
      <c r="G3" s="101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  <c r="S3" s="25" t="s">
        <v>490</v>
      </c>
    </row>
    <row r="4" spans="1:23" x14ac:dyDescent="0.25">
      <c r="A4" s="38" t="s">
        <v>62</v>
      </c>
      <c r="B4">
        <v>70</v>
      </c>
      <c r="C4">
        <v>50</v>
      </c>
      <c r="D4">
        <v>30</v>
      </c>
      <c r="E4">
        <v>75</v>
      </c>
      <c r="F4">
        <v>50</v>
      </c>
      <c r="G4">
        <v>100</v>
      </c>
      <c r="H4">
        <v>0</v>
      </c>
      <c r="I4">
        <v>50</v>
      </c>
      <c r="J4">
        <v>100</v>
      </c>
      <c r="K4">
        <v>100</v>
      </c>
      <c r="L4">
        <v>50</v>
      </c>
      <c r="M4">
        <v>100</v>
      </c>
      <c r="N4">
        <v>100</v>
      </c>
      <c r="O4">
        <v>20</v>
      </c>
      <c r="P4">
        <v>100</v>
      </c>
      <c r="Q4">
        <v>60</v>
      </c>
      <c r="R4" s="4">
        <f>SUM(B4:Q4)</f>
        <v>1055</v>
      </c>
      <c r="S4">
        <f>RANK(R4,$R$4:$R$23)</f>
        <v>9</v>
      </c>
    </row>
    <row r="5" spans="1:23" x14ac:dyDescent="0.25">
      <c r="A5" s="44" t="s">
        <v>64</v>
      </c>
      <c r="B5">
        <v>80</v>
      </c>
      <c r="C5">
        <v>50</v>
      </c>
      <c r="D5">
        <v>30</v>
      </c>
      <c r="E5">
        <v>75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  <c r="L5">
        <v>50</v>
      </c>
      <c r="M5">
        <v>100</v>
      </c>
      <c r="N5">
        <v>40</v>
      </c>
      <c r="O5">
        <v>20</v>
      </c>
      <c r="P5">
        <v>100</v>
      </c>
      <c r="Q5">
        <v>80</v>
      </c>
      <c r="R5" s="4">
        <f t="shared" ref="R5:R23" si="0">SUM(B5:Q5)</f>
        <v>1225</v>
      </c>
      <c r="S5" s="47">
        <f t="shared" ref="S5:S23" si="1">RANK(R5,$R$4:$R$23)</f>
        <v>3</v>
      </c>
    </row>
    <row r="6" spans="1:23" x14ac:dyDescent="0.25">
      <c r="A6" s="44" t="s">
        <v>18</v>
      </c>
      <c r="B6">
        <v>100</v>
      </c>
      <c r="C6">
        <v>50</v>
      </c>
      <c r="D6">
        <v>10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60</v>
      </c>
      <c r="M6">
        <v>100</v>
      </c>
      <c r="N6">
        <v>100</v>
      </c>
      <c r="O6">
        <v>20</v>
      </c>
      <c r="P6">
        <v>100</v>
      </c>
      <c r="Q6">
        <v>70</v>
      </c>
      <c r="R6" s="4">
        <f t="shared" si="0"/>
        <v>1310</v>
      </c>
      <c r="S6" s="47">
        <f t="shared" si="1"/>
        <v>2</v>
      </c>
    </row>
    <row r="7" spans="1:23" ht="15.75" x14ac:dyDescent="0.25">
      <c r="A7" s="48" t="s">
        <v>131</v>
      </c>
      <c r="B7">
        <v>75</v>
      </c>
      <c r="C7">
        <v>50</v>
      </c>
      <c r="D7">
        <v>20</v>
      </c>
      <c r="E7">
        <v>100</v>
      </c>
      <c r="F7">
        <v>0</v>
      </c>
      <c r="G7">
        <v>100</v>
      </c>
      <c r="H7">
        <v>100</v>
      </c>
      <c r="I7">
        <v>100</v>
      </c>
      <c r="J7" s="36">
        <v>100</v>
      </c>
      <c r="K7" s="36">
        <v>100</v>
      </c>
      <c r="L7">
        <v>50</v>
      </c>
      <c r="M7">
        <v>100</v>
      </c>
      <c r="N7">
        <v>100</v>
      </c>
      <c r="O7">
        <v>20</v>
      </c>
      <c r="P7">
        <v>100</v>
      </c>
      <c r="Q7">
        <v>80</v>
      </c>
      <c r="R7" s="4">
        <f t="shared" si="0"/>
        <v>1195</v>
      </c>
      <c r="S7" s="47">
        <f t="shared" si="1"/>
        <v>4</v>
      </c>
    </row>
    <row r="8" spans="1:23" ht="15.75" x14ac:dyDescent="0.25">
      <c r="A8" s="38" t="s">
        <v>65</v>
      </c>
      <c r="B8">
        <v>100</v>
      </c>
      <c r="C8">
        <v>50</v>
      </c>
      <c r="D8">
        <v>10</v>
      </c>
      <c r="E8">
        <v>75</v>
      </c>
      <c r="F8">
        <v>50</v>
      </c>
      <c r="G8">
        <v>100</v>
      </c>
      <c r="H8">
        <v>100</v>
      </c>
      <c r="I8">
        <v>50</v>
      </c>
      <c r="J8" s="36">
        <v>100</v>
      </c>
      <c r="K8" s="36">
        <v>100</v>
      </c>
      <c r="L8">
        <v>40</v>
      </c>
      <c r="M8">
        <v>100</v>
      </c>
      <c r="N8">
        <v>10</v>
      </c>
      <c r="O8">
        <v>30</v>
      </c>
      <c r="P8">
        <v>100</v>
      </c>
      <c r="Q8">
        <v>70</v>
      </c>
      <c r="R8" s="4">
        <f t="shared" si="0"/>
        <v>1085</v>
      </c>
      <c r="S8">
        <f t="shared" si="1"/>
        <v>7</v>
      </c>
    </row>
    <row r="9" spans="1:23" ht="15.75" x14ac:dyDescent="0.25">
      <c r="A9" s="38" t="s">
        <v>33</v>
      </c>
      <c r="B9">
        <v>80</v>
      </c>
      <c r="C9">
        <v>50</v>
      </c>
      <c r="D9">
        <v>10</v>
      </c>
      <c r="E9">
        <v>25</v>
      </c>
      <c r="F9">
        <v>100</v>
      </c>
      <c r="G9">
        <v>100</v>
      </c>
      <c r="H9">
        <v>100</v>
      </c>
      <c r="I9">
        <v>50</v>
      </c>
      <c r="J9" s="36">
        <v>100</v>
      </c>
      <c r="K9" s="36">
        <v>100</v>
      </c>
      <c r="L9">
        <v>100</v>
      </c>
      <c r="M9">
        <v>50</v>
      </c>
      <c r="N9">
        <v>100</v>
      </c>
      <c r="O9">
        <v>10</v>
      </c>
      <c r="P9" s="37">
        <v>0</v>
      </c>
      <c r="Q9">
        <v>75</v>
      </c>
      <c r="R9" s="4">
        <f t="shared" si="0"/>
        <v>1050</v>
      </c>
      <c r="S9">
        <f t="shared" si="1"/>
        <v>10</v>
      </c>
      <c r="T9" s="51" t="s">
        <v>486</v>
      </c>
      <c r="U9" s="51" t="s">
        <v>487</v>
      </c>
    </row>
    <row r="10" spans="1:23" ht="15.75" x14ac:dyDescent="0.25">
      <c r="A10" s="49" t="s">
        <v>3</v>
      </c>
      <c r="B10">
        <v>60</v>
      </c>
      <c r="C10">
        <v>50</v>
      </c>
      <c r="D10">
        <v>30</v>
      </c>
      <c r="E10">
        <v>25</v>
      </c>
      <c r="F10">
        <v>50</v>
      </c>
      <c r="G10">
        <v>0</v>
      </c>
      <c r="H10">
        <v>0</v>
      </c>
      <c r="I10">
        <v>100</v>
      </c>
      <c r="J10" s="36">
        <v>100</v>
      </c>
      <c r="K10" s="36">
        <v>100</v>
      </c>
      <c r="L10">
        <v>10</v>
      </c>
      <c r="M10">
        <v>100</v>
      </c>
      <c r="N10">
        <v>10</v>
      </c>
      <c r="O10">
        <v>20</v>
      </c>
      <c r="P10" s="37">
        <v>100</v>
      </c>
      <c r="Q10">
        <v>60</v>
      </c>
      <c r="R10" s="4">
        <f t="shared" si="0"/>
        <v>815</v>
      </c>
      <c r="S10" s="16">
        <f t="shared" si="1"/>
        <v>18</v>
      </c>
      <c r="T10" s="41">
        <f>MAX(R4:R23)</f>
        <v>1405</v>
      </c>
      <c r="U10" s="42">
        <f>MIN(R4:R23)</f>
        <v>720</v>
      </c>
    </row>
    <row r="11" spans="1:23" ht="15.75" x14ac:dyDescent="0.25">
      <c r="A11" s="39" t="s">
        <v>10</v>
      </c>
      <c r="B11">
        <v>60</v>
      </c>
      <c r="C11">
        <v>50</v>
      </c>
      <c r="D11">
        <v>10</v>
      </c>
      <c r="E11">
        <v>25</v>
      </c>
      <c r="F11">
        <v>50</v>
      </c>
      <c r="G11">
        <v>100</v>
      </c>
      <c r="H11">
        <v>100</v>
      </c>
      <c r="I11">
        <v>0</v>
      </c>
      <c r="J11" s="36">
        <v>100</v>
      </c>
      <c r="K11" s="36">
        <v>0</v>
      </c>
      <c r="L11">
        <v>100</v>
      </c>
      <c r="M11">
        <v>100</v>
      </c>
      <c r="N11">
        <v>100</v>
      </c>
      <c r="O11">
        <v>40</v>
      </c>
      <c r="P11">
        <v>0</v>
      </c>
      <c r="Q11">
        <v>65</v>
      </c>
      <c r="R11" s="4">
        <f t="shared" si="0"/>
        <v>900</v>
      </c>
      <c r="S11">
        <f t="shared" si="1"/>
        <v>14</v>
      </c>
    </row>
    <row r="12" spans="1:23" ht="15.75" x14ac:dyDescent="0.25">
      <c r="A12" s="38" t="s">
        <v>161</v>
      </c>
      <c r="B12">
        <v>60</v>
      </c>
      <c r="C12">
        <v>50</v>
      </c>
      <c r="D12">
        <v>20</v>
      </c>
      <c r="E12">
        <v>75</v>
      </c>
      <c r="F12">
        <v>100</v>
      </c>
      <c r="G12">
        <v>100</v>
      </c>
      <c r="H12">
        <v>100</v>
      </c>
      <c r="I12">
        <v>100</v>
      </c>
      <c r="J12" s="36">
        <v>100</v>
      </c>
      <c r="K12" s="36">
        <v>100</v>
      </c>
      <c r="L12">
        <v>50</v>
      </c>
      <c r="M12">
        <v>50</v>
      </c>
      <c r="N12">
        <v>100</v>
      </c>
      <c r="O12">
        <v>30</v>
      </c>
      <c r="P12">
        <v>100</v>
      </c>
      <c r="Q12">
        <v>50</v>
      </c>
      <c r="R12" s="4">
        <f t="shared" si="0"/>
        <v>1185</v>
      </c>
      <c r="S12">
        <f t="shared" si="1"/>
        <v>6</v>
      </c>
    </row>
    <row r="13" spans="1:23" ht="15.75" x14ac:dyDescent="0.25">
      <c r="A13" s="45" t="s">
        <v>390</v>
      </c>
      <c r="B13">
        <v>100</v>
      </c>
      <c r="C13">
        <v>75</v>
      </c>
      <c r="D13">
        <v>70</v>
      </c>
      <c r="E13">
        <v>100</v>
      </c>
      <c r="F13">
        <v>100</v>
      </c>
      <c r="G13">
        <v>100</v>
      </c>
      <c r="H13">
        <v>100</v>
      </c>
      <c r="I13">
        <v>100</v>
      </c>
      <c r="J13" s="36">
        <v>100</v>
      </c>
      <c r="K13" s="36">
        <v>100</v>
      </c>
      <c r="L13">
        <v>40</v>
      </c>
      <c r="M13">
        <v>100</v>
      </c>
      <c r="N13">
        <v>100</v>
      </c>
      <c r="O13">
        <v>30</v>
      </c>
      <c r="P13">
        <v>100</v>
      </c>
      <c r="Q13">
        <v>90</v>
      </c>
      <c r="R13" s="25">
        <f t="shared" si="0"/>
        <v>1405</v>
      </c>
      <c r="S13" s="25">
        <f t="shared" si="1"/>
        <v>1</v>
      </c>
    </row>
    <row r="14" spans="1:23" ht="15.75" x14ac:dyDescent="0.25">
      <c r="A14" s="48" t="s">
        <v>35</v>
      </c>
      <c r="B14">
        <v>65</v>
      </c>
      <c r="C14">
        <v>75</v>
      </c>
      <c r="D14">
        <v>50</v>
      </c>
      <c r="E14">
        <v>100</v>
      </c>
      <c r="F14">
        <v>0</v>
      </c>
      <c r="G14">
        <v>100</v>
      </c>
      <c r="H14">
        <v>100</v>
      </c>
      <c r="I14">
        <v>100</v>
      </c>
      <c r="J14" s="36">
        <v>100</v>
      </c>
      <c r="K14" s="36">
        <v>100</v>
      </c>
      <c r="L14">
        <v>90</v>
      </c>
      <c r="M14">
        <v>100</v>
      </c>
      <c r="N14">
        <v>100</v>
      </c>
      <c r="O14">
        <v>30</v>
      </c>
      <c r="P14">
        <v>0</v>
      </c>
      <c r="Q14">
        <v>80</v>
      </c>
      <c r="R14" s="4">
        <f t="shared" si="0"/>
        <v>1190</v>
      </c>
      <c r="S14" s="26">
        <f t="shared" si="1"/>
        <v>5</v>
      </c>
      <c r="T14" s="50" t="s">
        <v>488</v>
      </c>
      <c r="U14" s="104" t="s">
        <v>63</v>
      </c>
      <c r="V14" s="104"/>
      <c r="W14" s="50" t="s">
        <v>489</v>
      </c>
    </row>
    <row r="15" spans="1:23" x14ac:dyDescent="0.25">
      <c r="A15" s="49" t="s">
        <v>52</v>
      </c>
      <c r="B15">
        <v>70</v>
      </c>
      <c r="C15">
        <v>50</v>
      </c>
      <c r="D15">
        <v>10</v>
      </c>
      <c r="E15">
        <v>0</v>
      </c>
      <c r="F15">
        <v>50</v>
      </c>
      <c r="G15">
        <v>100</v>
      </c>
      <c r="H15">
        <v>100</v>
      </c>
      <c r="I15">
        <v>0</v>
      </c>
      <c r="J15">
        <v>100</v>
      </c>
      <c r="K15">
        <v>100</v>
      </c>
      <c r="L15">
        <v>40</v>
      </c>
      <c r="M15">
        <v>50</v>
      </c>
      <c r="N15">
        <v>10</v>
      </c>
      <c r="O15">
        <v>20</v>
      </c>
      <c r="P15">
        <v>0</v>
      </c>
      <c r="Q15">
        <v>50</v>
      </c>
      <c r="R15" s="4">
        <f t="shared" si="0"/>
        <v>750</v>
      </c>
      <c r="S15" s="16">
        <f t="shared" si="1"/>
        <v>19</v>
      </c>
      <c r="T15" s="50">
        <v>1</v>
      </c>
      <c r="U15" s="105" t="s">
        <v>390</v>
      </c>
      <c r="V15" s="105"/>
      <c r="W15" s="61">
        <v>1405</v>
      </c>
    </row>
    <row r="16" spans="1:23" x14ac:dyDescent="0.25">
      <c r="A16" s="49" t="s">
        <v>54</v>
      </c>
      <c r="B16">
        <v>60</v>
      </c>
      <c r="C16">
        <v>50</v>
      </c>
      <c r="D16">
        <v>20</v>
      </c>
      <c r="E16">
        <v>50</v>
      </c>
      <c r="F16">
        <v>0</v>
      </c>
      <c r="G16">
        <v>0</v>
      </c>
      <c r="H16">
        <v>100</v>
      </c>
      <c r="I16">
        <v>50</v>
      </c>
      <c r="J16">
        <v>100</v>
      </c>
      <c r="K16">
        <v>100</v>
      </c>
      <c r="L16">
        <v>40</v>
      </c>
      <c r="M16">
        <v>50</v>
      </c>
      <c r="N16">
        <v>30</v>
      </c>
      <c r="O16">
        <v>30</v>
      </c>
      <c r="P16">
        <v>100</v>
      </c>
      <c r="Q16">
        <v>65</v>
      </c>
      <c r="R16" s="4">
        <f t="shared" si="0"/>
        <v>845</v>
      </c>
      <c r="S16" s="16">
        <f t="shared" si="1"/>
        <v>16</v>
      </c>
      <c r="T16" s="50">
        <v>2</v>
      </c>
      <c r="U16" s="98" t="s">
        <v>18</v>
      </c>
      <c r="V16" s="98"/>
      <c r="W16" s="33">
        <v>1310</v>
      </c>
    </row>
    <row r="17" spans="1:23" x14ac:dyDescent="0.25">
      <c r="A17" s="39" t="s">
        <v>55</v>
      </c>
      <c r="B17">
        <v>60</v>
      </c>
      <c r="C17">
        <v>75</v>
      </c>
      <c r="D17">
        <v>30</v>
      </c>
      <c r="E17">
        <v>25</v>
      </c>
      <c r="F17">
        <v>0</v>
      </c>
      <c r="G17">
        <v>100</v>
      </c>
      <c r="H17">
        <v>100</v>
      </c>
      <c r="I17">
        <v>50</v>
      </c>
      <c r="J17">
        <v>100</v>
      </c>
      <c r="K17">
        <v>100</v>
      </c>
      <c r="L17">
        <v>30</v>
      </c>
      <c r="M17">
        <v>100</v>
      </c>
      <c r="N17">
        <v>100</v>
      </c>
      <c r="O17">
        <v>40</v>
      </c>
      <c r="P17">
        <v>100</v>
      </c>
      <c r="Q17">
        <v>70</v>
      </c>
      <c r="R17" s="4">
        <f t="shared" si="0"/>
        <v>1080</v>
      </c>
      <c r="S17">
        <f t="shared" si="1"/>
        <v>8</v>
      </c>
      <c r="T17" s="50">
        <v>3</v>
      </c>
      <c r="U17" s="98" t="s">
        <v>64</v>
      </c>
      <c r="V17" s="98"/>
      <c r="W17" s="33">
        <v>1225</v>
      </c>
    </row>
    <row r="18" spans="1:23" x14ac:dyDescent="0.25">
      <c r="A18" s="49" t="s">
        <v>61</v>
      </c>
      <c r="B18">
        <v>60</v>
      </c>
      <c r="C18">
        <v>50</v>
      </c>
      <c r="D18">
        <v>30</v>
      </c>
      <c r="E18">
        <v>25</v>
      </c>
      <c r="F18">
        <v>50</v>
      </c>
      <c r="G18">
        <v>0</v>
      </c>
      <c r="H18">
        <v>0</v>
      </c>
      <c r="I18">
        <v>50</v>
      </c>
      <c r="J18">
        <v>100</v>
      </c>
      <c r="K18">
        <v>100</v>
      </c>
      <c r="L18">
        <v>40</v>
      </c>
      <c r="M18">
        <v>50</v>
      </c>
      <c r="N18">
        <v>100</v>
      </c>
      <c r="O18">
        <v>20</v>
      </c>
      <c r="P18">
        <v>100</v>
      </c>
      <c r="Q18">
        <v>65</v>
      </c>
      <c r="R18" s="4">
        <f t="shared" si="0"/>
        <v>840</v>
      </c>
      <c r="S18" s="16">
        <f t="shared" si="1"/>
        <v>17</v>
      </c>
      <c r="T18" s="50">
        <v>4</v>
      </c>
      <c r="U18" s="98" t="s">
        <v>131</v>
      </c>
      <c r="V18" s="98"/>
      <c r="W18" s="33">
        <v>1195</v>
      </c>
    </row>
    <row r="19" spans="1:23" x14ac:dyDescent="0.25">
      <c r="A19" s="39" t="s">
        <v>59</v>
      </c>
      <c r="B19">
        <v>60</v>
      </c>
      <c r="C19">
        <v>75</v>
      </c>
      <c r="D19">
        <v>20</v>
      </c>
      <c r="E19">
        <v>75</v>
      </c>
      <c r="F19">
        <v>0</v>
      </c>
      <c r="G19">
        <v>100</v>
      </c>
      <c r="H19">
        <v>0</v>
      </c>
      <c r="I19">
        <v>100</v>
      </c>
      <c r="J19">
        <v>100</v>
      </c>
      <c r="K19">
        <v>100</v>
      </c>
      <c r="L19">
        <v>20</v>
      </c>
      <c r="M19">
        <v>50</v>
      </c>
      <c r="N19">
        <v>40</v>
      </c>
      <c r="O19">
        <v>10</v>
      </c>
      <c r="P19">
        <v>100</v>
      </c>
      <c r="Q19">
        <v>80</v>
      </c>
      <c r="R19" s="4">
        <f t="shared" si="0"/>
        <v>930</v>
      </c>
      <c r="S19">
        <f t="shared" si="1"/>
        <v>12</v>
      </c>
      <c r="T19" s="50">
        <v>5</v>
      </c>
      <c r="U19" s="98" t="s">
        <v>35</v>
      </c>
      <c r="V19" s="98"/>
      <c r="W19" s="33">
        <v>1190</v>
      </c>
    </row>
    <row r="20" spans="1:23" x14ac:dyDescent="0.25">
      <c r="A20" s="38" t="s">
        <v>58</v>
      </c>
      <c r="B20">
        <v>70</v>
      </c>
      <c r="C20">
        <v>75</v>
      </c>
      <c r="D20">
        <v>20</v>
      </c>
      <c r="E20">
        <v>100</v>
      </c>
      <c r="F20">
        <v>25</v>
      </c>
      <c r="G20">
        <v>0</v>
      </c>
      <c r="H20">
        <v>100</v>
      </c>
      <c r="I20">
        <v>50</v>
      </c>
      <c r="J20">
        <v>100</v>
      </c>
      <c r="K20">
        <v>100</v>
      </c>
      <c r="L20">
        <v>30</v>
      </c>
      <c r="M20">
        <v>100</v>
      </c>
      <c r="N20">
        <v>40</v>
      </c>
      <c r="O20">
        <v>20</v>
      </c>
      <c r="P20">
        <v>0</v>
      </c>
      <c r="Q20">
        <v>75</v>
      </c>
      <c r="R20" s="4">
        <f t="shared" si="0"/>
        <v>905</v>
      </c>
      <c r="S20">
        <f t="shared" si="1"/>
        <v>13</v>
      </c>
    </row>
    <row r="21" spans="1:23" x14ac:dyDescent="0.25">
      <c r="A21" s="38" t="s">
        <v>60</v>
      </c>
      <c r="B21">
        <v>80</v>
      </c>
      <c r="C21">
        <v>75</v>
      </c>
      <c r="D21">
        <v>40</v>
      </c>
      <c r="E21">
        <v>75</v>
      </c>
      <c r="F21">
        <v>25</v>
      </c>
      <c r="G21">
        <v>0</v>
      </c>
      <c r="H21">
        <v>100</v>
      </c>
      <c r="I21">
        <v>50</v>
      </c>
      <c r="J21">
        <v>100</v>
      </c>
      <c r="K21">
        <v>100</v>
      </c>
      <c r="L21">
        <v>80</v>
      </c>
      <c r="M21">
        <v>100</v>
      </c>
      <c r="N21">
        <v>50</v>
      </c>
      <c r="O21">
        <v>70</v>
      </c>
      <c r="P21">
        <v>0</v>
      </c>
      <c r="Q21">
        <v>65</v>
      </c>
      <c r="R21" s="4">
        <f t="shared" si="0"/>
        <v>1010</v>
      </c>
      <c r="S21">
        <f t="shared" si="1"/>
        <v>11</v>
      </c>
    </row>
    <row r="22" spans="1:23" x14ac:dyDescent="0.25">
      <c r="A22" s="43" t="s">
        <v>56</v>
      </c>
      <c r="B22">
        <v>60</v>
      </c>
      <c r="C22">
        <v>50</v>
      </c>
      <c r="D22">
        <v>10</v>
      </c>
      <c r="E22">
        <v>50</v>
      </c>
      <c r="F22">
        <v>0</v>
      </c>
      <c r="G22">
        <v>100</v>
      </c>
      <c r="H22">
        <v>0</v>
      </c>
      <c r="I22">
        <v>50</v>
      </c>
      <c r="J22">
        <v>100</v>
      </c>
      <c r="K22">
        <v>100</v>
      </c>
      <c r="L22">
        <v>40</v>
      </c>
      <c r="M22">
        <v>50</v>
      </c>
      <c r="N22">
        <v>30</v>
      </c>
      <c r="O22">
        <v>30</v>
      </c>
      <c r="P22">
        <v>0</v>
      </c>
      <c r="Q22">
        <v>50</v>
      </c>
      <c r="R22" s="29">
        <f t="shared" si="0"/>
        <v>720</v>
      </c>
      <c r="S22" s="29">
        <f t="shared" si="1"/>
        <v>20</v>
      </c>
    </row>
    <row r="23" spans="1:23" ht="15.75" x14ac:dyDescent="0.25">
      <c r="A23" s="38" t="s">
        <v>57</v>
      </c>
      <c r="B23">
        <v>70</v>
      </c>
      <c r="C23">
        <v>50</v>
      </c>
      <c r="D23">
        <v>30</v>
      </c>
      <c r="E23">
        <v>0</v>
      </c>
      <c r="F23">
        <v>0</v>
      </c>
      <c r="G23">
        <v>0</v>
      </c>
      <c r="H23">
        <v>100</v>
      </c>
      <c r="I23">
        <v>50</v>
      </c>
      <c r="J23" s="36">
        <v>100</v>
      </c>
      <c r="K23">
        <v>100</v>
      </c>
      <c r="L23">
        <v>80</v>
      </c>
      <c r="M23">
        <v>100</v>
      </c>
      <c r="N23">
        <v>100</v>
      </c>
      <c r="O23">
        <v>30</v>
      </c>
      <c r="P23">
        <v>0</v>
      </c>
      <c r="Q23">
        <v>75</v>
      </c>
      <c r="R23" s="4">
        <f t="shared" si="0"/>
        <v>885</v>
      </c>
      <c r="S23">
        <f t="shared" si="1"/>
        <v>15</v>
      </c>
    </row>
    <row r="24" spans="1:23" ht="15.75" x14ac:dyDescent="0.25">
      <c r="J24" s="36"/>
    </row>
    <row r="25" spans="1:23" x14ac:dyDescent="0.25">
      <c r="A25" s="40" t="s">
        <v>486</v>
      </c>
      <c r="B25" s="31">
        <f>MAX(B4:B23)</f>
        <v>100</v>
      </c>
      <c r="C25" s="31">
        <f t="shared" ref="C25:R25" si="2">MAX(C4:C23)</f>
        <v>75</v>
      </c>
      <c r="D25" s="31">
        <f t="shared" si="2"/>
        <v>70</v>
      </c>
      <c r="E25" s="31">
        <f t="shared" si="2"/>
        <v>100</v>
      </c>
      <c r="F25" s="31">
        <f t="shared" si="2"/>
        <v>100</v>
      </c>
      <c r="G25" s="31">
        <f t="shared" si="2"/>
        <v>100</v>
      </c>
      <c r="H25" s="31">
        <f t="shared" si="2"/>
        <v>100</v>
      </c>
      <c r="I25" s="31">
        <f t="shared" si="2"/>
        <v>100</v>
      </c>
      <c r="J25" s="31">
        <f t="shared" si="2"/>
        <v>100</v>
      </c>
      <c r="K25" s="31">
        <f t="shared" si="2"/>
        <v>100</v>
      </c>
      <c r="L25" s="31">
        <f t="shared" si="2"/>
        <v>100</v>
      </c>
      <c r="M25" s="31">
        <f t="shared" si="2"/>
        <v>100</v>
      </c>
      <c r="N25" s="31">
        <f t="shared" si="2"/>
        <v>100</v>
      </c>
      <c r="O25" s="31">
        <f t="shared" si="2"/>
        <v>70</v>
      </c>
      <c r="P25" s="31">
        <f t="shared" si="2"/>
        <v>100</v>
      </c>
      <c r="Q25" s="31">
        <f t="shared" si="2"/>
        <v>90</v>
      </c>
      <c r="R25" s="7">
        <f t="shared" si="2"/>
        <v>1405</v>
      </c>
      <c r="S25" s="31">
        <f>MAX(S4:S23)</f>
        <v>20</v>
      </c>
      <c r="T25" s="50" t="s">
        <v>491</v>
      </c>
      <c r="U25" s="104" t="s">
        <v>63</v>
      </c>
      <c r="V25" s="104"/>
      <c r="W25" s="50" t="s">
        <v>489</v>
      </c>
    </row>
    <row r="26" spans="1:23" x14ac:dyDescent="0.25">
      <c r="A26" s="40" t="s">
        <v>487</v>
      </c>
      <c r="B26" s="35">
        <f>MIN(B4:B23)</f>
        <v>60</v>
      </c>
      <c r="C26" s="35">
        <f t="shared" ref="C26:R26" si="3">MIN(C4:C23)</f>
        <v>50</v>
      </c>
      <c r="D26" s="35">
        <f t="shared" si="3"/>
        <v>10</v>
      </c>
      <c r="E26" s="35">
        <f t="shared" si="3"/>
        <v>0</v>
      </c>
      <c r="F26" s="35">
        <f t="shared" si="3"/>
        <v>0</v>
      </c>
      <c r="G26" s="35">
        <f t="shared" si="3"/>
        <v>0</v>
      </c>
      <c r="H26" s="35">
        <f t="shared" si="3"/>
        <v>0</v>
      </c>
      <c r="I26" s="35">
        <f t="shared" si="3"/>
        <v>0</v>
      </c>
      <c r="J26" s="35">
        <f t="shared" si="3"/>
        <v>100</v>
      </c>
      <c r="K26" s="35">
        <f t="shared" si="3"/>
        <v>0</v>
      </c>
      <c r="L26" s="35">
        <f t="shared" si="3"/>
        <v>10</v>
      </c>
      <c r="M26" s="35">
        <f t="shared" si="3"/>
        <v>50</v>
      </c>
      <c r="N26" s="35">
        <f t="shared" si="3"/>
        <v>10</v>
      </c>
      <c r="O26" s="35">
        <f t="shared" si="3"/>
        <v>10</v>
      </c>
      <c r="P26" s="35">
        <f t="shared" si="3"/>
        <v>0</v>
      </c>
      <c r="Q26" s="35">
        <f t="shared" si="3"/>
        <v>50</v>
      </c>
      <c r="R26" s="29">
        <f t="shared" si="3"/>
        <v>720</v>
      </c>
      <c r="S26" s="35">
        <f>MIN(S4:S23)</f>
        <v>1</v>
      </c>
      <c r="T26" s="50">
        <v>20</v>
      </c>
      <c r="U26" s="106" t="s">
        <v>56</v>
      </c>
      <c r="V26" s="106"/>
      <c r="W26" s="91">
        <v>720</v>
      </c>
    </row>
    <row r="27" spans="1:23" ht="15" customHeight="1" x14ac:dyDescent="0.25">
      <c r="T27" s="50">
        <v>19</v>
      </c>
      <c r="U27" s="98" t="s">
        <v>52</v>
      </c>
      <c r="V27" s="98"/>
      <c r="W27" s="33">
        <v>750</v>
      </c>
    </row>
    <row r="28" spans="1:23" ht="15" customHeight="1" x14ac:dyDescent="0.25">
      <c r="T28" s="50">
        <v>18</v>
      </c>
      <c r="U28" s="98" t="s">
        <v>3</v>
      </c>
      <c r="V28" s="98"/>
      <c r="W28" s="33">
        <v>815</v>
      </c>
    </row>
    <row r="29" spans="1:23" ht="15" customHeight="1" x14ac:dyDescent="0.25">
      <c r="T29" s="50">
        <v>17</v>
      </c>
      <c r="U29" s="98" t="s">
        <v>61</v>
      </c>
      <c r="V29" s="98"/>
      <c r="W29" s="33">
        <v>840</v>
      </c>
    </row>
    <row r="30" spans="1:23" x14ac:dyDescent="0.25">
      <c r="T30" s="50">
        <v>16</v>
      </c>
      <c r="U30" s="98" t="s">
        <v>54</v>
      </c>
      <c r="V30" s="98"/>
      <c r="W30" s="33">
        <v>845</v>
      </c>
    </row>
  </sheetData>
  <mergeCells count="29">
    <mergeCell ref="U27:V27"/>
    <mergeCell ref="U28:V28"/>
    <mergeCell ref="U29:V29"/>
    <mergeCell ref="U30:V30"/>
    <mergeCell ref="U14:V14"/>
    <mergeCell ref="U15:V15"/>
    <mergeCell ref="U16:V16"/>
    <mergeCell ref="U17:V17"/>
    <mergeCell ref="U18:V18"/>
    <mergeCell ref="U19:V19"/>
    <mergeCell ref="U25:V25"/>
    <mergeCell ref="U26:V26"/>
    <mergeCell ref="Q2:Q3"/>
    <mergeCell ref="I1:I3"/>
    <mergeCell ref="M1:M3"/>
    <mergeCell ref="G1:G3"/>
    <mergeCell ref="R2:R3"/>
    <mergeCell ref="N2:N3"/>
    <mergeCell ref="O2:O3"/>
    <mergeCell ref="P2:P3"/>
    <mergeCell ref="H2:H3"/>
    <mergeCell ref="J2:J3"/>
    <mergeCell ref="K2:K3"/>
    <mergeCell ref="L2:L3"/>
    <mergeCell ref="B2:B3"/>
    <mergeCell ref="C2:C3"/>
    <mergeCell ref="D2:D3"/>
    <mergeCell ref="E2:E3"/>
    <mergeCell ref="F2:F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E8E1-620A-4F02-887A-4F7918585C55}">
  <dimension ref="A1:AL34"/>
  <sheetViews>
    <sheetView topLeftCell="F10" workbookViewId="0">
      <selection activeCell="P42" sqref="P42"/>
    </sheetView>
  </sheetViews>
  <sheetFormatPr defaultRowHeight="15" x14ac:dyDescent="0.25"/>
  <cols>
    <col min="1" max="1" width="27.28515625" customWidth="1"/>
    <col min="3" max="3" width="6.28515625" customWidth="1"/>
    <col min="5" max="5" width="6.140625" customWidth="1"/>
    <col min="6" max="6" width="9.28515625" customWidth="1"/>
    <col min="7" max="7" width="6.140625" customWidth="1"/>
    <col min="9" max="9" width="6.140625" customWidth="1"/>
    <col min="11" max="11" width="6.42578125" customWidth="1"/>
    <col min="13" max="13" width="6.140625" customWidth="1"/>
    <col min="15" max="15" width="6" customWidth="1"/>
    <col min="17" max="17" width="5.7109375" customWidth="1"/>
    <col min="19" max="19" width="6.140625" customWidth="1"/>
    <col min="21" max="21" width="6.5703125" customWidth="1"/>
    <col min="23" max="23" width="6.28515625" customWidth="1"/>
    <col min="25" max="25" width="6.42578125" customWidth="1"/>
    <col min="26" max="26" width="10.140625" customWidth="1"/>
    <col min="27" max="27" width="6.7109375" customWidth="1"/>
    <col min="28" max="28" width="11.5703125" customWidth="1"/>
    <col min="29" max="29" width="6.5703125" customWidth="1"/>
    <col min="31" max="31" width="6.5703125" customWidth="1"/>
    <col min="33" max="33" width="6.7109375" customWidth="1"/>
  </cols>
  <sheetData>
    <row r="1" spans="1:38" ht="15.75" customHeight="1" x14ac:dyDescent="0.25">
      <c r="A1" s="107" t="s">
        <v>476</v>
      </c>
      <c r="B1" s="107"/>
      <c r="C1" s="35" t="s">
        <v>492</v>
      </c>
      <c r="E1" s="35" t="s">
        <v>492</v>
      </c>
      <c r="G1" s="35" t="s">
        <v>492</v>
      </c>
      <c r="I1" s="35" t="s">
        <v>492</v>
      </c>
      <c r="K1" s="35" t="s">
        <v>492</v>
      </c>
      <c r="L1" s="100" t="s">
        <v>477</v>
      </c>
      <c r="M1" s="35" t="s">
        <v>492</v>
      </c>
      <c r="O1" s="35" t="s">
        <v>492</v>
      </c>
      <c r="P1" s="102" t="s">
        <v>480</v>
      </c>
      <c r="Q1" s="35" t="s">
        <v>492</v>
      </c>
      <c r="S1" s="35" t="s">
        <v>492</v>
      </c>
      <c r="U1" s="35" t="s">
        <v>492</v>
      </c>
      <c r="W1" s="35" t="s">
        <v>492</v>
      </c>
      <c r="X1" s="102" t="s">
        <v>73</v>
      </c>
      <c r="Y1" s="35" t="s">
        <v>492</v>
      </c>
      <c r="AA1" s="35" t="s">
        <v>492</v>
      </c>
      <c r="AC1" s="35" t="s">
        <v>492</v>
      </c>
      <c r="AE1" s="35" t="s">
        <v>492</v>
      </c>
      <c r="AG1" s="35" t="s">
        <v>492</v>
      </c>
    </row>
    <row r="2" spans="1:38" ht="15.75" customHeight="1" x14ac:dyDescent="0.25">
      <c r="B2" s="100" t="s">
        <v>53</v>
      </c>
      <c r="C2" s="52"/>
      <c r="D2" s="100" t="s">
        <v>478</v>
      </c>
      <c r="E2" s="52"/>
      <c r="F2" s="100" t="s">
        <v>71</v>
      </c>
      <c r="G2" s="52"/>
      <c r="H2" s="100" t="s">
        <v>418</v>
      </c>
      <c r="I2" s="52"/>
      <c r="J2" s="100" t="s">
        <v>75</v>
      </c>
      <c r="K2" s="52"/>
      <c r="L2" s="100"/>
      <c r="M2" s="52"/>
      <c r="N2" s="102" t="s">
        <v>479</v>
      </c>
      <c r="O2" s="52"/>
      <c r="P2" s="102"/>
      <c r="Q2" s="52"/>
      <c r="R2" s="102" t="s">
        <v>481</v>
      </c>
      <c r="S2" s="52"/>
      <c r="T2" s="102" t="s">
        <v>482</v>
      </c>
      <c r="U2" s="52"/>
      <c r="V2" s="102" t="s">
        <v>70</v>
      </c>
      <c r="W2" s="52"/>
      <c r="X2" s="102"/>
      <c r="Y2" s="52"/>
      <c r="Z2" s="102" t="s">
        <v>72</v>
      </c>
      <c r="AA2" s="52"/>
      <c r="AB2" s="102" t="s">
        <v>483</v>
      </c>
      <c r="AC2" s="52"/>
      <c r="AD2" s="102" t="s">
        <v>485</v>
      </c>
      <c r="AE2" s="52"/>
      <c r="AF2" s="102" t="s">
        <v>484</v>
      </c>
      <c r="AG2" s="52"/>
      <c r="AH2" s="110" t="s">
        <v>494</v>
      </c>
      <c r="AI2" s="108" t="s">
        <v>493</v>
      </c>
      <c r="AJ2" s="109" t="s">
        <v>495</v>
      </c>
      <c r="AK2" s="109" t="s">
        <v>496</v>
      </c>
      <c r="AL2" s="54"/>
    </row>
    <row r="3" spans="1:38" ht="15" customHeight="1" x14ac:dyDescent="0.25">
      <c r="A3" s="17" t="s">
        <v>63</v>
      </c>
      <c r="B3" s="101"/>
      <c r="C3" s="53">
        <v>1.0830281156557878E-2</v>
      </c>
      <c r="D3" s="101"/>
      <c r="E3" s="53">
        <v>0.14765468756758429</v>
      </c>
      <c r="F3" s="101"/>
      <c r="G3" s="53">
        <v>5.8828417949348004E-2</v>
      </c>
      <c r="H3" s="101"/>
      <c r="I3" s="53">
        <v>0.18042071622204983</v>
      </c>
      <c r="J3" s="101"/>
      <c r="K3" s="53">
        <v>2.0513692460567959E-2</v>
      </c>
      <c r="L3" s="101"/>
      <c r="M3" s="53">
        <v>3.5387311580354248E-2</v>
      </c>
      <c r="N3" s="102"/>
      <c r="O3" s="53">
        <v>1.3525208972162391E-2</v>
      </c>
      <c r="P3" s="102"/>
      <c r="Q3" s="53">
        <v>0.10866792603024875</v>
      </c>
      <c r="R3" s="102"/>
      <c r="S3" s="53">
        <v>4.3526403282828065E-2</v>
      </c>
      <c r="T3" s="102"/>
      <c r="U3" s="53">
        <v>5.7941285729129412E-2</v>
      </c>
      <c r="V3" s="102"/>
      <c r="W3" s="53">
        <v>2.8814416066807597E-2</v>
      </c>
      <c r="X3" s="102"/>
      <c r="Y3" s="53">
        <v>8.6395569154191516E-3</v>
      </c>
      <c r="Z3" s="102"/>
      <c r="AA3" s="53">
        <v>6.9659968554704244E-2</v>
      </c>
      <c r="AB3" s="102"/>
      <c r="AC3" s="53">
        <v>7.5792264298881654E-2</v>
      </c>
      <c r="AD3" s="102"/>
      <c r="AE3" s="53">
        <v>0.10637970395655817</v>
      </c>
      <c r="AF3" s="102"/>
      <c r="AG3" s="53">
        <v>3.3418159256798328E-2</v>
      </c>
      <c r="AH3" s="110"/>
      <c r="AI3" s="108"/>
      <c r="AJ3" s="109"/>
      <c r="AK3" s="109"/>
    </row>
    <row r="4" spans="1:38" ht="15" customHeight="1" x14ac:dyDescent="0.25">
      <c r="A4" s="18" t="s">
        <v>62</v>
      </c>
      <c r="B4">
        <v>70</v>
      </c>
      <c r="C4" s="4">
        <f>$C$3*B4</f>
        <v>0.75811968095905147</v>
      </c>
      <c r="D4">
        <v>50</v>
      </c>
      <c r="E4" s="4">
        <f>$E$3*D4</f>
        <v>7.3827343783792143</v>
      </c>
      <c r="F4">
        <v>30</v>
      </c>
      <c r="G4" s="4">
        <f>$G$3*F4</f>
        <v>1.7648525384804401</v>
      </c>
      <c r="H4">
        <v>75</v>
      </c>
      <c r="I4" s="4">
        <f>$I$3*H4</f>
        <v>13.531553716653738</v>
      </c>
      <c r="J4">
        <v>50</v>
      </c>
      <c r="K4" s="4">
        <f>$K$3*J4</f>
        <v>1.025684623028398</v>
      </c>
      <c r="L4">
        <v>100</v>
      </c>
      <c r="M4" s="4">
        <f>$M$3*L4</f>
        <v>3.538731158035425</v>
      </c>
      <c r="N4">
        <v>0</v>
      </c>
      <c r="O4" s="4">
        <f>$O$3*N4</f>
        <v>0</v>
      </c>
      <c r="P4">
        <v>50</v>
      </c>
      <c r="Q4" s="4">
        <f>$Q$3*P4</f>
        <v>5.4333963015124374</v>
      </c>
      <c r="R4">
        <v>100</v>
      </c>
      <c r="S4" s="4">
        <f>$S$3*R4</f>
        <v>4.3526403282828063</v>
      </c>
      <c r="T4">
        <v>100</v>
      </c>
      <c r="U4" s="4">
        <f>$U$3*T4</f>
        <v>5.7941285729129408</v>
      </c>
      <c r="V4">
        <v>50</v>
      </c>
      <c r="W4" s="4">
        <f>$W$3*V4</f>
        <v>1.4407208033403798</v>
      </c>
      <c r="X4">
        <v>100</v>
      </c>
      <c r="Y4" s="4">
        <f>$Y$3*X4</f>
        <v>0.86395569154191521</v>
      </c>
      <c r="Z4">
        <v>100</v>
      </c>
      <c r="AA4" s="4">
        <f>$AA$3*Z4</f>
        <v>6.9659968554704239</v>
      </c>
      <c r="AB4">
        <v>20</v>
      </c>
      <c r="AC4" s="4">
        <f>$AC$3*AB4</f>
        <v>1.515845285977633</v>
      </c>
      <c r="AD4">
        <v>100</v>
      </c>
      <c r="AE4" s="4">
        <f>$AE$3*AD4</f>
        <v>10.637970395655817</v>
      </c>
      <c r="AF4">
        <v>60</v>
      </c>
      <c r="AG4" s="4">
        <f>$AG$3*AF4</f>
        <v>2.0050895554078996</v>
      </c>
      <c r="AH4">
        <f>SUM(AF4,AD4,AB4,Z4,X4,V4,T4,R4,P4,N4,L4,J4,H4,F4,D4,B4)</f>
        <v>1055</v>
      </c>
      <c r="AI4">
        <f>SUM(AG4,AE4,AC4,AA4,Y4,W4,U4,S4,Q4,O4,M4,K4,I4,G4,E4,C4)</f>
        <v>67.011419885638531</v>
      </c>
      <c r="AJ4">
        <f>RANK(AH4,$AH$4:$AH$23)</f>
        <v>9</v>
      </c>
      <c r="AK4">
        <f t="shared" ref="AK4:AK23" si="0">RANK(AI4,$AI$4:$AI$23)</f>
        <v>8</v>
      </c>
    </row>
    <row r="5" spans="1:38" x14ac:dyDescent="0.25">
      <c r="A5" s="18" t="s">
        <v>64</v>
      </c>
      <c r="B5">
        <v>80</v>
      </c>
      <c r="C5" s="4">
        <f t="shared" ref="C5:C23" si="1">$C$3*B5</f>
        <v>0.86642249252463022</v>
      </c>
      <c r="D5">
        <v>50</v>
      </c>
      <c r="E5" s="4">
        <f t="shared" ref="E5:E23" si="2">$E$3*D5</f>
        <v>7.3827343783792143</v>
      </c>
      <c r="F5">
        <v>30</v>
      </c>
      <c r="G5" s="4">
        <f t="shared" ref="G5:G23" si="3">$G$3*F5</f>
        <v>1.7648525384804401</v>
      </c>
      <c r="H5">
        <v>75</v>
      </c>
      <c r="I5" s="4">
        <f t="shared" ref="I5:I23" si="4">$I$3*H5</f>
        <v>13.531553716653738</v>
      </c>
      <c r="J5">
        <v>100</v>
      </c>
      <c r="K5" s="4">
        <f t="shared" ref="K5:K23" si="5">$K$3*J5</f>
        <v>2.051369246056796</v>
      </c>
      <c r="L5">
        <v>100</v>
      </c>
      <c r="M5" s="4">
        <f t="shared" ref="M5:M23" si="6">$M$3*L5</f>
        <v>3.538731158035425</v>
      </c>
      <c r="N5">
        <v>100</v>
      </c>
      <c r="O5" s="4">
        <f t="shared" ref="O5:O23" si="7">$O$3*N5</f>
        <v>1.352520897216239</v>
      </c>
      <c r="P5">
        <v>100</v>
      </c>
      <c r="Q5" s="4">
        <f t="shared" ref="Q5:Q23" si="8">$Q$3*P5</f>
        <v>10.866792603024875</v>
      </c>
      <c r="R5">
        <v>100</v>
      </c>
      <c r="S5" s="4">
        <f t="shared" ref="S5:S23" si="9">$S$3*R5</f>
        <v>4.3526403282828063</v>
      </c>
      <c r="T5">
        <v>100</v>
      </c>
      <c r="U5" s="4">
        <f t="shared" ref="U5:U23" si="10">$U$3*T5</f>
        <v>5.7941285729129408</v>
      </c>
      <c r="V5">
        <v>50</v>
      </c>
      <c r="W5" s="4">
        <f t="shared" ref="W5:W23" si="11">$W$3*V5</f>
        <v>1.4407208033403798</v>
      </c>
      <c r="X5">
        <v>100</v>
      </c>
      <c r="Y5" s="4">
        <f t="shared" ref="Y5:Y23" si="12">$Y$3*X5</f>
        <v>0.86395569154191521</v>
      </c>
      <c r="Z5">
        <v>40</v>
      </c>
      <c r="AA5" s="4">
        <f t="shared" ref="AA5:AA23" si="13">$AA$3*Z5</f>
        <v>2.7863987421881697</v>
      </c>
      <c r="AB5">
        <v>20</v>
      </c>
      <c r="AC5" s="4">
        <f t="shared" ref="AC5:AC23" si="14">$AC$3*AB5</f>
        <v>1.515845285977633</v>
      </c>
      <c r="AD5">
        <v>100</v>
      </c>
      <c r="AE5" s="4">
        <f t="shared" ref="AE5:AE23" si="15">$AE$3*AD5</f>
        <v>10.637970395655817</v>
      </c>
      <c r="AF5">
        <v>80</v>
      </c>
      <c r="AG5" s="4">
        <f t="shared" ref="AG5:AG23" si="16">$AG$3*AF5</f>
        <v>2.6734527405438664</v>
      </c>
      <c r="AH5">
        <f t="shared" ref="AH5:AH23" si="17">SUM(AF5,AD5,AB5,Z5,X5,V5,T5,R5,P5,N5,L5,J5,H5,F5,D5,B5)</f>
        <v>1225</v>
      </c>
      <c r="AI5">
        <f t="shared" ref="AI5:AI23" si="18">SUM(AG5,AE5,AC5,AA5,Y5,W5,U5,S5,Q5,O5,M5,K5,I5,G5,E5,C5)</f>
        <v>71.420089590814882</v>
      </c>
      <c r="AJ5">
        <f t="shared" ref="AJ5:AJ23" si="19">RANK(AH5,$AH$4:$AH$23)</f>
        <v>3</v>
      </c>
      <c r="AK5">
        <f t="shared" si="0"/>
        <v>6</v>
      </c>
    </row>
    <row r="6" spans="1:38" x14ac:dyDescent="0.25">
      <c r="A6" s="44" t="s">
        <v>18</v>
      </c>
      <c r="B6">
        <v>100</v>
      </c>
      <c r="C6" s="4">
        <f t="shared" si="1"/>
        <v>1.0830281156557879</v>
      </c>
      <c r="D6">
        <v>50</v>
      </c>
      <c r="E6" s="4">
        <f t="shared" si="2"/>
        <v>7.3827343783792143</v>
      </c>
      <c r="F6">
        <v>10</v>
      </c>
      <c r="G6" s="4">
        <f t="shared" si="3"/>
        <v>0.58828417949348</v>
      </c>
      <c r="H6">
        <v>100</v>
      </c>
      <c r="I6" s="4">
        <f t="shared" si="4"/>
        <v>18.042071622204983</v>
      </c>
      <c r="J6">
        <v>100</v>
      </c>
      <c r="K6" s="4">
        <f t="shared" si="5"/>
        <v>2.051369246056796</v>
      </c>
      <c r="L6">
        <v>100</v>
      </c>
      <c r="M6" s="4">
        <f t="shared" si="6"/>
        <v>3.538731158035425</v>
      </c>
      <c r="N6">
        <v>100</v>
      </c>
      <c r="O6" s="4">
        <f t="shared" si="7"/>
        <v>1.352520897216239</v>
      </c>
      <c r="P6">
        <v>100</v>
      </c>
      <c r="Q6" s="4">
        <f t="shared" si="8"/>
        <v>10.866792603024875</v>
      </c>
      <c r="R6">
        <v>100</v>
      </c>
      <c r="S6" s="4">
        <f t="shared" si="9"/>
        <v>4.3526403282828063</v>
      </c>
      <c r="T6">
        <v>100</v>
      </c>
      <c r="U6" s="4">
        <f t="shared" si="10"/>
        <v>5.7941285729129408</v>
      </c>
      <c r="V6">
        <v>60</v>
      </c>
      <c r="W6" s="4">
        <f t="shared" si="11"/>
        <v>1.7288649640084559</v>
      </c>
      <c r="X6">
        <v>100</v>
      </c>
      <c r="Y6" s="4">
        <f t="shared" si="12"/>
        <v>0.86395569154191521</v>
      </c>
      <c r="Z6">
        <v>100</v>
      </c>
      <c r="AA6" s="4">
        <f t="shared" si="13"/>
        <v>6.9659968554704239</v>
      </c>
      <c r="AB6">
        <v>20</v>
      </c>
      <c r="AC6" s="4">
        <f t="shared" si="14"/>
        <v>1.515845285977633</v>
      </c>
      <c r="AD6">
        <v>100</v>
      </c>
      <c r="AE6" s="4">
        <f t="shared" si="15"/>
        <v>10.637970395655817</v>
      </c>
      <c r="AF6">
        <v>70</v>
      </c>
      <c r="AG6" s="4">
        <f t="shared" si="16"/>
        <v>2.3392711479758832</v>
      </c>
      <c r="AH6">
        <f t="shared" si="17"/>
        <v>1310</v>
      </c>
      <c r="AI6" s="26">
        <f t="shared" si="18"/>
        <v>79.104205441892674</v>
      </c>
      <c r="AJ6">
        <f t="shared" si="19"/>
        <v>2</v>
      </c>
      <c r="AK6" s="26">
        <f t="shared" si="0"/>
        <v>2</v>
      </c>
    </row>
    <row r="7" spans="1:38" ht="15.75" x14ac:dyDescent="0.25">
      <c r="A7" s="48" t="s">
        <v>131</v>
      </c>
      <c r="B7">
        <v>75</v>
      </c>
      <c r="C7" s="4">
        <f t="shared" si="1"/>
        <v>0.8122710867418409</v>
      </c>
      <c r="D7">
        <v>50</v>
      </c>
      <c r="E7" s="4">
        <f t="shared" si="2"/>
        <v>7.3827343783792143</v>
      </c>
      <c r="F7">
        <v>20</v>
      </c>
      <c r="G7" s="4">
        <f t="shared" si="3"/>
        <v>1.17656835898696</v>
      </c>
      <c r="H7">
        <v>100</v>
      </c>
      <c r="I7" s="4">
        <f t="shared" si="4"/>
        <v>18.042071622204983</v>
      </c>
      <c r="J7">
        <v>0</v>
      </c>
      <c r="K7" s="4">
        <f t="shared" si="5"/>
        <v>0</v>
      </c>
      <c r="L7">
        <v>100</v>
      </c>
      <c r="M7" s="4">
        <f t="shared" si="6"/>
        <v>3.538731158035425</v>
      </c>
      <c r="N7">
        <v>100</v>
      </c>
      <c r="O7" s="4">
        <f t="shared" si="7"/>
        <v>1.352520897216239</v>
      </c>
      <c r="P7">
        <v>100</v>
      </c>
      <c r="Q7" s="4">
        <f t="shared" si="8"/>
        <v>10.866792603024875</v>
      </c>
      <c r="R7" s="36">
        <v>100</v>
      </c>
      <c r="S7" s="4">
        <f t="shared" si="9"/>
        <v>4.3526403282828063</v>
      </c>
      <c r="T7" s="36">
        <v>100</v>
      </c>
      <c r="U7" s="4">
        <f t="shared" si="10"/>
        <v>5.7941285729129408</v>
      </c>
      <c r="V7">
        <v>50</v>
      </c>
      <c r="W7" s="4">
        <f t="shared" si="11"/>
        <v>1.4407208033403798</v>
      </c>
      <c r="X7">
        <v>100</v>
      </c>
      <c r="Y7" s="4">
        <f t="shared" si="12"/>
        <v>0.86395569154191521</v>
      </c>
      <c r="Z7">
        <v>100</v>
      </c>
      <c r="AA7" s="4">
        <f t="shared" si="13"/>
        <v>6.9659968554704239</v>
      </c>
      <c r="AB7">
        <v>20</v>
      </c>
      <c r="AC7" s="4">
        <f t="shared" si="14"/>
        <v>1.515845285977633</v>
      </c>
      <c r="AD7">
        <v>100</v>
      </c>
      <c r="AE7" s="4">
        <f t="shared" si="15"/>
        <v>10.637970395655817</v>
      </c>
      <c r="AF7">
        <v>80</v>
      </c>
      <c r="AG7" s="4">
        <f t="shared" si="16"/>
        <v>2.6734527405438664</v>
      </c>
      <c r="AH7">
        <f t="shared" si="17"/>
        <v>1195</v>
      </c>
      <c r="AI7" s="26">
        <f t="shared" si="18"/>
        <v>77.416400778315307</v>
      </c>
      <c r="AJ7">
        <f t="shared" si="19"/>
        <v>4</v>
      </c>
      <c r="AK7" s="26">
        <f t="shared" si="0"/>
        <v>3</v>
      </c>
    </row>
    <row r="8" spans="1:38" ht="15.75" x14ac:dyDescent="0.25">
      <c r="A8" s="18" t="s">
        <v>65</v>
      </c>
      <c r="B8">
        <v>100</v>
      </c>
      <c r="C8" s="4">
        <f t="shared" si="1"/>
        <v>1.0830281156557879</v>
      </c>
      <c r="D8">
        <v>50</v>
      </c>
      <c r="E8" s="4">
        <f t="shared" si="2"/>
        <v>7.3827343783792143</v>
      </c>
      <c r="F8">
        <v>10</v>
      </c>
      <c r="G8" s="4">
        <f t="shared" si="3"/>
        <v>0.58828417949348</v>
      </c>
      <c r="H8">
        <v>75</v>
      </c>
      <c r="I8" s="4">
        <f t="shared" si="4"/>
        <v>13.531553716653738</v>
      </c>
      <c r="J8">
        <v>50</v>
      </c>
      <c r="K8" s="4">
        <f t="shared" si="5"/>
        <v>1.025684623028398</v>
      </c>
      <c r="L8">
        <v>100</v>
      </c>
      <c r="M8" s="4">
        <f t="shared" si="6"/>
        <v>3.538731158035425</v>
      </c>
      <c r="N8">
        <v>100</v>
      </c>
      <c r="O8" s="4">
        <f t="shared" si="7"/>
        <v>1.352520897216239</v>
      </c>
      <c r="P8">
        <v>50</v>
      </c>
      <c r="Q8" s="4">
        <f t="shared" si="8"/>
        <v>5.4333963015124374</v>
      </c>
      <c r="R8" s="36">
        <v>100</v>
      </c>
      <c r="S8" s="4">
        <f t="shared" si="9"/>
        <v>4.3526403282828063</v>
      </c>
      <c r="T8" s="36">
        <v>100</v>
      </c>
      <c r="U8" s="4">
        <f t="shared" si="10"/>
        <v>5.7941285729129408</v>
      </c>
      <c r="V8">
        <v>40</v>
      </c>
      <c r="W8" s="4">
        <f t="shared" si="11"/>
        <v>1.1525766426723039</v>
      </c>
      <c r="X8">
        <v>100</v>
      </c>
      <c r="Y8" s="4">
        <f t="shared" si="12"/>
        <v>0.86395569154191521</v>
      </c>
      <c r="Z8">
        <v>10</v>
      </c>
      <c r="AA8" s="4">
        <f t="shared" si="13"/>
        <v>0.69659968554704244</v>
      </c>
      <c r="AB8">
        <v>30</v>
      </c>
      <c r="AC8" s="4">
        <f t="shared" si="14"/>
        <v>2.2737679289664494</v>
      </c>
      <c r="AD8">
        <v>100</v>
      </c>
      <c r="AE8" s="4">
        <f t="shared" si="15"/>
        <v>10.637970395655817</v>
      </c>
      <c r="AF8">
        <v>70</v>
      </c>
      <c r="AG8" s="4">
        <f t="shared" si="16"/>
        <v>2.3392711479758832</v>
      </c>
      <c r="AH8">
        <f t="shared" si="17"/>
        <v>1085</v>
      </c>
      <c r="AI8">
        <f t="shared" si="18"/>
        <v>62.046843763529864</v>
      </c>
      <c r="AJ8">
        <f t="shared" si="19"/>
        <v>7</v>
      </c>
      <c r="AK8">
        <f t="shared" si="0"/>
        <v>10</v>
      </c>
    </row>
    <row r="9" spans="1:38" ht="15.75" x14ac:dyDescent="0.25">
      <c r="A9" s="57" t="s">
        <v>33</v>
      </c>
      <c r="B9">
        <v>80</v>
      </c>
      <c r="C9" s="4">
        <f t="shared" si="1"/>
        <v>0.86642249252463022</v>
      </c>
      <c r="D9">
        <v>50</v>
      </c>
      <c r="E9" s="4">
        <f t="shared" si="2"/>
        <v>7.3827343783792143</v>
      </c>
      <c r="F9">
        <v>10</v>
      </c>
      <c r="G9" s="4">
        <f t="shared" si="3"/>
        <v>0.58828417949348</v>
      </c>
      <c r="H9">
        <v>25</v>
      </c>
      <c r="I9" s="4">
        <f t="shared" si="4"/>
        <v>4.5105179055512457</v>
      </c>
      <c r="J9">
        <v>100</v>
      </c>
      <c r="K9" s="4">
        <f t="shared" si="5"/>
        <v>2.051369246056796</v>
      </c>
      <c r="L9">
        <v>100</v>
      </c>
      <c r="M9" s="4">
        <f t="shared" si="6"/>
        <v>3.538731158035425</v>
      </c>
      <c r="N9">
        <v>100</v>
      </c>
      <c r="O9" s="4">
        <f t="shared" si="7"/>
        <v>1.352520897216239</v>
      </c>
      <c r="P9">
        <v>50</v>
      </c>
      <c r="Q9" s="4">
        <f t="shared" si="8"/>
        <v>5.4333963015124374</v>
      </c>
      <c r="R9" s="36">
        <v>100</v>
      </c>
      <c r="S9" s="4">
        <f t="shared" si="9"/>
        <v>4.3526403282828063</v>
      </c>
      <c r="T9" s="36">
        <v>100</v>
      </c>
      <c r="U9" s="4">
        <f t="shared" si="10"/>
        <v>5.7941285729129408</v>
      </c>
      <c r="V9">
        <v>100</v>
      </c>
      <c r="W9" s="4">
        <f t="shared" si="11"/>
        <v>2.8814416066807595</v>
      </c>
      <c r="X9">
        <v>50</v>
      </c>
      <c r="Y9" s="4">
        <f t="shared" si="12"/>
        <v>0.4319778457709576</v>
      </c>
      <c r="Z9">
        <v>100</v>
      </c>
      <c r="AA9" s="4">
        <f t="shared" si="13"/>
        <v>6.9659968554704239</v>
      </c>
      <c r="AB9">
        <v>10</v>
      </c>
      <c r="AC9" s="4">
        <f t="shared" si="14"/>
        <v>0.75792264298881651</v>
      </c>
      <c r="AD9" s="37">
        <v>0</v>
      </c>
      <c r="AE9" s="4">
        <f t="shared" si="15"/>
        <v>0</v>
      </c>
      <c r="AF9">
        <v>75</v>
      </c>
      <c r="AG9" s="4">
        <f t="shared" si="16"/>
        <v>2.5063619442598748</v>
      </c>
      <c r="AH9">
        <f t="shared" si="17"/>
        <v>1050</v>
      </c>
      <c r="AI9" s="46">
        <f t="shared" si="18"/>
        <v>49.414446355136036</v>
      </c>
      <c r="AJ9">
        <f t="shared" si="19"/>
        <v>10</v>
      </c>
      <c r="AK9" s="46">
        <f t="shared" si="0"/>
        <v>16</v>
      </c>
    </row>
    <row r="10" spans="1:38" ht="15.75" x14ac:dyDescent="0.25">
      <c r="A10" s="20" t="s">
        <v>3</v>
      </c>
      <c r="B10">
        <v>60</v>
      </c>
      <c r="C10" s="4">
        <f t="shared" si="1"/>
        <v>0.64981686939347272</v>
      </c>
      <c r="D10">
        <v>50</v>
      </c>
      <c r="E10" s="4">
        <f t="shared" si="2"/>
        <v>7.3827343783792143</v>
      </c>
      <c r="F10">
        <v>30</v>
      </c>
      <c r="G10" s="4">
        <f t="shared" si="3"/>
        <v>1.7648525384804401</v>
      </c>
      <c r="H10">
        <v>25</v>
      </c>
      <c r="I10" s="4">
        <f t="shared" si="4"/>
        <v>4.5105179055512457</v>
      </c>
      <c r="J10">
        <v>50</v>
      </c>
      <c r="K10" s="4">
        <f t="shared" si="5"/>
        <v>1.025684623028398</v>
      </c>
      <c r="L10">
        <v>0</v>
      </c>
      <c r="M10" s="4">
        <f t="shared" si="6"/>
        <v>0</v>
      </c>
      <c r="N10">
        <v>0</v>
      </c>
      <c r="O10" s="4">
        <f t="shared" si="7"/>
        <v>0</v>
      </c>
      <c r="P10">
        <v>100</v>
      </c>
      <c r="Q10" s="4">
        <f t="shared" si="8"/>
        <v>10.866792603024875</v>
      </c>
      <c r="R10" s="36">
        <v>100</v>
      </c>
      <c r="S10" s="4">
        <f t="shared" si="9"/>
        <v>4.3526403282828063</v>
      </c>
      <c r="T10" s="36">
        <v>100</v>
      </c>
      <c r="U10" s="4">
        <f t="shared" si="10"/>
        <v>5.7941285729129408</v>
      </c>
      <c r="V10">
        <v>10</v>
      </c>
      <c r="W10" s="4">
        <f t="shared" si="11"/>
        <v>0.28814416066807597</v>
      </c>
      <c r="X10">
        <v>100</v>
      </c>
      <c r="Y10" s="4">
        <f t="shared" si="12"/>
        <v>0.86395569154191521</v>
      </c>
      <c r="Z10">
        <v>10</v>
      </c>
      <c r="AA10" s="4">
        <f t="shared" si="13"/>
        <v>0.69659968554704244</v>
      </c>
      <c r="AB10">
        <v>20</v>
      </c>
      <c r="AC10" s="4">
        <f t="shared" si="14"/>
        <v>1.515845285977633</v>
      </c>
      <c r="AD10" s="37">
        <v>100</v>
      </c>
      <c r="AE10" s="4">
        <f t="shared" si="15"/>
        <v>10.637970395655817</v>
      </c>
      <c r="AF10">
        <v>60</v>
      </c>
      <c r="AG10" s="4">
        <f t="shared" si="16"/>
        <v>2.0050895554078996</v>
      </c>
      <c r="AH10">
        <f t="shared" si="17"/>
        <v>815</v>
      </c>
      <c r="AI10">
        <f t="shared" si="18"/>
        <v>52.354772593851777</v>
      </c>
      <c r="AJ10">
        <f t="shared" si="19"/>
        <v>18</v>
      </c>
      <c r="AK10">
        <f t="shared" si="0"/>
        <v>15</v>
      </c>
    </row>
    <row r="11" spans="1:38" ht="15.75" x14ac:dyDescent="0.25">
      <c r="A11" s="56" t="s">
        <v>10</v>
      </c>
      <c r="B11">
        <v>60</v>
      </c>
      <c r="C11" s="4">
        <f t="shared" si="1"/>
        <v>0.64981686939347272</v>
      </c>
      <c r="D11">
        <v>50</v>
      </c>
      <c r="E11" s="4">
        <f t="shared" si="2"/>
        <v>7.3827343783792143</v>
      </c>
      <c r="F11">
        <v>10</v>
      </c>
      <c r="G11" s="4">
        <f t="shared" si="3"/>
        <v>0.58828417949348</v>
      </c>
      <c r="H11">
        <v>25</v>
      </c>
      <c r="I11" s="4">
        <f t="shared" si="4"/>
        <v>4.5105179055512457</v>
      </c>
      <c r="J11">
        <v>50</v>
      </c>
      <c r="K11" s="4">
        <f t="shared" si="5"/>
        <v>1.025684623028398</v>
      </c>
      <c r="L11">
        <v>100</v>
      </c>
      <c r="M11" s="4">
        <f t="shared" si="6"/>
        <v>3.538731158035425</v>
      </c>
      <c r="N11">
        <v>100</v>
      </c>
      <c r="O11" s="4">
        <f t="shared" si="7"/>
        <v>1.352520897216239</v>
      </c>
      <c r="P11">
        <v>0</v>
      </c>
      <c r="Q11" s="4">
        <f t="shared" si="8"/>
        <v>0</v>
      </c>
      <c r="R11" s="36">
        <v>100</v>
      </c>
      <c r="S11" s="4">
        <f t="shared" si="9"/>
        <v>4.3526403282828063</v>
      </c>
      <c r="T11" s="36">
        <v>0</v>
      </c>
      <c r="U11" s="4">
        <f t="shared" si="10"/>
        <v>0</v>
      </c>
      <c r="V11">
        <v>100</v>
      </c>
      <c r="W11" s="4">
        <f t="shared" si="11"/>
        <v>2.8814416066807595</v>
      </c>
      <c r="X11">
        <v>100</v>
      </c>
      <c r="Y11" s="4">
        <f t="shared" si="12"/>
        <v>0.86395569154191521</v>
      </c>
      <c r="Z11">
        <v>100</v>
      </c>
      <c r="AA11" s="4">
        <f t="shared" si="13"/>
        <v>6.9659968554704239</v>
      </c>
      <c r="AB11">
        <v>40</v>
      </c>
      <c r="AC11" s="4">
        <f t="shared" si="14"/>
        <v>3.031690571955266</v>
      </c>
      <c r="AD11">
        <v>0</v>
      </c>
      <c r="AE11" s="4">
        <f t="shared" si="15"/>
        <v>0</v>
      </c>
      <c r="AF11">
        <v>65</v>
      </c>
      <c r="AG11" s="4">
        <f t="shared" si="16"/>
        <v>2.1721803516918912</v>
      </c>
      <c r="AH11">
        <f t="shared" si="17"/>
        <v>900</v>
      </c>
      <c r="AI11" s="46">
        <f t="shared" si="18"/>
        <v>39.316195416720539</v>
      </c>
      <c r="AJ11">
        <f t="shared" si="19"/>
        <v>14</v>
      </c>
      <c r="AK11" s="46">
        <f t="shared" si="0"/>
        <v>19</v>
      </c>
    </row>
    <row r="12" spans="1:38" ht="15.75" x14ac:dyDescent="0.25">
      <c r="A12" s="44" t="s">
        <v>161</v>
      </c>
      <c r="B12">
        <v>60</v>
      </c>
      <c r="C12" s="4">
        <f t="shared" si="1"/>
        <v>0.64981686939347272</v>
      </c>
      <c r="D12">
        <v>50</v>
      </c>
      <c r="E12" s="4">
        <f t="shared" si="2"/>
        <v>7.3827343783792143</v>
      </c>
      <c r="F12">
        <v>20</v>
      </c>
      <c r="G12" s="4">
        <f t="shared" si="3"/>
        <v>1.17656835898696</v>
      </c>
      <c r="H12">
        <v>75</v>
      </c>
      <c r="I12" s="4">
        <f t="shared" si="4"/>
        <v>13.531553716653738</v>
      </c>
      <c r="J12">
        <v>100</v>
      </c>
      <c r="K12" s="4">
        <f t="shared" si="5"/>
        <v>2.051369246056796</v>
      </c>
      <c r="L12">
        <v>100</v>
      </c>
      <c r="M12" s="4">
        <f t="shared" si="6"/>
        <v>3.538731158035425</v>
      </c>
      <c r="N12">
        <v>100</v>
      </c>
      <c r="O12" s="4">
        <f t="shared" si="7"/>
        <v>1.352520897216239</v>
      </c>
      <c r="P12">
        <v>100</v>
      </c>
      <c r="Q12" s="4">
        <f t="shared" si="8"/>
        <v>10.866792603024875</v>
      </c>
      <c r="R12" s="36">
        <v>100</v>
      </c>
      <c r="S12" s="4">
        <f t="shared" si="9"/>
        <v>4.3526403282828063</v>
      </c>
      <c r="T12" s="36">
        <v>100</v>
      </c>
      <c r="U12" s="4">
        <f t="shared" si="10"/>
        <v>5.7941285729129408</v>
      </c>
      <c r="V12">
        <v>50</v>
      </c>
      <c r="W12" s="4">
        <f t="shared" si="11"/>
        <v>1.4407208033403798</v>
      </c>
      <c r="X12">
        <v>50</v>
      </c>
      <c r="Y12" s="4">
        <f t="shared" si="12"/>
        <v>0.4319778457709576</v>
      </c>
      <c r="Z12">
        <v>100</v>
      </c>
      <c r="AA12" s="4">
        <f t="shared" si="13"/>
        <v>6.9659968554704239</v>
      </c>
      <c r="AB12">
        <v>30</v>
      </c>
      <c r="AC12" s="4">
        <f t="shared" si="14"/>
        <v>2.2737679289664494</v>
      </c>
      <c r="AD12">
        <v>100</v>
      </c>
      <c r="AE12" s="4">
        <f t="shared" si="15"/>
        <v>10.637970395655817</v>
      </c>
      <c r="AF12">
        <v>50</v>
      </c>
      <c r="AG12" s="4">
        <f t="shared" si="16"/>
        <v>1.6709079628399164</v>
      </c>
      <c r="AH12">
        <f t="shared" si="17"/>
        <v>1185</v>
      </c>
      <c r="AI12" s="26">
        <f t="shared" si="18"/>
        <v>74.118197920986404</v>
      </c>
      <c r="AJ12">
        <f t="shared" si="19"/>
        <v>6</v>
      </c>
      <c r="AK12" s="26">
        <f t="shared" si="0"/>
        <v>4</v>
      </c>
    </row>
    <row r="13" spans="1:38" ht="15.75" x14ac:dyDescent="0.25">
      <c r="A13" s="45" t="s">
        <v>390</v>
      </c>
      <c r="B13">
        <v>100</v>
      </c>
      <c r="C13" s="4">
        <f t="shared" si="1"/>
        <v>1.0830281156557879</v>
      </c>
      <c r="D13">
        <v>75</v>
      </c>
      <c r="E13" s="4">
        <f t="shared" si="2"/>
        <v>11.074101567568821</v>
      </c>
      <c r="F13">
        <v>70</v>
      </c>
      <c r="G13" s="4">
        <f t="shared" si="3"/>
        <v>4.1179892564543605</v>
      </c>
      <c r="H13">
        <v>100</v>
      </c>
      <c r="I13" s="4">
        <f t="shared" si="4"/>
        <v>18.042071622204983</v>
      </c>
      <c r="J13">
        <v>100</v>
      </c>
      <c r="K13" s="4">
        <f t="shared" si="5"/>
        <v>2.051369246056796</v>
      </c>
      <c r="L13">
        <v>100</v>
      </c>
      <c r="M13" s="4">
        <f t="shared" si="6"/>
        <v>3.538731158035425</v>
      </c>
      <c r="N13">
        <v>100</v>
      </c>
      <c r="O13" s="4">
        <f t="shared" si="7"/>
        <v>1.352520897216239</v>
      </c>
      <c r="P13">
        <v>100</v>
      </c>
      <c r="Q13" s="4">
        <f t="shared" si="8"/>
        <v>10.866792603024875</v>
      </c>
      <c r="R13" s="36">
        <v>100</v>
      </c>
      <c r="S13" s="4">
        <f t="shared" si="9"/>
        <v>4.3526403282828063</v>
      </c>
      <c r="T13" s="36">
        <v>100</v>
      </c>
      <c r="U13" s="4">
        <f t="shared" si="10"/>
        <v>5.7941285729129408</v>
      </c>
      <c r="V13">
        <v>40</v>
      </c>
      <c r="W13" s="4">
        <f t="shared" si="11"/>
        <v>1.1525766426723039</v>
      </c>
      <c r="X13">
        <v>100</v>
      </c>
      <c r="Y13" s="4">
        <f t="shared" si="12"/>
        <v>0.86395569154191521</v>
      </c>
      <c r="Z13">
        <v>100</v>
      </c>
      <c r="AA13" s="4">
        <f t="shared" si="13"/>
        <v>6.9659968554704239</v>
      </c>
      <c r="AB13">
        <v>30</v>
      </c>
      <c r="AC13" s="4">
        <f t="shared" si="14"/>
        <v>2.2737679289664494</v>
      </c>
      <c r="AD13">
        <v>100</v>
      </c>
      <c r="AE13" s="4">
        <f t="shared" si="15"/>
        <v>10.637970395655817</v>
      </c>
      <c r="AF13">
        <v>90</v>
      </c>
      <c r="AG13" s="4">
        <f t="shared" si="16"/>
        <v>3.0076343331118496</v>
      </c>
      <c r="AH13" s="7">
        <f t="shared" si="17"/>
        <v>1405</v>
      </c>
      <c r="AI13" s="7">
        <f t="shared" si="18"/>
        <v>87.175275214831785</v>
      </c>
      <c r="AJ13" s="7">
        <f t="shared" si="19"/>
        <v>1</v>
      </c>
      <c r="AK13" s="7">
        <f t="shared" si="0"/>
        <v>1</v>
      </c>
    </row>
    <row r="14" spans="1:38" ht="15.75" x14ac:dyDescent="0.25">
      <c r="A14" s="48" t="s">
        <v>35</v>
      </c>
      <c r="B14">
        <v>65</v>
      </c>
      <c r="C14" s="4">
        <f t="shared" si="1"/>
        <v>0.70396827517626215</v>
      </c>
      <c r="D14">
        <v>75</v>
      </c>
      <c r="E14" s="4">
        <f t="shared" si="2"/>
        <v>11.074101567568821</v>
      </c>
      <c r="F14">
        <v>50</v>
      </c>
      <c r="G14" s="4">
        <f t="shared" si="3"/>
        <v>2.9414208974674003</v>
      </c>
      <c r="H14">
        <v>100</v>
      </c>
      <c r="I14" s="4">
        <f t="shared" si="4"/>
        <v>18.042071622204983</v>
      </c>
      <c r="J14">
        <v>0</v>
      </c>
      <c r="K14" s="4">
        <f t="shared" si="5"/>
        <v>0</v>
      </c>
      <c r="L14">
        <v>100</v>
      </c>
      <c r="M14" s="4">
        <f t="shared" si="6"/>
        <v>3.538731158035425</v>
      </c>
      <c r="N14">
        <v>100</v>
      </c>
      <c r="O14" s="4">
        <f t="shared" si="7"/>
        <v>1.352520897216239</v>
      </c>
      <c r="P14">
        <v>100</v>
      </c>
      <c r="Q14" s="4">
        <f t="shared" si="8"/>
        <v>10.866792603024875</v>
      </c>
      <c r="R14" s="36">
        <v>100</v>
      </c>
      <c r="S14" s="4">
        <f t="shared" si="9"/>
        <v>4.3526403282828063</v>
      </c>
      <c r="T14" s="36">
        <v>100</v>
      </c>
      <c r="U14" s="4">
        <f t="shared" si="10"/>
        <v>5.7941285729129408</v>
      </c>
      <c r="V14">
        <v>90</v>
      </c>
      <c r="W14" s="4">
        <f t="shared" si="11"/>
        <v>2.5932974460126839</v>
      </c>
      <c r="X14">
        <v>100</v>
      </c>
      <c r="Y14" s="4">
        <f t="shared" si="12"/>
        <v>0.86395569154191521</v>
      </c>
      <c r="Z14">
        <v>100</v>
      </c>
      <c r="AA14" s="4">
        <f t="shared" si="13"/>
        <v>6.9659968554704239</v>
      </c>
      <c r="AB14">
        <v>30</v>
      </c>
      <c r="AC14" s="4">
        <f t="shared" si="14"/>
        <v>2.2737679289664494</v>
      </c>
      <c r="AD14">
        <v>0</v>
      </c>
      <c r="AE14" s="4">
        <f t="shared" si="15"/>
        <v>0</v>
      </c>
      <c r="AF14">
        <v>80</v>
      </c>
      <c r="AG14" s="4">
        <f t="shared" si="16"/>
        <v>2.6734527405438664</v>
      </c>
      <c r="AH14">
        <f t="shared" si="17"/>
        <v>1190</v>
      </c>
      <c r="AI14" s="26">
        <f t="shared" si="18"/>
        <v>74.036846584425092</v>
      </c>
      <c r="AJ14">
        <f t="shared" si="19"/>
        <v>5</v>
      </c>
      <c r="AK14" s="26">
        <f t="shared" si="0"/>
        <v>5</v>
      </c>
    </row>
    <row r="15" spans="1:38" x14ac:dyDescent="0.25">
      <c r="A15" s="43" t="s">
        <v>52</v>
      </c>
      <c r="B15">
        <v>70</v>
      </c>
      <c r="C15" s="4">
        <f t="shared" si="1"/>
        <v>0.75811968095905147</v>
      </c>
      <c r="D15">
        <v>50</v>
      </c>
      <c r="E15" s="4">
        <f t="shared" si="2"/>
        <v>7.3827343783792143</v>
      </c>
      <c r="F15">
        <v>10</v>
      </c>
      <c r="G15" s="4">
        <f t="shared" si="3"/>
        <v>0.58828417949348</v>
      </c>
      <c r="H15">
        <v>0</v>
      </c>
      <c r="I15" s="4">
        <f t="shared" si="4"/>
        <v>0</v>
      </c>
      <c r="J15">
        <v>50</v>
      </c>
      <c r="K15" s="4">
        <f t="shared" si="5"/>
        <v>1.025684623028398</v>
      </c>
      <c r="L15">
        <v>100</v>
      </c>
      <c r="M15" s="4">
        <f t="shared" si="6"/>
        <v>3.538731158035425</v>
      </c>
      <c r="N15">
        <v>100</v>
      </c>
      <c r="O15" s="4">
        <f t="shared" si="7"/>
        <v>1.352520897216239</v>
      </c>
      <c r="P15">
        <v>0</v>
      </c>
      <c r="Q15" s="4">
        <f t="shared" si="8"/>
        <v>0</v>
      </c>
      <c r="R15">
        <v>100</v>
      </c>
      <c r="S15" s="4">
        <f t="shared" si="9"/>
        <v>4.3526403282828063</v>
      </c>
      <c r="T15">
        <v>100</v>
      </c>
      <c r="U15" s="4">
        <f t="shared" si="10"/>
        <v>5.7941285729129408</v>
      </c>
      <c r="V15">
        <v>40</v>
      </c>
      <c r="W15" s="4">
        <f t="shared" si="11"/>
        <v>1.1525766426723039</v>
      </c>
      <c r="X15">
        <v>50</v>
      </c>
      <c r="Y15" s="4">
        <f t="shared" si="12"/>
        <v>0.4319778457709576</v>
      </c>
      <c r="Z15">
        <v>10</v>
      </c>
      <c r="AA15" s="4">
        <f t="shared" si="13"/>
        <v>0.69659968554704244</v>
      </c>
      <c r="AB15">
        <v>20</v>
      </c>
      <c r="AC15" s="4">
        <f t="shared" si="14"/>
        <v>1.515845285977633</v>
      </c>
      <c r="AD15">
        <v>0</v>
      </c>
      <c r="AE15" s="4">
        <f t="shared" si="15"/>
        <v>0</v>
      </c>
      <c r="AF15">
        <v>50</v>
      </c>
      <c r="AG15" s="4">
        <f t="shared" si="16"/>
        <v>1.6709079628399164</v>
      </c>
      <c r="AH15">
        <f t="shared" si="17"/>
        <v>750</v>
      </c>
      <c r="AI15" s="29">
        <f t="shared" si="18"/>
        <v>30.260751241115408</v>
      </c>
      <c r="AJ15">
        <f t="shared" si="19"/>
        <v>19</v>
      </c>
      <c r="AK15" s="29">
        <f t="shared" si="0"/>
        <v>20</v>
      </c>
    </row>
    <row r="16" spans="1:38" x14ac:dyDescent="0.25">
      <c r="A16" s="20" t="s">
        <v>54</v>
      </c>
      <c r="B16">
        <v>60</v>
      </c>
      <c r="C16" s="4">
        <f t="shared" si="1"/>
        <v>0.64981686939347272</v>
      </c>
      <c r="D16">
        <v>50</v>
      </c>
      <c r="E16" s="4">
        <f t="shared" si="2"/>
        <v>7.3827343783792143</v>
      </c>
      <c r="F16">
        <v>20</v>
      </c>
      <c r="G16" s="4">
        <f t="shared" si="3"/>
        <v>1.17656835898696</v>
      </c>
      <c r="H16">
        <v>50</v>
      </c>
      <c r="I16" s="4">
        <f t="shared" si="4"/>
        <v>9.0210358111024913</v>
      </c>
      <c r="J16">
        <v>0</v>
      </c>
      <c r="K16" s="4">
        <f t="shared" si="5"/>
        <v>0</v>
      </c>
      <c r="L16">
        <v>0</v>
      </c>
      <c r="M16" s="4">
        <f t="shared" si="6"/>
        <v>0</v>
      </c>
      <c r="N16">
        <v>100</v>
      </c>
      <c r="O16" s="4">
        <f t="shared" si="7"/>
        <v>1.352520897216239</v>
      </c>
      <c r="P16">
        <v>50</v>
      </c>
      <c r="Q16" s="4">
        <f t="shared" si="8"/>
        <v>5.4333963015124374</v>
      </c>
      <c r="R16">
        <v>100</v>
      </c>
      <c r="S16" s="4">
        <f t="shared" si="9"/>
        <v>4.3526403282828063</v>
      </c>
      <c r="T16">
        <v>100</v>
      </c>
      <c r="U16" s="4">
        <f t="shared" si="10"/>
        <v>5.7941285729129408</v>
      </c>
      <c r="V16">
        <v>40</v>
      </c>
      <c r="W16" s="4">
        <f t="shared" si="11"/>
        <v>1.1525766426723039</v>
      </c>
      <c r="X16">
        <v>50</v>
      </c>
      <c r="Y16" s="4">
        <f t="shared" si="12"/>
        <v>0.4319778457709576</v>
      </c>
      <c r="Z16">
        <v>30</v>
      </c>
      <c r="AA16" s="4">
        <f t="shared" si="13"/>
        <v>2.0897990566411275</v>
      </c>
      <c r="AB16">
        <v>30</v>
      </c>
      <c r="AC16" s="4">
        <f t="shared" si="14"/>
        <v>2.2737679289664494</v>
      </c>
      <c r="AD16">
        <v>100</v>
      </c>
      <c r="AE16" s="4">
        <f t="shared" si="15"/>
        <v>10.637970395655817</v>
      </c>
      <c r="AF16">
        <v>65</v>
      </c>
      <c r="AG16" s="4">
        <f t="shared" si="16"/>
        <v>2.1721803516918912</v>
      </c>
      <c r="AH16">
        <f t="shared" si="17"/>
        <v>845</v>
      </c>
      <c r="AI16">
        <f t="shared" si="18"/>
        <v>53.92111373918511</v>
      </c>
      <c r="AJ16">
        <f t="shared" si="19"/>
        <v>16</v>
      </c>
      <c r="AK16">
        <f t="shared" si="0"/>
        <v>13</v>
      </c>
    </row>
    <row r="17" spans="1:37" x14ac:dyDescent="0.25">
      <c r="A17" s="20" t="s">
        <v>55</v>
      </c>
      <c r="B17">
        <v>60</v>
      </c>
      <c r="C17" s="4">
        <f t="shared" si="1"/>
        <v>0.64981686939347272</v>
      </c>
      <c r="D17">
        <v>75</v>
      </c>
      <c r="E17" s="4">
        <f t="shared" si="2"/>
        <v>11.074101567568821</v>
      </c>
      <c r="F17">
        <v>30</v>
      </c>
      <c r="G17" s="4">
        <f t="shared" si="3"/>
        <v>1.7648525384804401</v>
      </c>
      <c r="H17">
        <v>25</v>
      </c>
      <c r="I17" s="4">
        <f t="shared" si="4"/>
        <v>4.5105179055512457</v>
      </c>
      <c r="J17">
        <v>0</v>
      </c>
      <c r="K17" s="4">
        <f t="shared" si="5"/>
        <v>0</v>
      </c>
      <c r="L17">
        <v>100</v>
      </c>
      <c r="M17" s="4">
        <f t="shared" si="6"/>
        <v>3.538731158035425</v>
      </c>
      <c r="N17">
        <v>100</v>
      </c>
      <c r="O17" s="4">
        <f t="shared" si="7"/>
        <v>1.352520897216239</v>
      </c>
      <c r="P17">
        <v>50</v>
      </c>
      <c r="Q17" s="4">
        <f t="shared" si="8"/>
        <v>5.4333963015124374</v>
      </c>
      <c r="R17">
        <v>100</v>
      </c>
      <c r="S17" s="4">
        <f t="shared" si="9"/>
        <v>4.3526403282828063</v>
      </c>
      <c r="T17">
        <v>100</v>
      </c>
      <c r="U17" s="4">
        <f t="shared" si="10"/>
        <v>5.7941285729129408</v>
      </c>
      <c r="V17">
        <v>30</v>
      </c>
      <c r="W17" s="4">
        <f t="shared" si="11"/>
        <v>0.86443248200422795</v>
      </c>
      <c r="X17">
        <v>100</v>
      </c>
      <c r="Y17" s="4">
        <f t="shared" si="12"/>
        <v>0.86395569154191521</v>
      </c>
      <c r="Z17">
        <v>100</v>
      </c>
      <c r="AA17" s="4">
        <f t="shared" si="13"/>
        <v>6.9659968554704239</v>
      </c>
      <c r="AB17">
        <v>40</v>
      </c>
      <c r="AC17" s="4">
        <f t="shared" si="14"/>
        <v>3.031690571955266</v>
      </c>
      <c r="AD17">
        <v>100</v>
      </c>
      <c r="AE17" s="4">
        <f t="shared" si="15"/>
        <v>10.637970395655817</v>
      </c>
      <c r="AF17">
        <v>70</v>
      </c>
      <c r="AG17" s="4">
        <f t="shared" si="16"/>
        <v>2.3392711479758832</v>
      </c>
      <c r="AH17">
        <f t="shared" si="17"/>
        <v>1080</v>
      </c>
      <c r="AI17">
        <f t="shared" si="18"/>
        <v>63.174023283557361</v>
      </c>
      <c r="AJ17">
        <f t="shared" si="19"/>
        <v>8</v>
      </c>
      <c r="AK17">
        <f t="shared" si="0"/>
        <v>9</v>
      </c>
    </row>
    <row r="18" spans="1:37" x14ac:dyDescent="0.25">
      <c r="A18" s="20" t="s">
        <v>61</v>
      </c>
      <c r="B18">
        <v>60</v>
      </c>
      <c r="C18" s="4">
        <f t="shared" si="1"/>
        <v>0.64981686939347272</v>
      </c>
      <c r="D18">
        <v>50</v>
      </c>
      <c r="E18" s="4">
        <f t="shared" si="2"/>
        <v>7.3827343783792143</v>
      </c>
      <c r="F18">
        <v>30</v>
      </c>
      <c r="G18" s="4">
        <f t="shared" si="3"/>
        <v>1.7648525384804401</v>
      </c>
      <c r="H18">
        <v>25</v>
      </c>
      <c r="I18" s="4">
        <f t="shared" si="4"/>
        <v>4.5105179055512457</v>
      </c>
      <c r="J18">
        <v>50</v>
      </c>
      <c r="K18" s="4">
        <f t="shared" si="5"/>
        <v>1.025684623028398</v>
      </c>
      <c r="L18">
        <v>0</v>
      </c>
      <c r="M18" s="4">
        <f t="shared" si="6"/>
        <v>0</v>
      </c>
      <c r="N18">
        <v>0</v>
      </c>
      <c r="O18" s="4">
        <f t="shared" si="7"/>
        <v>0</v>
      </c>
      <c r="P18">
        <v>50</v>
      </c>
      <c r="Q18" s="4">
        <f t="shared" si="8"/>
        <v>5.4333963015124374</v>
      </c>
      <c r="R18">
        <v>100</v>
      </c>
      <c r="S18" s="4">
        <f t="shared" si="9"/>
        <v>4.3526403282828063</v>
      </c>
      <c r="T18">
        <v>100</v>
      </c>
      <c r="U18" s="4">
        <f t="shared" si="10"/>
        <v>5.7941285729129408</v>
      </c>
      <c r="V18">
        <v>40</v>
      </c>
      <c r="W18" s="4">
        <f t="shared" si="11"/>
        <v>1.1525766426723039</v>
      </c>
      <c r="X18">
        <v>50</v>
      </c>
      <c r="Y18" s="4">
        <f t="shared" si="12"/>
        <v>0.4319778457709576</v>
      </c>
      <c r="Z18">
        <v>100</v>
      </c>
      <c r="AA18" s="4">
        <f t="shared" si="13"/>
        <v>6.9659968554704239</v>
      </c>
      <c r="AB18">
        <v>20</v>
      </c>
      <c r="AC18" s="4">
        <f t="shared" si="14"/>
        <v>1.515845285977633</v>
      </c>
      <c r="AD18">
        <v>100</v>
      </c>
      <c r="AE18" s="4">
        <f t="shared" si="15"/>
        <v>10.637970395655817</v>
      </c>
      <c r="AF18">
        <v>65</v>
      </c>
      <c r="AG18" s="4">
        <f t="shared" si="16"/>
        <v>2.1721803516918912</v>
      </c>
      <c r="AH18">
        <f t="shared" si="17"/>
        <v>840</v>
      </c>
      <c r="AI18">
        <f t="shared" si="18"/>
        <v>53.790318894779986</v>
      </c>
      <c r="AJ18">
        <f t="shared" si="19"/>
        <v>17</v>
      </c>
      <c r="AK18">
        <f t="shared" si="0"/>
        <v>14</v>
      </c>
    </row>
    <row r="19" spans="1:37" x14ac:dyDescent="0.25">
      <c r="A19" s="20" t="s">
        <v>59</v>
      </c>
      <c r="B19">
        <v>60</v>
      </c>
      <c r="C19" s="4">
        <f t="shared" si="1"/>
        <v>0.64981686939347272</v>
      </c>
      <c r="D19">
        <v>75</v>
      </c>
      <c r="E19" s="4">
        <f t="shared" si="2"/>
        <v>11.074101567568821</v>
      </c>
      <c r="F19">
        <v>20</v>
      </c>
      <c r="G19" s="4">
        <f t="shared" si="3"/>
        <v>1.17656835898696</v>
      </c>
      <c r="H19">
        <v>75</v>
      </c>
      <c r="I19" s="4">
        <f t="shared" si="4"/>
        <v>13.531553716653738</v>
      </c>
      <c r="J19">
        <v>0</v>
      </c>
      <c r="K19" s="4">
        <f t="shared" si="5"/>
        <v>0</v>
      </c>
      <c r="L19">
        <v>100</v>
      </c>
      <c r="M19" s="4">
        <f t="shared" si="6"/>
        <v>3.538731158035425</v>
      </c>
      <c r="N19">
        <v>0</v>
      </c>
      <c r="O19" s="4">
        <f t="shared" si="7"/>
        <v>0</v>
      </c>
      <c r="P19">
        <v>100</v>
      </c>
      <c r="Q19" s="4">
        <f t="shared" si="8"/>
        <v>10.866792603024875</v>
      </c>
      <c r="R19">
        <v>100</v>
      </c>
      <c r="S19" s="4">
        <f t="shared" si="9"/>
        <v>4.3526403282828063</v>
      </c>
      <c r="T19">
        <v>100</v>
      </c>
      <c r="U19" s="4">
        <f t="shared" si="10"/>
        <v>5.7941285729129408</v>
      </c>
      <c r="V19">
        <v>20</v>
      </c>
      <c r="W19" s="4">
        <f t="shared" si="11"/>
        <v>0.57628832133615193</v>
      </c>
      <c r="X19">
        <v>50</v>
      </c>
      <c r="Y19" s="4">
        <f t="shared" si="12"/>
        <v>0.4319778457709576</v>
      </c>
      <c r="Z19">
        <v>40</v>
      </c>
      <c r="AA19" s="4">
        <f t="shared" si="13"/>
        <v>2.7863987421881697</v>
      </c>
      <c r="AB19">
        <v>10</v>
      </c>
      <c r="AC19" s="4">
        <f t="shared" si="14"/>
        <v>0.75792264298881651</v>
      </c>
      <c r="AD19">
        <v>100</v>
      </c>
      <c r="AE19" s="4">
        <f t="shared" si="15"/>
        <v>10.637970395655817</v>
      </c>
      <c r="AF19">
        <v>80</v>
      </c>
      <c r="AG19" s="4">
        <f t="shared" si="16"/>
        <v>2.6734527405438664</v>
      </c>
      <c r="AH19">
        <f t="shared" si="17"/>
        <v>930</v>
      </c>
      <c r="AI19">
        <f t="shared" si="18"/>
        <v>68.848343863342819</v>
      </c>
      <c r="AJ19">
        <f t="shared" si="19"/>
        <v>12</v>
      </c>
      <c r="AK19">
        <f t="shared" si="0"/>
        <v>7</v>
      </c>
    </row>
    <row r="20" spans="1:37" x14ac:dyDescent="0.25">
      <c r="A20" s="18" t="s">
        <v>58</v>
      </c>
      <c r="B20">
        <v>70</v>
      </c>
      <c r="C20" s="4">
        <f t="shared" si="1"/>
        <v>0.75811968095905147</v>
      </c>
      <c r="D20">
        <v>75</v>
      </c>
      <c r="E20" s="4">
        <f t="shared" si="2"/>
        <v>11.074101567568821</v>
      </c>
      <c r="F20">
        <v>20</v>
      </c>
      <c r="G20" s="4">
        <f t="shared" si="3"/>
        <v>1.17656835898696</v>
      </c>
      <c r="H20">
        <v>100</v>
      </c>
      <c r="I20" s="4">
        <f t="shared" si="4"/>
        <v>18.042071622204983</v>
      </c>
      <c r="J20">
        <v>25</v>
      </c>
      <c r="K20" s="4">
        <f t="shared" si="5"/>
        <v>0.51284231151419901</v>
      </c>
      <c r="L20">
        <v>0</v>
      </c>
      <c r="M20" s="4">
        <f t="shared" si="6"/>
        <v>0</v>
      </c>
      <c r="N20">
        <v>100</v>
      </c>
      <c r="O20" s="4">
        <f t="shared" si="7"/>
        <v>1.352520897216239</v>
      </c>
      <c r="P20">
        <v>50</v>
      </c>
      <c r="Q20" s="4">
        <f t="shared" si="8"/>
        <v>5.4333963015124374</v>
      </c>
      <c r="R20">
        <v>100</v>
      </c>
      <c r="S20" s="4">
        <f t="shared" si="9"/>
        <v>4.3526403282828063</v>
      </c>
      <c r="T20">
        <v>100</v>
      </c>
      <c r="U20" s="4">
        <f t="shared" si="10"/>
        <v>5.7941285729129408</v>
      </c>
      <c r="V20">
        <v>30</v>
      </c>
      <c r="W20" s="4">
        <f t="shared" si="11"/>
        <v>0.86443248200422795</v>
      </c>
      <c r="X20">
        <v>100</v>
      </c>
      <c r="Y20" s="4">
        <f t="shared" si="12"/>
        <v>0.86395569154191521</v>
      </c>
      <c r="Z20">
        <v>40</v>
      </c>
      <c r="AA20" s="4">
        <f t="shared" si="13"/>
        <v>2.7863987421881697</v>
      </c>
      <c r="AB20">
        <v>20</v>
      </c>
      <c r="AC20" s="4">
        <f t="shared" si="14"/>
        <v>1.515845285977633</v>
      </c>
      <c r="AD20">
        <v>0</v>
      </c>
      <c r="AE20" s="4">
        <f t="shared" si="15"/>
        <v>0</v>
      </c>
      <c r="AF20">
        <v>75</v>
      </c>
      <c r="AG20" s="4">
        <f t="shared" si="16"/>
        <v>2.5063619442598748</v>
      </c>
      <c r="AH20">
        <f t="shared" si="17"/>
        <v>905</v>
      </c>
      <c r="AI20">
        <f t="shared" si="18"/>
        <v>57.033383787130255</v>
      </c>
      <c r="AJ20">
        <f t="shared" si="19"/>
        <v>13</v>
      </c>
      <c r="AK20">
        <f t="shared" si="0"/>
        <v>12</v>
      </c>
    </row>
    <row r="21" spans="1:37" x14ac:dyDescent="0.25">
      <c r="A21" s="18" t="s">
        <v>60</v>
      </c>
      <c r="B21">
        <v>80</v>
      </c>
      <c r="C21" s="4">
        <f t="shared" si="1"/>
        <v>0.86642249252463022</v>
      </c>
      <c r="D21">
        <v>75</v>
      </c>
      <c r="E21" s="4">
        <f t="shared" si="2"/>
        <v>11.074101567568821</v>
      </c>
      <c r="F21">
        <v>40</v>
      </c>
      <c r="G21" s="4">
        <f t="shared" si="3"/>
        <v>2.35313671797392</v>
      </c>
      <c r="H21">
        <v>75</v>
      </c>
      <c r="I21" s="4">
        <f t="shared" si="4"/>
        <v>13.531553716653738</v>
      </c>
      <c r="J21">
        <v>25</v>
      </c>
      <c r="K21" s="4">
        <f t="shared" si="5"/>
        <v>0.51284231151419901</v>
      </c>
      <c r="L21">
        <v>0</v>
      </c>
      <c r="M21" s="4">
        <f t="shared" si="6"/>
        <v>0</v>
      </c>
      <c r="N21">
        <v>100</v>
      </c>
      <c r="O21" s="4">
        <f t="shared" si="7"/>
        <v>1.352520897216239</v>
      </c>
      <c r="P21">
        <v>50</v>
      </c>
      <c r="Q21" s="4">
        <f t="shared" si="8"/>
        <v>5.4333963015124374</v>
      </c>
      <c r="R21">
        <v>100</v>
      </c>
      <c r="S21" s="4">
        <f t="shared" si="9"/>
        <v>4.3526403282828063</v>
      </c>
      <c r="T21">
        <v>100</v>
      </c>
      <c r="U21" s="4">
        <f t="shared" si="10"/>
        <v>5.7941285729129408</v>
      </c>
      <c r="V21">
        <v>80</v>
      </c>
      <c r="W21" s="4">
        <f t="shared" si="11"/>
        <v>2.3051532853446077</v>
      </c>
      <c r="X21">
        <v>100</v>
      </c>
      <c r="Y21" s="4">
        <f t="shared" si="12"/>
        <v>0.86395569154191521</v>
      </c>
      <c r="Z21">
        <v>50</v>
      </c>
      <c r="AA21" s="4">
        <f t="shared" si="13"/>
        <v>3.482998427735212</v>
      </c>
      <c r="AB21">
        <v>70</v>
      </c>
      <c r="AC21" s="4">
        <f t="shared" si="14"/>
        <v>5.3054585009217154</v>
      </c>
      <c r="AD21">
        <v>0</v>
      </c>
      <c r="AE21" s="4">
        <f t="shared" si="15"/>
        <v>0</v>
      </c>
      <c r="AF21">
        <v>65</v>
      </c>
      <c r="AG21" s="4">
        <f t="shared" si="16"/>
        <v>2.1721803516918912</v>
      </c>
      <c r="AH21">
        <f t="shared" si="17"/>
        <v>1010</v>
      </c>
      <c r="AI21">
        <f t="shared" si="18"/>
        <v>59.400489163395072</v>
      </c>
      <c r="AJ21">
        <f t="shared" si="19"/>
        <v>11</v>
      </c>
      <c r="AK21">
        <f t="shared" si="0"/>
        <v>11</v>
      </c>
    </row>
    <row r="22" spans="1:37" x14ac:dyDescent="0.25">
      <c r="A22" s="56" t="s">
        <v>56</v>
      </c>
      <c r="B22">
        <v>60</v>
      </c>
      <c r="C22" s="4">
        <f t="shared" si="1"/>
        <v>0.64981686939347272</v>
      </c>
      <c r="D22">
        <v>50</v>
      </c>
      <c r="E22" s="4">
        <f t="shared" si="2"/>
        <v>7.3827343783792143</v>
      </c>
      <c r="F22">
        <v>10</v>
      </c>
      <c r="G22" s="4">
        <f t="shared" si="3"/>
        <v>0.58828417949348</v>
      </c>
      <c r="H22">
        <v>50</v>
      </c>
      <c r="I22" s="4">
        <f t="shared" si="4"/>
        <v>9.0210358111024913</v>
      </c>
      <c r="J22">
        <v>0</v>
      </c>
      <c r="K22" s="4">
        <f t="shared" si="5"/>
        <v>0</v>
      </c>
      <c r="L22">
        <v>100</v>
      </c>
      <c r="M22" s="4">
        <f t="shared" si="6"/>
        <v>3.538731158035425</v>
      </c>
      <c r="N22">
        <v>0</v>
      </c>
      <c r="O22" s="4">
        <f t="shared" si="7"/>
        <v>0</v>
      </c>
      <c r="P22">
        <v>50</v>
      </c>
      <c r="Q22" s="4">
        <f t="shared" si="8"/>
        <v>5.4333963015124374</v>
      </c>
      <c r="R22">
        <v>100</v>
      </c>
      <c r="S22" s="4">
        <f t="shared" si="9"/>
        <v>4.3526403282828063</v>
      </c>
      <c r="T22">
        <v>100</v>
      </c>
      <c r="U22" s="4">
        <f t="shared" si="10"/>
        <v>5.7941285729129408</v>
      </c>
      <c r="V22">
        <v>40</v>
      </c>
      <c r="W22" s="4">
        <f t="shared" si="11"/>
        <v>1.1525766426723039</v>
      </c>
      <c r="X22">
        <v>50</v>
      </c>
      <c r="Y22" s="4">
        <f t="shared" si="12"/>
        <v>0.4319778457709576</v>
      </c>
      <c r="Z22">
        <v>30</v>
      </c>
      <c r="AA22" s="4">
        <f t="shared" si="13"/>
        <v>2.0897990566411275</v>
      </c>
      <c r="AB22">
        <v>30</v>
      </c>
      <c r="AC22" s="4">
        <f t="shared" si="14"/>
        <v>2.2737679289664494</v>
      </c>
      <c r="AD22">
        <v>0</v>
      </c>
      <c r="AE22" s="4">
        <f t="shared" si="15"/>
        <v>0</v>
      </c>
      <c r="AF22">
        <v>50</v>
      </c>
      <c r="AG22" s="4">
        <f t="shared" si="16"/>
        <v>1.6709079628399164</v>
      </c>
      <c r="AH22" s="29">
        <f t="shared" si="17"/>
        <v>720</v>
      </c>
      <c r="AI22" s="46">
        <f t="shared" si="18"/>
        <v>44.379797036003019</v>
      </c>
      <c r="AJ22" s="29">
        <f t="shared" si="19"/>
        <v>20</v>
      </c>
      <c r="AK22" s="46">
        <f t="shared" si="0"/>
        <v>17</v>
      </c>
    </row>
    <row r="23" spans="1:37" ht="15.75" x14ac:dyDescent="0.25">
      <c r="A23" s="57" t="s">
        <v>57</v>
      </c>
      <c r="B23">
        <v>70</v>
      </c>
      <c r="C23" s="4">
        <f t="shared" si="1"/>
        <v>0.75811968095905147</v>
      </c>
      <c r="D23">
        <v>50</v>
      </c>
      <c r="E23" s="4">
        <f t="shared" si="2"/>
        <v>7.3827343783792143</v>
      </c>
      <c r="F23">
        <v>30</v>
      </c>
      <c r="G23" s="4">
        <f t="shared" si="3"/>
        <v>1.7648525384804401</v>
      </c>
      <c r="H23">
        <v>0</v>
      </c>
      <c r="I23" s="4">
        <f t="shared" si="4"/>
        <v>0</v>
      </c>
      <c r="J23">
        <v>0</v>
      </c>
      <c r="K23" s="4">
        <f t="shared" si="5"/>
        <v>0</v>
      </c>
      <c r="L23">
        <v>0</v>
      </c>
      <c r="M23" s="4">
        <f t="shared" si="6"/>
        <v>0</v>
      </c>
      <c r="N23">
        <v>100</v>
      </c>
      <c r="O23" s="4">
        <f t="shared" si="7"/>
        <v>1.352520897216239</v>
      </c>
      <c r="P23">
        <v>50</v>
      </c>
      <c r="Q23" s="4">
        <f t="shared" si="8"/>
        <v>5.4333963015124374</v>
      </c>
      <c r="R23" s="36">
        <v>100</v>
      </c>
      <c r="S23" s="4">
        <f t="shared" si="9"/>
        <v>4.3526403282828063</v>
      </c>
      <c r="T23">
        <v>100</v>
      </c>
      <c r="U23" s="4">
        <f t="shared" si="10"/>
        <v>5.7941285729129408</v>
      </c>
      <c r="V23">
        <v>80</v>
      </c>
      <c r="W23" s="4">
        <f t="shared" si="11"/>
        <v>2.3051532853446077</v>
      </c>
      <c r="X23">
        <v>100</v>
      </c>
      <c r="Y23" s="4">
        <f t="shared" si="12"/>
        <v>0.86395569154191521</v>
      </c>
      <c r="Z23">
        <v>100</v>
      </c>
      <c r="AA23" s="4">
        <f t="shared" si="13"/>
        <v>6.9659968554704239</v>
      </c>
      <c r="AB23">
        <v>30</v>
      </c>
      <c r="AC23" s="4">
        <f t="shared" si="14"/>
        <v>2.2737679289664494</v>
      </c>
      <c r="AD23">
        <v>0</v>
      </c>
      <c r="AE23" s="4">
        <f t="shared" si="15"/>
        <v>0</v>
      </c>
      <c r="AF23">
        <v>75</v>
      </c>
      <c r="AG23" s="4">
        <f t="shared" si="16"/>
        <v>2.5063619442598748</v>
      </c>
      <c r="AH23">
        <f t="shared" si="17"/>
        <v>885</v>
      </c>
      <c r="AI23" s="46">
        <f t="shared" si="18"/>
        <v>41.753628403326395</v>
      </c>
      <c r="AJ23">
        <f t="shared" si="19"/>
        <v>15</v>
      </c>
      <c r="AK23" s="46">
        <f t="shared" si="0"/>
        <v>18</v>
      </c>
    </row>
    <row r="25" spans="1:37" x14ac:dyDescent="0.25">
      <c r="A25" s="55" t="s">
        <v>486</v>
      </c>
      <c r="B25">
        <f>MAX(B4:B23)</f>
        <v>100</v>
      </c>
      <c r="C25">
        <f t="shared" ref="C25:AK25" si="20">MAX(C4:C23)</f>
        <v>1.0830281156557879</v>
      </c>
      <c r="D25">
        <f t="shared" si="20"/>
        <v>75</v>
      </c>
      <c r="E25">
        <f t="shared" si="20"/>
        <v>11.074101567568821</v>
      </c>
      <c r="F25">
        <f t="shared" si="20"/>
        <v>70</v>
      </c>
      <c r="G25">
        <f t="shared" si="20"/>
        <v>4.1179892564543605</v>
      </c>
      <c r="H25">
        <f t="shared" si="20"/>
        <v>100</v>
      </c>
      <c r="I25">
        <f t="shared" si="20"/>
        <v>18.042071622204983</v>
      </c>
      <c r="J25">
        <f t="shared" si="20"/>
        <v>100</v>
      </c>
      <c r="K25">
        <f t="shared" si="20"/>
        <v>2.051369246056796</v>
      </c>
      <c r="L25">
        <f t="shared" si="20"/>
        <v>100</v>
      </c>
      <c r="M25">
        <f t="shared" si="20"/>
        <v>3.538731158035425</v>
      </c>
      <c r="N25">
        <f t="shared" si="20"/>
        <v>100</v>
      </c>
      <c r="O25">
        <f t="shared" si="20"/>
        <v>1.352520897216239</v>
      </c>
      <c r="P25">
        <f t="shared" si="20"/>
        <v>100</v>
      </c>
      <c r="Q25">
        <f t="shared" si="20"/>
        <v>10.866792603024875</v>
      </c>
      <c r="R25">
        <f t="shared" si="20"/>
        <v>100</v>
      </c>
      <c r="S25">
        <f t="shared" si="20"/>
        <v>4.3526403282828063</v>
      </c>
      <c r="T25">
        <f t="shared" si="20"/>
        <v>100</v>
      </c>
      <c r="U25">
        <f t="shared" si="20"/>
        <v>5.7941285729129408</v>
      </c>
      <c r="V25">
        <f t="shared" si="20"/>
        <v>100</v>
      </c>
      <c r="W25">
        <f t="shared" si="20"/>
        <v>2.8814416066807595</v>
      </c>
      <c r="X25">
        <f t="shared" si="20"/>
        <v>100</v>
      </c>
      <c r="Y25">
        <f t="shared" si="20"/>
        <v>0.86395569154191521</v>
      </c>
      <c r="Z25">
        <f t="shared" si="20"/>
        <v>100</v>
      </c>
      <c r="AA25">
        <f t="shared" si="20"/>
        <v>6.9659968554704239</v>
      </c>
      <c r="AB25">
        <f t="shared" si="20"/>
        <v>70</v>
      </c>
      <c r="AC25">
        <f t="shared" si="20"/>
        <v>5.3054585009217154</v>
      </c>
      <c r="AD25">
        <f t="shared" si="20"/>
        <v>100</v>
      </c>
      <c r="AE25">
        <f t="shared" si="20"/>
        <v>10.637970395655817</v>
      </c>
      <c r="AF25">
        <f t="shared" si="20"/>
        <v>90</v>
      </c>
      <c r="AG25">
        <f t="shared" si="20"/>
        <v>3.0076343331118496</v>
      </c>
      <c r="AH25">
        <f t="shared" si="20"/>
        <v>1405</v>
      </c>
      <c r="AI25">
        <f t="shared" si="20"/>
        <v>87.175275214831785</v>
      </c>
      <c r="AJ25">
        <f t="shared" si="20"/>
        <v>20</v>
      </c>
      <c r="AK25">
        <f t="shared" si="20"/>
        <v>20</v>
      </c>
    </row>
    <row r="26" spans="1:37" x14ac:dyDescent="0.25">
      <c r="A26" s="55" t="s">
        <v>487</v>
      </c>
      <c r="B26">
        <f>MIN(B4:B23)</f>
        <v>60</v>
      </c>
      <c r="C26">
        <f t="shared" ref="C26:AK26" si="21">MIN(C4:C23)</f>
        <v>0.64981686939347272</v>
      </c>
      <c r="D26">
        <f t="shared" si="21"/>
        <v>50</v>
      </c>
      <c r="E26">
        <f t="shared" si="21"/>
        <v>7.3827343783792143</v>
      </c>
      <c r="F26">
        <f t="shared" si="21"/>
        <v>10</v>
      </c>
      <c r="G26">
        <f t="shared" si="21"/>
        <v>0.58828417949348</v>
      </c>
      <c r="H26">
        <f t="shared" si="21"/>
        <v>0</v>
      </c>
      <c r="I26">
        <f t="shared" si="21"/>
        <v>0</v>
      </c>
      <c r="J26">
        <f t="shared" si="21"/>
        <v>0</v>
      </c>
      <c r="K26">
        <f t="shared" si="21"/>
        <v>0</v>
      </c>
      <c r="L26">
        <f t="shared" si="21"/>
        <v>0</v>
      </c>
      <c r="M26">
        <f t="shared" si="21"/>
        <v>0</v>
      </c>
      <c r="N26">
        <f t="shared" si="21"/>
        <v>0</v>
      </c>
      <c r="O26">
        <f t="shared" si="21"/>
        <v>0</v>
      </c>
      <c r="P26">
        <f t="shared" si="21"/>
        <v>0</v>
      </c>
      <c r="Q26">
        <f t="shared" si="21"/>
        <v>0</v>
      </c>
      <c r="R26">
        <f t="shared" si="21"/>
        <v>100</v>
      </c>
      <c r="S26">
        <f t="shared" si="21"/>
        <v>4.3526403282828063</v>
      </c>
      <c r="T26">
        <f t="shared" si="21"/>
        <v>0</v>
      </c>
      <c r="U26">
        <f t="shared" si="21"/>
        <v>0</v>
      </c>
      <c r="V26">
        <f t="shared" si="21"/>
        <v>10</v>
      </c>
      <c r="W26">
        <f t="shared" si="21"/>
        <v>0.28814416066807597</v>
      </c>
      <c r="X26">
        <f t="shared" si="21"/>
        <v>50</v>
      </c>
      <c r="Y26">
        <f t="shared" si="21"/>
        <v>0.4319778457709576</v>
      </c>
      <c r="Z26">
        <f t="shared" si="21"/>
        <v>10</v>
      </c>
      <c r="AA26">
        <f t="shared" si="21"/>
        <v>0.69659968554704244</v>
      </c>
      <c r="AB26">
        <f t="shared" si="21"/>
        <v>10</v>
      </c>
      <c r="AC26">
        <f t="shared" si="21"/>
        <v>0.75792264298881651</v>
      </c>
      <c r="AD26">
        <f t="shared" si="21"/>
        <v>0</v>
      </c>
      <c r="AE26">
        <f t="shared" si="21"/>
        <v>0</v>
      </c>
      <c r="AF26">
        <f t="shared" si="21"/>
        <v>50</v>
      </c>
      <c r="AG26">
        <f t="shared" si="21"/>
        <v>1.6709079628399164</v>
      </c>
      <c r="AH26">
        <f t="shared" si="21"/>
        <v>720</v>
      </c>
      <c r="AI26">
        <f t="shared" si="21"/>
        <v>30.260751241115408</v>
      </c>
      <c r="AJ26">
        <f t="shared" si="21"/>
        <v>1</v>
      </c>
      <c r="AK26">
        <f t="shared" si="21"/>
        <v>1</v>
      </c>
    </row>
    <row r="29" spans="1:37" x14ac:dyDescent="0.25">
      <c r="B29" s="104" t="s">
        <v>497</v>
      </c>
      <c r="C29" s="104"/>
      <c r="D29" s="104" t="s">
        <v>63</v>
      </c>
      <c r="E29" s="104"/>
      <c r="F29" s="104"/>
      <c r="G29" s="104" t="s">
        <v>489</v>
      </c>
      <c r="H29" s="104"/>
      <c r="L29" s="4" t="s">
        <v>498</v>
      </c>
      <c r="M29" s="4"/>
      <c r="N29" s="104" t="s">
        <v>63</v>
      </c>
      <c r="O29" s="104"/>
      <c r="P29" s="104"/>
      <c r="Q29" s="104" t="s">
        <v>489</v>
      </c>
      <c r="R29" s="104"/>
    </row>
    <row r="30" spans="1:37" x14ac:dyDescent="0.25">
      <c r="B30" s="104">
        <v>1</v>
      </c>
      <c r="C30" s="104"/>
      <c r="D30" s="105" t="s">
        <v>390</v>
      </c>
      <c r="E30" s="105"/>
      <c r="F30" s="105"/>
      <c r="G30" s="105">
        <v>87.175275214831785</v>
      </c>
      <c r="H30" s="105"/>
      <c r="L30" s="104">
        <v>20</v>
      </c>
      <c r="M30" s="104"/>
      <c r="N30" s="106" t="s">
        <v>52</v>
      </c>
      <c r="O30" s="106"/>
      <c r="P30" s="106"/>
      <c r="Q30" s="106">
        <v>30.260751241115408</v>
      </c>
      <c r="R30" s="106"/>
    </row>
    <row r="31" spans="1:37" x14ac:dyDescent="0.25">
      <c r="B31" s="104">
        <v>2</v>
      </c>
      <c r="C31" s="104"/>
      <c r="D31" s="98" t="s">
        <v>18</v>
      </c>
      <c r="E31" s="98"/>
      <c r="F31" s="98"/>
      <c r="G31" s="98">
        <v>79.104205441892674</v>
      </c>
      <c r="H31" s="98"/>
      <c r="L31" s="104">
        <v>19</v>
      </c>
      <c r="M31" s="104"/>
      <c r="N31" s="98" t="s">
        <v>10</v>
      </c>
      <c r="O31" s="98"/>
      <c r="P31" s="98"/>
      <c r="Q31" s="98">
        <v>39.316195416720539</v>
      </c>
      <c r="R31" s="98"/>
    </row>
    <row r="32" spans="1:37" x14ac:dyDescent="0.25">
      <c r="B32" s="104">
        <v>3</v>
      </c>
      <c r="C32" s="104"/>
      <c r="D32" s="98" t="s">
        <v>131</v>
      </c>
      <c r="E32" s="98"/>
      <c r="F32" s="98"/>
      <c r="G32" s="98">
        <v>77.416400778315307</v>
      </c>
      <c r="H32" s="98"/>
      <c r="L32" s="104">
        <v>18</v>
      </c>
      <c r="M32" s="104"/>
      <c r="N32" s="98" t="s">
        <v>57</v>
      </c>
      <c r="O32" s="98"/>
      <c r="P32" s="98"/>
      <c r="Q32" s="98">
        <v>41.753628403326395</v>
      </c>
      <c r="R32" s="98"/>
    </row>
    <row r="33" spans="2:18" x14ac:dyDescent="0.25">
      <c r="B33" s="104">
        <v>4</v>
      </c>
      <c r="C33" s="104"/>
      <c r="D33" s="98" t="s">
        <v>161</v>
      </c>
      <c r="E33" s="98"/>
      <c r="F33" s="98"/>
      <c r="G33" s="98">
        <v>74.118197920986404</v>
      </c>
      <c r="H33" s="98"/>
      <c r="L33" s="104">
        <v>17</v>
      </c>
      <c r="M33" s="104"/>
      <c r="N33" s="98" t="s">
        <v>56</v>
      </c>
      <c r="O33" s="98"/>
      <c r="P33" s="98"/>
      <c r="Q33" s="98">
        <v>44.379797036003019</v>
      </c>
      <c r="R33" s="98"/>
    </row>
    <row r="34" spans="2:18" x14ac:dyDescent="0.25">
      <c r="B34" s="104">
        <v>5</v>
      </c>
      <c r="C34" s="104"/>
      <c r="D34" s="98" t="s">
        <v>35</v>
      </c>
      <c r="E34" s="98"/>
      <c r="F34" s="98"/>
      <c r="G34" s="98">
        <v>74.036846584425092</v>
      </c>
      <c r="H34" s="98"/>
      <c r="L34" s="104">
        <v>16</v>
      </c>
      <c r="M34" s="104"/>
      <c r="N34" s="98" t="s">
        <v>33</v>
      </c>
      <c r="O34" s="98"/>
      <c r="P34" s="98"/>
      <c r="Q34" s="98">
        <v>49.414446355136036</v>
      </c>
      <c r="R34" s="98"/>
    </row>
  </sheetData>
  <mergeCells count="56">
    <mergeCell ref="G32:H32"/>
    <mergeCell ref="G33:H33"/>
    <mergeCell ref="G34:H34"/>
    <mergeCell ref="Q29:R29"/>
    <mergeCell ref="Q30:R30"/>
    <mergeCell ref="Q31:R31"/>
    <mergeCell ref="Q32:R32"/>
    <mergeCell ref="Q33:R33"/>
    <mergeCell ref="Q34:R34"/>
    <mergeCell ref="D34:F34"/>
    <mergeCell ref="N29:P29"/>
    <mergeCell ref="N30:P30"/>
    <mergeCell ref="N31:P31"/>
    <mergeCell ref="N32:P32"/>
    <mergeCell ref="N33:P33"/>
    <mergeCell ref="N34:P34"/>
    <mergeCell ref="G29:H29"/>
    <mergeCell ref="G30:H30"/>
    <mergeCell ref="G31:H31"/>
    <mergeCell ref="L30:M30"/>
    <mergeCell ref="L31:M31"/>
    <mergeCell ref="L32:M32"/>
    <mergeCell ref="L33:M33"/>
    <mergeCell ref="L34:M34"/>
    <mergeCell ref="D29:F29"/>
    <mergeCell ref="D30:F30"/>
    <mergeCell ref="D31:F31"/>
    <mergeCell ref="D32:F32"/>
    <mergeCell ref="D33:F33"/>
    <mergeCell ref="B29:C29"/>
    <mergeCell ref="B30:C30"/>
    <mergeCell ref="B31:C31"/>
    <mergeCell ref="B32:C32"/>
    <mergeCell ref="B33:C33"/>
    <mergeCell ref="B34:C34"/>
    <mergeCell ref="AD2:AD3"/>
    <mergeCell ref="AF2:AF3"/>
    <mergeCell ref="AI2:AI3"/>
    <mergeCell ref="AK2:AK3"/>
    <mergeCell ref="AH2:AH3"/>
    <mergeCell ref="AJ2:AJ3"/>
    <mergeCell ref="L1:L3"/>
    <mergeCell ref="P1:P3"/>
    <mergeCell ref="X1:X3"/>
    <mergeCell ref="D2:D3"/>
    <mergeCell ref="H2:H3"/>
    <mergeCell ref="J2:J3"/>
    <mergeCell ref="N2:N3"/>
    <mergeCell ref="R2:R3"/>
    <mergeCell ref="T2:T3"/>
    <mergeCell ref="A1:B1"/>
    <mergeCell ref="V2:V3"/>
    <mergeCell ref="Z2:Z3"/>
    <mergeCell ref="AB2:AB3"/>
    <mergeCell ref="B2:B3"/>
    <mergeCell ref="F2:F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784A-D084-44AC-B99F-9EBC3001C7FB}">
  <dimension ref="A1:M29"/>
  <sheetViews>
    <sheetView workbookViewId="0">
      <selection sqref="A1:J21"/>
    </sheetView>
  </sheetViews>
  <sheetFormatPr defaultRowHeight="15" x14ac:dyDescent="0.25"/>
  <cols>
    <col min="1" max="1" width="46.85546875" customWidth="1"/>
    <col min="2" max="2" width="36.5703125" hidden="1" customWidth="1"/>
    <col min="3" max="3" width="22.85546875" hidden="1" customWidth="1"/>
    <col min="4" max="4" width="14.28515625" customWidth="1"/>
    <col min="5" max="5" width="13.42578125" customWidth="1"/>
    <col min="6" max="6" width="8.140625" customWidth="1"/>
    <col min="7" max="7" width="13" customWidth="1"/>
    <col min="8" max="8" width="14.85546875" customWidth="1"/>
    <col min="9" max="9" width="11" customWidth="1"/>
    <col min="10" max="11" width="9" customWidth="1"/>
    <col min="12" max="12" width="17.85546875" customWidth="1"/>
  </cols>
  <sheetData>
    <row r="1" spans="1:13" x14ac:dyDescent="0.25">
      <c r="A1" s="17" t="s">
        <v>63</v>
      </c>
      <c r="B1" s="17" t="s">
        <v>118</v>
      </c>
      <c r="C1" s="7" t="s">
        <v>99</v>
      </c>
      <c r="D1" s="7" t="s">
        <v>123</v>
      </c>
      <c r="E1" s="7" t="s">
        <v>110</v>
      </c>
      <c r="F1" s="7" t="s">
        <v>124</v>
      </c>
      <c r="G1" s="7" t="s">
        <v>111</v>
      </c>
      <c r="H1" s="7" t="s">
        <v>112</v>
      </c>
      <c r="I1" s="7" t="s">
        <v>113</v>
      </c>
      <c r="J1" s="7" t="s">
        <v>108</v>
      </c>
      <c r="K1" s="6"/>
      <c r="L1" s="16" t="s">
        <v>109</v>
      </c>
      <c r="M1" s="16" t="s">
        <v>107</v>
      </c>
    </row>
    <row r="2" spans="1:13" x14ac:dyDescent="0.25">
      <c r="A2" s="18" t="s">
        <v>62</v>
      </c>
      <c r="B2" s="74" t="s">
        <v>101</v>
      </c>
      <c r="C2" s="19"/>
      <c r="D2" s="58">
        <v>20</v>
      </c>
      <c r="E2" s="58">
        <v>20</v>
      </c>
      <c r="F2" s="58">
        <v>0</v>
      </c>
      <c r="G2" s="58">
        <v>10</v>
      </c>
      <c r="H2" s="58">
        <v>0</v>
      </c>
      <c r="I2" s="58">
        <v>20</v>
      </c>
      <c r="J2" s="59">
        <f>SUM(D2:I2)</f>
        <v>70</v>
      </c>
      <c r="L2" s="4" t="s">
        <v>123</v>
      </c>
      <c r="M2" s="8" t="s">
        <v>114</v>
      </c>
    </row>
    <row r="3" spans="1:13" x14ac:dyDescent="0.25">
      <c r="A3" s="18" t="s">
        <v>64</v>
      </c>
      <c r="B3" s="74" t="s">
        <v>102</v>
      </c>
      <c r="C3" s="19"/>
      <c r="D3" s="58">
        <v>20</v>
      </c>
      <c r="E3" s="58">
        <v>20</v>
      </c>
      <c r="F3" s="58">
        <v>10</v>
      </c>
      <c r="G3" s="58">
        <v>10</v>
      </c>
      <c r="H3" s="58">
        <v>0</v>
      </c>
      <c r="I3" s="58">
        <v>20</v>
      </c>
      <c r="J3" s="59">
        <f t="shared" ref="J3:J21" si="0">SUM(D3:I3)</f>
        <v>80</v>
      </c>
      <c r="L3" s="4" t="s">
        <v>110</v>
      </c>
      <c r="M3" s="8" t="s">
        <v>114</v>
      </c>
    </row>
    <row r="4" spans="1:13" x14ac:dyDescent="0.25">
      <c r="A4" s="18" t="s">
        <v>18</v>
      </c>
      <c r="B4" s="74" t="s">
        <v>103</v>
      </c>
      <c r="C4" s="19"/>
      <c r="D4" s="58">
        <v>20</v>
      </c>
      <c r="E4" s="58">
        <v>20</v>
      </c>
      <c r="F4" s="58">
        <v>10</v>
      </c>
      <c r="G4" s="58">
        <v>10</v>
      </c>
      <c r="H4" s="58">
        <v>20</v>
      </c>
      <c r="I4" s="58">
        <v>20</v>
      </c>
      <c r="J4" s="59">
        <f t="shared" si="0"/>
        <v>100</v>
      </c>
      <c r="L4" s="4" t="s">
        <v>124</v>
      </c>
      <c r="M4" s="8" t="s">
        <v>125</v>
      </c>
    </row>
    <row r="5" spans="1:13" x14ac:dyDescent="0.25">
      <c r="A5" s="20" t="s">
        <v>131</v>
      </c>
      <c r="B5" s="74" t="s">
        <v>104</v>
      </c>
      <c r="C5" s="19"/>
      <c r="D5" s="58">
        <v>20</v>
      </c>
      <c r="E5" s="58">
        <v>20</v>
      </c>
      <c r="F5" s="58">
        <v>5</v>
      </c>
      <c r="G5" s="58">
        <v>10</v>
      </c>
      <c r="H5" s="58">
        <v>0</v>
      </c>
      <c r="I5" s="58">
        <v>20</v>
      </c>
      <c r="J5" s="59">
        <f t="shared" si="0"/>
        <v>75</v>
      </c>
      <c r="L5" s="4" t="s">
        <v>111</v>
      </c>
      <c r="M5" s="8" t="s">
        <v>125</v>
      </c>
    </row>
    <row r="6" spans="1:13" x14ac:dyDescent="0.25">
      <c r="A6" s="18" t="s">
        <v>65</v>
      </c>
      <c r="B6" s="74" t="s">
        <v>30</v>
      </c>
      <c r="C6" s="19"/>
      <c r="D6" s="58">
        <v>20</v>
      </c>
      <c r="E6" s="58">
        <v>20</v>
      </c>
      <c r="F6" s="58">
        <v>10</v>
      </c>
      <c r="G6" s="58">
        <v>10</v>
      </c>
      <c r="H6" s="58">
        <v>20</v>
      </c>
      <c r="I6" s="58">
        <v>20</v>
      </c>
      <c r="J6" s="59">
        <f t="shared" si="0"/>
        <v>100</v>
      </c>
      <c r="L6" s="4" t="s">
        <v>112</v>
      </c>
      <c r="M6" s="8" t="s">
        <v>114</v>
      </c>
    </row>
    <row r="7" spans="1:13" x14ac:dyDescent="0.25">
      <c r="A7" s="18" t="s">
        <v>33</v>
      </c>
      <c r="B7" s="74" t="s">
        <v>105</v>
      </c>
      <c r="C7" s="19"/>
      <c r="D7" s="58">
        <v>10</v>
      </c>
      <c r="E7" s="58">
        <v>20</v>
      </c>
      <c r="F7" s="58">
        <v>0</v>
      </c>
      <c r="G7" s="58">
        <v>10</v>
      </c>
      <c r="H7" s="58">
        <v>20</v>
      </c>
      <c r="I7" s="58">
        <v>20</v>
      </c>
      <c r="J7" s="59">
        <f t="shared" si="0"/>
        <v>80</v>
      </c>
      <c r="L7" s="4" t="s">
        <v>113</v>
      </c>
      <c r="M7" s="8" t="s">
        <v>114</v>
      </c>
    </row>
    <row r="8" spans="1:13" x14ac:dyDescent="0.25">
      <c r="A8" s="20" t="s">
        <v>3</v>
      </c>
      <c r="B8" s="74" t="s">
        <v>4</v>
      </c>
      <c r="C8" s="19"/>
      <c r="D8" s="58">
        <v>20</v>
      </c>
      <c r="E8" s="58">
        <v>20</v>
      </c>
      <c r="F8" s="58">
        <v>0</v>
      </c>
      <c r="G8" s="58">
        <v>10</v>
      </c>
      <c r="H8" s="58">
        <v>0</v>
      </c>
      <c r="I8" s="58">
        <v>10</v>
      </c>
      <c r="J8" s="59">
        <f t="shared" si="0"/>
        <v>60</v>
      </c>
    </row>
    <row r="9" spans="1:13" x14ac:dyDescent="0.25">
      <c r="A9" s="20" t="s">
        <v>10</v>
      </c>
      <c r="B9" s="74" t="s">
        <v>126</v>
      </c>
      <c r="C9" s="19"/>
      <c r="D9" s="58">
        <v>10</v>
      </c>
      <c r="E9" s="58">
        <v>20</v>
      </c>
      <c r="F9" s="58">
        <v>0</v>
      </c>
      <c r="G9" s="58">
        <v>10</v>
      </c>
      <c r="H9" s="58">
        <v>0</v>
      </c>
      <c r="I9" s="58">
        <v>20</v>
      </c>
      <c r="J9" s="59">
        <f t="shared" si="0"/>
        <v>60</v>
      </c>
    </row>
    <row r="10" spans="1:13" x14ac:dyDescent="0.25">
      <c r="A10" s="18" t="s">
        <v>161</v>
      </c>
      <c r="B10" s="74" t="s">
        <v>100</v>
      </c>
      <c r="C10" s="19"/>
      <c r="D10" s="58">
        <v>20</v>
      </c>
      <c r="E10" s="58">
        <v>20</v>
      </c>
      <c r="F10" s="58">
        <v>0</v>
      </c>
      <c r="G10" s="58">
        <v>0</v>
      </c>
      <c r="H10" s="58">
        <v>0</v>
      </c>
      <c r="I10" s="58">
        <v>20</v>
      </c>
      <c r="J10" s="59">
        <f t="shared" si="0"/>
        <v>60</v>
      </c>
    </row>
    <row r="11" spans="1:13" x14ac:dyDescent="0.25">
      <c r="A11" s="18" t="s">
        <v>390</v>
      </c>
      <c r="B11" s="74" t="s">
        <v>127</v>
      </c>
      <c r="C11" s="19"/>
      <c r="D11" s="58">
        <v>20</v>
      </c>
      <c r="E11" s="58">
        <v>20</v>
      </c>
      <c r="F11" s="58">
        <v>10</v>
      </c>
      <c r="G11" s="58">
        <v>10</v>
      </c>
      <c r="H11" s="58">
        <v>20</v>
      </c>
      <c r="I11" s="58">
        <v>20</v>
      </c>
      <c r="J11" s="59">
        <f t="shared" si="0"/>
        <v>100</v>
      </c>
    </row>
    <row r="12" spans="1:13" x14ac:dyDescent="0.25">
      <c r="A12" s="20" t="s">
        <v>35</v>
      </c>
      <c r="B12" s="74" t="s">
        <v>106</v>
      </c>
      <c r="C12" s="19"/>
      <c r="D12" s="58">
        <v>15</v>
      </c>
      <c r="E12" s="58">
        <v>20</v>
      </c>
      <c r="F12" s="58">
        <v>0</v>
      </c>
      <c r="G12" s="58">
        <v>10</v>
      </c>
      <c r="H12" s="58">
        <v>0</v>
      </c>
      <c r="I12" s="58">
        <v>20</v>
      </c>
      <c r="J12" s="59">
        <f t="shared" si="0"/>
        <v>65</v>
      </c>
    </row>
    <row r="13" spans="1:13" x14ac:dyDescent="0.25">
      <c r="A13" s="20" t="s">
        <v>52</v>
      </c>
      <c r="B13" s="74" t="s">
        <v>32</v>
      </c>
      <c r="C13" s="19"/>
      <c r="D13" s="58">
        <v>20</v>
      </c>
      <c r="E13" s="58">
        <v>20</v>
      </c>
      <c r="F13" s="58">
        <v>0</v>
      </c>
      <c r="G13" s="58">
        <v>10</v>
      </c>
      <c r="H13" s="58">
        <v>0</v>
      </c>
      <c r="I13" s="58">
        <v>20</v>
      </c>
      <c r="J13" s="59">
        <f t="shared" si="0"/>
        <v>70</v>
      </c>
    </row>
    <row r="14" spans="1:13" x14ac:dyDescent="0.25">
      <c r="A14" s="20" t="s">
        <v>54</v>
      </c>
      <c r="B14" s="74" t="s">
        <v>23</v>
      </c>
      <c r="C14" s="19"/>
      <c r="D14" s="58">
        <v>20</v>
      </c>
      <c r="E14" s="58">
        <v>20</v>
      </c>
      <c r="F14" s="58">
        <v>0</v>
      </c>
      <c r="G14" s="58">
        <v>0</v>
      </c>
      <c r="H14" s="58">
        <v>0</v>
      </c>
      <c r="I14" s="58">
        <v>20</v>
      </c>
      <c r="J14" s="59">
        <f t="shared" si="0"/>
        <v>60</v>
      </c>
    </row>
    <row r="15" spans="1:13" x14ac:dyDescent="0.25">
      <c r="A15" s="20" t="s">
        <v>55</v>
      </c>
      <c r="B15" s="74" t="s">
        <v>66</v>
      </c>
      <c r="C15" s="19"/>
      <c r="D15" s="58">
        <v>20</v>
      </c>
      <c r="E15" s="58">
        <v>20</v>
      </c>
      <c r="F15" s="58">
        <v>0</v>
      </c>
      <c r="G15" s="58">
        <v>0</v>
      </c>
      <c r="H15" s="58">
        <v>0</v>
      </c>
      <c r="I15" s="58">
        <v>20</v>
      </c>
      <c r="J15" s="59">
        <f t="shared" si="0"/>
        <v>60</v>
      </c>
    </row>
    <row r="16" spans="1:13" x14ac:dyDescent="0.25">
      <c r="A16" s="20" t="s">
        <v>61</v>
      </c>
      <c r="B16" s="74" t="s">
        <v>40</v>
      </c>
      <c r="C16" s="19"/>
      <c r="D16" s="58">
        <v>20</v>
      </c>
      <c r="E16" s="58">
        <v>20</v>
      </c>
      <c r="F16" s="58">
        <v>0</v>
      </c>
      <c r="G16" s="58">
        <v>0</v>
      </c>
      <c r="H16" s="58">
        <v>0</v>
      </c>
      <c r="I16" s="58">
        <v>20</v>
      </c>
      <c r="J16" s="59">
        <f t="shared" si="0"/>
        <v>60</v>
      </c>
    </row>
    <row r="17" spans="1:10" x14ac:dyDescent="0.25">
      <c r="A17" s="20" t="s">
        <v>59</v>
      </c>
      <c r="B17" s="74" t="s">
        <v>46</v>
      </c>
      <c r="C17" s="19"/>
      <c r="D17" s="58">
        <v>20</v>
      </c>
      <c r="E17" s="58">
        <v>20</v>
      </c>
      <c r="F17" s="58">
        <v>0</v>
      </c>
      <c r="G17" s="58">
        <v>0</v>
      </c>
      <c r="H17" s="58">
        <v>0</v>
      </c>
      <c r="I17" s="58">
        <v>20</v>
      </c>
      <c r="J17" s="59">
        <f t="shared" si="0"/>
        <v>60</v>
      </c>
    </row>
    <row r="18" spans="1:10" x14ac:dyDescent="0.25">
      <c r="A18" s="18" t="s">
        <v>58</v>
      </c>
      <c r="B18" s="74" t="s">
        <v>6</v>
      </c>
      <c r="C18" s="19"/>
      <c r="D18" s="58">
        <v>20</v>
      </c>
      <c r="E18" s="58">
        <v>20</v>
      </c>
      <c r="F18" s="58">
        <v>0</v>
      </c>
      <c r="G18" s="58">
        <v>10</v>
      </c>
      <c r="H18" s="58">
        <v>0</v>
      </c>
      <c r="I18" s="58">
        <v>20</v>
      </c>
      <c r="J18" s="59">
        <f t="shared" si="0"/>
        <v>70</v>
      </c>
    </row>
    <row r="19" spans="1:10" x14ac:dyDescent="0.25">
      <c r="A19" s="18" t="s">
        <v>60</v>
      </c>
      <c r="B19" s="74" t="s">
        <v>49</v>
      </c>
      <c r="C19" s="19"/>
      <c r="D19" s="58">
        <v>20</v>
      </c>
      <c r="E19" s="58">
        <v>20</v>
      </c>
      <c r="F19" s="58">
        <v>0</v>
      </c>
      <c r="G19" s="58">
        <v>0</v>
      </c>
      <c r="H19" s="58">
        <v>20</v>
      </c>
      <c r="I19" s="58">
        <v>20</v>
      </c>
      <c r="J19" s="59">
        <f t="shared" si="0"/>
        <v>80</v>
      </c>
    </row>
    <row r="20" spans="1:10" x14ac:dyDescent="0.25">
      <c r="A20" s="20" t="s">
        <v>56</v>
      </c>
      <c r="B20" s="74" t="s">
        <v>29</v>
      </c>
      <c r="C20" s="19"/>
      <c r="D20" s="58">
        <v>20</v>
      </c>
      <c r="E20" s="58">
        <v>20</v>
      </c>
      <c r="F20" s="58">
        <v>0</v>
      </c>
      <c r="G20" s="58">
        <v>0</v>
      </c>
      <c r="H20" s="58">
        <v>0</v>
      </c>
      <c r="I20" s="58">
        <v>20</v>
      </c>
      <c r="J20" s="59">
        <f t="shared" si="0"/>
        <v>60</v>
      </c>
    </row>
    <row r="21" spans="1:10" x14ac:dyDescent="0.25">
      <c r="A21" s="18" t="s">
        <v>57</v>
      </c>
      <c r="B21" s="74" t="s">
        <v>43</v>
      </c>
      <c r="C21" s="19"/>
      <c r="D21" s="58">
        <v>10</v>
      </c>
      <c r="E21" s="58">
        <v>20</v>
      </c>
      <c r="F21" s="58">
        <v>0</v>
      </c>
      <c r="G21" s="58">
        <v>0</v>
      </c>
      <c r="H21" s="58">
        <v>20</v>
      </c>
      <c r="I21" s="58">
        <v>20</v>
      </c>
      <c r="J21" s="59">
        <f t="shared" si="0"/>
        <v>70</v>
      </c>
    </row>
    <row r="29" spans="1:10" x14ac:dyDescent="0.25">
      <c r="B29" s="21"/>
    </row>
  </sheetData>
  <hyperlinks>
    <hyperlink ref="B10" r:id="rId1" xr:uid="{928C9ABD-1321-4EBD-BADF-72857032B473}"/>
    <hyperlink ref="B2" r:id="rId2" xr:uid="{D0E3D827-451C-4059-9D5C-07B9EB40A3E5}"/>
    <hyperlink ref="B3" r:id="rId3" xr:uid="{106E2D6F-4273-4A48-9B23-E479B2202B4C}"/>
    <hyperlink ref="B4" r:id="rId4" xr:uid="{EACD56EE-0D08-43CB-A0A3-F779567F8759}"/>
    <hyperlink ref="B5" r:id="rId5" xr:uid="{753CA01A-10BA-4DBF-846E-8AFF174AB587}"/>
    <hyperlink ref="B7" r:id="rId6" xr:uid="{801E1268-717B-4980-AFDE-F2DA9FD0BADB}"/>
    <hyperlink ref="B9" r:id="rId7" xr:uid="{6AFEB9A6-E20C-456D-8ACE-CDF7947190C1}"/>
    <hyperlink ref="B12" r:id="rId8" xr:uid="{93A50B7F-C37A-4299-A22C-2729F74C60C8}"/>
    <hyperlink ref="B8" r:id="rId9" xr:uid="{F5CB7345-EA39-4A96-9C21-3DFB0F94AE56}"/>
    <hyperlink ref="B11" r:id="rId10" xr:uid="{0C614109-8B1F-4EEA-9987-CF9D1D658F8F}"/>
    <hyperlink ref="B13" r:id="rId11" xr:uid="{2576FF4E-606D-404A-AB3D-C672198B4ED9}"/>
    <hyperlink ref="B14" r:id="rId12" xr:uid="{65BD32E0-ED27-45F9-8FBC-0836D0AFE225}"/>
    <hyperlink ref="B15" r:id="rId13" xr:uid="{4B052042-E2AB-4A62-8717-DE4504C10A7C}"/>
    <hyperlink ref="B16" r:id="rId14" xr:uid="{D09A2E28-D236-4F65-8DDB-F201ABDAA98B}"/>
    <hyperlink ref="B17" r:id="rId15" xr:uid="{DDFE5A09-C993-4D35-8AC5-9A1E7439ED51}"/>
    <hyperlink ref="B18" r:id="rId16" xr:uid="{D404F134-3FCE-42CB-ADFF-0D07614F619C}"/>
    <hyperlink ref="B19" r:id="rId17" xr:uid="{26209482-AC3F-4F3C-9421-A47F63783D92}"/>
    <hyperlink ref="B20" r:id="rId18" xr:uid="{297F110D-D91F-4C71-92C9-1DCD2AF25336}"/>
    <hyperlink ref="B21" r:id="rId19" xr:uid="{76B00077-FA3F-4D61-8075-E3256768483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D063-2406-41D1-AB50-9AD9AEC2A310}">
  <dimension ref="A1:K21"/>
  <sheetViews>
    <sheetView workbookViewId="0">
      <selection sqref="A1:G21"/>
    </sheetView>
  </sheetViews>
  <sheetFormatPr defaultRowHeight="15" x14ac:dyDescent="0.25"/>
  <cols>
    <col min="1" max="1" width="37" customWidth="1"/>
    <col min="2" max="2" width="25.140625" hidden="1" customWidth="1"/>
    <col min="3" max="3" width="9.42578125" customWidth="1"/>
    <col min="4" max="5" width="12.85546875" customWidth="1"/>
    <col min="6" max="6" width="8.85546875" customWidth="1"/>
    <col min="7" max="7" width="9" customWidth="1"/>
    <col min="8" max="8" width="36.7109375" customWidth="1"/>
    <col min="9" max="9" width="17.85546875" customWidth="1"/>
  </cols>
  <sheetData>
    <row r="1" spans="1:11" x14ac:dyDescent="0.25">
      <c r="A1" s="69" t="s">
        <v>63</v>
      </c>
      <c r="B1" s="69" t="s">
        <v>117</v>
      </c>
      <c r="C1" s="70" t="s">
        <v>138</v>
      </c>
      <c r="D1" s="70" t="s">
        <v>119</v>
      </c>
      <c r="E1" s="70" t="s">
        <v>120</v>
      </c>
      <c r="F1" s="70" t="s">
        <v>139</v>
      </c>
      <c r="G1" s="70" t="s">
        <v>108</v>
      </c>
      <c r="H1" s="6"/>
      <c r="I1" s="16" t="s">
        <v>109</v>
      </c>
      <c r="J1" s="16" t="s">
        <v>107</v>
      </c>
    </row>
    <row r="2" spans="1:11" x14ac:dyDescent="0.25">
      <c r="A2" s="18" t="s">
        <v>62</v>
      </c>
      <c r="B2" s="74" t="s">
        <v>128</v>
      </c>
      <c r="C2" s="58">
        <v>25</v>
      </c>
      <c r="D2" s="58">
        <v>0</v>
      </c>
      <c r="E2" s="58">
        <v>25</v>
      </c>
      <c r="F2" s="58">
        <v>0</v>
      </c>
      <c r="G2" s="59">
        <f>SUM(C2:F2)</f>
        <v>50</v>
      </c>
      <c r="I2" s="4" t="s">
        <v>138</v>
      </c>
      <c r="J2" s="8" t="s">
        <v>122</v>
      </c>
    </row>
    <row r="3" spans="1:11" x14ac:dyDescent="0.25">
      <c r="A3" s="18" t="s">
        <v>64</v>
      </c>
      <c r="B3" s="74" t="s">
        <v>129</v>
      </c>
      <c r="C3" s="58">
        <v>25</v>
      </c>
      <c r="D3" s="58">
        <v>0</v>
      </c>
      <c r="E3" s="58">
        <v>25</v>
      </c>
      <c r="F3" s="58">
        <v>0</v>
      </c>
      <c r="G3" s="59">
        <f t="shared" ref="G3:G21" si="0">SUM(C3:F3)</f>
        <v>50</v>
      </c>
      <c r="I3" s="4" t="s">
        <v>119</v>
      </c>
      <c r="J3" s="8" t="s">
        <v>122</v>
      </c>
    </row>
    <row r="4" spans="1:11" x14ac:dyDescent="0.25">
      <c r="A4" s="18" t="s">
        <v>18</v>
      </c>
      <c r="B4" s="74" t="s">
        <v>130</v>
      </c>
      <c r="C4" s="58">
        <v>25</v>
      </c>
      <c r="D4" s="58">
        <v>0</v>
      </c>
      <c r="E4" s="58">
        <v>25</v>
      </c>
      <c r="F4" s="58">
        <v>0</v>
      </c>
      <c r="G4" s="59">
        <f t="shared" si="0"/>
        <v>50</v>
      </c>
      <c r="I4" s="4" t="s">
        <v>120</v>
      </c>
      <c r="J4" s="8" t="s">
        <v>122</v>
      </c>
    </row>
    <row r="5" spans="1:11" x14ac:dyDescent="0.25">
      <c r="A5" s="20" t="s">
        <v>131</v>
      </c>
      <c r="B5" s="74" t="s">
        <v>132</v>
      </c>
      <c r="C5" s="58">
        <v>25</v>
      </c>
      <c r="D5" s="58">
        <v>0</v>
      </c>
      <c r="E5" s="58">
        <v>25</v>
      </c>
      <c r="F5" s="58">
        <v>0</v>
      </c>
      <c r="G5" s="59">
        <f t="shared" si="0"/>
        <v>50</v>
      </c>
      <c r="I5" s="4" t="s">
        <v>139</v>
      </c>
      <c r="J5" s="8" t="s">
        <v>122</v>
      </c>
    </row>
    <row r="6" spans="1:11" x14ac:dyDescent="0.25">
      <c r="A6" s="18" t="s">
        <v>65</v>
      </c>
      <c r="B6" s="74" t="s">
        <v>133</v>
      </c>
      <c r="C6" s="58">
        <v>25</v>
      </c>
      <c r="D6" s="58">
        <v>0</v>
      </c>
      <c r="E6" s="58">
        <v>25</v>
      </c>
      <c r="F6" s="58">
        <v>0</v>
      </c>
      <c r="G6" s="59">
        <f t="shared" si="0"/>
        <v>50</v>
      </c>
      <c r="H6" s="3"/>
      <c r="I6" s="3"/>
      <c r="J6" s="66"/>
      <c r="K6" s="3"/>
    </row>
    <row r="7" spans="1:11" x14ac:dyDescent="0.25">
      <c r="A7" s="18" t="s">
        <v>33</v>
      </c>
      <c r="B7" s="74" t="s">
        <v>134</v>
      </c>
      <c r="C7" s="58">
        <v>25</v>
      </c>
      <c r="D7" s="58">
        <v>0</v>
      </c>
      <c r="E7" s="58">
        <v>25</v>
      </c>
      <c r="F7" s="58">
        <v>0</v>
      </c>
      <c r="G7" s="59">
        <f t="shared" si="0"/>
        <v>50</v>
      </c>
      <c r="H7" s="3"/>
      <c r="I7" s="3"/>
      <c r="J7" s="3"/>
      <c r="K7" s="3"/>
    </row>
    <row r="8" spans="1:11" x14ac:dyDescent="0.25">
      <c r="A8" s="20" t="s">
        <v>3</v>
      </c>
      <c r="B8" s="74" t="s">
        <v>135</v>
      </c>
      <c r="C8" s="58">
        <v>25</v>
      </c>
      <c r="D8" s="58">
        <v>0</v>
      </c>
      <c r="E8" s="58">
        <v>25</v>
      </c>
      <c r="F8" s="58">
        <v>0</v>
      </c>
      <c r="G8" s="59">
        <f t="shared" si="0"/>
        <v>50</v>
      </c>
    </row>
    <row r="9" spans="1:11" x14ac:dyDescent="0.25">
      <c r="A9" s="20" t="s">
        <v>10</v>
      </c>
      <c r="B9" s="74" t="s">
        <v>136</v>
      </c>
      <c r="C9" s="58">
        <v>25</v>
      </c>
      <c r="D9" s="58">
        <v>0</v>
      </c>
      <c r="E9" s="58">
        <v>25</v>
      </c>
      <c r="F9" s="58">
        <v>0</v>
      </c>
      <c r="G9" s="59">
        <f t="shared" si="0"/>
        <v>50</v>
      </c>
    </row>
    <row r="10" spans="1:11" x14ac:dyDescent="0.25">
      <c r="A10" s="18" t="s">
        <v>161</v>
      </c>
      <c r="B10" s="74" t="s">
        <v>137</v>
      </c>
      <c r="C10" s="58">
        <v>0</v>
      </c>
      <c r="D10" s="58">
        <v>25</v>
      </c>
      <c r="E10" s="58">
        <v>25</v>
      </c>
      <c r="F10" s="58">
        <v>0</v>
      </c>
      <c r="G10" s="59">
        <f t="shared" si="0"/>
        <v>50</v>
      </c>
    </row>
    <row r="11" spans="1:11" x14ac:dyDescent="0.25">
      <c r="A11" s="18" t="s">
        <v>390</v>
      </c>
      <c r="B11" s="74" t="s">
        <v>140</v>
      </c>
      <c r="C11" s="58">
        <v>25</v>
      </c>
      <c r="D11" s="58">
        <v>25</v>
      </c>
      <c r="E11" s="58">
        <v>25</v>
      </c>
      <c r="F11" s="58">
        <v>0</v>
      </c>
      <c r="G11" s="59">
        <f t="shared" si="0"/>
        <v>75</v>
      </c>
    </row>
    <row r="12" spans="1:11" x14ac:dyDescent="0.25">
      <c r="A12" s="20" t="s">
        <v>35</v>
      </c>
      <c r="B12" s="74" t="s">
        <v>141</v>
      </c>
      <c r="C12" s="58">
        <v>0</v>
      </c>
      <c r="D12" s="58">
        <v>25</v>
      </c>
      <c r="E12" s="58">
        <v>25</v>
      </c>
      <c r="F12" s="58">
        <v>25</v>
      </c>
      <c r="G12" s="59">
        <f t="shared" si="0"/>
        <v>75</v>
      </c>
    </row>
    <row r="13" spans="1:11" x14ac:dyDescent="0.25">
      <c r="A13" s="20" t="s">
        <v>52</v>
      </c>
      <c r="B13" s="74" t="s">
        <v>68</v>
      </c>
      <c r="C13" s="58">
        <v>25</v>
      </c>
      <c r="D13" s="58">
        <v>0</v>
      </c>
      <c r="E13" s="58">
        <v>25</v>
      </c>
      <c r="F13" s="58">
        <v>0</v>
      </c>
      <c r="G13" s="59">
        <f t="shared" si="0"/>
        <v>50</v>
      </c>
    </row>
    <row r="14" spans="1:11" x14ac:dyDescent="0.25">
      <c r="A14" s="20" t="s">
        <v>54</v>
      </c>
      <c r="B14" s="74" t="s">
        <v>142</v>
      </c>
      <c r="C14" s="58">
        <v>0</v>
      </c>
      <c r="D14" s="58">
        <v>25</v>
      </c>
      <c r="E14" s="58">
        <v>0</v>
      </c>
      <c r="F14" s="58">
        <v>25</v>
      </c>
      <c r="G14" s="59">
        <f t="shared" si="0"/>
        <v>50</v>
      </c>
      <c r="H14" s="2"/>
    </row>
    <row r="15" spans="1:11" x14ac:dyDescent="0.25">
      <c r="A15" s="20" t="s">
        <v>55</v>
      </c>
      <c r="B15" s="74" t="s">
        <v>67</v>
      </c>
      <c r="C15" s="58">
        <v>0</v>
      </c>
      <c r="D15" s="58">
        <v>25</v>
      </c>
      <c r="E15" s="58">
        <v>25</v>
      </c>
      <c r="F15" s="58">
        <v>25</v>
      </c>
      <c r="G15" s="59">
        <f t="shared" si="0"/>
        <v>75</v>
      </c>
      <c r="H15" s="2"/>
    </row>
    <row r="16" spans="1:11" x14ac:dyDescent="0.25">
      <c r="A16" s="20" t="s">
        <v>61</v>
      </c>
      <c r="B16" s="74" t="s">
        <v>40</v>
      </c>
      <c r="C16" s="58">
        <v>0</v>
      </c>
      <c r="D16" s="58">
        <v>25</v>
      </c>
      <c r="E16" s="58">
        <v>0</v>
      </c>
      <c r="F16" s="58">
        <v>25</v>
      </c>
      <c r="G16" s="59">
        <f t="shared" si="0"/>
        <v>50</v>
      </c>
      <c r="H16" s="2"/>
    </row>
    <row r="17" spans="1:7" x14ac:dyDescent="0.25">
      <c r="A17" s="20" t="s">
        <v>59</v>
      </c>
      <c r="B17" s="74" t="s">
        <v>143</v>
      </c>
      <c r="C17" s="58">
        <v>0</v>
      </c>
      <c r="D17" s="58">
        <v>25</v>
      </c>
      <c r="E17" s="58">
        <v>25</v>
      </c>
      <c r="F17" s="58">
        <v>25</v>
      </c>
      <c r="G17" s="59">
        <f t="shared" si="0"/>
        <v>75</v>
      </c>
    </row>
    <row r="18" spans="1:7" x14ac:dyDescent="0.25">
      <c r="A18" s="18" t="s">
        <v>58</v>
      </c>
      <c r="B18" s="74" t="s">
        <v>7</v>
      </c>
      <c r="C18" s="58">
        <v>0</v>
      </c>
      <c r="D18" s="58">
        <v>25</v>
      </c>
      <c r="E18" s="58">
        <v>25</v>
      </c>
      <c r="F18" s="58">
        <v>25</v>
      </c>
      <c r="G18" s="59">
        <f t="shared" si="0"/>
        <v>75</v>
      </c>
    </row>
    <row r="19" spans="1:7" x14ac:dyDescent="0.25">
      <c r="A19" s="18" t="s">
        <v>60</v>
      </c>
      <c r="B19" s="74" t="s">
        <v>144</v>
      </c>
      <c r="C19" s="58">
        <v>0</v>
      </c>
      <c r="D19" s="58">
        <v>25</v>
      </c>
      <c r="E19" s="58">
        <v>25</v>
      </c>
      <c r="F19" s="58">
        <v>25</v>
      </c>
      <c r="G19" s="59">
        <f t="shared" si="0"/>
        <v>75</v>
      </c>
    </row>
    <row r="20" spans="1:7" x14ac:dyDescent="0.25">
      <c r="A20" s="20" t="s">
        <v>56</v>
      </c>
      <c r="B20" s="74" t="s">
        <v>145</v>
      </c>
      <c r="C20" s="58">
        <v>25</v>
      </c>
      <c r="D20" s="58">
        <v>0</v>
      </c>
      <c r="E20" s="58">
        <v>25</v>
      </c>
      <c r="F20" s="58">
        <v>0</v>
      </c>
      <c r="G20" s="59">
        <f t="shared" si="0"/>
        <v>50</v>
      </c>
    </row>
    <row r="21" spans="1:7" x14ac:dyDescent="0.25">
      <c r="A21" s="18" t="s">
        <v>57</v>
      </c>
      <c r="B21" s="74" t="s">
        <v>44</v>
      </c>
      <c r="C21" s="58">
        <v>25</v>
      </c>
      <c r="D21" s="58">
        <v>0</v>
      </c>
      <c r="E21" s="58">
        <v>25</v>
      </c>
      <c r="F21" s="58">
        <v>0</v>
      </c>
      <c r="G21" s="59">
        <f t="shared" si="0"/>
        <v>50</v>
      </c>
    </row>
  </sheetData>
  <hyperlinks>
    <hyperlink ref="B3" r:id="rId1" xr:uid="{6D06F638-C79F-4062-BD61-DE6650C01196}"/>
    <hyperlink ref="B6" r:id="rId2" xr:uid="{BECE539F-DF0B-4B16-BB87-6281EF11791B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3A71-A395-4C8C-BA86-E9EDB0D2508C}">
  <dimension ref="A1:Q29"/>
  <sheetViews>
    <sheetView workbookViewId="0">
      <selection sqref="A1:N21"/>
    </sheetView>
  </sheetViews>
  <sheetFormatPr defaultRowHeight="15" x14ac:dyDescent="0.25"/>
  <cols>
    <col min="1" max="1" width="37.7109375" customWidth="1"/>
    <col min="2" max="2" width="12.7109375" hidden="1" customWidth="1"/>
    <col min="3" max="3" width="15.5703125" hidden="1" customWidth="1"/>
    <col min="4" max="4" width="9.5703125" customWidth="1"/>
    <col min="5" max="5" width="10.140625" customWidth="1"/>
    <col min="6" max="6" width="10" customWidth="1"/>
    <col min="7" max="7" width="10.42578125" customWidth="1"/>
    <col min="8" max="12" width="10.140625" customWidth="1"/>
    <col min="13" max="13" width="9.42578125" customWidth="1"/>
    <col min="14" max="15" width="9" customWidth="1"/>
    <col min="16" max="16" width="17.85546875" customWidth="1"/>
  </cols>
  <sheetData>
    <row r="1" spans="1:17" x14ac:dyDescent="0.25">
      <c r="A1" s="69" t="s">
        <v>63</v>
      </c>
      <c r="B1" s="69" t="s">
        <v>118</v>
      </c>
      <c r="C1" s="70" t="s">
        <v>99</v>
      </c>
      <c r="D1" s="70" t="s">
        <v>15</v>
      </c>
      <c r="E1" s="70" t="s">
        <v>215</v>
      </c>
      <c r="F1" s="70" t="s">
        <v>5</v>
      </c>
      <c r="G1" s="70" t="s">
        <v>214</v>
      </c>
      <c r="H1" s="70" t="s">
        <v>217</v>
      </c>
      <c r="I1" s="70" t="s">
        <v>216</v>
      </c>
      <c r="J1" s="70" t="s">
        <v>218</v>
      </c>
      <c r="K1" s="70" t="s">
        <v>228</v>
      </c>
      <c r="L1" s="70" t="s">
        <v>121</v>
      </c>
      <c r="M1" s="70" t="s">
        <v>219</v>
      </c>
      <c r="N1" s="70" t="s">
        <v>108</v>
      </c>
      <c r="O1" s="6"/>
      <c r="P1" s="16" t="s">
        <v>109</v>
      </c>
      <c r="Q1" s="16" t="s">
        <v>107</v>
      </c>
    </row>
    <row r="2" spans="1:17" x14ac:dyDescent="0.25">
      <c r="A2" s="18" t="s">
        <v>62</v>
      </c>
      <c r="B2" t="s">
        <v>239</v>
      </c>
      <c r="D2" s="58">
        <v>0</v>
      </c>
      <c r="E2" s="58">
        <v>0</v>
      </c>
      <c r="F2" s="58">
        <v>10</v>
      </c>
      <c r="G2" s="58">
        <v>0</v>
      </c>
      <c r="H2" s="58">
        <v>0</v>
      </c>
      <c r="I2" s="58">
        <v>0</v>
      </c>
      <c r="J2" s="58">
        <v>0</v>
      </c>
      <c r="K2" s="58">
        <v>10</v>
      </c>
      <c r="L2" s="58">
        <v>10</v>
      </c>
      <c r="M2" s="58">
        <v>0</v>
      </c>
      <c r="N2" s="59">
        <f>SUM(D2:M2)</f>
        <v>30</v>
      </c>
      <c r="P2" s="4" t="s">
        <v>15</v>
      </c>
      <c r="Q2" s="8" t="s">
        <v>240</v>
      </c>
    </row>
    <row r="3" spans="1:17" x14ac:dyDescent="0.25">
      <c r="A3" s="18" t="s">
        <v>64</v>
      </c>
      <c r="B3" t="s">
        <v>238</v>
      </c>
      <c r="D3" s="58">
        <v>10</v>
      </c>
      <c r="E3" s="58">
        <v>0</v>
      </c>
      <c r="F3" s="58">
        <v>10</v>
      </c>
      <c r="G3" s="58">
        <v>0</v>
      </c>
      <c r="H3" s="58">
        <v>0</v>
      </c>
      <c r="I3" s="58">
        <v>0</v>
      </c>
      <c r="J3" s="58">
        <v>0</v>
      </c>
      <c r="K3" s="58">
        <v>10</v>
      </c>
      <c r="L3" s="58">
        <v>0</v>
      </c>
      <c r="M3" s="58">
        <v>0</v>
      </c>
      <c r="N3" s="59">
        <f t="shared" ref="N3:N21" si="0">SUM(D3:M3)</f>
        <v>30</v>
      </c>
      <c r="P3" s="4" t="s">
        <v>215</v>
      </c>
      <c r="Q3" s="8" t="s">
        <v>240</v>
      </c>
    </row>
    <row r="4" spans="1:17" x14ac:dyDescent="0.25">
      <c r="A4" s="18" t="s">
        <v>18</v>
      </c>
      <c r="B4" t="s">
        <v>237</v>
      </c>
      <c r="D4" s="58">
        <v>0</v>
      </c>
      <c r="E4" s="58">
        <v>0</v>
      </c>
      <c r="F4" s="58">
        <v>10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9">
        <f t="shared" si="0"/>
        <v>10</v>
      </c>
      <c r="P4" s="4" t="s">
        <v>5</v>
      </c>
      <c r="Q4" s="8" t="s">
        <v>240</v>
      </c>
    </row>
    <row r="5" spans="1:17" x14ac:dyDescent="0.25">
      <c r="A5" s="20" t="s">
        <v>131</v>
      </c>
      <c r="B5" t="s">
        <v>236</v>
      </c>
      <c r="D5" s="58">
        <v>0</v>
      </c>
      <c r="E5" s="58">
        <v>0</v>
      </c>
      <c r="F5" s="58">
        <v>10</v>
      </c>
      <c r="G5" s="58">
        <v>0</v>
      </c>
      <c r="H5" s="58">
        <v>0</v>
      </c>
      <c r="I5" s="58">
        <v>0</v>
      </c>
      <c r="J5" s="58">
        <v>0</v>
      </c>
      <c r="K5" s="58">
        <v>10</v>
      </c>
      <c r="L5" s="58">
        <v>0</v>
      </c>
      <c r="M5" s="58">
        <v>0</v>
      </c>
      <c r="N5" s="59">
        <f t="shared" si="0"/>
        <v>20</v>
      </c>
      <c r="P5" s="4" t="s">
        <v>214</v>
      </c>
      <c r="Q5" s="8" t="s">
        <v>240</v>
      </c>
    </row>
    <row r="6" spans="1:17" x14ac:dyDescent="0.25">
      <c r="A6" s="18" t="s">
        <v>65</v>
      </c>
      <c r="B6" t="s">
        <v>235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10</v>
      </c>
      <c r="M6" s="58">
        <v>0</v>
      </c>
      <c r="N6" s="59">
        <f t="shared" si="0"/>
        <v>10</v>
      </c>
      <c r="P6" s="4" t="s">
        <v>217</v>
      </c>
      <c r="Q6" s="8" t="s">
        <v>240</v>
      </c>
    </row>
    <row r="7" spans="1:17" x14ac:dyDescent="0.25">
      <c r="A7" s="18" t="s">
        <v>33</v>
      </c>
      <c r="B7" t="s">
        <v>234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10</v>
      </c>
      <c r="M7" s="58">
        <v>0</v>
      </c>
      <c r="N7" s="59">
        <f t="shared" si="0"/>
        <v>10</v>
      </c>
      <c r="P7" s="4" t="s">
        <v>216</v>
      </c>
      <c r="Q7" s="8" t="s">
        <v>240</v>
      </c>
    </row>
    <row r="8" spans="1:17" x14ac:dyDescent="0.25">
      <c r="A8" s="20" t="s">
        <v>3</v>
      </c>
      <c r="B8" t="s">
        <v>233</v>
      </c>
      <c r="D8" s="58">
        <v>0</v>
      </c>
      <c r="E8" s="58">
        <v>0</v>
      </c>
      <c r="F8" s="58">
        <v>0</v>
      </c>
      <c r="G8" s="58">
        <v>0</v>
      </c>
      <c r="H8" s="58">
        <v>10</v>
      </c>
      <c r="I8" s="58">
        <v>10</v>
      </c>
      <c r="J8" s="58">
        <v>0</v>
      </c>
      <c r="K8" s="58">
        <v>0</v>
      </c>
      <c r="L8" s="58">
        <v>10</v>
      </c>
      <c r="M8" s="58">
        <v>0</v>
      </c>
      <c r="N8" s="59">
        <f t="shared" si="0"/>
        <v>30</v>
      </c>
      <c r="P8" s="4" t="s">
        <v>218</v>
      </c>
      <c r="Q8" s="8" t="s">
        <v>240</v>
      </c>
    </row>
    <row r="9" spans="1:17" x14ac:dyDescent="0.25">
      <c r="A9" s="20" t="s">
        <v>10</v>
      </c>
      <c r="B9" t="s">
        <v>232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10</v>
      </c>
      <c r="M9" s="58">
        <v>0</v>
      </c>
      <c r="N9" s="59">
        <f t="shared" si="0"/>
        <v>10</v>
      </c>
      <c r="P9" s="4" t="s">
        <v>228</v>
      </c>
      <c r="Q9" s="8" t="s">
        <v>240</v>
      </c>
    </row>
    <row r="10" spans="1:17" x14ac:dyDescent="0.25">
      <c r="A10" s="18" t="s">
        <v>161</v>
      </c>
      <c r="B10" t="s">
        <v>231</v>
      </c>
      <c r="D10" s="58">
        <v>10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10</v>
      </c>
      <c r="L10" s="58">
        <v>0</v>
      </c>
      <c r="M10" s="58">
        <v>0</v>
      </c>
      <c r="N10" s="59">
        <f t="shared" si="0"/>
        <v>20</v>
      </c>
      <c r="P10" s="4" t="s">
        <v>121</v>
      </c>
      <c r="Q10" s="8" t="s">
        <v>240</v>
      </c>
    </row>
    <row r="11" spans="1:17" x14ac:dyDescent="0.25">
      <c r="A11" s="18" t="s">
        <v>390</v>
      </c>
      <c r="B11" t="s">
        <v>230</v>
      </c>
      <c r="D11" s="58">
        <v>10</v>
      </c>
      <c r="E11" s="58">
        <v>10</v>
      </c>
      <c r="F11" s="58">
        <v>10</v>
      </c>
      <c r="G11" s="58">
        <v>0</v>
      </c>
      <c r="H11" s="58">
        <v>0</v>
      </c>
      <c r="I11" s="58">
        <v>0</v>
      </c>
      <c r="J11" s="58">
        <v>10</v>
      </c>
      <c r="K11" s="58">
        <v>10</v>
      </c>
      <c r="L11" s="58">
        <v>10</v>
      </c>
      <c r="M11" s="58">
        <v>10</v>
      </c>
      <c r="N11" s="59">
        <f t="shared" si="0"/>
        <v>70</v>
      </c>
      <c r="P11" s="4" t="s">
        <v>219</v>
      </c>
      <c r="Q11" s="8" t="s">
        <v>240</v>
      </c>
    </row>
    <row r="12" spans="1:17" x14ac:dyDescent="0.25">
      <c r="A12" s="20" t="s">
        <v>35</v>
      </c>
      <c r="B12" t="s">
        <v>36</v>
      </c>
      <c r="D12" s="58">
        <v>0</v>
      </c>
      <c r="E12" s="58">
        <v>10</v>
      </c>
      <c r="F12" s="58">
        <v>10</v>
      </c>
      <c r="G12" s="58">
        <v>10</v>
      </c>
      <c r="H12" s="58">
        <v>0</v>
      </c>
      <c r="I12" s="58">
        <v>10</v>
      </c>
      <c r="J12" s="58">
        <v>0</v>
      </c>
      <c r="K12" s="58">
        <v>0</v>
      </c>
      <c r="L12" s="58">
        <v>10</v>
      </c>
      <c r="M12" s="58">
        <v>0</v>
      </c>
      <c r="N12" s="59">
        <f t="shared" si="0"/>
        <v>50</v>
      </c>
    </row>
    <row r="13" spans="1:17" x14ac:dyDescent="0.25">
      <c r="A13" s="20" t="s">
        <v>52</v>
      </c>
      <c r="B13" t="s">
        <v>229</v>
      </c>
      <c r="D13" s="58">
        <v>0</v>
      </c>
      <c r="E13" s="58">
        <v>0</v>
      </c>
      <c r="F13" s="58">
        <v>10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9">
        <f t="shared" si="0"/>
        <v>10</v>
      </c>
    </row>
    <row r="14" spans="1:17" x14ac:dyDescent="0.25">
      <c r="A14" s="20" t="s">
        <v>54</v>
      </c>
      <c r="B14" t="s">
        <v>227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10</v>
      </c>
      <c r="K14" s="58">
        <v>10</v>
      </c>
      <c r="L14" s="58">
        <v>0</v>
      </c>
      <c r="M14" s="58">
        <v>0</v>
      </c>
      <c r="N14" s="59">
        <f t="shared" si="0"/>
        <v>20</v>
      </c>
    </row>
    <row r="15" spans="1:17" x14ac:dyDescent="0.25">
      <c r="A15" s="20" t="s">
        <v>55</v>
      </c>
      <c r="B15" t="s">
        <v>226</v>
      </c>
      <c r="D15" s="58">
        <v>0</v>
      </c>
      <c r="E15" s="58">
        <v>0</v>
      </c>
      <c r="F15" s="58">
        <v>10</v>
      </c>
      <c r="G15" s="58">
        <v>0</v>
      </c>
      <c r="H15" s="58">
        <v>0</v>
      </c>
      <c r="I15" s="58">
        <v>0</v>
      </c>
      <c r="J15" s="58">
        <v>0</v>
      </c>
      <c r="K15" s="58">
        <v>10</v>
      </c>
      <c r="L15" s="58">
        <v>10</v>
      </c>
      <c r="M15" s="58">
        <v>0</v>
      </c>
      <c r="N15" s="59">
        <f t="shared" si="0"/>
        <v>30</v>
      </c>
    </row>
    <row r="16" spans="1:17" x14ac:dyDescent="0.25">
      <c r="A16" s="20" t="s">
        <v>61</v>
      </c>
      <c r="B16" t="s">
        <v>40</v>
      </c>
      <c r="D16" s="58">
        <v>10</v>
      </c>
      <c r="E16" s="58">
        <v>0</v>
      </c>
      <c r="F16" s="58">
        <v>10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10</v>
      </c>
      <c r="M16" s="58">
        <v>0</v>
      </c>
      <c r="N16" s="59">
        <f t="shared" si="0"/>
        <v>30</v>
      </c>
    </row>
    <row r="17" spans="1:14" x14ac:dyDescent="0.25">
      <c r="A17" s="20" t="s">
        <v>59</v>
      </c>
      <c r="B17" t="s">
        <v>225</v>
      </c>
      <c r="D17" s="58">
        <v>0</v>
      </c>
      <c r="E17" s="58">
        <v>0</v>
      </c>
      <c r="F17" s="58">
        <v>10</v>
      </c>
      <c r="G17" s="58">
        <v>0</v>
      </c>
      <c r="H17" s="58">
        <v>0</v>
      </c>
      <c r="I17" s="58">
        <v>0</v>
      </c>
      <c r="J17" s="58">
        <v>0</v>
      </c>
      <c r="K17" s="58">
        <v>10</v>
      </c>
      <c r="L17" s="58">
        <v>0</v>
      </c>
      <c r="M17" s="58">
        <v>0</v>
      </c>
      <c r="N17" s="59">
        <f t="shared" si="0"/>
        <v>20</v>
      </c>
    </row>
    <row r="18" spans="1:14" x14ac:dyDescent="0.25">
      <c r="A18" s="18" t="s">
        <v>58</v>
      </c>
      <c r="B18" t="s">
        <v>224</v>
      </c>
      <c r="D18" s="58">
        <v>0</v>
      </c>
      <c r="E18" s="58">
        <v>0</v>
      </c>
      <c r="F18" s="58">
        <v>10</v>
      </c>
      <c r="G18" s="58">
        <v>0</v>
      </c>
      <c r="H18" s="58">
        <v>0</v>
      </c>
      <c r="I18" s="58">
        <v>0</v>
      </c>
      <c r="J18" s="58">
        <v>0</v>
      </c>
      <c r="K18" s="58">
        <v>10</v>
      </c>
      <c r="L18" s="58">
        <v>0</v>
      </c>
      <c r="M18" s="58">
        <v>0</v>
      </c>
      <c r="N18" s="59">
        <f t="shared" si="0"/>
        <v>20</v>
      </c>
    </row>
    <row r="19" spans="1:14" x14ac:dyDescent="0.25">
      <c r="A19" s="18" t="s">
        <v>60</v>
      </c>
      <c r="B19" t="s">
        <v>220</v>
      </c>
      <c r="D19" s="58">
        <v>0</v>
      </c>
      <c r="E19" s="58">
        <v>0</v>
      </c>
      <c r="F19" s="58">
        <v>10</v>
      </c>
      <c r="G19" s="58">
        <v>0</v>
      </c>
      <c r="H19" s="58">
        <v>0</v>
      </c>
      <c r="I19" s="58">
        <v>0</v>
      </c>
      <c r="J19" s="58">
        <v>10</v>
      </c>
      <c r="K19" s="58">
        <v>10</v>
      </c>
      <c r="L19" s="58">
        <v>0</v>
      </c>
      <c r="M19" s="58">
        <v>10</v>
      </c>
      <c r="N19" s="59">
        <f t="shared" si="0"/>
        <v>40</v>
      </c>
    </row>
    <row r="20" spans="1:14" x14ac:dyDescent="0.25">
      <c r="A20" s="20" t="s">
        <v>56</v>
      </c>
      <c r="B20" t="s">
        <v>223</v>
      </c>
      <c r="D20" s="58">
        <v>0</v>
      </c>
      <c r="E20" s="58">
        <v>0</v>
      </c>
      <c r="F20" s="58">
        <v>10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9">
        <f t="shared" si="0"/>
        <v>10</v>
      </c>
    </row>
    <row r="21" spans="1:14" x14ac:dyDescent="0.25">
      <c r="A21" s="18" t="s">
        <v>57</v>
      </c>
      <c r="B21" t="s">
        <v>222</v>
      </c>
      <c r="D21" s="58">
        <v>0</v>
      </c>
      <c r="E21" s="58">
        <v>10</v>
      </c>
      <c r="F21" s="58">
        <v>10</v>
      </c>
      <c r="G21" s="58">
        <v>0</v>
      </c>
      <c r="H21" s="58">
        <v>0</v>
      </c>
      <c r="I21" s="58">
        <v>0</v>
      </c>
      <c r="J21" s="58">
        <v>0</v>
      </c>
      <c r="K21" s="58">
        <v>10</v>
      </c>
      <c r="L21" s="58">
        <v>0</v>
      </c>
      <c r="M21" s="58">
        <v>0</v>
      </c>
      <c r="N21" s="59">
        <f t="shared" si="0"/>
        <v>30</v>
      </c>
    </row>
    <row r="29" spans="1:14" x14ac:dyDescent="0.25">
      <c r="B29" s="21"/>
    </row>
  </sheetData>
  <hyperlinks>
    <hyperlink ref="B18" r:id="rId1" xr:uid="{DDE4B109-B821-4190-AB20-E2B87DD37AD7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ED8A-6C94-4A71-89A0-E156661178F2}">
  <dimension ref="A1:L38"/>
  <sheetViews>
    <sheetView workbookViewId="0">
      <selection sqref="A1:H21"/>
    </sheetView>
  </sheetViews>
  <sheetFormatPr defaultRowHeight="15" x14ac:dyDescent="0.25"/>
  <cols>
    <col min="1" max="1" width="37.85546875" customWidth="1"/>
    <col min="2" max="2" width="23.140625" hidden="1" customWidth="1"/>
    <col min="3" max="3" width="34.28515625" customWidth="1"/>
    <col min="4" max="4" width="12.85546875" customWidth="1"/>
    <col min="5" max="5" width="12.7109375" customWidth="1"/>
    <col min="6" max="6" width="15.42578125" customWidth="1"/>
    <col min="7" max="7" width="19.140625" customWidth="1"/>
    <col min="8" max="8" width="10.28515625" customWidth="1"/>
    <col min="9" max="9" width="9" customWidth="1"/>
    <col min="10" max="10" width="17.85546875" customWidth="1"/>
  </cols>
  <sheetData>
    <row r="1" spans="1:12" x14ac:dyDescent="0.25">
      <c r="A1" s="69" t="s">
        <v>63</v>
      </c>
      <c r="B1" s="69" t="s">
        <v>379</v>
      </c>
      <c r="C1" s="70" t="s">
        <v>99</v>
      </c>
      <c r="D1" s="70" t="s">
        <v>410</v>
      </c>
      <c r="E1" s="70" t="s">
        <v>415</v>
      </c>
      <c r="F1" s="70" t="s">
        <v>501</v>
      </c>
      <c r="G1" s="70" t="s">
        <v>421</v>
      </c>
      <c r="H1" s="70" t="s">
        <v>423</v>
      </c>
      <c r="I1" s="6"/>
      <c r="J1" s="16" t="s">
        <v>109</v>
      </c>
      <c r="K1" s="16" t="s">
        <v>107</v>
      </c>
    </row>
    <row r="2" spans="1:12" x14ac:dyDescent="0.25">
      <c r="A2" s="18" t="s">
        <v>62</v>
      </c>
      <c r="B2" t="s">
        <v>412</v>
      </c>
      <c r="C2" s="2" t="s">
        <v>414</v>
      </c>
      <c r="D2" s="58" t="s">
        <v>413</v>
      </c>
      <c r="E2" s="58" t="s">
        <v>416</v>
      </c>
      <c r="F2" s="58" t="s">
        <v>417</v>
      </c>
      <c r="G2" s="82" t="s">
        <v>413</v>
      </c>
      <c r="H2" s="59">
        <v>75</v>
      </c>
      <c r="J2" s="4" t="s">
        <v>410</v>
      </c>
      <c r="K2" s="8" t="s">
        <v>159</v>
      </c>
    </row>
    <row r="3" spans="1:12" x14ac:dyDescent="0.25">
      <c r="A3" s="18" t="s">
        <v>64</v>
      </c>
      <c r="B3" t="s">
        <v>422</v>
      </c>
      <c r="C3" s="2" t="s">
        <v>419</v>
      </c>
      <c r="D3" s="58" t="s">
        <v>417</v>
      </c>
      <c r="E3" s="58" t="s">
        <v>420</v>
      </c>
      <c r="F3" s="58" t="s">
        <v>417</v>
      </c>
      <c r="G3" s="58" t="s">
        <v>413</v>
      </c>
      <c r="H3" s="59">
        <v>75</v>
      </c>
      <c r="J3" s="4" t="s">
        <v>415</v>
      </c>
      <c r="K3" s="8" t="s">
        <v>159</v>
      </c>
    </row>
    <row r="4" spans="1:12" x14ac:dyDescent="0.25">
      <c r="A4" s="18" t="s">
        <v>18</v>
      </c>
      <c r="B4" t="s">
        <v>424</v>
      </c>
      <c r="C4" s="2" t="s">
        <v>425</v>
      </c>
      <c r="D4" s="58" t="s">
        <v>417</v>
      </c>
      <c r="E4" s="58" t="s">
        <v>427</v>
      </c>
      <c r="F4" s="58" t="s">
        <v>417</v>
      </c>
      <c r="G4" s="58" t="s">
        <v>417</v>
      </c>
      <c r="H4" s="59">
        <v>100</v>
      </c>
      <c r="J4" s="4" t="s">
        <v>411</v>
      </c>
      <c r="K4" s="8" t="s">
        <v>159</v>
      </c>
    </row>
    <row r="5" spans="1:12" x14ac:dyDescent="0.25">
      <c r="A5" s="20" t="s">
        <v>131</v>
      </c>
      <c r="B5" t="s">
        <v>428</v>
      </c>
      <c r="C5" s="2" t="s">
        <v>426</v>
      </c>
      <c r="D5" s="58" t="s">
        <v>417</v>
      </c>
      <c r="E5" s="58" t="s">
        <v>427</v>
      </c>
      <c r="F5" s="58" t="s">
        <v>417</v>
      </c>
      <c r="G5" s="58" t="s">
        <v>417</v>
      </c>
      <c r="H5" s="59">
        <v>100</v>
      </c>
      <c r="J5" s="4" t="s">
        <v>421</v>
      </c>
      <c r="K5" s="8" t="s">
        <v>159</v>
      </c>
    </row>
    <row r="6" spans="1:12" x14ac:dyDescent="0.25">
      <c r="A6" s="18" t="s">
        <v>65</v>
      </c>
      <c r="B6" t="s">
        <v>430</v>
      </c>
      <c r="C6" s="2" t="s">
        <v>431</v>
      </c>
      <c r="D6" s="58" t="s">
        <v>413</v>
      </c>
      <c r="E6" s="58" t="s">
        <v>429</v>
      </c>
      <c r="F6" s="58" t="s">
        <v>417</v>
      </c>
      <c r="G6" s="58" t="s">
        <v>417</v>
      </c>
      <c r="H6" s="59">
        <v>75</v>
      </c>
      <c r="J6" s="3"/>
      <c r="K6" s="66"/>
      <c r="L6" s="3"/>
    </row>
    <row r="7" spans="1:12" x14ac:dyDescent="0.25">
      <c r="A7" s="18" t="s">
        <v>33</v>
      </c>
      <c r="B7" t="s">
        <v>434</v>
      </c>
      <c r="C7" s="2" t="s">
        <v>435</v>
      </c>
      <c r="D7" s="58" t="s">
        <v>413</v>
      </c>
      <c r="E7" s="58" t="s">
        <v>432</v>
      </c>
      <c r="F7" s="58" t="s">
        <v>433</v>
      </c>
      <c r="G7" s="58" t="s">
        <v>433</v>
      </c>
      <c r="H7" s="59">
        <v>25</v>
      </c>
      <c r="J7" s="3"/>
      <c r="K7" s="66"/>
      <c r="L7" s="3"/>
    </row>
    <row r="8" spans="1:12" x14ac:dyDescent="0.25">
      <c r="A8" s="20" t="s">
        <v>3</v>
      </c>
      <c r="B8" t="s">
        <v>135</v>
      </c>
      <c r="C8" s="2" t="s">
        <v>436</v>
      </c>
      <c r="D8" s="58" t="s">
        <v>413</v>
      </c>
      <c r="E8" s="58" t="s">
        <v>437</v>
      </c>
      <c r="F8" s="58" t="s">
        <v>433</v>
      </c>
      <c r="G8" s="58" t="s">
        <v>433</v>
      </c>
      <c r="H8" s="59">
        <v>25</v>
      </c>
    </row>
    <row r="9" spans="1:12" x14ac:dyDescent="0.25">
      <c r="A9" s="20" t="s">
        <v>10</v>
      </c>
      <c r="B9" t="s">
        <v>232</v>
      </c>
      <c r="C9" s="2" t="s">
        <v>438</v>
      </c>
      <c r="D9" s="58" t="s">
        <v>413</v>
      </c>
      <c r="E9" s="58" t="s">
        <v>433</v>
      </c>
      <c r="F9" s="58" t="s">
        <v>417</v>
      </c>
      <c r="G9" s="58" t="s">
        <v>433</v>
      </c>
      <c r="H9" s="59">
        <v>25</v>
      </c>
    </row>
    <row r="10" spans="1:12" x14ac:dyDescent="0.25">
      <c r="A10" s="18" t="s">
        <v>161</v>
      </c>
      <c r="B10" t="s">
        <v>441</v>
      </c>
      <c r="C10" s="2" t="s">
        <v>440</v>
      </c>
      <c r="D10" s="58" t="s">
        <v>413</v>
      </c>
      <c r="E10" s="58" t="s">
        <v>439</v>
      </c>
      <c r="F10" s="58" t="s">
        <v>417</v>
      </c>
      <c r="G10" s="58" t="s">
        <v>417</v>
      </c>
      <c r="H10" s="59">
        <v>75</v>
      </c>
    </row>
    <row r="11" spans="1:12" x14ac:dyDescent="0.25">
      <c r="A11" s="18" t="s">
        <v>390</v>
      </c>
      <c r="B11" t="s">
        <v>443</v>
      </c>
      <c r="C11" s="2" t="s">
        <v>444</v>
      </c>
      <c r="D11" s="58" t="s">
        <v>417</v>
      </c>
      <c r="E11" s="58" t="s">
        <v>442</v>
      </c>
      <c r="F11" s="58" t="s">
        <v>417</v>
      </c>
      <c r="G11" s="58" t="s">
        <v>417</v>
      </c>
      <c r="H11" s="59">
        <v>100</v>
      </c>
    </row>
    <row r="12" spans="1:12" x14ac:dyDescent="0.25">
      <c r="A12" s="20" t="s">
        <v>35</v>
      </c>
      <c r="B12" t="s">
        <v>141</v>
      </c>
      <c r="C12" s="81" t="s">
        <v>445</v>
      </c>
      <c r="D12" s="58" t="s">
        <v>417</v>
      </c>
      <c r="E12" s="58" t="s">
        <v>446</v>
      </c>
      <c r="F12" s="58" t="s">
        <v>417</v>
      </c>
      <c r="G12" s="58" t="s">
        <v>417</v>
      </c>
      <c r="H12" s="59">
        <v>100</v>
      </c>
    </row>
    <row r="13" spans="1:12" x14ac:dyDescent="0.25">
      <c r="A13" s="20" t="s">
        <v>52</v>
      </c>
      <c r="B13" t="s">
        <v>447</v>
      </c>
      <c r="C13" s="2" t="s">
        <v>448</v>
      </c>
      <c r="D13" s="58" t="s">
        <v>433</v>
      </c>
      <c r="E13" s="58" t="s">
        <v>433</v>
      </c>
      <c r="F13" s="58" t="s">
        <v>433</v>
      </c>
      <c r="G13" s="58" t="s">
        <v>433</v>
      </c>
      <c r="H13" s="59">
        <f>SUM(D13:E13)</f>
        <v>0</v>
      </c>
    </row>
    <row r="14" spans="1:12" x14ac:dyDescent="0.25">
      <c r="A14" s="20" t="s">
        <v>54</v>
      </c>
      <c r="B14" t="s">
        <v>449</v>
      </c>
      <c r="C14" s="2" t="s">
        <v>450</v>
      </c>
      <c r="D14" s="58" t="s">
        <v>417</v>
      </c>
      <c r="E14" s="58" t="s">
        <v>451</v>
      </c>
      <c r="F14" s="58" t="s">
        <v>433</v>
      </c>
      <c r="G14" s="58" t="s">
        <v>433</v>
      </c>
      <c r="H14" s="59">
        <v>50</v>
      </c>
    </row>
    <row r="15" spans="1:12" x14ac:dyDescent="0.25">
      <c r="A15" s="20" t="s">
        <v>55</v>
      </c>
      <c r="B15" t="s">
        <v>67</v>
      </c>
      <c r="C15" s="23" t="s">
        <v>452</v>
      </c>
      <c r="D15" s="58" t="s">
        <v>417</v>
      </c>
      <c r="E15" s="58" t="s">
        <v>433</v>
      </c>
      <c r="F15" s="58" t="s">
        <v>433</v>
      </c>
      <c r="G15" s="58" t="s">
        <v>433</v>
      </c>
      <c r="H15" s="59">
        <v>25</v>
      </c>
    </row>
    <row r="16" spans="1:12" x14ac:dyDescent="0.25">
      <c r="A16" s="20" t="s">
        <v>61</v>
      </c>
      <c r="B16" t="s">
        <v>351</v>
      </c>
      <c r="C16" s="2" t="s">
        <v>453</v>
      </c>
      <c r="D16" s="58" t="s">
        <v>417</v>
      </c>
      <c r="E16" s="58" t="s">
        <v>413</v>
      </c>
      <c r="F16" s="58" t="s">
        <v>413</v>
      </c>
      <c r="G16" s="58" t="s">
        <v>413</v>
      </c>
      <c r="H16" s="59">
        <v>25</v>
      </c>
    </row>
    <row r="17" spans="1:10" x14ac:dyDescent="0.25">
      <c r="A17" s="20" t="s">
        <v>59</v>
      </c>
      <c r="B17" t="s">
        <v>143</v>
      </c>
      <c r="C17" s="2" t="s">
        <v>454</v>
      </c>
      <c r="D17" s="58" t="s">
        <v>417</v>
      </c>
      <c r="E17" s="58" t="s">
        <v>455</v>
      </c>
      <c r="F17" s="58" t="s">
        <v>417</v>
      </c>
      <c r="G17" s="58" t="s">
        <v>413</v>
      </c>
      <c r="H17" s="59">
        <v>75</v>
      </c>
    </row>
    <row r="18" spans="1:10" x14ac:dyDescent="0.25">
      <c r="A18" s="18" t="s">
        <v>58</v>
      </c>
      <c r="B18" t="s">
        <v>7</v>
      </c>
      <c r="C18" s="2" t="s">
        <v>456</v>
      </c>
      <c r="D18" s="58" t="s">
        <v>417</v>
      </c>
      <c r="E18" s="58" t="s">
        <v>457</v>
      </c>
      <c r="F18" s="58" t="s">
        <v>417</v>
      </c>
      <c r="G18" s="58" t="s">
        <v>417</v>
      </c>
      <c r="H18" s="59">
        <v>100</v>
      </c>
    </row>
    <row r="19" spans="1:10" x14ac:dyDescent="0.25">
      <c r="A19" s="18" t="s">
        <v>60</v>
      </c>
      <c r="B19" t="s">
        <v>144</v>
      </c>
      <c r="C19" s="2" t="s">
        <v>459</v>
      </c>
      <c r="D19" s="58" t="s">
        <v>417</v>
      </c>
      <c r="E19" s="58" t="s">
        <v>458</v>
      </c>
      <c r="F19" s="58" t="s">
        <v>417</v>
      </c>
      <c r="G19" s="58" t="s">
        <v>413</v>
      </c>
      <c r="H19" s="59">
        <v>75</v>
      </c>
    </row>
    <row r="20" spans="1:10" x14ac:dyDescent="0.25">
      <c r="A20" s="20" t="s">
        <v>56</v>
      </c>
      <c r="B20" t="s">
        <v>145</v>
      </c>
      <c r="C20" s="2" t="s">
        <v>461</v>
      </c>
      <c r="D20" s="58" t="s">
        <v>413</v>
      </c>
      <c r="E20" s="58" t="s">
        <v>460</v>
      </c>
      <c r="F20" s="58" t="s">
        <v>417</v>
      </c>
      <c r="G20" s="58" t="s">
        <v>413</v>
      </c>
      <c r="H20" s="59">
        <v>50</v>
      </c>
    </row>
    <row r="21" spans="1:10" x14ac:dyDescent="0.25">
      <c r="A21" s="18" t="s">
        <v>57</v>
      </c>
      <c r="B21" t="s">
        <v>44</v>
      </c>
      <c r="C21" s="2" t="s">
        <v>448</v>
      </c>
      <c r="D21" s="58" t="s">
        <v>413</v>
      </c>
      <c r="E21" s="58" t="s">
        <v>433</v>
      </c>
      <c r="F21" s="58" t="s">
        <v>462</v>
      </c>
      <c r="G21" s="58" t="s">
        <v>433</v>
      </c>
      <c r="H21" s="59">
        <f>SUM(D21:E21)</f>
        <v>0</v>
      </c>
    </row>
    <row r="28" spans="1:10" x14ac:dyDescent="0.25">
      <c r="J28" s="83"/>
    </row>
    <row r="29" spans="1:10" x14ac:dyDescent="0.25">
      <c r="B29" s="21"/>
      <c r="J29" s="83"/>
    </row>
    <row r="30" spans="1:10" x14ac:dyDescent="0.25">
      <c r="J30" s="83"/>
    </row>
    <row r="31" spans="1:10" x14ac:dyDescent="0.25">
      <c r="J31" s="83"/>
    </row>
    <row r="32" spans="1:10" x14ac:dyDescent="0.25">
      <c r="J32" s="83"/>
    </row>
    <row r="33" spans="10:10" x14ac:dyDescent="0.25">
      <c r="J33" s="83"/>
    </row>
    <row r="34" spans="10:10" x14ac:dyDescent="0.25">
      <c r="J34" s="84"/>
    </row>
    <row r="35" spans="10:10" x14ac:dyDescent="0.25">
      <c r="J35" s="84"/>
    </row>
    <row r="36" spans="10:10" x14ac:dyDescent="0.25">
      <c r="J36" s="83"/>
    </row>
    <row r="37" spans="10:10" x14ac:dyDescent="0.25">
      <c r="J37" s="83"/>
    </row>
    <row r="38" spans="10:10" x14ac:dyDescent="0.25">
      <c r="J38" s="8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2430-96EC-403B-9567-F0C7D749490F}">
  <dimension ref="A1:K29"/>
  <sheetViews>
    <sheetView workbookViewId="0">
      <selection sqref="A1:G21"/>
    </sheetView>
  </sheetViews>
  <sheetFormatPr defaultRowHeight="15" x14ac:dyDescent="0.25"/>
  <cols>
    <col min="1" max="1" width="38" customWidth="1"/>
    <col min="2" max="2" width="26.42578125" hidden="1" customWidth="1"/>
    <col min="3" max="3" width="22.85546875" customWidth="1"/>
    <col min="4" max="4" width="12.140625" customWidth="1"/>
    <col min="5" max="5" width="10.7109375" customWidth="1"/>
    <col min="6" max="6" width="12.42578125" customWidth="1"/>
    <col min="7" max="8" width="9" customWidth="1"/>
    <col min="9" max="9" width="17.85546875" customWidth="1"/>
  </cols>
  <sheetData>
    <row r="1" spans="1:11" x14ac:dyDescent="0.25">
      <c r="A1" s="69" t="s">
        <v>63</v>
      </c>
      <c r="B1" s="69" t="s">
        <v>118</v>
      </c>
      <c r="C1" s="70" t="s">
        <v>99</v>
      </c>
      <c r="D1" s="70" t="s">
        <v>147</v>
      </c>
      <c r="E1" s="70" t="s">
        <v>153</v>
      </c>
      <c r="F1" s="70" t="s">
        <v>148</v>
      </c>
      <c r="G1" s="70" t="s">
        <v>108</v>
      </c>
      <c r="H1" s="6"/>
      <c r="I1" s="16" t="s">
        <v>109</v>
      </c>
      <c r="J1" s="16" t="s">
        <v>107</v>
      </c>
    </row>
    <row r="2" spans="1:11" x14ac:dyDescent="0.25">
      <c r="A2" s="18" t="s">
        <v>62</v>
      </c>
      <c r="B2" s="89" t="s">
        <v>151</v>
      </c>
      <c r="C2" s="19"/>
      <c r="D2" s="58">
        <v>25</v>
      </c>
      <c r="E2" s="58">
        <v>25</v>
      </c>
      <c r="F2" s="58">
        <v>0</v>
      </c>
      <c r="G2" s="59">
        <f>SUM(D2:F2)</f>
        <v>50</v>
      </c>
      <c r="I2" s="4" t="s">
        <v>147</v>
      </c>
      <c r="J2" s="8" t="s">
        <v>159</v>
      </c>
    </row>
    <row r="3" spans="1:11" x14ac:dyDescent="0.25">
      <c r="A3" s="18" t="s">
        <v>64</v>
      </c>
      <c r="B3" s="89" t="s">
        <v>152</v>
      </c>
      <c r="C3" s="19"/>
      <c r="D3" s="58">
        <v>25</v>
      </c>
      <c r="E3" s="58">
        <v>25</v>
      </c>
      <c r="F3" s="58">
        <v>50</v>
      </c>
      <c r="G3" s="59">
        <f t="shared" ref="G3:G21" si="0">SUM(D3:F3)</f>
        <v>100</v>
      </c>
      <c r="I3" s="4" t="s">
        <v>153</v>
      </c>
      <c r="J3" s="8" t="s">
        <v>159</v>
      </c>
    </row>
    <row r="4" spans="1:11" x14ac:dyDescent="0.25">
      <c r="A4" s="18" t="s">
        <v>18</v>
      </c>
      <c r="B4" s="89" t="s">
        <v>154</v>
      </c>
      <c r="C4" s="19"/>
      <c r="D4" s="58">
        <v>25</v>
      </c>
      <c r="E4" s="58">
        <v>25</v>
      </c>
      <c r="F4" s="58">
        <v>50</v>
      </c>
      <c r="G4" s="59">
        <f t="shared" si="0"/>
        <v>100</v>
      </c>
      <c r="I4" s="4" t="s">
        <v>148</v>
      </c>
      <c r="J4" s="8" t="s">
        <v>149</v>
      </c>
    </row>
    <row r="5" spans="1:11" x14ac:dyDescent="0.25">
      <c r="A5" s="20" t="s">
        <v>131</v>
      </c>
      <c r="B5" s="89"/>
      <c r="C5" s="19" t="s">
        <v>155</v>
      </c>
      <c r="D5" s="58">
        <v>0</v>
      </c>
      <c r="E5" s="58">
        <v>0</v>
      </c>
      <c r="F5" s="58">
        <v>0</v>
      </c>
      <c r="G5" s="59">
        <f t="shared" si="0"/>
        <v>0</v>
      </c>
      <c r="H5" s="3"/>
      <c r="I5" s="3"/>
      <c r="J5" s="66"/>
      <c r="K5" s="3"/>
    </row>
    <row r="6" spans="1:11" x14ac:dyDescent="0.25">
      <c r="A6" s="18" t="s">
        <v>65</v>
      </c>
      <c r="B6" s="89" t="s">
        <v>156</v>
      </c>
      <c r="C6" s="19"/>
      <c r="D6" s="58">
        <v>25</v>
      </c>
      <c r="E6" s="58">
        <v>25</v>
      </c>
      <c r="F6" s="58">
        <v>0</v>
      </c>
      <c r="G6" s="59">
        <f t="shared" si="0"/>
        <v>50</v>
      </c>
      <c r="H6" s="3"/>
      <c r="I6" s="3"/>
      <c r="J6" s="66"/>
      <c r="K6" s="3"/>
    </row>
    <row r="7" spans="1:11" x14ac:dyDescent="0.25">
      <c r="A7" s="18" t="s">
        <v>33</v>
      </c>
      <c r="B7" s="89" t="s">
        <v>157</v>
      </c>
      <c r="C7" s="19"/>
      <c r="D7" s="58">
        <v>25</v>
      </c>
      <c r="E7" s="58">
        <v>25</v>
      </c>
      <c r="F7" s="58">
        <v>50</v>
      </c>
      <c r="G7" s="59">
        <f t="shared" si="0"/>
        <v>100</v>
      </c>
      <c r="H7" s="3"/>
      <c r="I7" s="3"/>
      <c r="J7" s="66"/>
      <c r="K7" s="3"/>
    </row>
    <row r="8" spans="1:11" x14ac:dyDescent="0.25">
      <c r="A8" s="20" t="s">
        <v>3</v>
      </c>
      <c r="B8" s="89" t="s">
        <v>158</v>
      </c>
      <c r="C8" s="19"/>
      <c r="D8" s="58">
        <v>25</v>
      </c>
      <c r="E8" s="58">
        <v>25</v>
      </c>
      <c r="F8" s="58">
        <v>0</v>
      </c>
      <c r="G8" s="59">
        <f t="shared" si="0"/>
        <v>50</v>
      </c>
      <c r="H8" s="3"/>
      <c r="I8" s="3"/>
      <c r="J8" s="3"/>
      <c r="K8" s="3"/>
    </row>
    <row r="9" spans="1:11" x14ac:dyDescent="0.25">
      <c r="A9" s="20" t="s">
        <v>10</v>
      </c>
      <c r="B9" s="89" t="s">
        <v>160</v>
      </c>
      <c r="C9" s="19"/>
      <c r="D9" s="58">
        <v>25</v>
      </c>
      <c r="E9" s="58">
        <v>25</v>
      </c>
      <c r="F9" s="58">
        <v>0</v>
      </c>
      <c r="G9" s="59">
        <f t="shared" si="0"/>
        <v>50</v>
      </c>
    </row>
    <row r="10" spans="1:11" x14ac:dyDescent="0.25">
      <c r="A10" s="18" t="s">
        <v>161</v>
      </c>
      <c r="B10" s="89" t="s">
        <v>162</v>
      </c>
      <c r="C10" s="19"/>
      <c r="D10" s="58">
        <v>25</v>
      </c>
      <c r="E10" s="58">
        <v>25</v>
      </c>
      <c r="F10" s="58">
        <v>50</v>
      </c>
      <c r="G10" s="59">
        <f t="shared" si="0"/>
        <v>100</v>
      </c>
    </row>
    <row r="11" spans="1:11" x14ac:dyDescent="0.25">
      <c r="A11" s="18" t="s">
        <v>390</v>
      </c>
      <c r="B11" s="89" t="s">
        <v>150</v>
      </c>
      <c r="C11" s="19"/>
      <c r="D11" s="58">
        <v>25</v>
      </c>
      <c r="E11" s="58">
        <v>25</v>
      </c>
      <c r="F11" s="58">
        <v>50</v>
      </c>
      <c r="G11" s="59">
        <f t="shared" si="0"/>
        <v>100</v>
      </c>
    </row>
    <row r="12" spans="1:11" x14ac:dyDescent="0.25">
      <c r="A12" s="20" t="s">
        <v>35</v>
      </c>
      <c r="B12" s="89"/>
      <c r="C12" s="19" t="s">
        <v>155</v>
      </c>
      <c r="D12" s="58">
        <v>0</v>
      </c>
      <c r="E12" s="58">
        <v>0</v>
      </c>
      <c r="F12" s="58">
        <v>0</v>
      </c>
      <c r="G12" s="59">
        <f t="shared" si="0"/>
        <v>0</v>
      </c>
    </row>
    <row r="13" spans="1:11" x14ac:dyDescent="0.25">
      <c r="A13" s="20" t="s">
        <v>52</v>
      </c>
      <c r="B13" s="89" t="s">
        <v>163</v>
      </c>
      <c r="C13" s="19"/>
      <c r="D13" s="58">
        <v>25</v>
      </c>
      <c r="E13" s="58">
        <v>25</v>
      </c>
      <c r="F13" s="58">
        <v>0</v>
      </c>
      <c r="G13" s="59">
        <f t="shared" si="0"/>
        <v>50</v>
      </c>
    </row>
    <row r="14" spans="1:11" x14ac:dyDescent="0.25">
      <c r="A14" s="20" t="s">
        <v>54</v>
      </c>
      <c r="B14" s="89"/>
      <c r="C14" s="19" t="s">
        <v>155</v>
      </c>
      <c r="D14" s="58">
        <v>0</v>
      </c>
      <c r="E14" s="58">
        <v>0</v>
      </c>
      <c r="F14" s="58">
        <v>0</v>
      </c>
      <c r="G14" s="59">
        <f t="shared" si="0"/>
        <v>0</v>
      </c>
    </row>
    <row r="15" spans="1:11" x14ac:dyDescent="0.25">
      <c r="A15" s="20" t="s">
        <v>55</v>
      </c>
      <c r="B15" s="89"/>
      <c r="C15" s="19" t="s">
        <v>155</v>
      </c>
      <c r="D15" s="58">
        <v>0</v>
      </c>
      <c r="E15" s="58">
        <v>0</v>
      </c>
      <c r="F15" s="58">
        <v>0</v>
      </c>
      <c r="G15" s="59">
        <f t="shared" si="0"/>
        <v>0</v>
      </c>
    </row>
    <row r="16" spans="1:11" x14ac:dyDescent="0.25">
      <c r="A16" s="20" t="s">
        <v>61</v>
      </c>
      <c r="B16" s="89" t="s">
        <v>164</v>
      </c>
      <c r="C16" s="19"/>
      <c r="D16" s="58">
        <v>25</v>
      </c>
      <c r="E16" s="58">
        <v>25</v>
      </c>
      <c r="F16" s="58">
        <v>0</v>
      </c>
      <c r="G16" s="59">
        <f t="shared" si="0"/>
        <v>50</v>
      </c>
    </row>
    <row r="17" spans="1:7" x14ac:dyDescent="0.25">
      <c r="A17" s="20" t="s">
        <v>59</v>
      </c>
      <c r="B17" s="89"/>
      <c r="C17" s="19" t="s">
        <v>155</v>
      </c>
      <c r="D17" s="58">
        <v>0</v>
      </c>
      <c r="E17" s="58">
        <v>0</v>
      </c>
      <c r="F17" s="58">
        <v>0</v>
      </c>
      <c r="G17" s="59">
        <f t="shared" si="0"/>
        <v>0</v>
      </c>
    </row>
    <row r="18" spans="1:7" x14ac:dyDescent="0.25">
      <c r="A18" s="18" t="s">
        <v>58</v>
      </c>
      <c r="B18" s="89" t="s">
        <v>165</v>
      </c>
      <c r="C18" s="19"/>
      <c r="D18" s="58">
        <v>25</v>
      </c>
      <c r="E18" s="58">
        <v>0</v>
      </c>
      <c r="F18" s="58">
        <v>0</v>
      </c>
      <c r="G18" s="59">
        <f t="shared" si="0"/>
        <v>25</v>
      </c>
    </row>
    <row r="19" spans="1:7" x14ac:dyDescent="0.25">
      <c r="A19" s="18" t="s">
        <v>60</v>
      </c>
      <c r="B19" s="89" t="s">
        <v>166</v>
      </c>
      <c r="C19" s="19"/>
      <c r="D19" s="58">
        <v>25</v>
      </c>
      <c r="E19" s="58">
        <v>0</v>
      </c>
      <c r="F19" s="58">
        <v>0</v>
      </c>
      <c r="G19" s="59">
        <f t="shared" si="0"/>
        <v>25</v>
      </c>
    </row>
    <row r="20" spans="1:7" x14ac:dyDescent="0.25">
      <c r="A20" s="20" t="s">
        <v>56</v>
      </c>
      <c r="B20" s="89"/>
      <c r="C20" s="19" t="s">
        <v>155</v>
      </c>
      <c r="D20" s="58">
        <v>0</v>
      </c>
      <c r="E20" s="58">
        <v>0</v>
      </c>
      <c r="F20" s="58">
        <v>0</v>
      </c>
      <c r="G20" s="59">
        <f t="shared" si="0"/>
        <v>0</v>
      </c>
    </row>
    <row r="21" spans="1:7" x14ac:dyDescent="0.25">
      <c r="A21" s="18" t="s">
        <v>57</v>
      </c>
      <c r="B21" s="89"/>
      <c r="C21" s="19" t="s">
        <v>155</v>
      </c>
      <c r="D21" s="58">
        <v>0</v>
      </c>
      <c r="E21" s="58">
        <v>0</v>
      </c>
      <c r="F21" s="58">
        <v>0</v>
      </c>
      <c r="G21" s="59">
        <f t="shared" si="0"/>
        <v>0</v>
      </c>
    </row>
    <row r="29" spans="1:7" x14ac:dyDescent="0.25">
      <c r="B29" s="21"/>
    </row>
  </sheetData>
  <hyperlinks>
    <hyperlink ref="B2" r:id="rId1" xr:uid="{DA9CED4B-1055-4066-ACA8-21A68186FB2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Kriteria</vt:lpstr>
      <vt:lpstr>Saatyho metoda</vt:lpstr>
      <vt:lpstr>Bodovaci metoda</vt:lpstr>
      <vt:lpstr>Bodovací + váhy</vt:lpstr>
      <vt:lpstr>Web</vt:lpstr>
      <vt:lpstr>Licence</vt:lpstr>
      <vt:lpstr>Protokoly</vt:lpstr>
      <vt:lpstr>Cena</vt:lpstr>
      <vt:lpstr>Skoleni</vt:lpstr>
      <vt:lpstr>APP</vt:lpstr>
      <vt:lpstr>Demo</vt:lpstr>
      <vt:lpstr>GIT</vt:lpstr>
      <vt:lpstr>Dokumentace (API)</vt:lpstr>
      <vt:lpstr>Knihovny</vt:lpstr>
      <vt:lpstr>Jazyky</vt:lpstr>
      <vt:lpstr>PR_Odvětví</vt:lpstr>
      <vt:lpstr>Hardware</vt:lpstr>
      <vt:lpstr>Konektivita</vt:lpstr>
      <vt:lpstr>Databaze</vt:lpstr>
      <vt:lpstr>VL_hod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filipmaly</dc:creator>
  <cp:lastModifiedBy>filipmaly</cp:lastModifiedBy>
  <dcterms:created xsi:type="dcterms:W3CDTF">2018-02-10T10:52:32Z</dcterms:created>
  <dcterms:modified xsi:type="dcterms:W3CDTF">2018-03-13T14:05:17Z</dcterms:modified>
</cp:coreProperties>
</file>