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Jandra Yagaantsetseg\Documents\CZU\Bachelor thesis\data analysis\Data\"/>
    </mc:Choice>
  </mc:AlternateContent>
  <xr:revisionPtr revIDLastSave="0" documentId="13_ncr:1_{D8C9ADA7-DCFF-489A-899D-FA594A71FAB6}" xr6:coauthVersionLast="45" xr6:coauthVersionMax="45" xr10:uidLastSave="{00000000-0000-0000-0000-000000000000}"/>
  <bookViews>
    <workbookView xWindow="-98" yWindow="-98" windowWidth="24196" windowHeight="13096" tabRatio="914" activeTab="13" xr2:uid="{6EB20D31-CD32-4F00-86CD-40885760369F}"/>
  </bookViews>
  <sheets>
    <sheet name="2015" sheetId="2" r:id="rId1"/>
    <sheet name="2016" sheetId="3" r:id="rId2"/>
    <sheet name="2017" sheetId="4" r:id="rId3"/>
    <sheet name="2018" sheetId="5" r:id="rId4"/>
    <sheet name="2019" sheetId="6" r:id="rId5"/>
    <sheet name="GDPcapita" sheetId="7" r:id="rId6"/>
    <sheet name="Social support" sheetId="8" r:id="rId7"/>
    <sheet name="Health" sheetId="11" r:id="rId8"/>
    <sheet name="Freedom" sheetId="12" r:id="rId9"/>
    <sheet name="Generosity" sheetId="9" r:id="rId10"/>
    <sheet name="Trust" sheetId="10" r:id="rId11"/>
    <sheet name="Dystopia " sheetId="13" r:id="rId12"/>
    <sheet name="FORECAST 2020" sheetId="35" r:id="rId13"/>
    <sheet name="Sheet2" sheetId="36" r:id="rId14"/>
  </sheets>
  <definedNames>
    <definedName name="_xlnm._FilterDatabase" localSheetId="11" hidden="1">'Dystopia '!$H$1:$H$151</definedName>
    <definedName name="_xlnm._FilterDatabase" localSheetId="12" hidden="1">'FORECAST 2020'!$A$1:$L$149</definedName>
    <definedName name="_xlnm._FilterDatabase" localSheetId="8" hidden="1">Freedom!$H$1:$H$151</definedName>
    <definedName name="_xlnm._FilterDatabase" localSheetId="5" hidden="1">GDPcapita!$H$1:$H$151</definedName>
    <definedName name="_xlnm._FilterDatabase" localSheetId="9" hidden="1">Generosity!$H$1:$H$151</definedName>
    <definedName name="_xlnm._FilterDatabase" localSheetId="7" hidden="1">Health!$H$1:$H$151</definedName>
    <definedName name="_xlnm._FilterDatabase" localSheetId="13" hidden="1">Sheet2!$A$3:$J$3</definedName>
    <definedName name="_xlnm._FilterDatabase" localSheetId="6" hidden="1">'Social support'!$H$1:$H$151</definedName>
    <definedName name="_xlnm._FilterDatabase" localSheetId="10" hidden="1">Trust!$H$1:$H$151</definedName>
    <definedName name="ExternalData_1" localSheetId="0" hidden="1">'2015'!$A$1:$L$162</definedName>
    <definedName name="ExternalData_1" localSheetId="1" hidden="1">'2016'!$A$1:$M$158</definedName>
    <definedName name="ExternalData_1" localSheetId="2" hidden="1">'2017'!$A$1:$L$156</definedName>
    <definedName name="ExternalData_1" localSheetId="3" hidden="1">'2018'!#REF!</definedName>
    <definedName name="ExternalData_1" localSheetId="4" hidden="1">'2019'!$A$1:$I$157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" i="35" l="1"/>
  <c r="L3" i="35" s="1"/>
  <c r="K4" i="35"/>
  <c r="L4" i="35" s="1"/>
  <c r="K5" i="35"/>
  <c r="L5" i="35" s="1"/>
  <c r="K6" i="35"/>
  <c r="L6" i="35" s="1"/>
  <c r="K7" i="35"/>
  <c r="L7" i="35" s="1"/>
  <c r="K8" i="35"/>
  <c r="L8" i="35" s="1"/>
  <c r="K9" i="35"/>
  <c r="L9" i="35" s="1"/>
  <c r="K10" i="35"/>
  <c r="L10" i="35" s="1"/>
  <c r="K11" i="35"/>
  <c r="L11" i="35" s="1"/>
  <c r="K12" i="35"/>
  <c r="L12" i="35" s="1"/>
  <c r="K13" i="35"/>
  <c r="L13" i="35" s="1"/>
  <c r="K14" i="35"/>
  <c r="L14" i="35" s="1"/>
  <c r="K15" i="35"/>
  <c r="L15" i="35" s="1"/>
  <c r="K16" i="35"/>
  <c r="L16" i="35" s="1"/>
  <c r="K17" i="35"/>
  <c r="L17" i="35" s="1"/>
  <c r="K18" i="35"/>
  <c r="L18" i="35" s="1"/>
  <c r="K19" i="35"/>
  <c r="L19" i="35" s="1"/>
  <c r="K20" i="35"/>
  <c r="L20" i="35" s="1"/>
  <c r="K21" i="35"/>
  <c r="L21" i="35" s="1"/>
  <c r="K22" i="35"/>
  <c r="L22" i="35" s="1"/>
  <c r="K23" i="35"/>
  <c r="L23" i="35" s="1"/>
  <c r="K24" i="35"/>
  <c r="L24" i="35" s="1"/>
  <c r="K25" i="35"/>
  <c r="L25" i="35" s="1"/>
  <c r="K26" i="35"/>
  <c r="L26" i="35" s="1"/>
  <c r="K27" i="35"/>
  <c r="L27" i="35" s="1"/>
  <c r="K28" i="35"/>
  <c r="L28" i="35" s="1"/>
  <c r="K29" i="35"/>
  <c r="L29" i="35" s="1"/>
  <c r="K30" i="35"/>
  <c r="L30" i="35" s="1"/>
  <c r="K31" i="35"/>
  <c r="L31" i="35" s="1"/>
  <c r="K32" i="35"/>
  <c r="L32" i="35" s="1"/>
  <c r="K33" i="35"/>
  <c r="L33" i="35" s="1"/>
  <c r="K34" i="35"/>
  <c r="L34" i="35" s="1"/>
  <c r="K35" i="35"/>
  <c r="L35" i="35" s="1"/>
  <c r="K36" i="35"/>
  <c r="L36" i="35" s="1"/>
  <c r="K37" i="35"/>
  <c r="L37" i="35" s="1"/>
  <c r="K38" i="35"/>
  <c r="L38" i="35" s="1"/>
  <c r="K39" i="35"/>
  <c r="L39" i="35" s="1"/>
  <c r="K40" i="35"/>
  <c r="L40" i="35" s="1"/>
  <c r="K41" i="35"/>
  <c r="L41" i="35" s="1"/>
  <c r="K42" i="35"/>
  <c r="L42" i="35" s="1"/>
  <c r="K43" i="35"/>
  <c r="L43" i="35" s="1"/>
  <c r="K44" i="35"/>
  <c r="L44" i="35" s="1"/>
  <c r="K45" i="35"/>
  <c r="L45" i="35" s="1"/>
  <c r="K46" i="35"/>
  <c r="L46" i="35" s="1"/>
  <c r="K47" i="35"/>
  <c r="L47" i="35" s="1"/>
  <c r="K48" i="35"/>
  <c r="L48" i="35" s="1"/>
  <c r="K49" i="35"/>
  <c r="L49" i="35" s="1"/>
  <c r="K50" i="35"/>
  <c r="L50" i="35" s="1"/>
  <c r="K51" i="35"/>
  <c r="L51" i="35" s="1"/>
  <c r="K52" i="35"/>
  <c r="L52" i="35" s="1"/>
  <c r="K53" i="35"/>
  <c r="L53" i="35" s="1"/>
  <c r="K54" i="35"/>
  <c r="L54" i="35" s="1"/>
  <c r="K55" i="35"/>
  <c r="L55" i="35" s="1"/>
  <c r="K56" i="35"/>
  <c r="L56" i="35" s="1"/>
  <c r="K57" i="35"/>
  <c r="L57" i="35" s="1"/>
  <c r="K58" i="35"/>
  <c r="L58" i="35" s="1"/>
  <c r="K59" i="35"/>
  <c r="L59" i="35" s="1"/>
  <c r="K60" i="35"/>
  <c r="L60" i="35" s="1"/>
  <c r="K61" i="35"/>
  <c r="L61" i="35" s="1"/>
  <c r="K62" i="35"/>
  <c r="L62" i="35" s="1"/>
  <c r="K63" i="35"/>
  <c r="L63" i="35" s="1"/>
  <c r="K64" i="35"/>
  <c r="L64" i="35" s="1"/>
  <c r="K65" i="35"/>
  <c r="L65" i="35" s="1"/>
  <c r="K66" i="35"/>
  <c r="L66" i="35" s="1"/>
  <c r="K67" i="35"/>
  <c r="L67" i="35" s="1"/>
  <c r="K68" i="35"/>
  <c r="L68" i="35" s="1"/>
  <c r="K69" i="35"/>
  <c r="L69" i="35" s="1"/>
  <c r="K70" i="35"/>
  <c r="L70" i="35" s="1"/>
  <c r="K71" i="35"/>
  <c r="L71" i="35" s="1"/>
  <c r="K72" i="35"/>
  <c r="L72" i="35" s="1"/>
  <c r="K73" i="35"/>
  <c r="L73" i="35" s="1"/>
  <c r="K74" i="35"/>
  <c r="L74" i="35" s="1"/>
  <c r="K75" i="35"/>
  <c r="L75" i="35" s="1"/>
  <c r="K76" i="35"/>
  <c r="L76" i="35" s="1"/>
  <c r="K77" i="35"/>
  <c r="L77" i="35" s="1"/>
  <c r="K78" i="35"/>
  <c r="L78" i="35" s="1"/>
  <c r="K79" i="35"/>
  <c r="L79" i="35" s="1"/>
  <c r="K80" i="35"/>
  <c r="L80" i="35" s="1"/>
  <c r="K81" i="35"/>
  <c r="L81" i="35" s="1"/>
  <c r="K82" i="35"/>
  <c r="L82" i="35" s="1"/>
  <c r="K83" i="35"/>
  <c r="L83" i="35" s="1"/>
  <c r="K84" i="35"/>
  <c r="L84" i="35" s="1"/>
  <c r="K85" i="35"/>
  <c r="L85" i="35" s="1"/>
  <c r="K86" i="35"/>
  <c r="L86" i="35" s="1"/>
  <c r="K87" i="35"/>
  <c r="L87" i="35" s="1"/>
  <c r="K88" i="35"/>
  <c r="L88" i="35" s="1"/>
  <c r="K89" i="35"/>
  <c r="L89" i="35" s="1"/>
  <c r="K90" i="35"/>
  <c r="L90" i="35" s="1"/>
  <c r="K91" i="35"/>
  <c r="L91" i="35" s="1"/>
  <c r="K92" i="35"/>
  <c r="L92" i="35" s="1"/>
  <c r="K93" i="35"/>
  <c r="L93" i="35" s="1"/>
  <c r="K94" i="35"/>
  <c r="L94" i="35" s="1"/>
  <c r="K95" i="35"/>
  <c r="L95" i="35" s="1"/>
  <c r="K96" i="35"/>
  <c r="L96" i="35" s="1"/>
  <c r="K97" i="35"/>
  <c r="L97" i="35" s="1"/>
  <c r="K98" i="35"/>
  <c r="L98" i="35" s="1"/>
  <c r="K99" i="35"/>
  <c r="L99" i="35" s="1"/>
  <c r="K100" i="35"/>
  <c r="L100" i="35" s="1"/>
  <c r="K101" i="35"/>
  <c r="L101" i="35" s="1"/>
  <c r="K102" i="35"/>
  <c r="L102" i="35" s="1"/>
  <c r="K103" i="35"/>
  <c r="L103" i="35" s="1"/>
  <c r="K104" i="35"/>
  <c r="L104" i="35" s="1"/>
  <c r="K105" i="35"/>
  <c r="L105" i="35" s="1"/>
  <c r="K106" i="35"/>
  <c r="L106" i="35" s="1"/>
  <c r="K107" i="35"/>
  <c r="L107" i="35" s="1"/>
  <c r="K108" i="35"/>
  <c r="L108" i="35" s="1"/>
  <c r="K109" i="35"/>
  <c r="L109" i="35" s="1"/>
  <c r="K110" i="35"/>
  <c r="L110" i="35" s="1"/>
  <c r="K111" i="35"/>
  <c r="L111" i="35" s="1"/>
  <c r="K112" i="35"/>
  <c r="L112" i="35" s="1"/>
  <c r="K113" i="35"/>
  <c r="L113" i="35" s="1"/>
  <c r="K114" i="35"/>
  <c r="L114" i="35" s="1"/>
  <c r="K115" i="35"/>
  <c r="L115" i="35" s="1"/>
  <c r="K116" i="35"/>
  <c r="L116" i="35" s="1"/>
  <c r="K117" i="35"/>
  <c r="L117" i="35" s="1"/>
  <c r="K118" i="35"/>
  <c r="L118" i="35" s="1"/>
  <c r="K119" i="35"/>
  <c r="L119" i="35" s="1"/>
  <c r="K120" i="35"/>
  <c r="L120" i="35" s="1"/>
  <c r="K121" i="35"/>
  <c r="L121" i="35" s="1"/>
  <c r="K122" i="35"/>
  <c r="L122" i="35" s="1"/>
  <c r="K123" i="35"/>
  <c r="L123" i="35" s="1"/>
  <c r="K124" i="35"/>
  <c r="L124" i="35" s="1"/>
  <c r="K125" i="35"/>
  <c r="L125" i="35" s="1"/>
  <c r="K126" i="35"/>
  <c r="L126" i="35" s="1"/>
  <c r="K127" i="35"/>
  <c r="L127" i="35" s="1"/>
  <c r="K128" i="35"/>
  <c r="L128" i="35" s="1"/>
  <c r="K129" i="35"/>
  <c r="L129" i="35" s="1"/>
  <c r="K130" i="35"/>
  <c r="L130" i="35" s="1"/>
  <c r="K131" i="35"/>
  <c r="L131" i="35" s="1"/>
  <c r="K132" i="35"/>
  <c r="L132" i="35" s="1"/>
  <c r="K133" i="35"/>
  <c r="L133" i="35" s="1"/>
  <c r="K134" i="35"/>
  <c r="L134" i="35" s="1"/>
  <c r="K135" i="35"/>
  <c r="L135" i="35" s="1"/>
  <c r="K136" i="35"/>
  <c r="L136" i="35" s="1"/>
  <c r="K137" i="35"/>
  <c r="L137" i="35" s="1"/>
  <c r="K138" i="35"/>
  <c r="L138" i="35" s="1"/>
  <c r="K139" i="35"/>
  <c r="L139" i="35" s="1"/>
  <c r="K140" i="35"/>
  <c r="L140" i="35" s="1"/>
  <c r="K141" i="35"/>
  <c r="L141" i="35" s="1"/>
  <c r="K142" i="35"/>
  <c r="L142" i="35" s="1"/>
  <c r="K143" i="35"/>
  <c r="L143" i="35" s="1"/>
  <c r="K144" i="35"/>
  <c r="L144" i="35" s="1"/>
  <c r="K145" i="35"/>
  <c r="L145" i="35" s="1"/>
  <c r="K146" i="35"/>
  <c r="L146" i="35" s="1"/>
  <c r="K147" i="35"/>
  <c r="L147" i="35" s="1"/>
  <c r="K148" i="35"/>
  <c r="L148" i="35" s="1"/>
  <c r="K149" i="35"/>
  <c r="L149" i="35" s="1"/>
  <c r="K2" i="35"/>
  <c r="L2" i="35" s="1"/>
  <c r="B3" i="35"/>
  <c r="C3" i="35"/>
  <c r="D3" i="35"/>
  <c r="E3" i="35"/>
  <c r="F3" i="35"/>
  <c r="G3" i="35"/>
  <c r="H3" i="35"/>
  <c r="B4" i="35"/>
  <c r="C4" i="35"/>
  <c r="D4" i="35"/>
  <c r="E4" i="35"/>
  <c r="F4" i="35"/>
  <c r="G4" i="35"/>
  <c r="H4" i="35"/>
  <c r="B5" i="35"/>
  <c r="C5" i="35"/>
  <c r="D5" i="35"/>
  <c r="E5" i="35"/>
  <c r="F5" i="35"/>
  <c r="G5" i="35"/>
  <c r="H5" i="35"/>
  <c r="B6" i="35"/>
  <c r="C6" i="35"/>
  <c r="D6" i="35"/>
  <c r="E6" i="35"/>
  <c r="F6" i="35"/>
  <c r="G6" i="35"/>
  <c r="H6" i="35"/>
  <c r="B7" i="35"/>
  <c r="C7" i="35"/>
  <c r="D7" i="35"/>
  <c r="E7" i="35"/>
  <c r="F7" i="35"/>
  <c r="G7" i="35"/>
  <c r="H7" i="35"/>
  <c r="B8" i="35"/>
  <c r="C8" i="35"/>
  <c r="D8" i="35"/>
  <c r="E8" i="35"/>
  <c r="F8" i="35"/>
  <c r="G8" i="35"/>
  <c r="H8" i="35"/>
  <c r="B9" i="35"/>
  <c r="C9" i="35"/>
  <c r="D9" i="35"/>
  <c r="E9" i="35"/>
  <c r="F9" i="35"/>
  <c r="G9" i="35"/>
  <c r="H9" i="35"/>
  <c r="B10" i="35"/>
  <c r="C10" i="35"/>
  <c r="D10" i="35"/>
  <c r="E10" i="35"/>
  <c r="F10" i="35"/>
  <c r="G10" i="35"/>
  <c r="H10" i="35"/>
  <c r="B11" i="35"/>
  <c r="C11" i="35"/>
  <c r="D11" i="35"/>
  <c r="E11" i="35"/>
  <c r="F11" i="35"/>
  <c r="G11" i="35"/>
  <c r="H11" i="35"/>
  <c r="B12" i="35"/>
  <c r="C12" i="35"/>
  <c r="D12" i="35"/>
  <c r="E12" i="35"/>
  <c r="F12" i="35"/>
  <c r="G12" i="35"/>
  <c r="H12" i="35"/>
  <c r="B13" i="35"/>
  <c r="C13" i="35"/>
  <c r="D13" i="35"/>
  <c r="E13" i="35"/>
  <c r="F13" i="35"/>
  <c r="G13" i="35"/>
  <c r="H13" i="35"/>
  <c r="B14" i="35"/>
  <c r="C14" i="35"/>
  <c r="D14" i="35"/>
  <c r="E14" i="35"/>
  <c r="F14" i="35"/>
  <c r="G14" i="35"/>
  <c r="H14" i="35"/>
  <c r="B15" i="35"/>
  <c r="C15" i="35"/>
  <c r="D15" i="35"/>
  <c r="E15" i="35"/>
  <c r="F15" i="35"/>
  <c r="G15" i="35"/>
  <c r="H15" i="35"/>
  <c r="B16" i="35"/>
  <c r="C16" i="35"/>
  <c r="D16" i="35"/>
  <c r="E16" i="35"/>
  <c r="F16" i="35"/>
  <c r="G16" i="35"/>
  <c r="H16" i="35"/>
  <c r="B17" i="35"/>
  <c r="C17" i="35"/>
  <c r="D17" i="35"/>
  <c r="E17" i="35"/>
  <c r="F17" i="35"/>
  <c r="G17" i="35"/>
  <c r="H17" i="35"/>
  <c r="B18" i="35"/>
  <c r="C18" i="35"/>
  <c r="D18" i="35"/>
  <c r="E18" i="35"/>
  <c r="F18" i="35"/>
  <c r="G18" i="35"/>
  <c r="H18" i="35"/>
  <c r="B19" i="35"/>
  <c r="C19" i="35"/>
  <c r="D19" i="35"/>
  <c r="E19" i="35"/>
  <c r="F19" i="35"/>
  <c r="G19" i="35"/>
  <c r="H19" i="35"/>
  <c r="B20" i="35"/>
  <c r="C20" i="35"/>
  <c r="D20" i="35"/>
  <c r="E20" i="35"/>
  <c r="F20" i="35"/>
  <c r="G20" i="35"/>
  <c r="H20" i="35"/>
  <c r="B21" i="35"/>
  <c r="C21" i="35"/>
  <c r="D21" i="35"/>
  <c r="E21" i="35"/>
  <c r="F21" i="35"/>
  <c r="G21" i="35"/>
  <c r="H21" i="35"/>
  <c r="B22" i="35"/>
  <c r="C22" i="35"/>
  <c r="D22" i="35"/>
  <c r="E22" i="35"/>
  <c r="F22" i="35"/>
  <c r="G22" i="35"/>
  <c r="H22" i="35"/>
  <c r="B23" i="35"/>
  <c r="C23" i="35"/>
  <c r="D23" i="35"/>
  <c r="E23" i="35"/>
  <c r="F23" i="35"/>
  <c r="G23" i="35"/>
  <c r="H23" i="35"/>
  <c r="B24" i="35"/>
  <c r="C24" i="35"/>
  <c r="D24" i="35"/>
  <c r="E24" i="35"/>
  <c r="F24" i="35"/>
  <c r="G24" i="35"/>
  <c r="H24" i="35"/>
  <c r="B25" i="35"/>
  <c r="C25" i="35"/>
  <c r="D25" i="35"/>
  <c r="E25" i="35"/>
  <c r="F25" i="35"/>
  <c r="G25" i="35"/>
  <c r="H25" i="35"/>
  <c r="B26" i="35"/>
  <c r="C26" i="35"/>
  <c r="D26" i="35"/>
  <c r="E26" i="35"/>
  <c r="F26" i="35"/>
  <c r="G26" i="35"/>
  <c r="H26" i="35"/>
  <c r="B27" i="35"/>
  <c r="C27" i="35"/>
  <c r="D27" i="35"/>
  <c r="E27" i="35"/>
  <c r="F27" i="35"/>
  <c r="G27" i="35"/>
  <c r="H27" i="35"/>
  <c r="B28" i="35"/>
  <c r="C28" i="35"/>
  <c r="D28" i="35"/>
  <c r="E28" i="35"/>
  <c r="F28" i="35"/>
  <c r="G28" i="35"/>
  <c r="H28" i="35"/>
  <c r="B29" i="35"/>
  <c r="C29" i="35"/>
  <c r="D29" i="35"/>
  <c r="E29" i="35"/>
  <c r="F29" i="35"/>
  <c r="G29" i="35"/>
  <c r="H29" i="35"/>
  <c r="B30" i="35"/>
  <c r="C30" i="35"/>
  <c r="D30" i="35"/>
  <c r="E30" i="35"/>
  <c r="F30" i="35"/>
  <c r="G30" i="35"/>
  <c r="H30" i="35"/>
  <c r="B31" i="35"/>
  <c r="C31" i="35"/>
  <c r="D31" i="35"/>
  <c r="E31" i="35"/>
  <c r="F31" i="35"/>
  <c r="G31" i="35"/>
  <c r="H31" i="35"/>
  <c r="B32" i="35"/>
  <c r="C32" i="35"/>
  <c r="D32" i="35"/>
  <c r="E32" i="35"/>
  <c r="F32" i="35"/>
  <c r="G32" i="35"/>
  <c r="H32" i="35"/>
  <c r="B33" i="35"/>
  <c r="C33" i="35"/>
  <c r="D33" i="35"/>
  <c r="E33" i="35"/>
  <c r="F33" i="35"/>
  <c r="G33" i="35"/>
  <c r="H33" i="35"/>
  <c r="B34" i="35"/>
  <c r="C34" i="35"/>
  <c r="D34" i="35"/>
  <c r="E34" i="35"/>
  <c r="F34" i="35"/>
  <c r="G34" i="35"/>
  <c r="H34" i="35"/>
  <c r="B35" i="35"/>
  <c r="C35" i="35"/>
  <c r="D35" i="35"/>
  <c r="E35" i="35"/>
  <c r="F35" i="35"/>
  <c r="G35" i="35"/>
  <c r="H35" i="35"/>
  <c r="B36" i="35"/>
  <c r="C36" i="35"/>
  <c r="D36" i="35"/>
  <c r="E36" i="35"/>
  <c r="F36" i="35"/>
  <c r="G36" i="35"/>
  <c r="H36" i="35"/>
  <c r="B37" i="35"/>
  <c r="C37" i="35"/>
  <c r="D37" i="35"/>
  <c r="E37" i="35"/>
  <c r="F37" i="35"/>
  <c r="G37" i="35"/>
  <c r="H37" i="35"/>
  <c r="B38" i="35"/>
  <c r="C38" i="35"/>
  <c r="D38" i="35"/>
  <c r="E38" i="35"/>
  <c r="F38" i="35"/>
  <c r="G38" i="35"/>
  <c r="H38" i="35"/>
  <c r="B39" i="35"/>
  <c r="C39" i="35"/>
  <c r="D39" i="35"/>
  <c r="E39" i="35"/>
  <c r="F39" i="35"/>
  <c r="G39" i="35"/>
  <c r="H39" i="35"/>
  <c r="B40" i="35"/>
  <c r="C40" i="35"/>
  <c r="D40" i="35"/>
  <c r="E40" i="35"/>
  <c r="F40" i="35"/>
  <c r="G40" i="35"/>
  <c r="H40" i="35"/>
  <c r="B41" i="35"/>
  <c r="C41" i="35"/>
  <c r="D41" i="35"/>
  <c r="E41" i="35"/>
  <c r="F41" i="35"/>
  <c r="G41" i="35"/>
  <c r="H41" i="35"/>
  <c r="B42" i="35"/>
  <c r="C42" i="35"/>
  <c r="D42" i="35"/>
  <c r="E42" i="35"/>
  <c r="F42" i="35"/>
  <c r="G42" i="35"/>
  <c r="H42" i="35"/>
  <c r="B43" i="35"/>
  <c r="C43" i="35"/>
  <c r="D43" i="35"/>
  <c r="E43" i="35"/>
  <c r="F43" i="35"/>
  <c r="G43" i="35"/>
  <c r="H43" i="35"/>
  <c r="B44" i="35"/>
  <c r="C44" i="35"/>
  <c r="D44" i="35"/>
  <c r="E44" i="35"/>
  <c r="F44" i="35"/>
  <c r="G44" i="35"/>
  <c r="H44" i="35"/>
  <c r="B45" i="35"/>
  <c r="C45" i="35"/>
  <c r="D45" i="35"/>
  <c r="E45" i="35"/>
  <c r="F45" i="35"/>
  <c r="G45" i="35"/>
  <c r="H45" i="35"/>
  <c r="B46" i="35"/>
  <c r="C46" i="35"/>
  <c r="D46" i="35"/>
  <c r="E46" i="35"/>
  <c r="F46" i="35"/>
  <c r="G46" i="35"/>
  <c r="H46" i="35"/>
  <c r="B47" i="35"/>
  <c r="C47" i="35"/>
  <c r="D47" i="35"/>
  <c r="E47" i="35"/>
  <c r="F47" i="35"/>
  <c r="G47" i="35"/>
  <c r="H47" i="35"/>
  <c r="B48" i="35"/>
  <c r="C48" i="35"/>
  <c r="D48" i="35"/>
  <c r="E48" i="35"/>
  <c r="F48" i="35"/>
  <c r="G48" i="35"/>
  <c r="H48" i="35"/>
  <c r="B49" i="35"/>
  <c r="C49" i="35"/>
  <c r="D49" i="35"/>
  <c r="E49" i="35"/>
  <c r="F49" i="35"/>
  <c r="G49" i="35"/>
  <c r="H49" i="35"/>
  <c r="B50" i="35"/>
  <c r="C50" i="35"/>
  <c r="D50" i="35"/>
  <c r="E50" i="35"/>
  <c r="F50" i="35"/>
  <c r="G50" i="35"/>
  <c r="H50" i="35"/>
  <c r="B51" i="35"/>
  <c r="C51" i="35"/>
  <c r="D51" i="35"/>
  <c r="E51" i="35"/>
  <c r="F51" i="35"/>
  <c r="G51" i="35"/>
  <c r="H51" i="35"/>
  <c r="B52" i="35"/>
  <c r="C52" i="35"/>
  <c r="D52" i="35"/>
  <c r="E52" i="35"/>
  <c r="F52" i="35"/>
  <c r="G52" i="35"/>
  <c r="H52" i="35"/>
  <c r="B53" i="35"/>
  <c r="C53" i="35"/>
  <c r="D53" i="35"/>
  <c r="E53" i="35"/>
  <c r="F53" i="35"/>
  <c r="G53" i="35"/>
  <c r="H53" i="35"/>
  <c r="B54" i="35"/>
  <c r="C54" i="35"/>
  <c r="D54" i="35"/>
  <c r="E54" i="35"/>
  <c r="F54" i="35"/>
  <c r="G54" i="35"/>
  <c r="H54" i="35"/>
  <c r="B55" i="35"/>
  <c r="C55" i="35"/>
  <c r="D55" i="35"/>
  <c r="E55" i="35"/>
  <c r="F55" i="35"/>
  <c r="G55" i="35"/>
  <c r="H55" i="35"/>
  <c r="B56" i="35"/>
  <c r="C56" i="35"/>
  <c r="D56" i="35"/>
  <c r="E56" i="35"/>
  <c r="F56" i="35"/>
  <c r="G56" i="35"/>
  <c r="H56" i="35"/>
  <c r="B57" i="35"/>
  <c r="C57" i="35"/>
  <c r="D57" i="35"/>
  <c r="E57" i="35"/>
  <c r="F57" i="35"/>
  <c r="G57" i="35"/>
  <c r="H57" i="35"/>
  <c r="B58" i="35"/>
  <c r="C58" i="35"/>
  <c r="D58" i="35"/>
  <c r="E58" i="35"/>
  <c r="F58" i="35"/>
  <c r="G58" i="35"/>
  <c r="H58" i="35"/>
  <c r="B59" i="35"/>
  <c r="C59" i="35"/>
  <c r="D59" i="35"/>
  <c r="E59" i="35"/>
  <c r="F59" i="35"/>
  <c r="G59" i="35"/>
  <c r="H59" i="35"/>
  <c r="B60" i="35"/>
  <c r="C60" i="35"/>
  <c r="D60" i="35"/>
  <c r="E60" i="35"/>
  <c r="F60" i="35"/>
  <c r="G60" i="35"/>
  <c r="H60" i="35"/>
  <c r="B61" i="35"/>
  <c r="C61" i="35"/>
  <c r="D61" i="35"/>
  <c r="E61" i="35"/>
  <c r="F61" i="35"/>
  <c r="G61" i="35"/>
  <c r="H61" i="35"/>
  <c r="B62" i="35"/>
  <c r="C62" i="35"/>
  <c r="D62" i="35"/>
  <c r="E62" i="35"/>
  <c r="F62" i="35"/>
  <c r="G62" i="35"/>
  <c r="H62" i="35"/>
  <c r="B63" i="35"/>
  <c r="C63" i="35"/>
  <c r="D63" i="35"/>
  <c r="E63" i="35"/>
  <c r="F63" i="35"/>
  <c r="G63" i="35"/>
  <c r="H63" i="35"/>
  <c r="B64" i="35"/>
  <c r="C64" i="35"/>
  <c r="D64" i="35"/>
  <c r="E64" i="35"/>
  <c r="F64" i="35"/>
  <c r="G64" i="35"/>
  <c r="H64" i="35"/>
  <c r="B65" i="35"/>
  <c r="C65" i="35"/>
  <c r="D65" i="35"/>
  <c r="E65" i="35"/>
  <c r="F65" i="35"/>
  <c r="G65" i="35"/>
  <c r="H65" i="35"/>
  <c r="B66" i="35"/>
  <c r="C66" i="35"/>
  <c r="D66" i="35"/>
  <c r="E66" i="35"/>
  <c r="F66" i="35"/>
  <c r="G66" i="35"/>
  <c r="H66" i="35"/>
  <c r="B67" i="35"/>
  <c r="C67" i="35"/>
  <c r="D67" i="35"/>
  <c r="E67" i="35"/>
  <c r="F67" i="35"/>
  <c r="G67" i="35"/>
  <c r="H67" i="35"/>
  <c r="B68" i="35"/>
  <c r="C68" i="35"/>
  <c r="D68" i="35"/>
  <c r="E68" i="35"/>
  <c r="F68" i="35"/>
  <c r="G68" i="35"/>
  <c r="H68" i="35"/>
  <c r="B69" i="35"/>
  <c r="C69" i="35"/>
  <c r="D69" i="35"/>
  <c r="E69" i="35"/>
  <c r="F69" i="35"/>
  <c r="G69" i="35"/>
  <c r="H69" i="35"/>
  <c r="B70" i="35"/>
  <c r="C70" i="35"/>
  <c r="D70" i="35"/>
  <c r="E70" i="35"/>
  <c r="F70" i="35"/>
  <c r="G70" i="35"/>
  <c r="H70" i="35"/>
  <c r="B71" i="35"/>
  <c r="C71" i="35"/>
  <c r="D71" i="35"/>
  <c r="E71" i="35"/>
  <c r="F71" i="35"/>
  <c r="G71" i="35"/>
  <c r="H71" i="35"/>
  <c r="B72" i="35"/>
  <c r="C72" i="35"/>
  <c r="D72" i="35"/>
  <c r="E72" i="35"/>
  <c r="F72" i="35"/>
  <c r="G72" i="35"/>
  <c r="H72" i="35"/>
  <c r="B73" i="35"/>
  <c r="C73" i="35"/>
  <c r="D73" i="35"/>
  <c r="E73" i="35"/>
  <c r="F73" i="35"/>
  <c r="G73" i="35"/>
  <c r="H73" i="35"/>
  <c r="B74" i="35"/>
  <c r="C74" i="35"/>
  <c r="D74" i="35"/>
  <c r="E74" i="35"/>
  <c r="F74" i="35"/>
  <c r="G74" i="35"/>
  <c r="H74" i="35"/>
  <c r="B75" i="35"/>
  <c r="C75" i="35"/>
  <c r="D75" i="35"/>
  <c r="E75" i="35"/>
  <c r="F75" i="35"/>
  <c r="G75" i="35"/>
  <c r="H75" i="35"/>
  <c r="B76" i="35"/>
  <c r="C76" i="35"/>
  <c r="D76" i="35"/>
  <c r="E76" i="35"/>
  <c r="F76" i="35"/>
  <c r="G76" i="35"/>
  <c r="H76" i="35"/>
  <c r="B77" i="35"/>
  <c r="C77" i="35"/>
  <c r="D77" i="35"/>
  <c r="E77" i="35"/>
  <c r="F77" i="35"/>
  <c r="G77" i="35"/>
  <c r="H77" i="35"/>
  <c r="B78" i="35"/>
  <c r="C78" i="35"/>
  <c r="D78" i="35"/>
  <c r="E78" i="35"/>
  <c r="F78" i="35"/>
  <c r="G78" i="35"/>
  <c r="H78" i="35"/>
  <c r="B79" i="35"/>
  <c r="C79" i="35"/>
  <c r="D79" i="35"/>
  <c r="E79" i="35"/>
  <c r="F79" i="35"/>
  <c r="G79" i="35"/>
  <c r="H79" i="35"/>
  <c r="B80" i="35"/>
  <c r="C80" i="35"/>
  <c r="D80" i="35"/>
  <c r="E80" i="35"/>
  <c r="F80" i="35"/>
  <c r="G80" i="35"/>
  <c r="H80" i="35"/>
  <c r="B81" i="35"/>
  <c r="C81" i="35"/>
  <c r="D81" i="35"/>
  <c r="E81" i="35"/>
  <c r="F81" i="35"/>
  <c r="G81" i="35"/>
  <c r="H81" i="35"/>
  <c r="B82" i="35"/>
  <c r="C82" i="35"/>
  <c r="D82" i="35"/>
  <c r="E82" i="35"/>
  <c r="F82" i="35"/>
  <c r="G82" i="35"/>
  <c r="H82" i="35"/>
  <c r="B83" i="35"/>
  <c r="C83" i="35"/>
  <c r="D83" i="35"/>
  <c r="E83" i="35"/>
  <c r="F83" i="35"/>
  <c r="G83" i="35"/>
  <c r="H83" i="35"/>
  <c r="B84" i="35"/>
  <c r="C84" i="35"/>
  <c r="D84" i="35"/>
  <c r="E84" i="35"/>
  <c r="F84" i="35"/>
  <c r="G84" i="35"/>
  <c r="H84" i="35"/>
  <c r="B85" i="35"/>
  <c r="C85" i="35"/>
  <c r="D85" i="35"/>
  <c r="E85" i="35"/>
  <c r="F85" i="35"/>
  <c r="G85" i="35"/>
  <c r="H85" i="35"/>
  <c r="B86" i="35"/>
  <c r="C86" i="35"/>
  <c r="D86" i="35"/>
  <c r="E86" i="35"/>
  <c r="F86" i="35"/>
  <c r="G86" i="35"/>
  <c r="H86" i="35"/>
  <c r="B87" i="35"/>
  <c r="C87" i="35"/>
  <c r="D87" i="35"/>
  <c r="E87" i="35"/>
  <c r="F87" i="35"/>
  <c r="G87" i="35"/>
  <c r="H87" i="35"/>
  <c r="B88" i="35"/>
  <c r="C88" i="35"/>
  <c r="D88" i="35"/>
  <c r="E88" i="35"/>
  <c r="F88" i="35"/>
  <c r="G88" i="35"/>
  <c r="H88" i="35"/>
  <c r="B89" i="35"/>
  <c r="C89" i="35"/>
  <c r="D89" i="35"/>
  <c r="E89" i="35"/>
  <c r="F89" i="35"/>
  <c r="G89" i="35"/>
  <c r="H89" i="35"/>
  <c r="B90" i="35"/>
  <c r="C90" i="35"/>
  <c r="D90" i="35"/>
  <c r="E90" i="35"/>
  <c r="F90" i="35"/>
  <c r="G90" i="35"/>
  <c r="H90" i="35"/>
  <c r="B91" i="35"/>
  <c r="C91" i="35"/>
  <c r="D91" i="35"/>
  <c r="E91" i="35"/>
  <c r="F91" i="35"/>
  <c r="G91" i="35"/>
  <c r="H91" i="35"/>
  <c r="B92" i="35"/>
  <c r="C92" i="35"/>
  <c r="D92" i="35"/>
  <c r="E92" i="35"/>
  <c r="F92" i="35"/>
  <c r="G92" i="35"/>
  <c r="H92" i="35"/>
  <c r="B93" i="35"/>
  <c r="C93" i="35"/>
  <c r="D93" i="35"/>
  <c r="E93" i="35"/>
  <c r="F93" i="35"/>
  <c r="G93" i="35"/>
  <c r="H93" i="35"/>
  <c r="B94" i="35"/>
  <c r="C94" i="35"/>
  <c r="D94" i="35"/>
  <c r="E94" i="35"/>
  <c r="F94" i="35"/>
  <c r="G94" i="35"/>
  <c r="H94" i="35"/>
  <c r="B95" i="35"/>
  <c r="C95" i="35"/>
  <c r="D95" i="35"/>
  <c r="E95" i="35"/>
  <c r="F95" i="35"/>
  <c r="G95" i="35"/>
  <c r="H95" i="35"/>
  <c r="B96" i="35"/>
  <c r="C96" i="35"/>
  <c r="D96" i="35"/>
  <c r="E96" i="35"/>
  <c r="F96" i="35"/>
  <c r="G96" i="35"/>
  <c r="H96" i="35"/>
  <c r="B97" i="35"/>
  <c r="C97" i="35"/>
  <c r="D97" i="35"/>
  <c r="E97" i="35"/>
  <c r="F97" i="35"/>
  <c r="G97" i="35"/>
  <c r="H97" i="35"/>
  <c r="B98" i="35"/>
  <c r="C98" i="35"/>
  <c r="D98" i="35"/>
  <c r="E98" i="35"/>
  <c r="F98" i="35"/>
  <c r="G98" i="35"/>
  <c r="H98" i="35"/>
  <c r="B99" i="35"/>
  <c r="C99" i="35"/>
  <c r="D99" i="35"/>
  <c r="E99" i="35"/>
  <c r="F99" i="35"/>
  <c r="G99" i="35"/>
  <c r="H99" i="35"/>
  <c r="B100" i="35"/>
  <c r="C100" i="35"/>
  <c r="D100" i="35"/>
  <c r="E100" i="35"/>
  <c r="F100" i="35"/>
  <c r="G100" i="35"/>
  <c r="H100" i="35"/>
  <c r="B101" i="35"/>
  <c r="C101" i="35"/>
  <c r="D101" i="35"/>
  <c r="E101" i="35"/>
  <c r="F101" i="35"/>
  <c r="G101" i="35"/>
  <c r="H101" i="35"/>
  <c r="B102" i="35"/>
  <c r="C102" i="35"/>
  <c r="D102" i="35"/>
  <c r="E102" i="35"/>
  <c r="F102" i="35"/>
  <c r="G102" i="35"/>
  <c r="H102" i="35"/>
  <c r="B103" i="35"/>
  <c r="C103" i="35"/>
  <c r="D103" i="35"/>
  <c r="E103" i="35"/>
  <c r="F103" i="35"/>
  <c r="G103" i="35"/>
  <c r="H103" i="35"/>
  <c r="B104" i="35"/>
  <c r="C104" i="35"/>
  <c r="D104" i="35"/>
  <c r="E104" i="35"/>
  <c r="F104" i="35"/>
  <c r="G104" i="35"/>
  <c r="H104" i="35"/>
  <c r="B105" i="35"/>
  <c r="C105" i="35"/>
  <c r="D105" i="35"/>
  <c r="E105" i="35"/>
  <c r="F105" i="35"/>
  <c r="G105" i="35"/>
  <c r="H105" i="35"/>
  <c r="B106" i="35"/>
  <c r="C106" i="35"/>
  <c r="D106" i="35"/>
  <c r="E106" i="35"/>
  <c r="F106" i="35"/>
  <c r="G106" i="35"/>
  <c r="H106" i="35"/>
  <c r="B107" i="35"/>
  <c r="C107" i="35"/>
  <c r="D107" i="35"/>
  <c r="E107" i="35"/>
  <c r="F107" i="35"/>
  <c r="G107" i="35"/>
  <c r="H107" i="35"/>
  <c r="B108" i="35"/>
  <c r="C108" i="35"/>
  <c r="D108" i="35"/>
  <c r="E108" i="35"/>
  <c r="F108" i="35"/>
  <c r="G108" i="35"/>
  <c r="H108" i="35"/>
  <c r="B109" i="35"/>
  <c r="C109" i="35"/>
  <c r="D109" i="35"/>
  <c r="E109" i="35"/>
  <c r="F109" i="35"/>
  <c r="G109" i="35"/>
  <c r="H109" i="35"/>
  <c r="B110" i="35"/>
  <c r="C110" i="35"/>
  <c r="D110" i="35"/>
  <c r="E110" i="35"/>
  <c r="F110" i="35"/>
  <c r="G110" i="35"/>
  <c r="H110" i="35"/>
  <c r="B111" i="35"/>
  <c r="C111" i="35"/>
  <c r="D111" i="35"/>
  <c r="E111" i="35"/>
  <c r="F111" i="35"/>
  <c r="G111" i="35"/>
  <c r="H111" i="35"/>
  <c r="B112" i="35"/>
  <c r="C112" i="35"/>
  <c r="D112" i="35"/>
  <c r="E112" i="35"/>
  <c r="F112" i="35"/>
  <c r="G112" i="35"/>
  <c r="H112" i="35"/>
  <c r="B113" i="35"/>
  <c r="C113" i="35"/>
  <c r="D113" i="35"/>
  <c r="E113" i="35"/>
  <c r="F113" i="35"/>
  <c r="G113" i="35"/>
  <c r="H113" i="35"/>
  <c r="B114" i="35"/>
  <c r="C114" i="35"/>
  <c r="D114" i="35"/>
  <c r="E114" i="35"/>
  <c r="F114" i="35"/>
  <c r="G114" i="35"/>
  <c r="H114" i="35"/>
  <c r="B115" i="35"/>
  <c r="C115" i="35"/>
  <c r="D115" i="35"/>
  <c r="E115" i="35"/>
  <c r="F115" i="35"/>
  <c r="G115" i="35"/>
  <c r="H115" i="35"/>
  <c r="B116" i="35"/>
  <c r="C116" i="35"/>
  <c r="D116" i="35"/>
  <c r="E116" i="35"/>
  <c r="F116" i="35"/>
  <c r="G116" i="35"/>
  <c r="H116" i="35"/>
  <c r="B117" i="35"/>
  <c r="C117" i="35"/>
  <c r="D117" i="35"/>
  <c r="E117" i="35"/>
  <c r="F117" i="35"/>
  <c r="G117" i="35"/>
  <c r="H117" i="35"/>
  <c r="B118" i="35"/>
  <c r="C118" i="35"/>
  <c r="D118" i="35"/>
  <c r="E118" i="35"/>
  <c r="F118" i="35"/>
  <c r="G118" i="35"/>
  <c r="H118" i="35"/>
  <c r="B119" i="35"/>
  <c r="C119" i="35"/>
  <c r="D119" i="35"/>
  <c r="E119" i="35"/>
  <c r="F119" i="35"/>
  <c r="G119" i="35"/>
  <c r="H119" i="35"/>
  <c r="B120" i="35"/>
  <c r="C120" i="35"/>
  <c r="D120" i="35"/>
  <c r="E120" i="35"/>
  <c r="F120" i="35"/>
  <c r="G120" i="35"/>
  <c r="H120" i="35"/>
  <c r="B121" i="35"/>
  <c r="C121" i="35"/>
  <c r="D121" i="35"/>
  <c r="E121" i="35"/>
  <c r="F121" i="35"/>
  <c r="G121" i="35"/>
  <c r="H121" i="35"/>
  <c r="B122" i="35"/>
  <c r="C122" i="35"/>
  <c r="D122" i="35"/>
  <c r="E122" i="35"/>
  <c r="F122" i="35"/>
  <c r="G122" i="35"/>
  <c r="H122" i="35"/>
  <c r="B123" i="35"/>
  <c r="C123" i="35"/>
  <c r="D123" i="35"/>
  <c r="E123" i="35"/>
  <c r="F123" i="35"/>
  <c r="G123" i="35"/>
  <c r="H123" i="35"/>
  <c r="B124" i="35"/>
  <c r="C124" i="35"/>
  <c r="D124" i="35"/>
  <c r="E124" i="35"/>
  <c r="F124" i="35"/>
  <c r="G124" i="35"/>
  <c r="H124" i="35"/>
  <c r="B125" i="35"/>
  <c r="C125" i="35"/>
  <c r="D125" i="35"/>
  <c r="E125" i="35"/>
  <c r="F125" i="35"/>
  <c r="G125" i="35"/>
  <c r="H125" i="35"/>
  <c r="B126" i="35"/>
  <c r="C126" i="35"/>
  <c r="D126" i="35"/>
  <c r="E126" i="35"/>
  <c r="F126" i="35"/>
  <c r="G126" i="35"/>
  <c r="H126" i="35"/>
  <c r="B127" i="35"/>
  <c r="C127" i="35"/>
  <c r="D127" i="35"/>
  <c r="E127" i="35"/>
  <c r="F127" i="35"/>
  <c r="G127" i="35"/>
  <c r="H127" i="35"/>
  <c r="B128" i="35"/>
  <c r="C128" i="35"/>
  <c r="D128" i="35"/>
  <c r="E128" i="35"/>
  <c r="F128" i="35"/>
  <c r="G128" i="35"/>
  <c r="H128" i="35"/>
  <c r="B129" i="35"/>
  <c r="C129" i="35"/>
  <c r="D129" i="35"/>
  <c r="E129" i="35"/>
  <c r="F129" i="35"/>
  <c r="G129" i="35"/>
  <c r="H129" i="35"/>
  <c r="B130" i="35"/>
  <c r="C130" i="35"/>
  <c r="D130" i="35"/>
  <c r="E130" i="35"/>
  <c r="F130" i="35"/>
  <c r="G130" i="35"/>
  <c r="H130" i="35"/>
  <c r="B131" i="35"/>
  <c r="C131" i="35"/>
  <c r="D131" i="35"/>
  <c r="E131" i="35"/>
  <c r="F131" i="35"/>
  <c r="G131" i="35"/>
  <c r="H131" i="35"/>
  <c r="B132" i="35"/>
  <c r="C132" i="35"/>
  <c r="D132" i="35"/>
  <c r="E132" i="35"/>
  <c r="F132" i="35"/>
  <c r="G132" i="35"/>
  <c r="H132" i="35"/>
  <c r="B133" i="35"/>
  <c r="C133" i="35"/>
  <c r="D133" i="35"/>
  <c r="E133" i="35"/>
  <c r="F133" i="35"/>
  <c r="G133" i="35"/>
  <c r="H133" i="35"/>
  <c r="B134" i="35"/>
  <c r="C134" i="35"/>
  <c r="D134" i="35"/>
  <c r="E134" i="35"/>
  <c r="F134" i="35"/>
  <c r="G134" i="35"/>
  <c r="H134" i="35"/>
  <c r="B135" i="35"/>
  <c r="C135" i="35"/>
  <c r="D135" i="35"/>
  <c r="E135" i="35"/>
  <c r="F135" i="35"/>
  <c r="G135" i="35"/>
  <c r="H135" i="35"/>
  <c r="B136" i="35"/>
  <c r="C136" i="35"/>
  <c r="D136" i="35"/>
  <c r="E136" i="35"/>
  <c r="F136" i="35"/>
  <c r="G136" i="35"/>
  <c r="H136" i="35"/>
  <c r="B137" i="35"/>
  <c r="C137" i="35"/>
  <c r="D137" i="35"/>
  <c r="E137" i="35"/>
  <c r="F137" i="35"/>
  <c r="G137" i="35"/>
  <c r="H137" i="35"/>
  <c r="B138" i="35"/>
  <c r="C138" i="35"/>
  <c r="D138" i="35"/>
  <c r="E138" i="35"/>
  <c r="F138" i="35"/>
  <c r="G138" i="35"/>
  <c r="H138" i="35"/>
  <c r="B139" i="35"/>
  <c r="C139" i="35"/>
  <c r="D139" i="35"/>
  <c r="E139" i="35"/>
  <c r="F139" i="35"/>
  <c r="G139" i="35"/>
  <c r="H139" i="35"/>
  <c r="B140" i="35"/>
  <c r="C140" i="35"/>
  <c r="D140" i="35"/>
  <c r="E140" i="35"/>
  <c r="F140" i="35"/>
  <c r="G140" i="35"/>
  <c r="H140" i="35"/>
  <c r="B141" i="35"/>
  <c r="C141" i="35"/>
  <c r="D141" i="35"/>
  <c r="E141" i="35"/>
  <c r="F141" i="35"/>
  <c r="G141" i="35"/>
  <c r="H141" i="35"/>
  <c r="B142" i="35"/>
  <c r="C142" i="35"/>
  <c r="D142" i="35"/>
  <c r="E142" i="35"/>
  <c r="F142" i="35"/>
  <c r="G142" i="35"/>
  <c r="H142" i="35"/>
  <c r="B143" i="35"/>
  <c r="C143" i="35"/>
  <c r="D143" i="35"/>
  <c r="E143" i="35"/>
  <c r="F143" i="35"/>
  <c r="G143" i="35"/>
  <c r="H143" i="35"/>
  <c r="B144" i="35"/>
  <c r="C144" i="35"/>
  <c r="D144" i="35"/>
  <c r="E144" i="35"/>
  <c r="F144" i="35"/>
  <c r="G144" i="35"/>
  <c r="H144" i="35"/>
  <c r="B145" i="35"/>
  <c r="C145" i="35"/>
  <c r="D145" i="35"/>
  <c r="E145" i="35"/>
  <c r="F145" i="35"/>
  <c r="G145" i="35"/>
  <c r="H145" i="35"/>
  <c r="B146" i="35"/>
  <c r="C146" i="35"/>
  <c r="D146" i="35"/>
  <c r="E146" i="35"/>
  <c r="F146" i="35"/>
  <c r="G146" i="35"/>
  <c r="H146" i="35"/>
  <c r="B147" i="35"/>
  <c r="C147" i="35"/>
  <c r="D147" i="35"/>
  <c r="E147" i="35"/>
  <c r="F147" i="35"/>
  <c r="G147" i="35"/>
  <c r="H147" i="35"/>
  <c r="B148" i="35"/>
  <c r="C148" i="35"/>
  <c r="D148" i="35"/>
  <c r="E148" i="35"/>
  <c r="F148" i="35"/>
  <c r="G148" i="35"/>
  <c r="H148" i="35"/>
  <c r="B149" i="35"/>
  <c r="C149" i="35"/>
  <c r="D149" i="35"/>
  <c r="E149" i="35"/>
  <c r="F149" i="35"/>
  <c r="G149" i="35"/>
  <c r="H149" i="35"/>
  <c r="V14" i="6"/>
  <c r="V13" i="6"/>
  <c r="V12" i="6"/>
  <c r="V18" i="6"/>
  <c r="V17" i="6"/>
  <c r="V16" i="6"/>
  <c r="V15" i="6"/>
  <c r="AB18" i="5"/>
  <c r="AB17" i="5"/>
  <c r="AB16" i="5"/>
  <c r="AB15" i="5"/>
  <c r="AB14" i="5"/>
  <c r="AB13" i="5"/>
  <c r="AB12" i="5"/>
  <c r="AD19" i="4"/>
  <c r="AD18" i="4"/>
  <c r="AD17" i="4"/>
  <c r="AD16" i="4"/>
  <c r="AD15" i="4"/>
  <c r="AD14" i="4"/>
  <c r="AD13" i="4"/>
  <c r="Z19" i="3"/>
  <c r="Z18" i="3"/>
  <c r="Z17" i="3"/>
  <c r="Z16" i="3"/>
  <c r="Z15" i="3"/>
  <c r="Z14" i="3"/>
  <c r="Z13" i="3"/>
  <c r="X19" i="2"/>
  <c r="X18" i="2"/>
  <c r="X17" i="2"/>
  <c r="X16" i="2"/>
  <c r="X15" i="2"/>
  <c r="X13" i="2"/>
  <c r="X14" i="2"/>
  <c r="I148" i="35" l="1"/>
  <c r="I144" i="35"/>
  <c r="I140" i="35"/>
  <c r="I136" i="35"/>
  <c r="I132" i="35"/>
  <c r="I128" i="35"/>
  <c r="I124" i="35"/>
  <c r="I120" i="35"/>
  <c r="I116" i="35"/>
  <c r="I112" i="35"/>
  <c r="I108" i="35"/>
  <c r="I104" i="35"/>
  <c r="I100" i="35"/>
  <c r="I96" i="35"/>
  <c r="I92" i="35"/>
  <c r="I88" i="35"/>
  <c r="I84" i="35"/>
  <c r="I80" i="35"/>
  <c r="I76" i="35"/>
  <c r="I72" i="35"/>
  <c r="I68" i="35"/>
  <c r="I64" i="35"/>
  <c r="I60" i="35"/>
  <c r="I56" i="35"/>
  <c r="I52" i="35"/>
  <c r="I48" i="35"/>
  <c r="I44" i="35"/>
  <c r="I40" i="35"/>
  <c r="I36" i="35"/>
  <c r="I32" i="35"/>
  <c r="I28" i="35"/>
  <c r="I24" i="35"/>
  <c r="I20" i="35"/>
  <c r="I16" i="35"/>
  <c r="I12" i="35"/>
  <c r="I8" i="35"/>
  <c r="I4" i="35"/>
  <c r="I149" i="35"/>
  <c r="I145" i="35"/>
  <c r="I141" i="35"/>
  <c r="I137" i="35"/>
  <c r="I133" i="35"/>
  <c r="I129" i="35"/>
  <c r="I125" i="35"/>
  <c r="I121" i="35"/>
  <c r="I117" i="35"/>
  <c r="I113" i="35"/>
  <c r="I109" i="35"/>
  <c r="I105" i="35"/>
  <c r="I101" i="35"/>
  <c r="I97" i="35"/>
  <c r="I93" i="35"/>
  <c r="I89" i="35"/>
  <c r="I85" i="35"/>
  <c r="I81" i="35"/>
  <c r="I77" i="35"/>
  <c r="I73" i="35"/>
  <c r="I69" i="35"/>
  <c r="I65" i="35"/>
  <c r="I61" i="35"/>
  <c r="I57" i="35"/>
  <c r="I53" i="35"/>
  <c r="I49" i="35"/>
  <c r="I45" i="35"/>
  <c r="I41" i="35"/>
  <c r="I37" i="35"/>
  <c r="I33" i="35"/>
  <c r="I29" i="35"/>
  <c r="I25" i="35"/>
  <c r="I21" i="35"/>
  <c r="I17" i="35"/>
  <c r="I13" i="35"/>
  <c r="I9" i="35"/>
  <c r="I5" i="35"/>
  <c r="I146" i="35"/>
  <c r="I142" i="35"/>
  <c r="I138" i="35"/>
  <c r="I134" i="35"/>
  <c r="I130" i="35"/>
  <c r="I126" i="35"/>
  <c r="I122" i="35"/>
  <c r="I118" i="35"/>
  <c r="I114" i="35"/>
  <c r="I110" i="35"/>
  <c r="I106" i="35"/>
  <c r="I102" i="35"/>
  <c r="I98" i="35"/>
  <c r="I94" i="35"/>
  <c r="I90" i="35"/>
  <c r="I86" i="35"/>
  <c r="I82" i="35"/>
  <c r="I78" i="35"/>
  <c r="I74" i="35"/>
  <c r="I70" i="35"/>
  <c r="I66" i="35"/>
  <c r="I62" i="35"/>
  <c r="I58" i="35"/>
  <c r="I54" i="35"/>
  <c r="I50" i="35"/>
  <c r="I46" i="35"/>
  <c r="I42" i="35"/>
  <c r="I38" i="35"/>
  <c r="I34" i="35"/>
  <c r="I30" i="35"/>
  <c r="I26" i="35"/>
  <c r="I22" i="35"/>
  <c r="I18" i="35"/>
  <c r="I14" i="35"/>
  <c r="I10" i="35"/>
  <c r="I6" i="35"/>
  <c r="I147" i="35"/>
  <c r="I143" i="35"/>
  <c r="I139" i="35"/>
  <c r="I135" i="35"/>
  <c r="I131" i="35"/>
  <c r="I127" i="35"/>
  <c r="I123" i="35"/>
  <c r="I119" i="35"/>
  <c r="I115" i="35"/>
  <c r="I111" i="35"/>
  <c r="I107" i="35"/>
  <c r="I103" i="35"/>
  <c r="I99" i="35"/>
  <c r="I95" i="35"/>
  <c r="I91" i="35"/>
  <c r="I87" i="35"/>
  <c r="I83" i="35"/>
  <c r="I79" i="35"/>
  <c r="I75" i="35"/>
  <c r="I71" i="35"/>
  <c r="I67" i="35"/>
  <c r="I63" i="35"/>
  <c r="I59" i="35"/>
  <c r="I55" i="35"/>
  <c r="I51" i="35"/>
  <c r="I47" i="35"/>
  <c r="I43" i="35"/>
  <c r="I39" i="35"/>
  <c r="I35" i="35"/>
  <c r="I31" i="35"/>
  <c r="I27" i="35"/>
  <c r="I23" i="35"/>
  <c r="I19" i="35"/>
  <c r="I15" i="35"/>
  <c r="I11" i="35"/>
  <c r="I7" i="35"/>
  <c r="I3" i="35"/>
  <c r="D26" i="7" l="1"/>
  <c r="E3" i="13"/>
  <c r="E4" i="13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91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09" i="13"/>
  <c r="E110" i="13"/>
  <c r="E111" i="13"/>
  <c r="E112" i="13"/>
  <c r="E113" i="13"/>
  <c r="E114" i="13"/>
  <c r="E115" i="13"/>
  <c r="E116" i="13"/>
  <c r="E117" i="13"/>
  <c r="E118" i="13"/>
  <c r="E119" i="13"/>
  <c r="E120" i="13"/>
  <c r="E121" i="13"/>
  <c r="E122" i="13"/>
  <c r="E123" i="13"/>
  <c r="E124" i="13"/>
  <c r="E125" i="13"/>
  <c r="E126" i="13"/>
  <c r="E127" i="13"/>
  <c r="E128" i="13"/>
  <c r="E129" i="13"/>
  <c r="E130" i="13"/>
  <c r="E131" i="13"/>
  <c r="E132" i="13"/>
  <c r="E133" i="13"/>
  <c r="E134" i="13"/>
  <c r="E135" i="13"/>
  <c r="E136" i="13"/>
  <c r="E137" i="13"/>
  <c r="E138" i="13"/>
  <c r="E139" i="13"/>
  <c r="E140" i="13"/>
  <c r="E141" i="13"/>
  <c r="E142" i="13"/>
  <c r="E143" i="13"/>
  <c r="E144" i="13"/>
  <c r="E145" i="13"/>
  <c r="E146" i="13"/>
  <c r="E147" i="13"/>
  <c r="E148" i="13"/>
  <c r="E149" i="13"/>
  <c r="E150" i="13"/>
  <c r="E151" i="13"/>
  <c r="E2" i="13"/>
  <c r="E3" i="10"/>
  <c r="F3" i="10"/>
  <c r="E4" i="10"/>
  <c r="F4" i="10"/>
  <c r="E5" i="10"/>
  <c r="F5" i="10"/>
  <c r="E6" i="10"/>
  <c r="F6" i="10"/>
  <c r="E7" i="10"/>
  <c r="F7" i="10"/>
  <c r="E8" i="10"/>
  <c r="F8" i="10"/>
  <c r="E9" i="10"/>
  <c r="F9" i="10"/>
  <c r="E10" i="10"/>
  <c r="F10" i="10"/>
  <c r="E11" i="10"/>
  <c r="F11" i="10"/>
  <c r="E12" i="10"/>
  <c r="F12" i="10"/>
  <c r="E13" i="10"/>
  <c r="F13" i="10"/>
  <c r="E14" i="10"/>
  <c r="F14" i="10"/>
  <c r="E15" i="10"/>
  <c r="F15" i="10"/>
  <c r="E16" i="10"/>
  <c r="F16" i="10"/>
  <c r="E17" i="10"/>
  <c r="F17" i="10"/>
  <c r="E18" i="10"/>
  <c r="F18" i="10"/>
  <c r="E19" i="10"/>
  <c r="F19" i="10"/>
  <c r="E20" i="10"/>
  <c r="F20" i="10"/>
  <c r="E21" i="10"/>
  <c r="F21" i="10"/>
  <c r="E22" i="10"/>
  <c r="F22" i="10"/>
  <c r="E23" i="10"/>
  <c r="F23" i="10"/>
  <c r="E24" i="10"/>
  <c r="F24" i="10"/>
  <c r="E25" i="10"/>
  <c r="F25" i="10"/>
  <c r="E26" i="10"/>
  <c r="F26" i="10"/>
  <c r="E27" i="10"/>
  <c r="F27" i="10"/>
  <c r="E28" i="10"/>
  <c r="F28" i="10"/>
  <c r="E29" i="10"/>
  <c r="F29" i="10"/>
  <c r="E30" i="10"/>
  <c r="F30" i="10"/>
  <c r="E31" i="10"/>
  <c r="F31" i="10"/>
  <c r="E32" i="10"/>
  <c r="F32" i="10"/>
  <c r="E33" i="10"/>
  <c r="F33" i="10"/>
  <c r="E34" i="10"/>
  <c r="F34" i="10"/>
  <c r="E35" i="10"/>
  <c r="F35" i="10"/>
  <c r="E36" i="10"/>
  <c r="F36" i="10"/>
  <c r="E37" i="10"/>
  <c r="F37" i="10"/>
  <c r="E38" i="10"/>
  <c r="F38" i="10"/>
  <c r="E39" i="10"/>
  <c r="F39" i="10"/>
  <c r="E40" i="10"/>
  <c r="F40" i="10"/>
  <c r="E41" i="10"/>
  <c r="F41" i="10"/>
  <c r="E42" i="10"/>
  <c r="F42" i="10"/>
  <c r="E43" i="10"/>
  <c r="F43" i="10"/>
  <c r="E44" i="10"/>
  <c r="F44" i="10"/>
  <c r="E45" i="10"/>
  <c r="F45" i="10"/>
  <c r="E46" i="10"/>
  <c r="F46" i="10"/>
  <c r="E47" i="10"/>
  <c r="F47" i="10"/>
  <c r="E48" i="10"/>
  <c r="F48" i="10"/>
  <c r="E49" i="10"/>
  <c r="F49" i="10"/>
  <c r="E50" i="10"/>
  <c r="F50" i="10"/>
  <c r="E51" i="10"/>
  <c r="F51" i="10"/>
  <c r="E52" i="10"/>
  <c r="F52" i="10"/>
  <c r="E53" i="10"/>
  <c r="F53" i="10"/>
  <c r="E54" i="10"/>
  <c r="F54" i="10"/>
  <c r="E55" i="10"/>
  <c r="F55" i="10"/>
  <c r="E56" i="10"/>
  <c r="F56" i="10"/>
  <c r="E57" i="10"/>
  <c r="F57" i="10"/>
  <c r="E58" i="10"/>
  <c r="F58" i="10"/>
  <c r="E59" i="10"/>
  <c r="F59" i="10"/>
  <c r="E60" i="10"/>
  <c r="F60" i="10"/>
  <c r="E61" i="10"/>
  <c r="F61" i="10"/>
  <c r="E62" i="10"/>
  <c r="F62" i="10"/>
  <c r="E63" i="10"/>
  <c r="F63" i="10"/>
  <c r="E64" i="10"/>
  <c r="F64" i="10"/>
  <c r="E65" i="10"/>
  <c r="F65" i="10"/>
  <c r="E66" i="10"/>
  <c r="F66" i="10"/>
  <c r="E67" i="10"/>
  <c r="F67" i="10"/>
  <c r="E68" i="10"/>
  <c r="F68" i="10"/>
  <c r="E69" i="10"/>
  <c r="F69" i="10"/>
  <c r="E70" i="10"/>
  <c r="F70" i="10"/>
  <c r="E71" i="10"/>
  <c r="F71" i="10"/>
  <c r="E72" i="10"/>
  <c r="F72" i="10"/>
  <c r="E73" i="10"/>
  <c r="F73" i="10"/>
  <c r="E74" i="10"/>
  <c r="F74" i="10"/>
  <c r="E75" i="10"/>
  <c r="F75" i="10"/>
  <c r="E76" i="10"/>
  <c r="F76" i="10"/>
  <c r="E77" i="10"/>
  <c r="F77" i="10"/>
  <c r="E78" i="10"/>
  <c r="F78" i="10"/>
  <c r="E79" i="10"/>
  <c r="F79" i="10"/>
  <c r="E80" i="10"/>
  <c r="F80" i="10"/>
  <c r="E81" i="10"/>
  <c r="F81" i="10"/>
  <c r="E82" i="10"/>
  <c r="F82" i="10"/>
  <c r="E83" i="10"/>
  <c r="F83" i="10"/>
  <c r="E84" i="10"/>
  <c r="F84" i="10"/>
  <c r="E85" i="10"/>
  <c r="F85" i="10"/>
  <c r="E86" i="10"/>
  <c r="F86" i="10"/>
  <c r="E87" i="10"/>
  <c r="F87" i="10"/>
  <c r="E88" i="10"/>
  <c r="F88" i="10"/>
  <c r="E89" i="10"/>
  <c r="F89" i="10"/>
  <c r="E90" i="10"/>
  <c r="F90" i="10"/>
  <c r="E91" i="10"/>
  <c r="F91" i="10"/>
  <c r="E92" i="10"/>
  <c r="F92" i="10"/>
  <c r="E93" i="10"/>
  <c r="F93" i="10"/>
  <c r="E94" i="10"/>
  <c r="F94" i="10"/>
  <c r="E95" i="10"/>
  <c r="F95" i="10"/>
  <c r="E96" i="10"/>
  <c r="F96" i="10"/>
  <c r="E97" i="10"/>
  <c r="F97" i="10"/>
  <c r="E98" i="10"/>
  <c r="F98" i="10"/>
  <c r="E99" i="10"/>
  <c r="F99" i="10"/>
  <c r="E100" i="10"/>
  <c r="F100" i="10"/>
  <c r="E101" i="10"/>
  <c r="F101" i="10"/>
  <c r="E102" i="10"/>
  <c r="F102" i="10"/>
  <c r="E103" i="10"/>
  <c r="F103" i="10"/>
  <c r="E104" i="10"/>
  <c r="F104" i="10"/>
  <c r="E105" i="10"/>
  <c r="F105" i="10"/>
  <c r="E106" i="10"/>
  <c r="F106" i="10"/>
  <c r="E107" i="10"/>
  <c r="F107" i="10"/>
  <c r="E108" i="10"/>
  <c r="F108" i="10"/>
  <c r="E109" i="10"/>
  <c r="F109" i="10"/>
  <c r="E110" i="10"/>
  <c r="F110" i="10"/>
  <c r="E111" i="10"/>
  <c r="F111" i="10"/>
  <c r="E112" i="10"/>
  <c r="F112" i="10"/>
  <c r="E113" i="10"/>
  <c r="F113" i="10"/>
  <c r="E114" i="10"/>
  <c r="F114" i="10"/>
  <c r="E115" i="10"/>
  <c r="F115" i="10"/>
  <c r="E116" i="10"/>
  <c r="F116" i="10"/>
  <c r="E117" i="10"/>
  <c r="F117" i="10"/>
  <c r="E118" i="10"/>
  <c r="F118" i="10"/>
  <c r="E119" i="10"/>
  <c r="F119" i="10"/>
  <c r="E120" i="10"/>
  <c r="F120" i="10"/>
  <c r="E121" i="10"/>
  <c r="F121" i="10"/>
  <c r="E122" i="10"/>
  <c r="F122" i="10"/>
  <c r="E123" i="10"/>
  <c r="F123" i="10"/>
  <c r="E124" i="10"/>
  <c r="F124" i="10"/>
  <c r="E125" i="10"/>
  <c r="F125" i="10"/>
  <c r="E126" i="10"/>
  <c r="F126" i="10"/>
  <c r="E127" i="10"/>
  <c r="F127" i="10"/>
  <c r="E128" i="10"/>
  <c r="F128" i="10"/>
  <c r="E129" i="10"/>
  <c r="F129" i="10"/>
  <c r="E130" i="10"/>
  <c r="F130" i="10"/>
  <c r="E131" i="10"/>
  <c r="F131" i="10"/>
  <c r="E132" i="10"/>
  <c r="F132" i="10"/>
  <c r="E133" i="10"/>
  <c r="F133" i="10"/>
  <c r="E134" i="10"/>
  <c r="F134" i="10"/>
  <c r="E135" i="10"/>
  <c r="F135" i="10"/>
  <c r="E136" i="10"/>
  <c r="F136" i="10"/>
  <c r="E137" i="10"/>
  <c r="F137" i="10"/>
  <c r="E138" i="10"/>
  <c r="F138" i="10"/>
  <c r="E139" i="10"/>
  <c r="F139" i="10"/>
  <c r="E140" i="10"/>
  <c r="F140" i="10"/>
  <c r="E141" i="10"/>
  <c r="F141" i="10"/>
  <c r="E142" i="10"/>
  <c r="F142" i="10"/>
  <c r="E143" i="10"/>
  <c r="F143" i="10"/>
  <c r="E144" i="10"/>
  <c r="F144" i="10"/>
  <c r="E145" i="10"/>
  <c r="F145" i="10"/>
  <c r="E146" i="10"/>
  <c r="F146" i="10"/>
  <c r="E147" i="10"/>
  <c r="F147" i="10"/>
  <c r="E148" i="10"/>
  <c r="F148" i="10"/>
  <c r="E149" i="10"/>
  <c r="F149" i="10"/>
  <c r="E150" i="10"/>
  <c r="F150" i="10"/>
  <c r="E151" i="10"/>
  <c r="F151" i="10"/>
  <c r="F2" i="10"/>
  <c r="E2" i="10"/>
  <c r="E3" i="9"/>
  <c r="F3" i="9"/>
  <c r="E4" i="9"/>
  <c r="F4" i="9"/>
  <c r="E5" i="9"/>
  <c r="F5" i="9"/>
  <c r="E6" i="9"/>
  <c r="F6" i="9"/>
  <c r="E7" i="9"/>
  <c r="F7" i="9"/>
  <c r="E8" i="9"/>
  <c r="F8" i="9"/>
  <c r="E9" i="9"/>
  <c r="F9" i="9"/>
  <c r="E10" i="9"/>
  <c r="F10" i="9"/>
  <c r="E11" i="9"/>
  <c r="F11" i="9"/>
  <c r="E12" i="9"/>
  <c r="F12" i="9"/>
  <c r="E13" i="9"/>
  <c r="F13" i="9"/>
  <c r="E14" i="9"/>
  <c r="F14" i="9"/>
  <c r="E15" i="9"/>
  <c r="F15" i="9"/>
  <c r="E16" i="9"/>
  <c r="F16" i="9"/>
  <c r="E17" i="9"/>
  <c r="F17" i="9"/>
  <c r="E18" i="9"/>
  <c r="F18" i="9"/>
  <c r="E19" i="9"/>
  <c r="F19" i="9"/>
  <c r="E20" i="9"/>
  <c r="F20" i="9"/>
  <c r="E21" i="9"/>
  <c r="F21" i="9"/>
  <c r="E22" i="9"/>
  <c r="F22" i="9"/>
  <c r="E23" i="9"/>
  <c r="F23" i="9"/>
  <c r="E24" i="9"/>
  <c r="F24" i="9"/>
  <c r="E25" i="9"/>
  <c r="F25" i="9"/>
  <c r="E26" i="9"/>
  <c r="F26" i="9"/>
  <c r="E27" i="9"/>
  <c r="F27" i="9"/>
  <c r="E28" i="9"/>
  <c r="F28" i="9"/>
  <c r="E29" i="9"/>
  <c r="F29" i="9"/>
  <c r="E30" i="9"/>
  <c r="F30" i="9"/>
  <c r="E31" i="9"/>
  <c r="F31" i="9"/>
  <c r="E32" i="9"/>
  <c r="F32" i="9"/>
  <c r="E33" i="9"/>
  <c r="F33" i="9"/>
  <c r="E34" i="9"/>
  <c r="F34" i="9"/>
  <c r="E35" i="9"/>
  <c r="F35" i="9"/>
  <c r="E36" i="9"/>
  <c r="F36" i="9"/>
  <c r="E37" i="9"/>
  <c r="F37" i="9"/>
  <c r="E38" i="9"/>
  <c r="F38" i="9"/>
  <c r="E39" i="9"/>
  <c r="F39" i="9"/>
  <c r="E40" i="9"/>
  <c r="F40" i="9"/>
  <c r="E41" i="9"/>
  <c r="F41" i="9"/>
  <c r="E42" i="9"/>
  <c r="F42" i="9"/>
  <c r="E43" i="9"/>
  <c r="F43" i="9"/>
  <c r="E44" i="9"/>
  <c r="F44" i="9"/>
  <c r="E45" i="9"/>
  <c r="F45" i="9"/>
  <c r="E46" i="9"/>
  <c r="F46" i="9"/>
  <c r="E47" i="9"/>
  <c r="F47" i="9"/>
  <c r="E48" i="9"/>
  <c r="F48" i="9"/>
  <c r="E49" i="9"/>
  <c r="F49" i="9"/>
  <c r="E50" i="9"/>
  <c r="F50" i="9"/>
  <c r="E51" i="9"/>
  <c r="F51" i="9"/>
  <c r="E52" i="9"/>
  <c r="F52" i="9"/>
  <c r="E53" i="9"/>
  <c r="F53" i="9"/>
  <c r="E54" i="9"/>
  <c r="F54" i="9"/>
  <c r="E55" i="9"/>
  <c r="F55" i="9"/>
  <c r="E56" i="9"/>
  <c r="F56" i="9"/>
  <c r="E57" i="9"/>
  <c r="F57" i="9"/>
  <c r="E58" i="9"/>
  <c r="F58" i="9"/>
  <c r="E59" i="9"/>
  <c r="F59" i="9"/>
  <c r="E60" i="9"/>
  <c r="F60" i="9"/>
  <c r="E61" i="9"/>
  <c r="F61" i="9"/>
  <c r="E62" i="9"/>
  <c r="F62" i="9"/>
  <c r="E63" i="9"/>
  <c r="F63" i="9"/>
  <c r="E64" i="9"/>
  <c r="F64" i="9"/>
  <c r="E65" i="9"/>
  <c r="F65" i="9"/>
  <c r="E66" i="9"/>
  <c r="F66" i="9"/>
  <c r="E67" i="9"/>
  <c r="F67" i="9"/>
  <c r="E68" i="9"/>
  <c r="F68" i="9"/>
  <c r="E69" i="9"/>
  <c r="F69" i="9"/>
  <c r="E70" i="9"/>
  <c r="F70" i="9"/>
  <c r="E71" i="9"/>
  <c r="F71" i="9"/>
  <c r="E72" i="9"/>
  <c r="F72" i="9"/>
  <c r="E73" i="9"/>
  <c r="F73" i="9"/>
  <c r="E74" i="9"/>
  <c r="F74" i="9"/>
  <c r="E75" i="9"/>
  <c r="F75" i="9"/>
  <c r="E76" i="9"/>
  <c r="F76" i="9"/>
  <c r="E77" i="9"/>
  <c r="F77" i="9"/>
  <c r="E78" i="9"/>
  <c r="F78" i="9"/>
  <c r="E79" i="9"/>
  <c r="F79" i="9"/>
  <c r="E80" i="9"/>
  <c r="F80" i="9"/>
  <c r="E81" i="9"/>
  <c r="F81" i="9"/>
  <c r="E82" i="9"/>
  <c r="F82" i="9"/>
  <c r="E83" i="9"/>
  <c r="F83" i="9"/>
  <c r="E84" i="9"/>
  <c r="F84" i="9"/>
  <c r="E85" i="9"/>
  <c r="F85" i="9"/>
  <c r="E86" i="9"/>
  <c r="F86" i="9"/>
  <c r="E87" i="9"/>
  <c r="F87" i="9"/>
  <c r="E88" i="9"/>
  <c r="F88" i="9"/>
  <c r="E89" i="9"/>
  <c r="F89" i="9"/>
  <c r="E90" i="9"/>
  <c r="F90" i="9"/>
  <c r="E91" i="9"/>
  <c r="F91" i="9"/>
  <c r="E92" i="9"/>
  <c r="F92" i="9"/>
  <c r="E93" i="9"/>
  <c r="F93" i="9"/>
  <c r="E94" i="9"/>
  <c r="F94" i="9"/>
  <c r="E95" i="9"/>
  <c r="F95" i="9"/>
  <c r="E96" i="9"/>
  <c r="F96" i="9"/>
  <c r="E97" i="9"/>
  <c r="F97" i="9"/>
  <c r="E98" i="9"/>
  <c r="F98" i="9"/>
  <c r="E99" i="9"/>
  <c r="F99" i="9"/>
  <c r="E100" i="9"/>
  <c r="F100" i="9"/>
  <c r="E101" i="9"/>
  <c r="F101" i="9"/>
  <c r="E102" i="9"/>
  <c r="F102" i="9"/>
  <c r="E103" i="9"/>
  <c r="F103" i="9"/>
  <c r="E104" i="9"/>
  <c r="F104" i="9"/>
  <c r="E105" i="9"/>
  <c r="F105" i="9"/>
  <c r="E106" i="9"/>
  <c r="F106" i="9"/>
  <c r="E107" i="9"/>
  <c r="F107" i="9"/>
  <c r="E108" i="9"/>
  <c r="F108" i="9"/>
  <c r="E109" i="9"/>
  <c r="F109" i="9"/>
  <c r="E110" i="9"/>
  <c r="F110" i="9"/>
  <c r="E111" i="9"/>
  <c r="F111" i="9"/>
  <c r="E112" i="9"/>
  <c r="F112" i="9"/>
  <c r="E113" i="9"/>
  <c r="F113" i="9"/>
  <c r="E114" i="9"/>
  <c r="F114" i="9"/>
  <c r="E115" i="9"/>
  <c r="F115" i="9"/>
  <c r="E116" i="9"/>
  <c r="F116" i="9"/>
  <c r="E117" i="9"/>
  <c r="F117" i="9"/>
  <c r="E118" i="9"/>
  <c r="F118" i="9"/>
  <c r="E119" i="9"/>
  <c r="F119" i="9"/>
  <c r="E120" i="9"/>
  <c r="F120" i="9"/>
  <c r="E121" i="9"/>
  <c r="F121" i="9"/>
  <c r="E122" i="9"/>
  <c r="F122" i="9"/>
  <c r="E123" i="9"/>
  <c r="F123" i="9"/>
  <c r="E124" i="9"/>
  <c r="F124" i="9"/>
  <c r="E125" i="9"/>
  <c r="F125" i="9"/>
  <c r="E126" i="9"/>
  <c r="F126" i="9"/>
  <c r="E127" i="9"/>
  <c r="F127" i="9"/>
  <c r="E128" i="9"/>
  <c r="F128" i="9"/>
  <c r="E129" i="9"/>
  <c r="F129" i="9"/>
  <c r="E130" i="9"/>
  <c r="F130" i="9"/>
  <c r="E131" i="9"/>
  <c r="F131" i="9"/>
  <c r="E132" i="9"/>
  <c r="F132" i="9"/>
  <c r="E133" i="9"/>
  <c r="F133" i="9"/>
  <c r="E134" i="9"/>
  <c r="F134" i="9"/>
  <c r="E135" i="9"/>
  <c r="F135" i="9"/>
  <c r="E136" i="9"/>
  <c r="F136" i="9"/>
  <c r="E137" i="9"/>
  <c r="F137" i="9"/>
  <c r="E138" i="9"/>
  <c r="F138" i="9"/>
  <c r="E139" i="9"/>
  <c r="F139" i="9"/>
  <c r="E140" i="9"/>
  <c r="F140" i="9"/>
  <c r="E141" i="9"/>
  <c r="F141" i="9"/>
  <c r="E142" i="9"/>
  <c r="F142" i="9"/>
  <c r="E143" i="9"/>
  <c r="F143" i="9"/>
  <c r="E144" i="9"/>
  <c r="F144" i="9"/>
  <c r="E145" i="9"/>
  <c r="F145" i="9"/>
  <c r="E146" i="9"/>
  <c r="F146" i="9"/>
  <c r="E147" i="9"/>
  <c r="F147" i="9"/>
  <c r="E148" i="9"/>
  <c r="F148" i="9"/>
  <c r="E149" i="9"/>
  <c r="F149" i="9"/>
  <c r="E150" i="9"/>
  <c r="F150" i="9"/>
  <c r="E151" i="9"/>
  <c r="F151" i="9"/>
  <c r="F2" i="9"/>
  <c r="E2" i="9"/>
  <c r="E3" i="12"/>
  <c r="F3" i="12"/>
  <c r="E4" i="12"/>
  <c r="F4" i="12"/>
  <c r="E5" i="12"/>
  <c r="F5" i="12"/>
  <c r="E6" i="12"/>
  <c r="F6" i="12"/>
  <c r="E7" i="12"/>
  <c r="F7" i="12"/>
  <c r="E8" i="12"/>
  <c r="F8" i="12"/>
  <c r="E9" i="12"/>
  <c r="F9" i="12"/>
  <c r="E10" i="12"/>
  <c r="F10" i="12"/>
  <c r="E11" i="12"/>
  <c r="F11" i="12"/>
  <c r="E12" i="12"/>
  <c r="F12" i="12"/>
  <c r="E13" i="12"/>
  <c r="F13" i="12"/>
  <c r="E14" i="12"/>
  <c r="F14" i="12"/>
  <c r="E15" i="12"/>
  <c r="F15" i="12"/>
  <c r="E16" i="12"/>
  <c r="F16" i="12"/>
  <c r="E17" i="12"/>
  <c r="F17" i="12"/>
  <c r="E18" i="12"/>
  <c r="F18" i="12"/>
  <c r="E19" i="12"/>
  <c r="F19" i="12"/>
  <c r="E20" i="12"/>
  <c r="F20" i="12"/>
  <c r="E21" i="12"/>
  <c r="F21" i="12"/>
  <c r="E22" i="12"/>
  <c r="F22" i="12"/>
  <c r="E23" i="12"/>
  <c r="F23" i="12"/>
  <c r="E24" i="12"/>
  <c r="F24" i="12"/>
  <c r="E25" i="12"/>
  <c r="F25" i="12"/>
  <c r="E26" i="12"/>
  <c r="F26" i="12"/>
  <c r="E27" i="12"/>
  <c r="F27" i="12"/>
  <c r="E28" i="12"/>
  <c r="F28" i="12"/>
  <c r="E29" i="12"/>
  <c r="F29" i="12"/>
  <c r="E30" i="12"/>
  <c r="F30" i="12"/>
  <c r="E31" i="12"/>
  <c r="F31" i="12"/>
  <c r="E32" i="12"/>
  <c r="F32" i="12"/>
  <c r="E33" i="12"/>
  <c r="F33" i="12"/>
  <c r="E34" i="12"/>
  <c r="F34" i="12"/>
  <c r="E35" i="12"/>
  <c r="F35" i="12"/>
  <c r="E36" i="12"/>
  <c r="F36" i="12"/>
  <c r="E37" i="12"/>
  <c r="F37" i="12"/>
  <c r="E38" i="12"/>
  <c r="F38" i="12"/>
  <c r="E39" i="12"/>
  <c r="F39" i="12"/>
  <c r="E40" i="12"/>
  <c r="F40" i="12"/>
  <c r="E41" i="12"/>
  <c r="F41" i="12"/>
  <c r="E42" i="12"/>
  <c r="F42" i="12"/>
  <c r="E43" i="12"/>
  <c r="F43" i="12"/>
  <c r="E44" i="12"/>
  <c r="F44" i="12"/>
  <c r="E45" i="12"/>
  <c r="F45" i="12"/>
  <c r="E46" i="12"/>
  <c r="F46" i="12"/>
  <c r="E47" i="12"/>
  <c r="F47" i="12"/>
  <c r="E48" i="12"/>
  <c r="F48" i="12"/>
  <c r="E49" i="12"/>
  <c r="F49" i="12"/>
  <c r="E50" i="12"/>
  <c r="F50" i="12"/>
  <c r="E51" i="12"/>
  <c r="F51" i="12"/>
  <c r="E52" i="12"/>
  <c r="F52" i="12"/>
  <c r="E53" i="12"/>
  <c r="F53" i="12"/>
  <c r="E54" i="12"/>
  <c r="F54" i="12"/>
  <c r="E55" i="12"/>
  <c r="F55" i="12"/>
  <c r="E56" i="12"/>
  <c r="F56" i="12"/>
  <c r="E57" i="12"/>
  <c r="F57" i="12"/>
  <c r="E58" i="12"/>
  <c r="F58" i="12"/>
  <c r="E59" i="12"/>
  <c r="F59" i="12"/>
  <c r="E60" i="12"/>
  <c r="F60" i="12"/>
  <c r="E61" i="12"/>
  <c r="F61" i="12"/>
  <c r="E62" i="12"/>
  <c r="F62" i="12"/>
  <c r="E63" i="12"/>
  <c r="F63" i="12"/>
  <c r="E64" i="12"/>
  <c r="F64" i="12"/>
  <c r="E65" i="12"/>
  <c r="F65" i="12"/>
  <c r="E66" i="12"/>
  <c r="F66" i="12"/>
  <c r="E67" i="12"/>
  <c r="F67" i="12"/>
  <c r="E68" i="12"/>
  <c r="F68" i="12"/>
  <c r="E69" i="12"/>
  <c r="F69" i="12"/>
  <c r="E70" i="12"/>
  <c r="F70" i="12"/>
  <c r="E71" i="12"/>
  <c r="F71" i="12"/>
  <c r="E72" i="12"/>
  <c r="F72" i="12"/>
  <c r="E73" i="12"/>
  <c r="F73" i="12"/>
  <c r="E74" i="12"/>
  <c r="F74" i="12"/>
  <c r="E75" i="12"/>
  <c r="F75" i="12"/>
  <c r="E76" i="12"/>
  <c r="F76" i="12"/>
  <c r="E77" i="12"/>
  <c r="F77" i="12"/>
  <c r="E78" i="12"/>
  <c r="F78" i="12"/>
  <c r="E79" i="12"/>
  <c r="F79" i="12"/>
  <c r="E80" i="12"/>
  <c r="F80" i="12"/>
  <c r="E81" i="12"/>
  <c r="F81" i="12"/>
  <c r="E82" i="12"/>
  <c r="F82" i="12"/>
  <c r="E83" i="12"/>
  <c r="F83" i="12"/>
  <c r="E84" i="12"/>
  <c r="F84" i="12"/>
  <c r="E85" i="12"/>
  <c r="F85" i="12"/>
  <c r="E86" i="12"/>
  <c r="F86" i="12"/>
  <c r="E87" i="12"/>
  <c r="F87" i="12"/>
  <c r="E88" i="12"/>
  <c r="F88" i="12"/>
  <c r="E89" i="12"/>
  <c r="F89" i="12"/>
  <c r="E90" i="12"/>
  <c r="F90" i="12"/>
  <c r="E91" i="12"/>
  <c r="F91" i="12"/>
  <c r="E92" i="12"/>
  <c r="F92" i="12"/>
  <c r="E93" i="12"/>
  <c r="F93" i="12"/>
  <c r="E94" i="12"/>
  <c r="F94" i="12"/>
  <c r="E95" i="12"/>
  <c r="F95" i="12"/>
  <c r="E96" i="12"/>
  <c r="F96" i="12"/>
  <c r="E97" i="12"/>
  <c r="F97" i="12"/>
  <c r="E98" i="12"/>
  <c r="F98" i="12"/>
  <c r="E99" i="12"/>
  <c r="F99" i="12"/>
  <c r="E100" i="12"/>
  <c r="F100" i="12"/>
  <c r="E101" i="12"/>
  <c r="F101" i="12"/>
  <c r="E102" i="12"/>
  <c r="F102" i="12"/>
  <c r="E103" i="12"/>
  <c r="F103" i="12"/>
  <c r="E104" i="12"/>
  <c r="F104" i="12"/>
  <c r="E105" i="12"/>
  <c r="F105" i="12"/>
  <c r="E106" i="12"/>
  <c r="F106" i="12"/>
  <c r="E107" i="12"/>
  <c r="F107" i="12"/>
  <c r="E108" i="12"/>
  <c r="F108" i="12"/>
  <c r="E109" i="12"/>
  <c r="F109" i="12"/>
  <c r="E110" i="12"/>
  <c r="F110" i="12"/>
  <c r="E111" i="12"/>
  <c r="F111" i="12"/>
  <c r="E112" i="12"/>
  <c r="F112" i="12"/>
  <c r="E113" i="12"/>
  <c r="F113" i="12"/>
  <c r="E114" i="12"/>
  <c r="F114" i="12"/>
  <c r="E115" i="12"/>
  <c r="F115" i="12"/>
  <c r="E116" i="12"/>
  <c r="F116" i="12"/>
  <c r="E117" i="12"/>
  <c r="F117" i="12"/>
  <c r="E118" i="12"/>
  <c r="F118" i="12"/>
  <c r="E119" i="12"/>
  <c r="F119" i="12"/>
  <c r="E120" i="12"/>
  <c r="F120" i="12"/>
  <c r="E121" i="12"/>
  <c r="F121" i="12"/>
  <c r="E122" i="12"/>
  <c r="F122" i="12"/>
  <c r="E123" i="12"/>
  <c r="F123" i="12"/>
  <c r="E124" i="12"/>
  <c r="F124" i="12"/>
  <c r="E125" i="12"/>
  <c r="F125" i="12"/>
  <c r="E126" i="12"/>
  <c r="F126" i="12"/>
  <c r="E127" i="12"/>
  <c r="F127" i="12"/>
  <c r="E128" i="12"/>
  <c r="F128" i="12"/>
  <c r="E129" i="12"/>
  <c r="F129" i="12"/>
  <c r="E130" i="12"/>
  <c r="F130" i="12"/>
  <c r="E131" i="12"/>
  <c r="F131" i="12"/>
  <c r="E132" i="12"/>
  <c r="F132" i="12"/>
  <c r="E133" i="12"/>
  <c r="F133" i="12"/>
  <c r="E134" i="12"/>
  <c r="F134" i="12"/>
  <c r="E135" i="12"/>
  <c r="F135" i="12"/>
  <c r="E136" i="12"/>
  <c r="F136" i="12"/>
  <c r="E137" i="12"/>
  <c r="F137" i="12"/>
  <c r="E138" i="12"/>
  <c r="F138" i="12"/>
  <c r="E139" i="12"/>
  <c r="F139" i="12"/>
  <c r="E140" i="12"/>
  <c r="F140" i="12"/>
  <c r="E141" i="12"/>
  <c r="F141" i="12"/>
  <c r="E142" i="12"/>
  <c r="F142" i="12"/>
  <c r="E143" i="12"/>
  <c r="F143" i="12"/>
  <c r="E144" i="12"/>
  <c r="F144" i="12"/>
  <c r="E145" i="12"/>
  <c r="F145" i="12"/>
  <c r="E146" i="12"/>
  <c r="F146" i="12"/>
  <c r="E147" i="12"/>
  <c r="F147" i="12"/>
  <c r="E148" i="12"/>
  <c r="F148" i="12"/>
  <c r="E149" i="12"/>
  <c r="F149" i="12"/>
  <c r="E150" i="12"/>
  <c r="F150" i="12"/>
  <c r="E151" i="12"/>
  <c r="F151" i="12"/>
  <c r="F2" i="12"/>
  <c r="E2" i="12"/>
  <c r="E3" i="11"/>
  <c r="F3" i="11"/>
  <c r="E4" i="11"/>
  <c r="F4" i="11"/>
  <c r="E5" i="11"/>
  <c r="F5" i="11"/>
  <c r="E6" i="11"/>
  <c r="F6" i="11"/>
  <c r="E7" i="11"/>
  <c r="F7" i="11"/>
  <c r="E8" i="11"/>
  <c r="F8" i="11"/>
  <c r="E9" i="11"/>
  <c r="F9" i="11"/>
  <c r="E10" i="11"/>
  <c r="F10" i="11"/>
  <c r="E11" i="11"/>
  <c r="F11" i="11"/>
  <c r="E12" i="11"/>
  <c r="F12" i="11"/>
  <c r="E13" i="11"/>
  <c r="F13" i="11"/>
  <c r="E14" i="11"/>
  <c r="F14" i="11"/>
  <c r="E15" i="11"/>
  <c r="F15" i="11"/>
  <c r="E16" i="11"/>
  <c r="F16" i="11"/>
  <c r="E17" i="11"/>
  <c r="F17" i="11"/>
  <c r="E18" i="11"/>
  <c r="F18" i="11"/>
  <c r="E19" i="11"/>
  <c r="F19" i="11"/>
  <c r="E20" i="11"/>
  <c r="F20" i="11"/>
  <c r="E21" i="11"/>
  <c r="F21" i="11"/>
  <c r="E22" i="11"/>
  <c r="F22" i="11"/>
  <c r="E23" i="11"/>
  <c r="F23" i="11"/>
  <c r="E24" i="11"/>
  <c r="F24" i="11"/>
  <c r="E25" i="11"/>
  <c r="F25" i="11"/>
  <c r="E26" i="11"/>
  <c r="F26" i="11"/>
  <c r="E27" i="11"/>
  <c r="F27" i="11"/>
  <c r="E28" i="11"/>
  <c r="F28" i="11"/>
  <c r="E29" i="11"/>
  <c r="F29" i="11"/>
  <c r="E30" i="11"/>
  <c r="F30" i="11"/>
  <c r="E31" i="11"/>
  <c r="F31" i="11"/>
  <c r="E32" i="11"/>
  <c r="F32" i="11"/>
  <c r="E33" i="11"/>
  <c r="F33" i="11"/>
  <c r="E34" i="11"/>
  <c r="F34" i="11"/>
  <c r="E35" i="11"/>
  <c r="F35" i="11"/>
  <c r="E36" i="11"/>
  <c r="F36" i="11"/>
  <c r="E37" i="11"/>
  <c r="F37" i="11"/>
  <c r="E38" i="11"/>
  <c r="F38" i="11"/>
  <c r="E39" i="11"/>
  <c r="F39" i="11"/>
  <c r="E40" i="11"/>
  <c r="F40" i="11"/>
  <c r="E41" i="11"/>
  <c r="F41" i="11"/>
  <c r="E42" i="11"/>
  <c r="F42" i="11"/>
  <c r="E43" i="11"/>
  <c r="F43" i="11"/>
  <c r="E44" i="11"/>
  <c r="F44" i="11"/>
  <c r="E45" i="11"/>
  <c r="F45" i="11"/>
  <c r="E46" i="11"/>
  <c r="F46" i="11"/>
  <c r="E47" i="11"/>
  <c r="F47" i="11"/>
  <c r="E48" i="11"/>
  <c r="F48" i="11"/>
  <c r="E49" i="11"/>
  <c r="F49" i="11"/>
  <c r="E50" i="11"/>
  <c r="F50" i="11"/>
  <c r="E51" i="11"/>
  <c r="F51" i="11"/>
  <c r="E52" i="11"/>
  <c r="F52" i="11"/>
  <c r="E53" i="11"/>
  <c r="F53" i="11"/>
  <c r="E54" i="11"/>
  <c r="F54" i="11"/>
  <c r="E55" i="11"/>
  <c r="F55" i="11"/>
  <c r="E56" i="11"/>
  <c r="F56" i="11"/>
  <c r="E57" i="11"/>
  <c r="F57" i="11"/>
  <c r="E58" i="11"/>
  <c r="F58" i="11"/>
  <c r="E59" i="11"/>
  <c r="F59" i="11"/>
  <c r="E60" i="11"/>
  <c r="F60" i="11"/>
  <c r="E61" i="11"/>
  <c r="F61" i="11"/>
  <c r="E62" i="11"/>
  <c r="F62" i="11"/>
  <c r="E63" i="11"/>
  <c r="F63" i="11"/>
  <c r="E64" i="11"/>
  <c r="F64" i="11"/>
  <c r="E65" i="11"/>
  <c r="F65" i="11"/>
  <c r="E66" i="11"/>
  <c r="F66" i="11"/>
  <c r="E67" i="11"/>
  <c r="F67" i="11"/>
  <c r="E68" i="11"/>
  <c r="F68" i="11"/>
  <c r="E69" i="11"/>
  <c r="F69" i="11"/>
  <c r="E70" i="11"/>
  <c r="F70" i="11"/>
  <c r="E71" i="11"/>
  <c r="F71" i="11"/>
  <c r="E72" i="11"/>
  <c r="F72" i="11"/>
  <c r="E73" i="11"/>
  <c r="F73" i="11"/>
  <c r="E74" i="11"/>
  <c r="F74" i="11"/>
  <c r="E75" i="11"/>
  <c r="F75" i="11"/>
  <c r="E76" i="11"/>
  <c r="F76" i="11"/>
  <c r="E77" i="11"/>
  <c r="F77" i="11"/>
  <c r="E78" i="11"/>
  <c r="F78" i="11"/>
  <c r="E79" i="11"/>
  <c r="F79" i="11"/>
  <c r="E80" i="11"/>
  <c r="F80" i="11"/>
  <c r="E81" i="11"/>
  <c r="F81" i="11"/>
  <c r="E82" i="11"/>
  <c r="F82" i="11"/>
  <c r="E83" i="11"/>
  <c r="F83" i="11"/>
  <c r="E84" i="11"/>
  <c r="F84" i="11"/>
  <c r="E85" i="11"/>
  <c r="F85" i="11"/>
  <c r="E86" i="11"/>
  <c r="F86" i="11"/>
  <c r="E87" i="11"/>
  <c r="F87" i="11"/>
  <c r="E88" i="11"/>
  <c r="F88" i="11"/>
  <c r="E89" i="11"/>
  <c r="F89" i="11"/>
  <c r="E90" i="11"/>
  <c r="F90" i="11"/>
  <c r="E91" i="11"/>
  <c r="F91" i="11"/>
  <c r="E92" i="11"/>
  <c r="F92" i="11"/>
  <c r="E93" i="11"/>
  <c r="F93" i="11"/>
  <c r="E94" i="11"/>
  <c r="F94" i="11"/>
  <c r="E95" i="11"/>
  <c r="F95" i="11"/>
  <c r="E96" i="11"/>
  <c r="F96" i="11"/>
  <c r="E97" i="11"/>
  <c r="F97" i="11"/>
  <c r="E98" i="11"/>
  <c r="F98" i="11"/>
  <c r="E99" i="11"/>
  <c r="F99" i="11"/>
  <c r="E100" i="11"/>
  <c r="F100" i="11"/>
  <c r="E101" i="11"/>
  <c r="F101" i="11"/>
  <c r="E102" i="11"/>
  <c r="F102" i="11"/>
  <c r="E103" i="11"/>
  <c r="F103" i="11"/>
  <c r="E104" i="11"/>
  <c r="F104" i="11"/>
  <c r="E105" i="11"/>
  <c r="F105" i="11"/>
  <c r="E106" i="11"/>
  <c r="F106" i="11"/>
  <c r="E107" i="11"/>
  <c r="F107" i="11"/>
  <c r="E108" i="11"/>
  <c r="F108" i="11"/>
  <c r="E109" i="11"/>
  <c r="F109" i="11"/>
  <c r="E110" i="11"/>
  <c r="F110" i="11"/>
  <c r="E111" i="11"/>
  <c r="F111" i="11"/>
  <c r="E112" i="11"/>
  <c r="F112" i="11"/>
  <c r="E113" i="11"/>
  <c r="F113" i="11"/>
  <c r="E114" i="11"/>
  <c r="F114" i="11"/>
  <c r="E115" i="11"/>
  <c r="F115" i="11"/>
  <c r="E116" i="11"/>
  <c r="F116" i="11"/>
  <c r="E117" i="11"/>
  <c r="F117" i="11"/>
  <c r="E118" i="11"/>
  <c r="F118" i="11"/>
  <c r="E119" i="11"/>
  <c r="F119" i="11"/>
  <c r="E120" i="11"/>
  <c r="F120" i="11"/>
  <c r="E121" i="11"/>
  <c r="F121" i="11"/>
  <c r="E122" i="11"/>
  <c r="F122" i="11"/>
  <c r="E123" i="11"/>
  <c r="F123" i="11"/>
  <c r="E124" i="11"/>
  <c r="F124" i="11"/>
  <c r="E125" i="11"/>
  <c r="F125" i="11"/>
  <c r="E126" i="11"/>
  <c r="F126" i="11"/>
  <c r="E127" i="11"/>
  <c r="F127" i="11"/>
  <c r="E128" i="11"/>
  <c r="F128" i="11"/>
  <c r="E129" i="11"/>
  <c r="F129" i="11"/>
  <c r="E130" i="11"/>
  <c r="F130" i="11"/>
  <c r="E131" i="11"/>
  <c r="F131" i="11"/>
  <c r="E132" i="11"/>
  <c r="F132" i="11"/>
  <c r="E133" i="11"/>
  <c r="F133" i="11"/>
  <c r="E134" i="11"/>
  <c r="F134" i="11"/>
  <c r="E135" i="11"/>
  <c r="F135" i="11"/>
  <c r="E136" i="11"/>
  <c r="F136" i="11"/>
  <c r="E137" i="11"/>
  <c r="F137" i="11"/>
  <c r="E138" i="11"/>
  <c r="F138" i="11"/>
  <c r="E139" i="11"/>
  <c r="F139" i="11"/>
  <c r="E140" i="11"/>
  <c r="F140" i="11"/>
  <c r="E141" i="11"/>
  <c r="F141" i="11"/>
  <c r="E142" i="11"/>
  <c r="F142" i="11"/>
  <c r="E143" i="11"/>
  <c r="F143" i="11"/>
  <c r="E144" i="11"/>
  <c r="F144" i="11"/>
  <c r="E145" i="11"/>
  <c r="F145" i="11"/>
  <c r="E146" i="11"/>
  <c r="F146" i="11"/>
  <c r="E147" i="11"/>
  <c r="F147" i="11"/>
  <c r="E148" i="11"/>
  <c r="F148" i="11"/>
  <c r="E149" i="11"/>
  <c r="F149" i="11"/>
  <c r="E150" i="11"/>
  <c r="F150" i="11"/>
  <c r="E151" i="11"/>
  <c r="F151" i="11"/>
  <c r="F2" i="11"/>
  <c r="F3" i="8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130" i="8"/>
  <c r="F131" i="8"/>
  <c r="F132" i="8"/>
  <c r="F133" i="8"/>
  <c r="F134" i="8"/>
  <c r="F135" i="8"/>
  <c r="F136" i="8"/>
  <c r="F137" i="8"/>
  <c r="F138" i="8"/>
  <c r="F139" i="8"/>
  <c r="F140" i="8"/>
  <c r="F141" i="8"/>
  <c r="F142" i="8"/>
  <c r="F143" i="8"/>
  <c r="F144" i="8"/>
  <c r="F145" i="8"/>
  <c r="F146" i="8"/>
  <c r="F147" i="8"/>
  <c r="F148" i="8"/>
  <c r="F149" i="8"/>
  <c r="F150" i="8"/>
  <c r="F151" i="8"/>
  <c r="F2" i="8"/>
  <c r="E2" i="11"/>
  <c r="E3" i="8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2" i="8"/>
  <c r="E133" i="8"/>
  <c r="E134" i="8"/>
  <c r="E135" i="8"/>
  <c r="E136" i="8"/>
  <c r="E137" i="8"/>
  <c r="E138" i="8"/>
  <c r="E139" i="8"/>
  <c r="E140" i="8"/>
  <c r="E141" i="8"/>
  <c r="E142" i="8"/>
  <c r="E143" i="8"/>
  <c r="E144" i="8"/>
  <c r="E145" i="8"/>
  <c r="E146" i="8"/>
  <c r="E147" i="8"/>
  <c r="E148" i="8"/>
  <c r="E149" i="8"/>
  <c r="E150" i="8"/>
  <c r="E151" i="8"/>
  <c r="E2" i="8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2" i="7"/>
  <c r="E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2" i="7"/>
  <c r="M157" i="6" l="1"/>
  <c r="M156" i="6"/>
  <c r="M155" i="6"/>
  <c r="M154" i="6"/>
  <c r="M153" i="6"/>
  <c r="M152" i="6"/>
  <c r="M151" i="6"/>
  <c r="M150" i="6"/>
  <c r="M149" i="6"/>
  <c r="M148" i="6"/>
  <c r="M147" i="6"/>
  <c r="M146" i="6"/>
  <c r="M145" i="6"/>
  <c r="M144" i="6"/>
  <c r="M143" i="6"/>
  <c r="M142" i="6"/>
  <c r="M141" i="6"/>
  <c r="M140" i="6"/>
  <c r="M139" i="6"/>
  <c r="M138" i="6"/>
  <c r="M137" i="6"/>
  <c r="M136" i="6"/>
  <c r="M135" i="6"/>
  <c r="M134" i="6"/>
  <c r="M133" i="6"/>
  <c r="M132" i="6"/>
  <c r="M131" i="6"/>
  <c r="M130" i="6"/>
  <c r="M129" i="6"/>
  <c r="M128" i="6"/>
  <c r="M127" i="6"/>
  <c r="M126" i="6"/>
  <c r="M125" i="6"/>
  <c r="M124" i="6"/>
  <c r="M123" i="6"/>
  <c r="M122" i="6"/>
  <c r="M121" i="6"/>
  <c r="M120" i="6"/>
  <c r="M119" i="6"/>
  <c r="M118" i="6"/>
  <c r="M117" i="6"/>
  <c r="M116" i="6"/>
  <c r="M115" i="6"/>
  <c r="M114" i="6"/>
  <c r="M113" i="6"/>
  <c r="M112" i="6"/>
  <c r="M111" i="6"/>
  <c r="M110" i="6"/>
  <c r="M109" i="6"/>
  <c r="M108" i="6"/>
  <c r="M107" i="6"/>
  <c r="M106" i="6"/>
  <c r="M105" i="6"/>
  <c r="M104" i="6"/>
  <c r="M103" i="6"/>
  <c r="M102" i="6"/>
  <c r="M101" i="6"/>
  <c r="M100" i="6"/>
  <c r="M99" i="6"/>
  <c r="M98" i="6"/>
  <c r="M97" i="6"/>
  <c r="M96" i="6"/>
  <c r="M95" i="6"/>
  <c r="M94" i="6"/>
  <c r="M93" i="6"/>
  <c r="M92" i="6"/>
  <c r="M91" i="6"/>
  <c r="M90" i="6"/>
  <c r="M89" i="6"/>
  <c r="M88" i="6"/>
  <c r="M87" i="6"/>
  <c r="M86" i="6"/>
  <c r="M85" i="6"/>
  <c r="M84" i="6"/>
  <c r="M83" i="6"/>
  <c r="M82" i="6"/>
  <c r="M81" i="6"/>
  <c r="M80" i="6"/>
  <c r="M79" i="6"/>
  <c r="M78" i="6"/>
  <c r="M77" i="6"/>
  <c r="M76" i="6"/>
  <c r="M75" i="6"/>
  <c r="M74" i="6"/>
  <c r="M73" i="6"/>
  <c r="M72" i="6"/>
  <c r="M71" i="6"/>
  <c r="M70" i="6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M55" i="6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M3" i="6"/>
  <c r="M2" i="6"/>
  <c r="B3" i="13" l="1"/>
  <c r="C3" i="13"/>
  <c r="D3" i="13"/>
  <c r="B4" i="13"/>
  <c r="C4" i="13"/>
  <c r="D4" i="13"/>
  <c r="B5" i="13"/>
  <c r="C5" i="13"/>
  <c r="D5" i="13"/>
  <c r="B6" i="13"/>
  <c r="C6" i="13"/>
  <c r="D6" i="13"/>
  <c r="B7" i="13"/>
  <c r="C7" i="13"/>
  <c r="D7" i="13"/>
  <c r="B8" i="13"/>
  <c r="C8" i="13"/>
  <c r="D8" i="13"/>
  <c r="B9" i="13"/>
  <c r="C9" i="13"/>
  <c r="D9" i="13"/>
  <c r="B10" i="13"/>
  <c r="C10" i="13"/>
  <c r="D10" i="13"/>
  <c r="B11" i="13"/>
  <c r="C11" i="13"/>
  <c r="D11" i="13"/>
  <c r="B12" i="13"/>
  <c r="C12" i="13"/>
  <c r="D12" i="13"/>
  <c r="B13" i="13"/>
  <c r="C13" i="13"/>
  <c r="D13" i="13"/>
  <c r="B14" i="13"/>
  <c r="C14" i="13"/>
  <c r="D14" i="13"/>
  <c r="B15" i="13"/>
  <c r="C15" i="13"/>
  <c r="D15" i="13"/>
  <c r="B16" i="13"/>
  <c r="C16" i="13"/>
  <c r="D16" i="13"/>
  <c r="B17" i="13"/>
  <c r="C17" i="13"/>
  <c r="D17" i="13"/>
  <c r="B18" i="13"/>
  <c r="C18" i="13"/>
  <c r="D18" i="13"/>
  <c r="B19" i="13"/>
  <c r="C19" i="13"/>
  <c r="D19" i="13"/>
  <c r="B20" i="13"/>
  <c r="C20" i="13"/>
  <c r="D20" i="13"/>
  <c r="B21" i="13"/>
  <c r="C21" i="13"/>
  <c r="D21" i="13"/>
  <c r="B22" i="13"/>
  <c r="C22" i="13"/>
  <c r="D22" i="13"/>
  <c r="B23" i="13"/>
  <c r="C23" i="13"/>
  <c r="D23" i="13"/>
  <c r="B24" i="13"/>
  <c r="C24" i="13"/>
  <c r="D24" i="13"/>
  <c r="B25" i="13"/>
  <c r="C25" i="13"/>
  <c r="D25" i="13"/>
  <c r="B26" i="13"/>
  <c r="C26" i="13"/>
  <c r="D26" i="13"/>
  <c r="B27" i="13"/>
  <c r="C27" i="13"/>
  <c r="D27" i="13"/>
  <c r="B28" i="13"/>
  <c r="C28" i="13"/>
  <c r="D28" i="13"/>
  <c r="B29" i="13"/>
  <c r="C29" i="13"/>
  <c r="D29" i="13"/>
  <c r="B30" i="13"/>
  <c r="C30" i="13"/>
  <c r="D30" i="13"/>
  <c r="B31" i="13"/>
  <c r="C31" i="13"/>
  <c r="D31" i="13"/>
  <c r="B32" i="13"/>
  <c r="C32" i="13"/>
  <c r="D32" i="13"/>
  <c r="B33" i="13"/>
  <c r="C33" i="13"/>
  <c r="D33" i="13"/>
  <c r="B34" i="13"/>
  <c r="C34" i="13"/>
  <c r="D34" i="13"/>
  <c r="B35" i="13"/>
  <c r="C35" i="13"/>
  <c r="D35" i="13"/>
  <c r="B36" i="13"/>
  <c r="C36" i="13"/>
  <c r="D36" i="13"/>
  <c r="B37" i="13"/>
  <c r="C37" i="13"/>
  <c r="D37" i="13"/>
  <c r="B38" i="13"/>
  <c r="C38" i="13"/>
  <c r="D38" i="13"/>
  <c r="B39" i="13"/>
  <c r="C39" i="13"/>
  <c r="D39" i="13"/>
  <c r="B40" i="13"/>
  <c r="C40" i="13"/>
  <c r="D40" i="13"/>
  <c r="B41" i="13"/>
  <c r="C41" i="13"/>
  <c r="D41" i="13"/>
  <c r="B42" i="13"/>
  <c r="C42" i="13"/>
  <c r="D42" i="13"/>
  <c r="B43" i="13"/>
  <c r="C43" i="13"/>
  <c r="D43" i="13"/>
  <c r="B44" i="13"/>
  <c r="C44" i="13"/>
  <c r="D44" i="13"/>
  <c r="B45" i="13"/>
  <c r="C45" i="13"/>
  <c r="D45" i="13"/>
  <c r="B46" i="13"/>
  <c r="C46" i="13"/>
  <c r="D46" i="13"/>
  <c r="B47" i="13"/>
  <c r="C47" i="13"/>
  <c r="D47" i="13"/>
  <c r="B48" i="13"/>
  <c r="C48" i="13"/>
  <c r="D48" i="13"/>
  <c r="B49" i="13"/>
  <c r="C49" i="13"/>
  <c r="D49" i="13"/>
  <c r="B50" i="13"/>
  <c r="C50" i="13"/>
  <c r="D50" i="13"/>
  <c r="B51" i="13"/>
  <c r="C51" i="13"/>
  <c r="D51" i="13"/>
  <c r="B52" i="13"/>
  <c r="C52" i="13"/>
  <c r="D52" i="13"/>
  <c r="B53" i="13"/>
  <c r="C53" i="13"/>
  <c r="D53" i="13"/>
  <c r="B54" i="13"/>
  <c r="C54" i="13"/>
  <c r="D54" i="13"/>
  <c r="B55" i="13"/>
  <c r="C55" i="13"/>
  <c r="D55" i="13"/>
  <c r="B56" i="13"/>
  <c r="C56" i="13"/>
  <c r="D56" i="13"/>
  <c r="B57" i="13"/>
  <c r="C57" i="13"/>
  <c r="D57" i="13"/>
  <c r="B58" i="13"/>
  <c r="C58" i="13"/>
  <c r="D58" i="13"/>
  <c r="B59" i="13"/>
  <c r="C59" i="13"/>
  <c r="D59" i="13"/>
  <c r="B60" i="13"/>
  <c r="C60" i="13"/>
  <c r="D60" i="13"/>
  <c r="B61" i="13"/>
  <c r="C61" i="13"/>
  <c r="D61" i="13"/>
  <c r="B62" i="13"/>
  <c r="C62" i="13"/>
  <c r="D62" i="13"/>
  <c r="B63" i="13"/>
  <c r="C63" i="13"/>
  <c r="D63" i="13"/>
  <c r="B64" i="13"/>
  <c r="C64" i="13"/>
  <c r="D64" i="13"/>
  <c r="B65" i="13"/>
  <c r="C65" i="13"/>
  <c r="D65" i="13"/>
  <c r="B66" i="13"/>
  <c r="C66" i="13"/>
  <c r="D66" i="13"/>
  <c r="B67" i="13"/>
  <c r="C67" i="13"/>
  <c r="D67" i="13"/>
  <c r="B68" i="13"/>
  <c r="C68" i="13"/>
  <c r="D68" i="13"/>
  <c r="B69" i="13"/>
  <c r="C69" i="13"/>
  <c r="D69" i="13"/>
  <c r="B70" i="13"/>
  <c r="C70" i="13"/>
  <c r="D70" i="13"/>
  <c r="B71" i="13"/>
  <c r="C71" i="13"/>
  <c r="D71" i="13"/>
  <c r="B72" i="13"/>
  <c r="C72" i="13"/>
  <c r="D72" i="13"/>
  <c r="B73" i="13"/>
  <c r="C73" i="13"/>
  <c r="D73" i="13"/>
  <c r="B74" i="13"/>
  <c r="C74" i="13"/>
  <c r="D74" i="13"/>
  <c r="B75" i="13"/>
  <c r="C75" i="13"/>
  <c r="D75" i="13"/>
  <c r="B76" i="13"/>
  <c r="C76" i="13"/>
  <c r="D76" i="13"/>
  <c r="B77" i="13"/>
  <c r="C77" i="13"/>
  <c r="D77" i="13"/>
  <c r="B78" i="13"/>
  <c r="C78" i="13"/>
  <c r="D78" i="13"/>
  <c r="B79" i="13"/>
  <c r="C79" i="13"/>
  <c r="D79" i="13"/>
  <c r="B80" i="13"/>
  <c r="C80" i="13"/>
  <c r="D80" i="13"/>
  <c r="B81" i="13"/>
  <c r="C81" i="13"/>
  <c r="D81" i="13"/>
  <c r="B82" i="13"/>
  <c r="C82" i="13"/>
  <c r="D82" i="13"/>
  <c r="B83" i="13"/>
  <c r="C83" i="13"/>
  <c r="D83" i="13"/>
  <c r="B84" i="13"/>
  <c r="C84" i="13"/>
  <c r="D84" i="13"/>
  <c r="B85" i="13"/>
  <c r="C85" i="13"/>
  <c r="D85" i="13"/>
  <c r="B86" i="13"/>
  <c r="C86" i="13"/>
  <c r="D86" i="13"/>
  <c r="B87" i="13"/>
  <c r="C87" i="13"/>
  <c r="D87" i="13"/>
  <c r="B88" i="13"/>
  <c r="C88" i="13"/>
  <c r="D88" i="13"/>
  <c r="B89" i="13"/>
  <c r="C89" i="13"/>
  <c r="D89" i="13"/>
  <c r="B90" i="13"/>
  <c r="C90" i="13"/>
  <c r="D90" i="13"/>
  <c r="B91" i="13"/>
  <c r="C91" i="13"/>
  <c r="D91" i="13"/>
  <c r="B92" i="13"/>
  <c r="C92" i="13"/>
  <c r="D92" i="13"/>
  <c r="B93" i="13"/>
  <c r="C93" i="13"/>
  <c r="D93" i="13"/>
  <c r="B94" i="13"/>
  <c r="C94" i="13"/>
  <c r="D94" i="13"/>
  <c r="B95" i="13"/>
  <c r="C95" i="13"/>
  <c r="D95" i="13"/>
  <c r="B96" i="13"/>
  <c r="C96" i="13"/>
  <c r="D96" i="13"/>
  <c r="B97" i="13"/>
  <c r="C97" i="13"/>
  <c r="D97" i="13"/>
  <c r="B98" i="13"/>
  <c r="C98" i="13"/>
  <c r="D98" i="13"/>
  <c r="B99" i="13"/>
  <c r="C99" i="13"/>
  <c r="D99" i="13"/>
  <c r="B100" i="13"/>
  <c r="C100" i="13"/>
  <c r="D100" i="13"/>
  <c r="B101" i="13"/>
  <c r="C101" i="13"/>
  <c r="D101" i="13"/>
  <c r="B102" i="13"/>
  <c r="C102" i="13"/>
  <c r="D102" i="13"/>
  <c r="B103" i="13"/>
  <c r="C103" i="13"/>
  <c r="B104" i="13"/>
  <c r="C104" i="13"/>
  <c r="D104" i="13"/>
  <c r="B105" i="13"/>
  <c r="C105" i="13"/>
  <c r="D105" i="13"/>
  <c r="B106" i="13"/>
  <c r="C106" i="13"/>
  <c r="D106" i="13"/>
  <c r="B107" i="13"/>
  <c r="C107" i="13"/>
  <c r="D107" i="13"/>
  <c r="B108" i="13"/>
  <c r="C108" i="13"/>
  <c r="D108" i="13"/>
  <c r="B109" i="13"/>
  <c r="C109" i="13"/>
  <c r="D109" i="13"/>
  <c r="C110" i="13"/>
  <c r="D110" i="13"/>
  <c r="C111" i="13"/>
  <c r="D111" i="13"/>
  <c r="B112" i="13"/>
  <c r="C112" i="13"/>
  <c r="D112" i="13"/>
  <c r="B113" i="13"/>
  <c r="C113" i="13"/>
  <c r="D113" i="13"/>
  <c r="B114" i="13"/>
  <c r="C114" i="13"/>
  <c r="D114" i="13"/>
  <c r="B115" i="13"/>
  <c r="C115" i="13"/>
  <c r="D115" i="13"/>
  <c r="B116" i="13"/>
  <c r="C116" i="13"/>
  <c r="D116" i="13"/>
  <c r="B117" i="13"/>
  <c r="C117" i="13"/>
  <c r="D117" i="13"/>
  <c r="B118" i="13"/>
  <c r="C118" i="13"/>
  <c r="D118" i="13"/>
  <c r="B119" i="13"/>
  <c r="C119" i="13"/>
  <c r="D119" i="13"/>
  <c r="B120" i="13"/>
  <c r="D120" i="13"/>
  <c r="B121" i="13"/>
  <c r="C121" i="13"/>
  <c r="D121" i="13"/>
  <c r="B122" i="13"/>
  <c r="C122" i="13"/>
  <c r="D122" i="13"/>
  <c r="B123" i="13"/>
  <c r="C123" i="13"/>
  <c r="D123" i="13"/>
  <c r="B124" i="13"/>
  <c r="C124" i="13"/>
  <c r="D124" i="13"/>
  <c r="B125" i="13"/>
  <c r="C125" i="13"/>
  <c r="D125" i="13"/>
  <c r="B126" i="13"/>
  <c r="C126" i="13"/>
  <c r="D126" i="13"/>
  <c r="B127" i="13"/>
  <c r="C127" i="13"/>
  <c r="D127" i="13"/>
  <c r="B128" i="13"/>
  <c r="C128" i="13"/>
  <c r="D128" i="13"/>
  <c r="B129" i="13"/>
  <c r="C129" i="13"/>
  <c r="D129" i="13"/>
  <c r="B130" i="13"/>
  <c r="C130" i="13"/>
  <c r="D130" i="13"/>
  <c r="B131" i="13"/>
  <c r="C131" i="13"/>
  <c r="D131" i="13"/>
  <c r="B132" i="13"/>
  <c r="C132" i="13"/>
  <c r="D132" i="13"/>
  <c r="B133" i="13"/>
  <c r="C133" i="13"/>
  <c r="D133" i="13"/>
  <c r="B134" i="13"/>
  <c r="C134" i="13"/>
  <c r="D134" i="13"/>
  <c r="B135" i="13"/>
  <c r="C135" i="13"/>
  <c r="D135" i="13"/>
  <c r="B136" i="13"/>
  <c r="C136" i="13"/>
  <c r="D136" i="13"/>
  <c r="B137" i="13"/>
  <c r="C137" i="13"/>
  <c r="D137" i="13"/>
  <c r="B138" i="13"/>
  <c r="C138" i="13"/>
  <c r="D138" i="13"/>
  <c r="B139" i="13"/>
  <c r="D139" i="13"/>
  <c r="B140" i="13"/>
  <c r="C140" i="13"/>
  <c r="D140" i="13"/>
  <c r="B141" i="13"/>
  <c r="C141" i="13"/>
  <c r="D141" i="13"/>
  <c r="B142" i="13"/>
  <c r="C142" i="13"/>
  <c r="D142" i="13"/>
  <c r="B143" i="13"/>
  <c r="C143" i="13"/>
  <c r="D143" i="13"/>
  <c r="B144" i="13"/>
  <c r="C144" i="13"/>
  <c r="D144" i="13"/>
  <c r="B145" i="13"/>
  <c r="C145" i="13"/>
  <c r="D145" i="13"/>
  <c r="B146" i="13"/>
  <c r="C146" i="13"/>
  <c r="D146" i="13"/>
  <c r="B147" i="13"/>
  <c r="C147" i="13"/>
  <c r="D147" i="13"/>
  <c r="B148" i="13"/>
  <c r="C148" i="13"/>
  <c r="D148" i="13"/>
  <c r="B149" i="13"/>
  <c r="C149" i="13"/>
  <c r="D149" i="13"/>
  <c r="B150" i="13"/>
  <c r="D150" i="13"/>
  <c r="C151" i="13"/>
  <c r="D151" i="13"/>
  <c r="J2" i="6"/>
  <c r="F2" i="13" s="1"/>
  <c r="J3" i="6"/>
  <c r="F3" i="13" s="1"/>
  <c r="J4" i="6"/>
  <c r="F4" i="13" s="1"/>
  <c r="J5" i="6"/>
  <c r="F5" i="13" s="1"/>
  <c r="J6" i="6"/>
  <c r="F6" i="13" s="1"/>
  <c r="J7" i="6"/>
  <c r="F7" i="13" s="1"/>
  <c r="J8" i="6"/>
  <c r="F8" i="13" s="1"/>
  <c r="J9" i="6"/>
  <c r="F9" i="13" s="1"/>
  <c r="J10" i="6"/>
  <c r="F10" i="13" s="1"/>
  <c r="J11" i="6"/>
  <c r="F11" i="13" s="1"/>
  <c r="J12" i="6"/>
  <c r="F12" i="13" s="1"/>
  <c r="J13" i="6"/>
  <c r="F13" i="13" s="1"/>
  <c r="J14" i="6"/>
  <c r="F14" i="13" s="1"/>
  <c r="J15" i="6"/>
  <c r="F15" i="13" s="1"/>
  <c r="J16" i="6"/>
  <c r="F16" i="13" s="1"/>
  <c r="J17" i="6"/>
  <c r="F17" i="13" s="1"/>
  <c r="J18" i="6"/>
  <c r="F18" i="13" s="1"/>
  <c r="J19" i="6"/>
  <c r="F19" i="13" s="1"/>
  <c r="J20" i="6"/>
  <c r="F20" i="13" s="1"/>
  <c r="J21" i="6"/>
  <c r="F21" i="13" s="1"/>
  <c r="J22" i="6"/>
  <c r="F22" i="13" s="1"/>
  <c r="J23" i="6"/>
  <c r="F23" i="13" s="1"/>
  <c r="J24" i="6"/>
  <c r="F24" i="13" s="1"/>
  <c r="J25" i="6"/>
  <c r="F25" i="13" s="1"/>
  <c r="J26" i="6"/>
  <c r="F26" i="13" s="1"/>
  <c r="J27" i="6"/>
  <c r="F27" i="13" s="1"/>
  <c r="J28" i="6"/>
  <c r="F28" i="13" s="1"/>
  <c r="J29" i="6"/>
  <c r="F29" i="13" s="1"/>
  <c r="J30" i="6"/>
  <c r="F30" i="13" s="1"/>
  <c r="J31" i="6"/>
  <c r="F31" i="13" s="1"/>
  <c r="J32" i="6"/>
  <c r="F32" i="13" s="1"/>
  <c r="J33" i="6"/>
  <c r="F33" i="13" s="1"/>
  <c r="J34" i="6"/>
  <c r="F34" i="13" s="1"/>
  <c r="J35" i="6"/>
  <c r="F35" i="13" s="1"/>
  <c r="J36" i="6"/>
  <c r="F36" i="13" s="1"/>
  <c r="J37" i="6"/>
  <c r="F37" i="13" s="1"/>
  <c r="J38" i="6"/>
  <c r="F38" i="13" s="1"/>
  <c r="J39" i="6"/>
  <c r="F39" i="13" s="1"/>
  <c r="J40" i="6"/>
  <c r="J41" i="6"/>
  <c r="F40" i="13" s="1"/>
  <c r="J42" i="6"/>
  <c r="F41" i="13" s="1"/>
  <c r="J43" i="6"/>
  <c r="F42" i="13" s="1"/>
  <c r="J44" i="6"/>
  <c r="F43" i="13" s="1"/>
  <c r="J45" i="6"/>
  <c r="F44" i="13" s="1"/>
  <c r="J46" i="6"/>
  <c r="F45" i="13" s="1"/>
  <c r="J47" i="6"/>
  <c r="F46" i="13" s="1"/>
  <c r="J48" i="6"/>
  <c r="F47" i="13" s="1"/>
  <c r="J49" i="6"/>
  <c r="F48" i="13" s="1"/>
  <c r="J50" i="6"/>
  <c r="F49" i="13" s="1"/>
  <c r="J51" i="6"/>
  <c r="F50" i="13" s="1"/>
  <c r="J52" i="6"/>
  <c r="F51" i="13" s="1"/>
  <c r="J53" i="6"/>
  <c r="F52" i="13" s="1"/>
  <c r="J54" i="6"/>
  <c r="F53" i="13" s="1"/>
  <c r="J55" i="6"/>
  <c r="F54" i="13" s="1"/>
  <c r="J56" i="6"/>
  <c r="F55" i="13" s="1"/>
  <c r="J57" i="6"/>
  <c r="F56" i="13" s="1"/>
  <c r="J58" i="6"/>
  <c r="F57" i="13" s="1"/>
  <c r="J59" i="6"/>
  <c r="F58" i="13" s="1"/>
  <c r="J60" i="6"/>
  <c r="F59" i="13" s="1"/>
  <c r="J61" i="6"/>
  <c r="F60" i="13" s="1"/>
  <c r="J62" i="6"/>
  <c r="F61" i="13" s="1"/>
  <c r="J63" i="6"/>
  <c r="F62" i="13" s="1"/>
  <c r="J64" i="6"/>
  <c r="F63" i="13" s="1"/>
  <c r="J65" i="6"/>
  <c r="J66" i="6"/>
  <c r="F64" i="13" s="1"/>
  <c r="J67" i="6"/>
  <c r="F65" i="13" s="1"/>
  <c r="J68" i="6"/>
  <c r="F66" i="13" s="1"/>
  <c r="J69" i="6"/>
  <c r="F67" i="13" s="1"/>
  <c r="J70" i="6"/>
  <c r="F68" i="13" s="1"/>
  <c r="J71" i="6"/>
  <c r="F69" i="13" s="1"/>
  <c r="J72" i="6"/>
  <c r="F70" i="13" s="1"/>
  <c r="J73" i="6"/>
  <c r="F71" i="13" s="1"/>
  <c r="J74" i="6"/>
  <c r="F72" i="13" s="1"/>
  <c r="J75" i="6"/>
  <c r="F73" i="13" s="1"/>
  <c r="J76" i="6"/>
  <c r="F74" i="13" s="1"/>
  <c r="J77" i="6"/>
  <c r="F75" i="13" s="1"/>
  <c r="J78" i="6"/>
  <c r="F76" i="13" s="1"/>
  <c r="J79" i="6"/>
  <c r="F77" i="13" s="1"/>
  <c r="J80" i="6"/>
  <c r="F78" i="13" s="1"/>
  <c r="J81" i="6"/>
  <c r="F79" i="13" s="1"/>
  <c r="J82" i="6"/>
  <c r="F80" i="13" s="1"/>
  <c r="J83" i="6"/>
  <c r="F81" i="13" s="1"/>
  <c r="J84" i="6"/>
  <c r="F82" i="13" s="1"/>
  <c r="J85" i="6"/>
  <c r="J86" i="6"/>
  <c r="F83" i="13" s="1"/>
  <c r="J87" i="6"/>
  <c r="F84" i="13" s="1"/>
  <c r="J88" i="6"/>
  <c r="F85" i="13" s="1"/>
  <c r="J89" i="6"/>
  <c r="F86" i="13" s="1"/>
  <c r="J90" i="6"/>
  <c r="F87" i="13" s="1"/>
  <c r="J91" i="6"/>
  <c r="F88" i="13" s="1"/>
  <c r="J92" i="6"/>
  <c r="F89" i="13" s="1"/>
  <c r="J93" i="6"/>
  <c r="F90" i="13" s="1"/>
  <c r="J94" i="6"/>
  <c r="F91" i="13" s="1"/>
  <c r="J95" i="6"/>
  <c r="F92" i="13" s="1"/>
  <c r="J96" i="6"/>
  <c r="F93" i="13" s="1"/>
  <c r="J97" i="6"/>
  <c r="F94" i="13" s="1"/>
  <c r="J98" i="6"/>
  <c r="F95" i="13" s="1"/>
  <c r="J99" i="6"/>
  <c r="F96" i="13" s="1"/>
  <c r="J100" i="6"/>
  <c r="F97" i="13" s="1"/>
  <c r="J101" i="6"/>
  <c r="F98" i="13" s="1"/>
  <c r="J102" i="6"/>
  <c r="F99" i="13" s="1"/>
  <c r="J103" i="6"/>
  <c r="F100" i="13" s="1"/>
  <c r="J104" i="6"/>
  <c r="F101" i="13" s="1"/>
  <c r="J105" i="6"/>
  <c r="F102" i="13" s="1"/>
  <c r="J106" i="6"/>
  <c r="F103" i="13" s="1"/>
  <c r="J107" i="6"/>
  <c r="F104" i="13" s="1"/>
  <c r="J108" i="6"/>
  <c r="F105" i="13" s="1"/>
  <c r="J109" i="6"/>
  <c r="F106" i="13" s="1"/>
  <c r="J110" i="6"/>
  <c r="F107" i="13" s="1"/>
  <c r="J111" i="6"/>
  <c r="F108" i="13" s="1"/>
  <c r="J112" i="6"/>
  <c r="F109" i="13" s="1"/>
  <c r="J113" i="6"/>
  <c r="F110" i="13" s="1"/>
  <c r="J114" i="6"/>
  <c r="F111" i="13" s="1"/>
  <c r="J115" i="6"/>
  <c r="F112" i="13" s="1"/>
  <c r="J116" i="6"/>
  <c r="F113" i="13" s="1"/>
  <c r="J117" i="6"/>
  <c r="F114" i="13" s="1"/>
  <c r="J118" i="6"/>
  <c r="F115" i="13" s="1"/>
  <c r="J119" i="6"/>
  <c r="F116" i="13" s="1"/>
  <c r="J120" i="6"/>
  <c r="F117" i="13" s="1"/>
  <c r="J121" i="6"/>
  <c r="J122" i="6"/>
  <c r="F118" i="13" s="1"/>
  <c r="J123" i="6"/>
  <c r="F119" i="13" s="1"/>
  <c r="J124" i="6"/>
  <c r="F120" i="13" s="1"/>
  <c r="J125" i="6"/>
  <c r="F121" i="13" s="1"/>
  <c r="J126" i="6"/>
  <c r="F122" i="13" s="1"/>
  <c r="J127" i="6"/>
  <c r="F123" i="13" s="1"/>
  <c r="J128" i="6"/>
  <c r="F124" i="13" s="1"/>
  <c r="J129" i="6"/>
  <c r="F125" i="13" s="1"/>
  <c r="J130" i="6"/>
  <c r="F126" i="13" s="1"/>
  <c r="J131" i="6"/>
  <c r="F127" i="13" s="1"/>
  <c r="J132" i="6"/>
  <c r="F128" i="13" s="1"/>
  <c r="J133" i="6"/>
  <c r="F129" i="13" s="1"/>
  <c r="J134" i="6"/>
  <c r="F130" i="13" s="1"/>
  <c r="J135" i="6"/>
  <c r="F131" i="13" s="1"/>
  <c r="J136" i="6"/>
  <c r="J137" i="6"/>
  <c r="F132" i="13" s="1"/>
  <c r="J138" i="6"/>
  <c r="F133" i="13" s="1"/>
  <c r="J139" i="6"/>
  <c r="F134" i="13" s="1"/>
  <c r="J140" i="6"/>
  <c r="F135" i="13" s="1"/>
  <c r="J141" i="6"/>
  <c r="F136" i="13" s="1"/>
  <c r="J142" i="6"/>
  <c r="F137" i="13" s="1"/>
  <c r="J143" i="6"/>
  <c r="J144" i="6"/>
  <c r="F138" i="13" s="1"/>
  <c r="J145" i="6"/>
  <c r="F139" i="13" s="1"/>
  <c r="J146" i="6"/>
  <c r="F140" i="13" s="1"/>
  <c r="J147" i="6"/>
  <c r="F141" i="13" s="1"/>
  <c r="J148" i="6"/>
  <c r="F142" i="13" s="1"/>
  <c r="J149" i="6"/>
  <c r="F143" i="13" s="1"/>
  <c r="J150" i="6"/>
  <c r="F144" i="13" s="1"/>
  <c r="J151" i="6"/>
  <c r="F145" i="13" s="1"/>
  <c r="J152" i="6"/>
  <c r="F146" i="13" s="1"/>
  <c r="J153" i="6"/>
  <c r="F147" i="13" s="1"/>
  <c r="J154" i="6"/>
  <c r="F148" i="13" s="1"/>
  <c r="J155" i="6"/>
  <c r="F149" i="13" s="1"/>
  <c r="J156" i="6"/>
  <c r="F150" i="13" s="1"/>
  <c r="J157" i="6"/>
  <c r="F151" i="13" s="1"/>
  <c r="D2" i="13"/>
  <c r="C2" i="13"/>
  <c r="B2" i="13"/>
  <c r="B37" i="10"/>
  <c r="C37" i="10"/>
  <c r="D37" i="10"/>
  <c r="B103" i="10"/>
  <c r="C103" i="10"/>
  <c r="D103" i="10"/>
  <c r="B57" i="10"/>
  <c r="C57" i="10"/>
  <c r="D57" i="10"/>
  <c r="B98" i="10"/>
  <c r="C98" i="10"/>
  <c r="D98" i="10"/>
  <c r="B130" i="10"/>
  <c r="C130" i="10"/>
  <c r="D130" i="10"/>
  <c r="B129" i="10"/>
  <c r="C129" i="10"/>
  <c r="D129" i="10"/>
  <c r="B99" i="10"/>
  <c r="C99" i="10"/>
  <c r="D99" i="10"/>
  <c r="B25" i="10"/>
  <c r="C25" i="10"/>
  <c r="D25" i="10"/>
  <c r="B8" i="10"/>
  <c r="C8" i="10"/>
  <c r="D8" i="10"/>
  <c r="B7" i="10"/>
  <c r="C7" i="10"/>
  <c r="D7" i="10"/>
  <c r="B33" i="10"/>
  <c r="C33" i="10"/>
  <c r="D33" i="10"/>
  <c r="B63" i="10"/>
  <c r="C63" i="10"/>
  <c r="D63" i="10"/>
  <c r="B81" i="10"/>
  <c r="C81" i="10"/>
  <c r="D81" i="10"/>
  <c r="B143" i="10"/>
  <c r="C143" i="10"/>
  <c r="D143" i="10"/>
  <c r="B62" i="10"/>
  <c r="C62" i="10"/>
  <c r="D62" i="10"/>
  <c r="B48" i="10"/>
  <c r="C48" i="10"/>
  <c r="D48" i="10"/>
  <c r="B13" i="10"/>
  <c r="C13" i="10"/>
  <c r="D13" i="10"/>
  <c r="B144" i="10"/>
  <c r="C144" i="10"/>
  <c r="D144" i="10"/>
  <c r="B36" i="10"/>
  <c r="C36" i="10"/>
  <c r="D36" i="10"/>
  <c r="B142" i="10"/>
  <c r="C142" i="10"/>
  <c r="D142" i="10"/>
  <c r="B86" i="10"/>
  <c r="C86" i="10"/>
  <c r="D86" i="10"/>
  <c r="B89" i="10"/>
  <c r="C89" i="10"/>
  <c r="D89" i="10"/>
  <c r="B45" i="10"/>
  <c r="C45" i="10"/>
  <c r="D45" i="10"/>
  <c r="B132" i="10"/>
  <c r="C132" i="10"/>
  <c r="D132" i="10"/>
  <c r="B28" i="10"/>
  <c r="C28" i="10"/>
  <c r="D28" i="10"/>
  <c r="B51" i="10"/>
  <c r="C51" i="10"/>
  <c r="D51" i="10"/>
  <c r="B116" i="10"/>
  <c r="C116" i="10"/>
  <c r="D116" i="10"/>
  <c r="B112" i="10"/>
  <c r="C112" i="10"/>
  <c r="D112" i="10"/>
  <c r="B127" i="10"/>
  <c r="C127" i="10"/>
  <c r="D127" i="10"/>
  <c r="B106" i="10"/>
  <c r="C106" i="10"/>
  <c r="D106" i="10"/>
  <c r="B19" i="10"/>
  <c r="C19" i="10"/>
  <c r="D19" i="10"/>
  <c r="B145" i="10"/>
  <c r="C145" i="10"/>
  <c r="D145" i="10"/>
  <c r="B120" i="10"/>
  <c r="C120" i="10"/>
  <c r="D120" i="10"/>
  <c r="B41" i="10"/>
  <c r="C41" i="10"/>
  <c r="D41" i="10"/>
  <c r="B64" i="10"/>
  <c r="C64" i="10"/>
  <c r="D64" i="10"/>
  <c r="B10" i="10"/>
  <c r="C10" i="10"/>
  <c r="D10" i="10"/>
  <c r="B121" i="10"/>
  <c r="C121" i="10"/>
  <c r="D121" i="10"/>
  <c r="B110" i="10"/>
  <c r="C110" i="10"/>
  <c r="D110" i="10"/>
  <c r="B146" i="10"/>
  <c r="C146" i="10"/>
  <c r="D146" i="10"/>
  <c r="B80" i="10"/>
  <c r="C80" i="10"/>
  <c r="D80" i="10"/>
  <c r="B30" i="10"/>
  <c r="C30" i="10"/>
  <c r="D30" i="10"/>
  <c r="B122" i="10"/>
  <c r="C122" i="10"/>
  <c r="D122" i="10"/>
  <c r="B100" i="10"/>
  <c r="C100" i="10"/>
  <c r="D100" i="10"/>
  <c r="B71" i="10"/>
  <c r="C71" i="10"/>
  <c r="D71" i="10"/>
  <c r="B5" i="10"/>
  <c r="C5" i="10"/>
  <c r="D5" i="10"/>
  <c r="B113" i="10"/>
  <c r="C113" i="10"/>
  <c r="D113" i="10"/>
  <c r="B35" i="10"/>
  <c r="C35" i="10"/>
  <c r="D35" i="10"/>
  <c r="B39" i="10"/>
  <c r="C39" i="10"/>
  <c r="D39" i="10"/>
  <c r="B72" i="10"/>
  <c r="C72" i="10"/>
  <c r="D72" i="10"/>
  <c r="B135" i="10"/>
  <c r="C135" i="10"/>
  <c r="D135" i="10"/>
  <c r="B75" i="10"/>
  <c r="C75" i="10"/>
  <c r="D75" i="10"/>
  <c r="B125" i="10"/>
  <c r="C125" i="10"/>
  <c r="D125" i="10"/>
  <c r="B42" i="10"/>
  <c r="C42" i="10"/>
  <c r="D42" i="10"/>
  <c r="B66" i="10"/>
  <c r="C66" i="10"/>
  <c r="D66" i="10"/>
  <c r="B88" i="10"/>
  <c r="C88" i="10"/>
  <c r="D88" i="10"/>
  <c r="B67" i="10"/>
  <c r="C67" i="10"/>
  <c r="D67" i="10"/>
  <c r="B54" i="10"/>
  <c r="C54" i="10"/>
  <c r="D54" i="10"/>
  <c r="B69" i="10"/>
  <c r="C69" i="10"/>
  <c r="D69" i="10"/>
  <c r="B16" i="10"/>
  <c r="C16" i="10"/>
  <c r="D16" i="10"/>
  <c r="B56" i="10"/>
  <c r="C56" i="10"/>
  <c r="D56" i="10"/>
  <c r="B107" i="10"/>
  <c r="C107" i="10"/>
  <c r="D107" i="10"/>
  <c r="B108" i="10"/>
  <c r="C108" i="10"/>
  <c r="D108" i="10"/>
  <c r="B111" i="10"/>
  <c r="C111" i="10"/>
  <c r="D111" i="10"/>
  <c r="B104" i="10"/>
  <c r="C104" i="10"/>
  <c r="D104" i="10"/>
  <c r="B114" i="10"/>
  <c r="C114" i="10"/>
  <c r="D114" i="10"/>
  <c r="B109" i="10"/>
  <c r="C109" i="10"/>
  <c r="D109" i="10"/>
  <c r="B118" i="10"/>
  <c r="C118" i="10"/>
  <c r="D118" i="10"/>
  <c r="B90" i="10"/>
  <c r="C90" i="10"/>
  <c r="D90" i="10"/>
  <c r="B79" i="10"/>
  <c r="C79" i="10"/>
  <c r="D79" i="10"/>
  <c r="B92" i="10"/>
  <c r="C92" i="10"/>
  <c r="D92" i="10"/>
  <c r="B133" i="10"/>
  <c r="C133" i="10"/>
  <c r="D133" i="10"/>
  <c r="B34" i="10"/>
  <c r="C34" i="10"/>
  <c r="D34" i="10"/>
  <c r="B55" i="10"/>
  <c r="C55" i="10"/>
  <c r="D55" i="10"/>
  <c r="B38" i="10"/>
  <c r="C38" i="10"/>
  <c r="D38" i="10"/>
  <c r="B17" i="10"/>
  <c r="C17" i="10"/>
  <c r="D17" i="10"/>
  <c r="B138" i="10"/>
  <c r="C138" i="10"/>
  <c r="D138" i="10"/>
  <c r="B84" i="10"/>
  <c r="C84" i="10"/>
  <c r="D84" i="10"/>
  <c r="B12" i="10"/>
  <c r="C12" i="10"/>
  <c r="D12" i="10"/>
  <c r="B50" i="10"/>
  <c r="C50" i="10"/>
  <c r="D50" i="10"/>
  <c r="B91" i="10"/>
  <c r="C91" i="10"/>
  <c r="D91" i="10"/>
  <c r="B102" i="10"/>
  <c r="C102" i="10"/>
  <c r="D102" i="10"/>
  <c r="B73" i="10"/>
  <c r="C73" i="10"/>
  <c r="D73" i="10"/>
  <c r="B139" i="10"/>
  <c r="C139" i="10"/>
  <c r="D139" i="10"/>
  <c r="B4" i="10"/>
  <c r="C4" i="10"/>
  <c r="D4" i="10"/>
  <c r="B93" i="10"/>
  <c r="C93" i="10"/>
  <c r="D93" i="10"/>
  <c r="B9" i="10"/>
  <c r="C9" i="10"/>
  <c r="D9" i="10"/>
  <c r="B76" i="10"/>
  <c r="C76" i="10"/>
  <c r="D76" i="10"/>
  <c r="B59" i="10"/>
  <c r="C59" i="10"/>
  <c r="D59" i="10"/>
  <c r="B29" i="10"/>
  <c r="C29" i="10"/>
  <c r="D29" i="10"/>
  <c r="B148" i="10"/>
  <c r="C148" i="10"/>
  <c r="D148" i="10"/>
  <c r="B15" i="10"/>
  <c r="C15" i="10"/>
  <c r="D15" i="10"/>
  <c r="B24" i="10"/>
  <c r="C24" i="10"/>
  <c r="D24" i="10"/>
  <c r="B20" i="10"/>
  <c r="C20" i="10"/>
  <c r="D20" i="10"/>
  <c r="B49" i="10"/>
  <c r="C49" i="10"/>
  <c r="D49" i="10"/>
  <c r="B65" i="10"/>
  <c r="C65" i="10"/>
  <c r="D65" i="10"/>
  <c r="B97" i="10"/>
  <c r="C97" i="10"/>
  <c r="D97" i="10"/>
  <c r="B68" i="10"/>
  <c r="C68" i="10"/>
  <c r="D68" i="10"/>
  <c r="B14" i="10"/>
  <c r="C14" i="10"/>
  <c r="D14" i="10"/>
  <c r="B31" i="10"/>
  <c r="C31" i="10"/>
  <c r="D31" i="10"/>
  <c r="B46" i="10"/>
  <c r="C46" i="10"/>
  <c r="D46" i="10"/>
  <c r="B74" i="10"/>
  <c r="C74" i="10"/>
  <c r="B124" i="10"/>
  <c r="C124" i="10"/>
  <c r="D124" i="10"/>
  <c r="B3" i="10"/>
  <c r="C3" i="10"/>
  <c r="D3" i="10"/>
  <c r="B147" i="10"/>
  <c r="C147" i="10"/>
  <c r="D147" i="10"/>
  <c r="B23" i="10"/>
  <c r="C23" i="10"/>
  <c r="D23" i="10"/>
  <c r="B105" i="10"/>
  <c r="C105" i="10"/>
  <c r="D105" i="10"/>
  <c r="B117" i="10"/>
  <c r="C117" i="10"/>
  <c r="D117" i="10"/>
  <c r="C123" i="10"/>
  <c r="D123" i="10"/>
  <c r="C96" i="10"/>
  <c r="D96" i="10"/>
  <c r="B101" i="10"/>
  <c r="C101" i="10"/>
  <c r="D101" i="10"/>
  <c r="B21" i="10"/>
  <c r="C21" i="10"/>
  <c r="D21" i="10"/>
  <c r="B6" i="10"/>
  <c r="C6" i="10"/>
  <c r="D6" i="10"/>
  <c r="B60" i="10"/>
  <c r="C60" i="10"/>
  <c r="D60" i="10"/>
  <c r="B52" i="10"/>
  <c r="C52" i="10"/>
  <c r="D52" i="10"/>
  <c r="B47" i="10"/>
  <c r="C47" i="10"/>
  <c r="D47" i="10"/>
  <c r="B70" i="10"/>
  <c r="C70" i="10"/>
  <c r="D70" i="10"/>
  <c r="B87" i="10"/>
  <c r="C87" i="10"/>
  <c r="D87" i="10"/>
  <c r="B94" i="10"/>
  <c r="D94" i="10"/>
  <c r="B137" i="10"/>
  <c r="C137" i="10"/>
  <c r="D137" i="10"/>
  <c r="B11" i="10"/>
  <c r="C11" i="10"/>
  <c r="D11" i="10"/>
  <c r="B61" i="10"/>
  <c r="C61" i="10"/>
  <c r="D61" i="10"/>
  <c r="B32" i="10"/>
  <c r="C32" i="10"/>
  <c r="D32" i="10"/>
  <c r="B85" i="10"/>
  <c r="C85" i="10"/>
  <c r="D85" i="10"/>
  <c r="B119" i="10"/>
  <c r="C119" i="10"/>
  <c r="D119" i="10"/>
  <c r="B128" i="10"/>
  <c r="C128" i="10"/>
  <c r="D128" i="10"/>
  <c r="B95" i="10"/>
  <c r="C95" i="10"/>
  <c r="D95" i="10"/>
  <c r="B27" i="10"/>
  <c r="C27" i="10"/>
  <c r="D27" i="10"/>
  <c r="B141" i="10"/>
  <c r="C141" i="10"/>
  <c r="D141" i="10"/>
  <c r="B43" i="10"/>
  <c r="C43" i="10"/>
  <c r="D43" i="10"/>
  <c r="B140" i="10"/>
  <c r="C140" i="10"/>
  <c r="D140" i="10"/>
  <c r="B40" i="10"/>
  <c r="C40" i="10"/>
  <c r="D40" i="10"/>
  <c r="B150" i="10"/>
  <c r="C150" i="10"/>
  <c r="D150" i="10"/>
  <c r="B136" i="10"/>
  <c r="C136" i="10"/>
  <c r="D136" i="10"/>
  <c r="B58" i="10"/>
  <c r="C58" i="10"/>
  <c r="D58" i="10"/>
  <c r="B78" i="10"/>
  <c r="C78" i="10"/>
  <c r="D78" i="10"/>
  <c r="B82" i="10"/>
  <c r="C82" i="10"/>
  <c r="D82" i="10"/>
  <c r="B77" i="10"/>
  <c r="D77" i="10"/>
  <c r="B22" i="10"/>
  <c r="C22" i="10"/>
  <c r="D22" i="10"/>
  <c r="B151" i="10"/>
  <c r="C151" i="10"/>
  <c r="D151" i="10"/>
  <c r="B53" i="10"/>
  <c r="C53" i="10"/>
  <c r="D53" i="10"/>
  <c r="B18" i="10"/>
  <c r="C18" i="10"/>
  <c r="D18" i="10"/>
  <c r="B131" i="10"/>
  <c r="C131" i="10"/>
  <c r="D131" i="10"/>
  <c r="B83" i="10"/>
  <c r="C83" i="10"/>
  <c r="D83" i="10"/>
  <c r="B149" i="10"/>
  <c r="C149" i="10"/>
  <c r="D149" i="10"/>
  <c r="B115" i="10"/>
  <c r="C115" i="10"/>
  <c r="D115" i="10"/>
  <c r="B134" i="10"/>
  <c r="C134" i="10"/>
  <c r="D134" i="10"/>
  <c r="B2" i="10"/>
  <c r="C2" i="10"/>
  <c r="D2" i="10"/>
  <c r="B26" i="10"/>
  <c r="D26" i="10"/>
  <c r="C126" i="10"/>
  <c r="D126" i="10"/>
  <c r="D44" i="10"/>
  <c r="C44" i="10"/>
  <c r="B44" i="10"/>
  <c r="B37" i="9"/>
  <c r="C37" i="9"/>
  <c r="D37" i="9"/>
  <c r="B103" i="9"/>
  <c r="C103" i="9"/>
  <c r="D103" i="9"/>
  <c r="B57" i="9"/>
  <c r="C57" i="9"/>
  <c r="D57" i="9"/>
  <c r="B98" i="9"/>
  <c r="H98" i="9" s="1"/>
  <c r="C98" i="9"/>
  <c r="D98" i="9"/>
  <c r="B130" i="9"/>
  <c r="C130" i="9"/>
  <c r="D130" i="9"/>
  <c r="B129" i="9"/>
  <c r="C129" i="9"/>
  <c r="D129" i="9"/>
  <c r="B99" i="9"/>
  <c r="C99" i="9"/>
  <c r="D99" i="9"/>
  <c r="B25" i="9"/>
  <c r="H25" i="9" s="1"/>
  <c r="C25" i="9"/>
  <c r="D25" i="9"/>
  <c r="B8" i="9"/>
  <c r="C8" i="9"/>
  <c r="D8" i="9"/>
  <c r="B7" i="9"/>
  <c r="C7" i="9"/>
  <c r="D7" i="9"/>
  <c r="B33" i="9"/>
  <c r="C33" i="9"/>
  <c r="D33" i="9"/>
  <c r="B63" i="9"/>
  <c r="H63" i="9" s="1"/>
  <c r="C63" i="9"/>
  <c r="D63" i="9"/>
  <c r="B81" i="9"/>
  <c r="C81" i="9"/>
  <c r="D81" i="9"/>
  <c r="B143" i="9"/>
  <c r="C143" i="9"/>
  <c r="D143" i="9"/>
  <c r="B62" i="9"/>
  <c r="C62" i="9"/>
  <c r="D62" i="9"/>
  <c r="B48" i="9"/>
  <c r="H48" i="9" s="1"/>
  <c r="C48" i="9"/>
  <c r="D48" i="9"/>
  <c r="B13" i="9"/>
  <c r="C13" i="9"/>
  <c r="D13" i="9"/>
  <c r="B144" i="9"/>
  <c r="C144" i="9"/>
  <c r="D144" i="9"/>
  <c r="B36" i="9"/>
  <c r="C36" i="9"/>
  <c r="D36" i="9"/>
  <c r="B142" i="9"/>
  <c r="H142" i="9" s="1"/>
  <c r="C142" i="9"/>
  <c r="D142" i="9"/>
  <c r="B86" i="9"/>
  <c r="C86" i="9"/>
  <c r="D86" i="9"/>
  <c r="B89" i="9"/>
  <c r="C89" i="9"/>
  <c r="D89" i="9"/>
  <c r="B45" i="9"/>
  <c r="C45" i="9"/>
  <c r="D45" i="9"/>
  <c r="B132" i="9"/>
  <c r="H132" i="9" s="1"/>
  <c r="C132" i="9"/>
  <c r="D132" i="9"/>
  <c r="B28" i="9"/>
  <c r="C28" i="9"/>
  <c r="D28" i="9"/>
  <c r="B51" i="9"/>
  <c r="C51" i="9"/>
  <c r="D51" i="9"/>
  <c r="B116" i="9"/>
  <c r="C116" i="9"/>
  <c r="D116" i="9"/>
  <c r="B112" i="9"/>
  <c r="H112" i="9" s="1"/>
  <c r="C112" i="9"/>
  <c r="D112" i="9"/>
  <c r="B127" i="9"/>
  <c r="C127" i="9"/>
  <c r="D127" i="9"/>
  <c r="B106" i="9"/>
  <c r="C106" i="9"/>
  <c r="D106" i="9"/>
  <c r="B19" i="9"/>
  <c r="C19" i="9"/>
  <c r="D19" i="9"/>
  <c r="B145" i="9"/>
  <c r="H145" i="9" s="1"/>
  <c r="C145" i="9"/>
  <c r="D145" i="9"/>
  <c r="B120" i="9"/>
  <c r="C120" i="9"/>
  <c r="D120" i="9"/>
  <c r="B41" i="9"/>
  <c r="C41" i="9"/>
  <c r="D41" i="9"/>
  <c r="B64" i="9"/>
  <c r="C64" i="9"/>
  <c r="D64" i="9"/>
  <c r="B10" i="9"/>
  <c r="H10" i="9" s="1"/>
  <c r="C10" i="9"/>
  <c r="D10" i="9"/>
  <c r="B121" i="9"/>
  <c r="C121" i="9"/>
  <c r="D121" i="9"/>
  <c r="B110" i="9"/>
  <c r="C110" i="9"/>
  <c r="D110" i="9"/>
  <c r="B146" i="9"/>
  <c r="C146" i="9"/>
  <c r="D146" i="9"/>
  <c r="B80" i="9"/>
  <c r="H80" i="9" s="1"/>
  <c r="C80" i="9"/>
  <c r="D80" i="9"/>
  <c r="B30" i="9"/>
  <c r="C30" i="9"/>
  <c r="D30" i="9"/>
  <c r="B122" i="9"/>
  <c r="C122" i="9"/>
  <c r="D122" i="9"/>
  <c r="B100" i="9"/>
  <c r="C100" i="9"/>
  <c r="D100" i="9"/>
  <c r="B71" i="9"/>
  <c r="H71" i="9" s="1"/>
  <c r="C71" i="9"/>
  <c r="D71" i="9"/>
  <c r="B5" i="9"/>
  <c r="C5" i="9"/>
  <c r="D5" i="9"/>
  <c r="B113" i="9"/>
  <c r="C113" i="9"/>
  <c r="D113" i="9"/>
  <c r="B35" i="9"/>
  <c r="C35" i="9"/>
  <c r="D35" i="9"/>
  <c r="B39" i="9"/>
  <c r="H39" i="9" s="1"/>
  <c r="C39" i="9"/>
  <c r="D39" i="9"/>
  <c r="B72" i="9"/>
  <c r="C72" i="9"/>
  <c r="D72" i="9"/>
  <c r="B135" i="9"/>
  <c r="C135" i="9"/>
  <c r="D135" i="9"/>
  <c r="B75" i="9"/>
  <c r="C75" i="9"/>
  <c r="D75" i="9"/>
  <c r="B125" i="9"/>
  <c r="H125" i="9" s="1"/>
  <c r="C125" i="9"/>
  <c r="D125" i="9"/>
  <c r="B42" i="9"/>
  <c r="C42" i="9"/>
  <c r="D42" i="9"/>
  <c r="B66" i="9"/>
  <c r="C66" i="9"/>
  <c r="D66" i="9"/>
  <c r="B88" i="9"/>
  <c r="C88" i="9"/>
  <c r="D88" i="9"/>
  <c r="B67" i="9"/>
  <c r="H67" i="9" s="1"/>
  <c r="C67" i="9"/>
  <c r="D67" i="9"/>
  <c r="B54" i="9"/>
  <c r="C54" i="9"/>
  <c r="D54" i="9"/>
  <c r="B69" i="9"/>
  <c r="C69" i="9"/>
  <c r="D69" i="9"/>
  <c r="B16" i="9"/>
  <c r="C16" i="9"/>
  <c r="D16" i="9"/>
  <c r="B56" i="9"/>
  <c r="H56" i="9" s="1"/>
  <c r="C56" i="9"/>
  <c r="D56" i="9"/>
  <c r="B107" i="9"/>
  <c r="C107" i="9"/>
  <c r="D107" i="9"/>
  <c r="B108" i="9"/>
  <c r="C108" i="9"/>
  <c r="D108" i="9"/>
  <c r="B111" i="9"/>
  <c r="C111" i="9"/>
  <c r="D111" i="9"/>
  <c r="B104" i="9"/>
  <c r="H104" i="9" s="1"/>
  <c r="C104" i="9"/>
  <c r="D104" i="9"/>
  <c r="B114" i="9"/>
  <c r="C114" i="9"/>
  <c r="D114" i="9"/>
  <c r="B109" i="9"/>
  <c r="C109" i="9"/>
  <c r="D109" i="9"/>
  <c r="B118" i="9"/>
  <c r="C118" i="9"/>
  <c r="D118" i="9"/>
  <c r="B90" i="9"/>
  <c r="H90" i="9" s="1"/>
  <c r="C90" i="9"/>
  <c r="D90" i="9"/>
  <c r="B79" i="9"/>
  <c r="C79" i="9"/>
  <c r="D79" i="9"/>
  <c r="B92" i="9"/>
  <c r="C92" i="9"/>
  <c r="D92" i="9"/>
  <c r="B133" i="9"/>
  <c r="C133" i="9"/>
  <c r="D133" i="9"/>
  <c r="B34" i="9"/>
  <c r="H34" i="9" s="1"/>
  <c r="C34" i="9"/>
  <c r="D34" i="9"/>
  <c r="B55" i="9"/>
  <c r="C55" i="9"/>
  <c r="D55" i="9"/>
  <c r="B38" i="9"/>
  <c r="C38" i="9"/>
  <c r="D38" i="9"/>
  <c r="B17" i="9"/>
  <c r="C17" i="9"/>
  <c r="D17" i="9"/>
  <c r="B138" i="9"/>
  <c r="H138" i="9" s="1"/>
  <c r="C138" i="9"/>
  <c r="D138" i="9"/>
  <c r="B84" i="9"/>
  <c r="C84" i="9"/>
  <c r="D84" i="9"/>
  <c r="B12" i="9"/>
  <c r="C12" i="9"/>
  <c r="D12" i="9"/>
  <c r="B50" i="9"/>
  <c r="C50" i="9"/>
  <c r="D50" i="9"/>
  <c r="B91" i="9"/>
  <c r="H91" i="9" s="1"/>
  <c r="C91" i="9"/>
  <c r="D91" i="9"/>
  <c r="B102" i="9"/>
  <c r="C102" i="9"/>
  <c r="D102" i="9"/>
  <c r="B73" i="9"/>
  <c r="C73" i="9"/>
  <c r="D73" i="9"/>
  <c r="B139" i="9"/>
  <c r="C139" i="9"/>
  <c r="D139" i="9"/>
  <c r="B4" i="9"/>
  <c r="H4" i="9" s="1"/>
  <c r="C4" i="9"/>
  <c r="D4" i="9"/>
  <c r="B93" i="9"/>
  <c r="C93" i="9"/>
  <c r="D93" i="9"/>
  <c r="B9" i="9"/>
  <c r="C9" i="9"/>
  <c r="D9" i="9"/>
  <c r="B76" i="9"/>
  <c r="C76" i="9"/>
  <c r="D76" i="9"/>
  <c r="B59" i="9"/>
  <c r="H59" i="9" s="1"/>
  <c r="C59" i="9"/>
  <c r="D59" i="9"/>
  <c r="B29" i="9"/>
  <c r="C29" i="9"/>
  <c r="D29" i="9"/>
  <c r="B148" i="9"/>
  <c r="C148" i="9"/>
  <c r="D148" i="9"/>
  <c r="B15" i="9"/>
  <c r="C15" i="9"/>
  <c r="D15" i="9"/>
  <c r="B24" i="9"/>
  <c r="H24" i="9" s="1"/>
  <c r="C24" i="9"/>
  <c r="D24" i="9"/>
  <c r="B20" i="9"/>
  <c r="C20" i="9"/>
  <c r="D20" i="9"/>
  <c r="B49" i="9"/>
  <c r="C49" i="9"/>
  <c r="D49" i="9"/>
  <c r="B65" i="9"/>
  <c r="C65" i="9"/>
  <c r="D65" i="9"/>
  <c r="B97" i="9"/>
  <c r="H97" i="9" s="1"/>
  <c r="C97" i="9"/>
  <c r="D97" i="9"/>
  <c r="B68" i="9"/>
  <c r="C68" i="9"/>
  <c r="D68" i="9"/>
  <c r="B14" i="9"/>
  <c r="C14" i="9"/>
  <c r="D14" i="9"/>
  <c r="B31" i="9"/>
  <c r="C31" i="9"/>
  <c r="D31" i="9"/>
  <c r="B46" i="9"/>
  <c r="H46" i="9" s="1"/>
  <c r="C46" i="9"/>
  <c r="D46" i="9"/>
  <c r="B74" i="9"/>
  <c r="C74" i="9"/>
  <c r="B124" i="9"/>
  <c r="C124" i="9"/>
  <c r="D124" i="9"/>
  <c r="B3" i="9"/>
  <c r="H3" i="9" s="1"/>
  <c r="C3" i="9"/>
  <c r="D3" i="9"/>
  <c r="B147" i="9"/>
  <c r="C147" i="9"/>
  <c r="D147" i="9"/>
  <c r="B23" i="9"/>
  <c r="C23" i="9"/>
  <c r="D23" i="9"/>
  <c r="B105" i="9"/>
  <c r="C105" i="9"/>
  <c r="D105" i="9"/>
  <c r="B117" i="9"/>
  <c r="H117" i="9" s="1"/>
  <c r="C117" i="9"/>
  <c r="D117" i="9"/>
  <c r="C123" i="9"/>
  <c r="D123" i="9"/>
  <c r="C96" i="9"/>
  <c r="D96" i="9"/>
  <c r="B101" i="9"/>
  <c r="C101" i="9"/>
  <c r="D101" i="9"/>
  <c r="B21" i="9"/>
  <c r="C21" i="9"/>
  <c r="D21" i="9"/>
  <c r="B6" i="9"/>
  <c r="C6" i="9"/>
  <c r="D6" i="9"/>
  <c r="B60" i="9"/>
  <c r="H60" i="9" s="1"/>
  <c r="C60" i="9"/>
  <c r="D60" i="9"/>
  <c r="B52" i="9"/>
  <c r="C52" i="9"/>
  <c r="D52" i="9"/>
  <c r="B47" i="9"/>
  <c r="C47" i="9"/>
  <c r="D47" i="9"/>
  <c r="B70" i="9"/>
  <c r="C70" i="9"/>
  <c r="D70" i="9"/>
  <c r="B87" i="9"/>
  <c r="H87" i="9" s="1"/>
  <c r="C87" i="9"/>
  <c r="D87" i="9"/>
  <c r="B94" i="9"/>
  <c r="D94" i="9"/>
  <c r="B137" i="9"/>
  <c r="C137" i="9"/>
  <c r="D137" i="9"/>
  <c r="B11" i="9"/>
  <c r="H11" i="9" s="1"/>
  <c r="C11" i="9"/>
  <c r="D11" i="9"/>
  <c r="B61" i="9"/>
  <c r="C61" i="9"/>
  <c r="D61" i="9"/>
  <c r="B32" i="9"/>
  <c r="C32" i="9"/>
  <c r="D32" i="9"/>
  <c r="B85" i="9"/>
  <c r="C85" i="9"/>
  <c r="D85" i="9"/>
  <c r="B119" i="9"/>
  <c r="H119" i="9" s="1"/>
  <c r="C119" i="9"/>
  <c r="D119" i="9"/>
  <c r="B128" i="9"/>
  <c r="C128" i="9"/>
  <c r="D128" i="9"/>
  <c r="B95" i="9"/>
  <c r="C95" i="9"/>
  <c r="D95" i="9"/>
  <c r="B27" i="9"/>
  <c r="C27" i="9"/>
  <c r="D27" i="9"/>
  <c r="B141" i="9"/>
  <c r="C141" i="9"/>
  <c r="D141" i="9"/>
  <c r="B43" i="9"/>
  <c r="C43" i="9"/>
  <c r="D43" i="9"/>
  <c r="B140" i="9"/>
  <c r="C140" i="9"/>
  <c r="D140" i="9"/>
  <c r="B40" i="9"/>
  <c r="C40" i="9"/>
  <c r="D40" i="9"/>
  <c r="B150" i="9"/>
  <c r="C150" i="9"/>
  <c r="D150" i="9"/>
  <c r="B136" i="9"/>
  <c r="C136" i="9"/>
  <c r="D136" i="9"/>
  <c r="B58" i="9"/>
  <c r="C58" i="9"/>
  <c r="D58" i="9"/>
  <c r="B78" i="9"/>
  <c r="C78" i="9"/>
  <c r="D78" i="9"/>
  <c r="B82" i="9"/>
  <c r="C82" i="9"/>
  <c r="D82" i="9"/>
  <c r="B77" i="9"/>
  <c r="D77" i="9"/>
  <c r="B22" i="9"/>
  <c r="C22" i="9"/>
  <c r="D22" i="9"/>
  <c r="B151" i="9"/>
  <c r="C151" i="9"/>
  <c r="D151" i="9"/>
  <c r="B53" i="9"/>
  <c r="C53" i="9"/>
  <c r="D53" i="9"/>
  <c r="B18" i="9"/>
  <c r="C18" i="9"/>
  <c r="D18" i="9"/>
  <c r="B131" i="9"/>
  <c r="C131" i="9"/>
  <c r="D131" i="9"/>
  <c r="B83" i="9"/>
  <c r="C83" i="9"/>
  <c r="D83" i="9"/>
  <c r="B149" i="9"/>
  <c r="C149" i="9"/>
  <c r="D149" i="9"/>
  <c r="B115" i="9"/>
  <c r="C115" i="9"/>
  <c r="D115" i="9"/>
  <c r="B134" i="9"/>
  <c r="C134" i="9"/>
  <c r="D134" i="9"/>
  <c r="B2" i="9"/>
  <c r="C2" i="9"/>
  <c r="D2" i="9"/>
  <c r="B26" i="9"/>
  <c r="D26" i="9"/>
  <c r="C126" i="9"/>
  <c r="D126" i="9"/>
  <c r="D44" i="9"/>
  <c r="C44" i="9"/>
  <c r="B44" i="9"/>
  <c r="B37" i="12"/>
  <c r="C37" i="12"/>
  <c r="D37" i="12"/>
  <c r="B103" i="12"/>
  <c r="C103" i="12"/>
  <c r="D103" i="12"/>
  <c r="B57" i="12"/>
  <c r="C57" i="12"/>
  <c r="D57" i="12"/>
  <c r="B98" i="12"/>
  <c r="C98" i="12"/>
  <c r="D98" i="12"/>
  <c r="B130" i="12"/>
  <c r="C130" i="12"/>
  <c r="D130" i="12"/>
  <c r="B129" i="12"/>
  <c r="C129" i="12"/>
  <c r="D129" i="12"/>
  <c r="B99" i="12"/>
  <c r="C99" i="12"/>
  <c r="D99" i="12"/>
  <c r="B25" i="12"/>
  <c r="C25" i="12"/>
  <c r="D25" i="12"/>
  <c r="B8" i="12"/>
  <c r="C8" i="12"/>
  <c r="D8" i="12"/>
  <c r="B7" i="12"/>
  <c r="C7" i="12"/>
  <c r="D7" i="12"/>
  <c r="B33" i="12"/>
  <c r="C33" i="12"/>
  <c r="D33" i="12"/>
  <c r="B63" i="12"/>
  <c r="C63" i="12"/>
  <c r="D63" i="12"/>
  <c r="B81" i="12"/>
  <c r="C81" i="12"/>
  <c r="D81" i="12"/>
  <c r="B143" i="12"/>
  <c r="C143" i="12"/>
  <c r="D143" i="12"/>
  <c r="B62" i="12"/>
  <c r="C62" i="12"/>
  <c r="D62" i="12"/>
  <c r="B48" i="12"/>
  <c r="C48" i="12"/>
  <c r="D48" i="12"/>
  <c r="B13" i="12"/>
  <c r="C13" i="12"/>
  <c r="D13" i="12"/>
  <c r="B144" i="12"/>
  <c r="C144" i="12"/>
  <c r="D144" i="12"/>
  <c r="B36" i="12"/>
  <c r="C36" i="12"/>
  <c r="D36" i="12"/>
  <c r="B142" i="12"/>
  <c r="C142" i="12"/>
  <c r="D142" i="12"/>
  <c r="B86" i="12"/>
  <c r="C86" i="12"/>
  <c r="D86" i="12"/>
  <c r="B89" i="12"/>
  <c r="C89" i="12"/>
  <c r="D89" i="12"/>
  <c r="B45" i="12"/>
  <c r="C45" i="12"/>
  <c r="D45" i="12"/>
  <c r="B132" i="12"/>
  <c r="C132" i="12"/>
  <c r="D132" i="12"/>
  <c r="B28" i="12"/>
  <c r="C28" i="12"/>
  <c r="D28" i="12"/>
  <c r="B51" i="12"/>
  <c r="C51" i="12"/>
  <c r="D51" i="12"/>
  <c r="B116" i="12"/>
  <c r="C116" i="12"/>
  <c r="D116" i="12"/>
  <c r="B112" i="12"/>
  <c r="C112" i="12"/>
  <c r="D112" i="12"/>
  <c r="B127" i="12"/>
  <c r="C127" i="12"/>
  <c r="D127" i="12"/>
  <c r="B106" i="12"/>
  <c r="C106" i="12"/>
  <c r="D106" i="12"/>
  <c r="B19" i="12"/>
  <c r="C19" i="12"/>
  <c r="D19" i="12"/>
  <c r="B145" i="12"/>
  <c r="C145" i="12"/>
  <c r="D145" i="12"/>
  <c r="B120" i="12"/>
  <c r="C120" i="12"/>
  <c r="D120" i="12"/>
  <c r="B41" i="12"/>
  <c r="C41" i="12"/>
  <c r="D41" i="12"/>
  <c r="B64" i="12"/>
  <c r="C64" i="12"/>
  <c r="D64" i="12"/>
  <c r="B10" i="12"/>
  <c r="C10" i="12"/>
  <c r="D10" i="12"/>
  <c r="B121" i="12"/>
  <c r="C121" i="12"/>
  <c r="D121" i="12"/>
  <c r="B110" i="12"/>
  <c r="C110" i="12"/>
  <c r="D110" i="12"/>
  <c r="B146" i="12"/>
  <c r="C146" i="12"/>
  <c r="D146" i="12"/>
  <c r="B80" i="12"/>
  <c r="C80" i="12"/>
  <c r="D80" i="12"/>
  <c r="B30" i="12"/>
  <c r="C30" i="12"/>
  <c r="D30" i="12"/>
  <c r="B122" i="12"/>
  <c r="C122" i="12"/>
  <c r="D122" i="12"/>
  <c r="B100" i="12"/>
  <c r="C100" i="12"/>
  <c r="D100" i="12"/>
  <c r="B71" i="12"/>
  <c r="C71" i="12"/>
  <c r="D71" i="12"/>
  <c r="B5" i="12"/>
  <c r="C5" i="12"/>
  <c r="D5" i="12"/>
  <c r="B113" i="12"/>
  <c r="C113" i="12"/>
  <c r="D113" i="12"/>
  <c r="B35" i="12"/>
  <c r="C35" i="12"/>
  <c r="D35" i="12"/>
  <c r="B39" i="12"/>
  <c r="C39" i="12"/>
  <c r="D39" i="12"/>
  <c r="B72" i="12"/>
  <c r="C72" i="12"/>
  <c r="D72" i="12"/>
  <c r="B135" i="12"/>
  <c r="C135" i="12"/>
  <c r="D135" i="12"/>
  <c r="B75" i="12"/>
  <c r="C75" i="12"/>
  <c r="D75" i="12"/>
  <c r="B125" i="12"/>
  <c r="C125" i="12"/>
  <c r="D125" i="12"/>
  <c r="B42" i="12"/>
  <c r="C42" i="12"/>
  <c r="D42" i="12"/>
  <c r="B66" i="12"/>
  <c r="C66" i="12"/>
  <c r="D66" i="12"/>
  <c r="B88" i="12"/>
  <c r="C88" i="12"/>
  <c r="D88" i="12"/>
  <c r="B67" i="12"/>
  <c r="C67" i="12"/>
  <c r="D67" i="12"/>
  <c r="B54" i="12"/>
  <c r="C54" i="12"/>
  <c r="D54" i="12"/>
  <c r="B69" i="12"/>
  <c r="C69" i="12"/>
  <c r="D69" i="12"/>
  <c r="B16" i="12"/>
  <c r="C16" i="12"/>
  <c r="D16" i="12"/>
  <c r="B56" i="12"/>
  <c r="C56" i="12"/>
  <c r="D56" i="12"/>
  <c r="B107" i="12"/>
  <c r="C107" i="12"/>
  <c r="D107" i="12"/>
  <c r="B108" i="12"/>
  <c r="C108" i="12"/>
  <c r="D108" i="12"/>
  <c r="B111" i="12"/>
  <c r="C111" i="12"/>
  <c r="D111" i="12"/>
  <c r="B104" i="12"/>
  <c r="C104" i="12"/>
  <c r="D104" i="12"/>
  <c r="B114" i="12"/>
  <c r="C114" i="12"/>
  <c r="D114" i="12"/>
  <c r="B109" i="12"/>
  <c r="C109" i="12"/>
  <c r="D109" i="12"/>
  <c r="B118" i="12"/>
  <c r="C118" i="12"/>
  <c r="D118" i="12"/>
  <c r="B90" i="12"/>
  <c r="C90" i="12"/>
  <c r="D90" i="12"/>
  <c r="B79" i="12"/>
  <c r="C79" i="12"/>
  <c r="D79" i="12"/>
  <c r="B92" i="12"/>
  <c r="C92" i="12"/>
  <c r="D92" i="12"/>
  <c r="B133" i="12"/>
  <c r="C133" i="12"/>
  <c r="D133" i="12"/>
  <c r="B34" i="12"/>
  <c r="C34" i="12"/>
  <c r="D34" i="12"/>
  <c r="B55" i="12"/>
  <c r="C55" i="12"/>
  <c r="D55" i="12"/>
  <c r="B38" i="12"/>
  <c r="C38" i="12"/>
  <c r="D38" i="12"/>
  <c r="B17" i="12"/>
  <c r="C17" i="12"/>
  <c r="D17" i="12"/>
  <c r="B138" i="12"/>
  <c r="C138" i="12"/>
  <c r="D138" i="12"/>
  <c r="B84" i="12"/>
  <c r="C84" i="12"/>
  <c r="D84" i="12"/>
  <c r="B12" i="12"/>
  <c r="C12" i="12"/>
  <c r="D12" i="12"/>
  <c r="B50" i="12"/>
  <c r="C50" i="12"/>
  <c r="D50" i="12"/>
  <c r="B91" i="12"/>
  <c r="C91" i="12"/>
  <c r="D91" i="12"/>
  <c r="B102" i="12"/>
  <c r="C102" i="12"/>
  <c r="D102" i="12"/>
  <c r="B73" i="12"/>
  <c r="C73" i="12"/>
  <c r="D73" i="12"/>
  <c r="B139" i="12"/>
  <c r="C139" i="12"/>
  <c r="D139" i="12"/>
  <c r="B4" i="12"/>
  <c r="C4" i="12"/>
  <c r="D4" i="12"/>
  <c r="B93" i="12"/>
  <c r="C93" i="12"/>
  <c r="D93" i="12"/>
  <c r="B9" i="12"/>
  <c r="C9" i="12"/>
  <c r="D9" i="12"/>
  <c r="B76" i="12"/>
  <c r="C76" i="12"/>
  <c r="D76" i="12"/>
  <c r="B59" i="12"/>
  <c r="C59" i="12"/>
  <c r="D59" i="12"/>
  <c r="B29" i="12"/>
  <c r="C29" i="12"/>
  <c r="D29" i="12"/>
  <c r="B148" i="12"/>
  <c r="C148" i="12"/>
  <c r="D148" i="12"/>
  <c r="B15" i="12"/>
  <c r="C15" i="12"/>
  <c r="D15" i="12"/>
  <c r="B24" i="12"/>
  <c r="C24" i="12"/>
  <c r="D24" i="12"/>
  <c r="B20" i="12"/>
  <c r="C20" i="12"/>
  <c r="D20" i="12"/>
  <c r="B49" i="12"/>
  <c r="C49" i="12"/>
  <c r="D49" i="12"/>
  <c r="B65" i="12"/>
  <c r="C65" i="12"/>
  <c r="D65" i="12"/>
  <c r="B97" i="12"/>
  <c r="C97" i="12"/>
  <c r="D97" i="12"/>
  <c r="B68" i="12"/>
  <c r="C68" i="12"/>
  <c r="D68" i="12"/>
  <c r="B14" i="12"/>
  <c r="C14" i="12"/>
  <c r="D14" i="12"/>
  <c r="B31" i="12"/>
  <c r="C31" i="12"/>
  <c r="D31" i="12"/>
  <c r="B46" i="12"/>
  <c r="C46" i="12"/>
  <c r="D46" i="12"/>
  <c r="B74" i="12"/>
  <c r="C74" i="12"/>
  <c r="B124" i="12"/>
  <c r="C124" i="12"/>
  <c r="D124" i="12"/>
  <c r="B3" i="12"/>
  <c r="C3" i="12"/>
  <c r="D3" i="12"/>
  <c r="B147" i="12"/>
  <c r="C147" i="12"/>
  <c r="D147" i="12"/>
  <c r="B23" i="12"/>
  <c r="C23" i="12"/>
  <c r="D23" i="12"/>
  <c r="B105" i="12"/>
  <c r="C105" i="12"/>
  <c r="D105" i="12"/>
  <c r="B117" i="12"/>
  <c r="C117" i="12"/>
  <c r="D117" i="12"/>
  <c r="C123" i="12"/>
  <c r="D123" i="12"/>
  <c r="C96" i="12"/>
  <c r="D96" i="12"/>
  <c r="B101" i="12"/>
  <c r="C101" i="12"/>
  <c r="D101" i="12"/>
  <c r="B21" i="12"/>
  <c r="C21" i="12"/>
  <c r="D21" i="12"/>
  <c r="B6" i="12"/>
  <c r="C6" i="12"/>
  <c r="D6" i="12"/>
  <c r="B60" i="12"/>
  <c r="C60" i="12"/>
  <c r="D60" i="12"/>
  <c r="B52" i="12"/>
  <c r="C52" i="12"/>
  <c r="D52" i="12"/>
  <c r="B47" i="12"/>
  <c r="C47" i="12"/>
  <c r="D47" i="12"/>
  <c r="B70" i="12"/>
  <c r="C70" i="12"/>
  <c r="D70" i="12"/>
  <c r="B87" i="12"/>
  <c r="C87" i="12"/>
  <c r="D87" i="12"/>
  <c r="B94" i="12"/>
  <c r="D94" i="12"/>
  <c r="B137" i="12"/>
  <c r="C137" i="12"/>
  <c r="D137" i="12"/>
  <c r="B11" i="12"/>
  <c r="C11" i="12"/>
  <c r="D11" i="12"/>
  <c r="B61" i="12"/>
  <c r="C61" i="12"/>
  <c r="D61" i="12"/>
  <c r="B32" i="12"/>
  <c r="C32" i="12"/>
  <c r="D32" i="12"/>
  <c r="B85" i="12"/>
  <c r="C85" i="12"/>
  <c r="D85" i="12"/>
  <c r="B119" i="12"/>
  <c r="C119" i="12"/>
  <c r="D119" i="12"/>
  <c r="B128" i="12"/>
  <c r="C128" i="12"/>
  <c r="D128" i="12"/>
  <c r="B95" i="12"/>
  <c r="C95" i="12"/>
  <c r="D95" i="12"/>
  <c r="B27" i="12"/>
  <c r="C27" i="12"/>
  <c r="D27" i="12"/>
  <c r="B141" i="12"/>
  <c r="C141" i="12"/>
  <c r="D141" i="12"/>
  <c r="B43" i="12"/>
  <c r="C43" i="12"/>
  <c r="D43" i="12"/>
  <c r="B140" i="12"/>
  <c r="C140" i="12"/>
  <c r="D140" i="12"/>
  <c r="B40" i="12"/>
  <c r="C40" i="12"/>
  <c r="D40" i="12"/>
  <c r="B150" i="12"/>
  <c r="C150" i="12"/>
  <c r="D150" i="12"/>
  <c r="B136" i="12"/>
  <c r="C136" i="12"/>
  <c r="D136" i="12"/>
  <c r="B58" i="12"/>
  <c r="C58" i="12"/>
  <c r="D58" i="12"/>
  <c r="B78" i="12"/>
  <c r="C78" i="12"/>
  <c r="D78" i="12"/>
  <c r="B82" i="12"/>
  <c r="C82" i="12"/>
  <c r="D82" i="12"/>
  <c r="B77" i="12"/>
  <c r="D77" i="12"/>
  <c r="B22" i="12"/>
  <c r="C22" i="12"/>
  <c r="D22" i="12"/>
  <c r="B151" i="12"/>
  <c r="C151" i="12"/>
  <c r="D151" i="12"/>
  <c r="B53" i="12"/>
  <c r="C53" i="12"/>
  <c r="D53" i="12"/>
  <c r="B18" i="12"/>
  <c r="C18" i="12"/>
  <c r="D18" i="12"/>
  <c r="B131" i="12"/>
  <c r="C131" i="12"/>
  <c r="D131" i="12"/>
  <c r="B83" i="12"/>
  <c r="C83" i="12"/>
  <c r="D83" i="12"/>
  <c r="B149" i="12"/>
  <c r="C149" i="12"/>
  <c r="D149" i="12"/>
  <c r="B115" i="12"/>
  <c r="C115" i="12"/>
  <c r="D115" i="12"/>
  <c r="B134" i="12"/>
  <c r="C134" i="12"/>
  <c r="D134" i="12"/>
  <c r="B2" i="12"/>
  <c r="C2" i="12"/>
  <c r="D2" i="12"/>
  <c r="B26" i="12"/>
  <c r="D26" i="12"/>
  <c r="C126" i="12"/>
  <c r="D126" i="12"/>
  <c r="D44" i="12"/>
  <c r="C44" i="12"/>
  <c r="B44" i="12"/>
  <c r="B37" i="11"/>
  <c r="C37" i="11"/>
  <c r="D37" i="11"/>
  <c r="B103" i="11"/>
  <c r="C103" i="11"/>
  <c r="D103" i="11"/>
  <c r="B57" i="11"/>
  <c r="C57" i="11"/>
  <c r="D57" i="11"/>
  <c r="B98" i="11"/>
  <c r="C98" i="11"/>
  <c r="D98" i="11"/>
  <c r="B130" i="11"/>
  <c r="C130" i="11"/>
  <c r="D130" i="11"/>
  <c r="B129" i="11"/>
  <c r="C129" i="11"/>
  <c r="D129" i="11"/>
  <c r="B99" i="11"/>
  <c r="C99" i="11"/>
  <c r="D99" i="11"/>
  <c r="B25" i="11"/>
  <c r="C25" i="11"/>
  <c r="D25" i="11"/>
  <c r="B8" i="11"/>
  <c r="C8" i="11"/>
  <c r="D8" i="11"/>
  <c r="B7" i="11"/>
  <c r="C7" i="11"/>
  <c r="D7" i="11"/>
  <c r="B33" i="11"/>
  <c r="C33" i="11"/>
  <c r="D33" i="11"/>
  <c r="B63" i="11"/>
  <c r="C63" i="11"/>
  <c r="D63" i="11"/>
  <c r="B81" i="11"/>
  <c r="C81" i="11"/>
  <c r="D81" i="11"/>
  <c r="B143" i="11"/>
  <c r="C143" i="11"/>
  <c r="D143" i="11"/>
  <c r="B62" i="11"/>
  <c r="C62" i="11"/>
  <c r="D62" i="11"/>
  <c r="B48" i="11"/>
  <c r="C48" i="11"/>
  <c r="D48" i="11"/>
  <c r="B13" i="11"/>
  <c r="C13" i="11"/>
  <c r="D13" i="11"/>
  <c r="B144" i="11"/>
  <c r="C144" i="11"/>
  <c r="D144" i="11"/>
  <c r="B36" i="11"/>
  <c r="C36" i="11"/>
  <c r="D36" i="11"/>
  <c r="B142" i="11"/>
  <c r="C142" i="11"/>
  <c r="D142" i="11"/>
  <c r="B86" i="11"/>
  <c r="C86" i="11"/>
  <c r="D86" i="11"/>
  <c r="B89" i="11"/>
  <c r="C89" i="11"/>
  <c r="D89" i="11"/>
  <c r="B45" i="11"/>
  <c r="C45" i="11"/>
  <c r="D45" i="11"/>
  <c r="B132" i="11"/>
  <c r="C132" i="11"/>
  <c r="D132" i="11"/>
  <c r="B28" i="11"/>
  <c r="C28" i="11"/>
  <c r="D28" i="11"/>
  <c r="B51" i="11"/>
  <c r="C51" i="11"/>
  <c r="D51" i="11"/>
  <c r="B116" i="11"/>
  <c r="C116" i="11"/>
  <c r="D116" i="11"/>
  <c r="B112" i="11"/>
  <c r="C112" i="11"/>
  <c r="D112" i="11"/>
  <c r="B127" i="11"/>
  <c r="C127" i="11"/>
  <c r="D127" i="11"/>
  <c r="B106" i="11"/>
  <c r="C106" i="11"/>
  <c r="D106" i="11"/>
  <c r="B19" i="11"/>
  <c r="C19" i="11"/>
  <c r="D19" i="11"/>
  <c r="B145" i="11"/>
  <c r="C145" i="11"/>
  <c r="D145" i="11"/>
  <c r="B120" i="11"/>
  <c r="C120" i="11"/>
  <c r="D120" i="11"/>
  <c r="B41" i="11"/>
  <c r="C41" i="11"/>
  <c r="D41" i="11"/>
  <c r="B64" i="11"/>
  <c r="C64" i="11"/>
  <c r="D64" i="11"/>
  <c r="B10" i="11"/>
  <c r="C10" i="11"/>
  <c r="D10" i="11"/>
  <c r="B121" i="11"/>
  <c r="C121" i="11"/>
  <c r="D121" i="11"/>
  <c r="B110" i="11"/>
  <c r="C110" i="11"/>
  <c r="D110" i="11"/>
  <c r="B146" i="11"/>
  <c r="C146" i="11"/>
  <c r="D146" i="11"/>
  <c r="B80" i="11"/>
  <c r="C80" i="11"/>
  <c r="D80" i="11"/>
  <c r="B30" i="11"/>
  <c r="C30" i="11"/>
  <c r="D30" i="11"/>
  <c r="B122" i="11"/>
  <c r="C122" i="11"/>
  <c r="D122" i="11"/>
  <c r="B100" i="11"/>
  <c r="C100" i="11"/>
  <c r="D100" i="11"/>
  <c r="B71" i="11"/>
  <c r="C71" i="11"/>
  <c r="D71" i="11"/>
  <c r="B5" i="11"/>
  <c r="C5" i="11"/>
  <c r="D5" i="11"/>
  <c r="B113" i="11"/>
  <c r="C113" i="11"/>
  <c r="D113" i="11"/>
  <c r="B35" i="11"/>
  <c r="C35" i="11"/>
  <c r="D35" i="11"/>
  <c r="B39" i="11"/>
  <c r="C39" i="11"/>
  <c r="D39" i="11"/>
  <c r="B72" i="11"/>
  <c r="C72" i="11"/>
  <c r="D72" i="11"/>
  <c r="B135" i="11"/>
  <c r="C135" i="11"/>
  <c r="D135" i="11"/>
  <c r="B75" i="11"/>
  <c r="C75" i="11"/>
  <c r="D75" i="11"/>
  <c r="B125" i="11"/>
  <c r="C125" i="11"/>
  <c r="D125" i="11"/>
  <c r="B42" i="11"/>
  <c r="C42" i="11"/>
  <c r="D42" i="11"/>
  <c r="B66" i="11"/>
  <c r="C66" i="11"/>
  <c r="D66" i="11"/>
  <c r="B88" i="11"/>
  <c r="C88" i="11"/>
  <c r="D88" i="11"/>
  <c r="B67" i="11"/>
  <c r="C67" i="11"/>
  <c r="D67" i="11"/>
  <c r="B54" i="11"/>
  <c r="C54" i="11"/>
  <c r="D54" i="11"/>
  <c r="B69" i="11"/>
  <c r="C69" i="11"/>
  <c r="D69" i="11"/>
  <c r="B16" i="11"/>
  <c r="C16" i="11"/>
  <c r="D16" i="11"/>
  <c r="B56" i="11"/>
  <c r="C56" i="11"/>
  <c r="D56" i="11"/>
  <c r="B107" i="11"/>
  <c r="C107" i="11"/>
  <c r="D107" i="11"/>
  <c r="B108" i="11"/>
  <c r="C108" i="11"/>
  <c r="D108" i="11"/>
  <c r="B111" i="11"/>
  <c r="C111" i="11"/>
  <c r="D111" i="11"/>
  <c r="B104" i="11"/>
  <c r="C104" i="11"/>
  <c r="D104" i="11"/>
  <c r="B114" i="11"/>
  <c r="C114" i="11"/>
  <c r="D114" i="11"/>
  <c r="B109" i="11"/>
  <c r="C109" i="11"/>
  <c r="D109" i="11"/>
  <c r="B118" i="11"/>
  <c r="C118" i="11"/>
  <c r="D118" i="11"/>
  <c r="B90" i="11"/>
  <c r="C90" i="11"/>
  <c r="D90" i="11"/>
  <c r="B79" i="11"/>
  <c r="C79" i="11"/>
  <c r="D79" i="11"/>
  <c r="B92" i="11"/>
  <c r="C92" i="11"/>
  <c r="D92" i="11"/>
  <c r="B133" i="11"/>
  <c r="C133" i="11"/>
  <c r="D133" i="11"/>
  <c r="B34" i="11"/>
  <c r="C34" i="11"/>
  <c r="D34" i="11"/>
  <c r="B55" i="11"/>
  <c r="C55" i="11"/>
  <c r="D55" i="11"/>
  <c r="B38" i="11"/>
  <c r="C38" i="11"/>
  <c r="D38" i="11"/>
  <c r="B17" i="11"/>
  <c r="C17" i="11"/>
  <c r="D17" i="11"/>
  <c r="B138" i="11"/>
  <c r="C138" i="11"/>
  <c r="D138" i="11"/>
  <c r="B84" i="11"/>
  <c r="C84" i="11"/>
  <c r="D84" i="11"/>
  <c r="B12" i="11"/>
  <c r="C12" i="11"/>
  <c r="D12" i="11"/>
  <c r="B50" i="11"/>
  <c r="C50" i="11"/>
  <c r="D50" i="11"/>
  <c r="B91" i="11"/>
  <c r="C91" i="11"/>
  <c r="D91" i="11"/>
  <c r="B102" i="11"/>
  <c r="C102" i="11"/>
  <c r="D102" i="11"/>
  <c r="B73" i="11"/>
  <c r="C73" i="11"/>
  <c r="D73" i="11"/>
  <c r="B139" i="11"/>
  <c r="C139" i="11"/>
  <c r="D139" i="11"/>
  <c r="B4" i="11"/>
  <c r="C4" i="11"/>
  <c r="D4" i="11"/>
  <c r="B93" i="11"/>
  <c r="C93" i="11"/>
  <c r="D93" i="11"/>
  <c r="B9" i="11"/>
  <c r="C9" i="11"/>
  <c r="D9" i="11"/>
  <c r="B76" i="11"/>
  <c r="C76" i="11"/>
  <c r="D76" i="11"/>
  <c r="B59" i="11"/>
  <c r="C59" i="11"/>
  <c r="D59" i="11"/>
  <c r="B29" i="11"/>
  <c r="C29" i="11"/>
  <c r="D29" i="11"/>
  <c r="B148" i="11"/>
  <c r="C148" i="11"/>
  <c r="D148" i="11"/>
  <c r="B15" i="11"/>
  <c r="C15" i="11"/>
  <c r="D15" i="11"/>
  <c r="B24" i="11"/>
  <c r="C24" i="11"/>
  <c r="D24" i="11"/>
  <c r="B20" i="11"/>
  <c r="C20" i="11"/>
  <c r="D20" i="11"/>
  <c r="B49" i="11"/>
  <c r="C49" i="11"/>
  <c r="D49" i="11"/>
  <c r="B65" i="11"/>
  <c r="C65" i="11"/>
  <c r="D65" i="11"/>
  <c r="B97" i="11"/>
  <c r="C97" i="11"/>
  <c r="D97" i="11"/>
  <c r="B68" i="11"/>
  <c r="C68" i="11"/>
  <c r="D68" i="11"/>
  <c r="B14" i="11"/>
  <c r="C14" i="11"/>
  <c r="D14" i="11"/>
  <c r="B31" i="11"/>
  <c r="C31" i="11"/>
  <c r="D31" i="11"/>
  <c r="B46" i="11"/>
  <c r="C46" i="11"/>
  <c r="D46" i="11"/>
  <c r="B74" i="11"/>
  <c r="C74" i="11"/>
  <c r="B124" i="11"/>
  <c r="C124" i="11"/>
  <c r="D124" i="11"/>
  <c r="B3" i="11"/>
  <c r="C3" i="11"/>
  <c r="D3" i="11"/>
  <c r="B147" i="11"/>
  <c r="C147" i="11"/>
  <c r="D147" i="11"/>
  <c r="B23" i="11"/>
  <c r="C23" i="11"/>
  <c r="D23" i="11"/>
  <c r="B105" i="11"/>
  <c r="C105" i="11"/>
  <c r="D105" i="11"/>
  <c r="B117" i="11"/>
  <c r="C117" i="11"/>
  <c r="D117" i="11"/>
  <c r="C123" i="11"/>
  <c r="D123" i="11"/>
  <c r="C96" i="11"/>
  <c r="D96" i="11"/>
  <c r="B101" i="11"/>
  <c r="C101" i="11"/>
  <c r="D101" i="11"/>
  <c r="B21" i="11"/>
  <c r="C21" i="11"/>
  <c r="D21" i="11"/>
  <c r="B6" i="11"/>
  <c r="C6" i="11"/>
  <c r="D6" i="11"/>
  <c r="B60" i="11"/>
  <c r="C60" i="11"/>
  <c r="D60" i="11"/>
  <c r="B52" i="11"/>
  <c r="C52" i="11"/>
  <c r="D52" i="11"/>
  <c r="B47" i="11"/>
  <c r="C47" i="11"/>
  <c r="D47" i="11"/>
  <c r="B70" i="11"/>
  <c r="C70" i="11"/>
  <c r="D70" i="11"/>
  <c r="B87" i="11"/>
  <c r="C87" i="11"/>
  <c r="D87" i="11"/>
  <c r="B94" i="11"/>
  <c r="D94" i="11"/>
  <c r="B137" i="11"/>
  <c r="C137" i="11"/>
  <c r="D137" i="11"/>
  <c r="B11" i="11"/>
  <c r="C11" i="11"/>
  <c r="D11" i="11"/>
  <c r="B61" i="11"/>
  <c r="C61" i="11"/>
  <c r="D61" i="11"/>
  <c r="B32" i="11"/>
  <c r="C32" i="11"/>
  <c r="D32" i="11"/>
  <c r="B85" i="11"/>
  <c r="C85" i="11"/>
  <c r="D85" i="11"/>
  <c r="B119" i="11"/>
  <c r="C119" i="11"/>
  <c r="D119" i="11"/>
  <c r="B128" i="11"/>
  <c r="C128" i="11"/>
  <c r="D128" i="11"/>
  <c r="B95" i="11"/>
  <c r="C95" i="11"/>
  <c r="D95" i="11"/>
  <c r="B27" i="11"/>
  <c r="C27" i="11"/>
  <c r="D27" i="11"/>
  <c r="B141" i="11"/>
  <c r="C141" i="11"/>
  <c r="D141" i="11"/>
  <c r="B43" i="11"/>
  <c r="C43" i="11"/>
  <c r="D43" i="11"/>
  <c r="B140" i="11"/>
  <c r="C140" i="11"/>
  <c r="D140" i="11"/>
  <c r="B40" i="11"/>
  <c r="C40" i="11"/>
  <c r="D40" i="11"/>
  <c r="B150" i="11"/>
  <c r="C150" i="11"/>
  <c r="D150" i="11"/>
  <c r="B136" i="11"/>
  <c r="C136" i="11"/>
  <c r="D136" i="11"/>
  <c r="B58" i="11"/>
  <c r="C58" i="11"/>
  <c r="D58" i="11"/>
  <c r="B78" i="11"/>
  <c r="C78" i="11"/>
  <c r="D78" i="11"/>
  <c r="B82" i="11"/>
  <c r="C82" i="11"/>
  <c r="D82" i="11"/>
  <c r="B77" i="11"/>
  <c r="D77" i="11"/>
  <c r="B22" i="11"/>
  <c r="C22" i="11"/>
  <c r="D22" i="11"/>
  <c r="B151" i="11"/>
  <c r="C151" i="11"/>
  <c r="D151" i="11"/>
  <c r="B53" i="11"/>
  <c r="C53" i="11"/>
  <c r="D53" i="11"/>
  <c r="B18" i="11"/>
  <c r="C18" i="11"/>
  <c r="D18" i="11"/>
  <c r="B131" i="11"/>
  <c r="C131" i="11"/>
  <c r="D131" i="11"/>
  <c r="B83" i="11"/>
  <c r="C83" i="11"/>
  <c r="D83" i="11"/>
  <c r="B149" i="11"/>
  <c r="C149" i="11"/>
  <c r="D149" i="11"/>
  <c r="B115" i="11"/>
  <c r="C115" i="11"/>
  <c r="D115" i="11"/>
  <c r="B134" i="11"/>
  <c r="C134" i="11"/>
  <c r="D134" i="11"/>
  <c r="B2" i="11"/>
  <c r="C2" i="11"/>
  <c r="D2" i="11"/>
  <c r="B26" i="11"/>
  <c r="D26" i="11"/>
  <c r="C126" i="11"/>
  <c r="D126" i="11"/>
  <c r="D44" i="11"/>
  <c r="C44" i="11"/>
  <c r="B44" i="11"/>
  <c r="B37" i="8"/>
  <c r="C37" i="8"/>
  <c r="D37" i="8"/>
  <c r="B103" i="8"/>
  <c r="C103" i="8"/>
  <c r="D103" i="8"/>
  <c r="B57" i="8"/>
  <c r="C57" i="8"/>
  <c r="D57" i="8"/>
  <c r="B98" i="8"/>
  <c r="C98" i="8"/>
  <c r="D98" i="8"/>
  <c r="B130" i="8"/>
  <c r="C130" i="8"/>
  <c r="D130" i="8"/>
  <c r="B129" i="8"/>
  <c r="C129" i="8"/>
  <c r="D129" i="8"/>
  <c r="B99" i="8"/>
  <c r="C99" i="8"/>
  <c r="D99" i="8"/>
  <c r="B25" i="8"/>
  <c r="C25" i="8"/>
  <c r="D25" i="8"/>
  <c r="B8" i="8"/>
  <c r="C8" i="8"/>
  <c r="D8" i="8"/>
  <c r="B7" i="8"/>
  <c r="C7" i="8"/>
  <c r="D7" i="8"/>
  <c r="B33" i="8"/>
  <c r="C33" i="8"/>
  <c r="D33" i="8"/>
  <c r="B63" i="8"/>
  <c r="C63" i="8"/>
  <c r="D63" i="8"/>
  <c r="B81" i="8"/>
  <c r="C81" i="8"/>
  <c r="D81" i="8"/>
  <c r="B143" i="8"/>
  <c r="C143" i="8"/>
  <c r="D143" i="8"/>
  <c r="B62" i="8"/>
  <c r="C62" i="8"/>
  <c r="D62" i="8"/>
  <c r="B48" i="8"/>
  <c r="C48" i="8"/>
  <c r="D48" i="8"/>
  <c r="B13" i="8"/>
  <c r="C13" i="8"/>
  <c r="D13" i="8"/>
  <c r="B144" i="8"/>
  <c r="C144" i="8"/>
  <c r="D144" i="8"/>
  <c r="B36" i="8"/>
  <c r="C36" i="8"/>
  <c r="D36" i="8"/>
  <c r="B142" i="8"/>
  <c r="C142" i="8"/>
  <c r="D142" i="8"/>
  <c r="B86" i="8"/>
  <c r="C86" i="8"/>
  <c r="D86" i="8"/>
  <c r="B89" i="8"/>
  <c r="C89" i="8"/>
  <c r="D89" i="8"/>
  <c r="B45" i="8"/>
  <c r="C45" i="8"/>
  <c r="D45" i="8"/>
  <c r="B132" i="8"/>
  <c r="C132" i="8"/>
  <c r="D132" i="8"/>
  <c r="B28" i="8"/>
  <c r="C28" i="8"/>
  <c r="D28" i="8"/>
  <c r="B51" i="8"/>
  <c r="C51" i="8"/>
  <c r="D51" i="8"/>
  <c r="B116" i="8"/>
  <c r="C116" i="8"/>
  <c r="D116" i="8"/>
  <c r="B112" i="8"/>
  <c r="C112" i="8"/>
  <c r="D112" i="8"/>
  <c r="B127" i="8"/>
  <c r="C127" i="8"/>
  <c r="D127" i="8"/>
  <c r="B106" i="8"/>
  <c r="C106" i="8"/>
  <c r="D106" i="8"/>
  <c r="B19" i="8"/>
  <c r="C19" i="8"/>
  <c r="D19" i="8"/>
  <c r="B145" i="8"/>
  <c r="C145" i="8"/>
  <c r="D145" i="8"/>
  <c r="B120" i="8"/>
  <c r="C120" i="8"/>
  <c r="D120" i="8"/>
  <c r="B41" i="8"/>
  <c r="C41" i="8"/>
  <c r="D41" i="8"/>
  <c r="B64" i="8"/>
  <c r="C64" i="8"/>
  <c r="D64" i="8"/>
  <c r="B10" i="8"/>
  <c r="C10" i="8"/>
  <c r="D10" i="8"/>
  <c r="B121" i="8"/>
  <c r="C121" i="8"/>
  <c r="D121" i="8"/>
  <c r="B110" i="8"/>
  <c r="C110" i="8"/>
  <c r="D110" i="8"/>
  <c r="B146" i="8"/>
  <c r="C146" i="8"/>
  <c r="D146" i="8"/>
  <c r="B80" i="8"/>
  <c r="C80" i="8"/>
  <c r="D80" i="8"/>
  <c r="B30" i="8"/>
  <c r="C30" i="8"/>
  <c r="D30" i="8"/>
  <c r="B122" i="8"/>
  <c r="C122" i="8"/>
  <c r="D122" i="8"/>
  <c r="B100" i="8"/>
  <c r="C100" i="8"/>
  <c r="D100" i="8"/>
  <c r="B71" i="8"/>
  <c r="C71" i="8"/>
  <c r="D71" i="8"/>
  <c r="B5" i="8"/>
  <c r="C5" i="8"/>
  <c r="D5" i="8"/>
  <c r="B113" i="8"/>
  <c r="C113" i="8"/>
  <c r="D113" i="8"/>
  <c r="B35" i="8"/>
  <c r="C35" i="8"/>
  <c r="D35" i="8"/>
  <c r="B39" i="8"/>
  <c r="C39" i="8"/>
  <c r="D39" i="8"/>
  <c r="B72" i="8"/>
  <c r="C72" i="8"/>
  <c r="D72" i="8"/>
  <c r="B135" i="8"/>
  <c r="C135" i="8"/>
  <c r="D135" i="8"/>
  <c r="B75" i="8"/>
  <c r="C75" i="8"/>
  <c r="D75" i="8"/>
  <c r="B125" i="8"/>
  <c r="C125" i="8"/>
  <c r="D125" i="8"/>
  <c r="B42" i="8"/>
  <c r="C42" i="8"/>
  <c r="D42" i="8"/>
  <c r="B66" i="8"/>
  <c r="C66" i="8"/>
  <c r="D66" i="8"/>
  <c r="B88" i="8"/>
  <c r="C88" i="8"/>
  <c r="D88" i="8"/>
  <c r="B67" i="8"/>
  <c r="C67" i="8"/>
  <c r="D67" i="8"/>
  <c r="B54" i="8"/>
  <c r="C54" i="8"/>
  <c r="D54" i="8"/>
  <c r="B69" i="8"/>
  <c r="C69" i="8"/>
  <c r="D69" i="8"/>
  <c r="B16" i="8"/>
  <c r="C16" i="8"/>
  <c r="D16" i="8"/>
  <c r="B56" i="8"/>
  <c r="C56" i="8"/>
  <c r="D56" i="8"/>
  <c r="B107" i="8"/>
  <c r="C107" i="8"/>
  <c r="D107" i="8"/>
  <c r="B108" i="8"/>
  <c r="C108" i="8"/>
  <c r="D108" i="8"/>
  <c r="B111" i="8"/>
  <c r="C111" i="8"/>
  <c r="D111" i="8"/>
  <c r="B104" i="8"/>
  <c r="C104" i="8"/>
  <c r="D104" i="8"/>
  <c r="B114" i="8"/>
  <c r="C114" i="8"/>
  <c r="D114" i="8"/>
  <c r="B109" i="8"/>
  <c r="C109" i="8"/>
  <c r="D109" i="8"/>
  <c r="B118" i="8"/>
  <c r="C118" i="8"/>
  <c r="D118" i="8"/>
  <c r="B90" i="8"/>
  <c r="C90" i="8"/>
  <c r="D90" i="8"/>
  <c r="B79" i="8"/>
  <c r="C79" i="8"/>
  <c r="D79" i="8"/>
  <c r="B92" i="8"/>
  <c r="C92" i="8"/>
  <c r="D92" i="8"/>
  <c r="B133" i="8"/>
  <c r="C133" i="8"/>
  <c r="D133" i="8"/>
  <c r="B34" i="8"/>
  <c r="C34" i="8"/>
  <c r="D34" i="8"/>
  <c r="B55" i="8"/>
  <c r="C55" i="8"/>
  <c r="D55" i="8"/>
  <c r="B38" i="8"/>
  <c r="C38" i="8"/>
  <c r="D38" i="8"/>
  <c r="B17" i="8"/>
  <c r="C17" i="8"/>
  <c r="D17" i="8"/>
  <c r="B138" i="8"/>
  <c r="C138" i="8"/>
  <c r="D138" i="8"/>
  <c r="B84" i="8"/>
  <c r="C84" i="8"/>
  <c r="D84" i="8"/>
  <c r="B12" i="8"/>
  <c r="C12" i="8"/>
  <c r="D12" i="8"/>
  <c r="B50" i="8"/>
  <c r="C50" i="8"/>
  <c r="D50" i="8"/>
  <c r="B91" i="8"/>
  <c r="C91" i="8"/>
  <c r="D91" i="8"/>
  <c r="B102" i="8"/>
  <c r="C102" i="8"/>
  <c r="D102" i="8"/>
  <c r="B73" i="8"/>
  <c r="C73" i="8"/>
  <c r="D73" i="8"/>
  <c r="B139" i="8"/>
  <c r="C139" i="8"/>
  <c r="D139" i="8"/>
  <c r="B4" i="8"/>
  <c r="C4" i="8"/>
  <c r="D4" i="8"/>
  <c r="B93" i="8"/>
  <c r="C93" i="8"/>
  <c r="D93" i="8"/>
  <c r="B9" i="8"/>
  <c r="C9" i="8"/>
  <c r="D9" i="8"/>
  <c r="B76" i="8"/>
  <c r="C76" i="8"/>
  <c r="D76" i="8"/>
  <c r="B59" i="8"/>
  <c r="C59" i="8"/>
  <c r="D59" i="8"/>
  <c r="B29" i="8"/>
  <c r="C29" i="8"/>
  <c r="D29" i="8"/>
  <c r="B148" i="8"/>
  <c r="C148" i="8"/>
  <c r="D148" i="8"/>
  <c r="B15" i="8"/>
  <c r="C15" i="8"/>
  <c r="D15" i="8"/>
  <c r="B24" i="8"/>
  <c r="C24" i="8"/>
  <c r="D24" i="8"/>
  <c r="B20" i="8"/>
  <c r="C20" i="8"/>
  <c r="D20" i="8"/>
  <c r="B49" i="8"/>
  <c r="C49" i="8"/>
  <c r="D49" i="8"/>
  <c r="B65" i="8"/>
  <c r="C65" i="8"/>
  <c r="D65" i="8"/>
  <c r="B97" i="8"/>
  <c r="C97" i="8"/>
  <c r="D97" i="8"/>
  <c r="B68" i="8"/>
  <c r="C68" i="8"/>
  <c r="D68" i="8"/>
  <c r="B14" i="8"/>
  <c r="C14" i="8"/>
  <c r="D14" i="8"/>
  <c r="B31" i="8"/>
  <c r="C31" i="8"/>
  <c r="D31" i="8"/>
  <c r="B46" i="8"/>
  <c r="C46" i="8"/>
  <c r="D46" i="8"/>
  <c r="B74" i="8"/>
  <c r="C74" i="8"/>
  <c r="B124" i="8"/>
  <c r="C124" i="8"/>
  <c r="D124" i="8"/>
  <c r="B3" i="8"/>
  <c r="C3" i="8"/>
  <c r="D3" i="8"/>
  <c r="B147" i="8"/>
  <c r="C147" i="8"/>
  <c r="D147" i="8"/>
  <c r="B23" i="8"/>
  <c r="C23" i="8"/>
  <c r="D23" i="8"/>
  <c r="B105" i="8"/>
  <c r="C105" i="8"/>
  <c r="D105" i="8"/>
  <c r="B117" i="8"/>
  <c r="C117" i="8"/>
  <c r="D117" i="8"/>
  <c r="C123" i="8"/>
  <c r="D123" i="8"/>
  <c r="C96" i="8"/>
  <c r="D96" i="8"/>
  <c r="B101" i="8"/>
  <c r="C101" i="8"/>
  <c r="D101" i="8"/>
  <c r="B21" i="8"/>
  <c r="C21" i="8"/>
  <c r="D21" i="8"/>
  <c r="B6" i="8"/>
  <c r="C6" i="8"/>
  <c r="D6" i="8"/>
  <c r="B60" i="8"/>
  <c r="C60" i="8"/>
  <c r="D60" i="8"/>
  <c r="B52" i="8"/>
  <c r="C52" i="8"/>
  <c r="D52" i="8"/>
  <c r="B47" i="8"/>
  <c r="C47" i="8"/>
  <c r="D47" i="8"/>
  <c r="B70" i="8"/>
  <c r="C70" i="8"/>
  <c r="D70" i="8"/>
  <c r="B87" i="8"/>
  <c r="C87" i="8"/>
  <c r="D87" i="8"/>
  <c r="B94" i="8"/>
  <c r="D94" i="8"/>
  <c r="B137" i="8"/>
  <c r="C137" i="8"/>
  <c r="D137" i="8"/>
  <c r="B11" i="8"/>
  <c r="C11" i="8"/>
  <c r="D11" i="8"/>
  <c r="B61" i="8"/>
  <c r="C61" i="8"/>
  <c r="D61" i="8"/>
  <c r="B32" i="8"/>
  <c r="C32" i="8"/>
  <c r="D32" i="8"/>
  <c r="B85" i="8"/>
  <c r="C85" i="8"/>
  <c r="D85" i="8"/>
  <c r="B119" i="8"/>
  <c r="C119" i="8"/>
  <c r="D119" i="8"/>
  <c r="B128" i="8"/>
  <c r="C128" i="8"/>
  <c r="D128" i="8"/>
  <c r="B95" i="8"/>
  <c r="C95" i="8"/>
  <c r="D95" i="8"/>
  <c r="B27" i="8"/>
  <c r="C27" i="8"/>
  <c r="D27" i="8"/>
  <c r="B141" i="8"/>
  <c r="C141" i="8"/>
  <c r="D141" i="8"/>
  <c r="B43" i="8"/>
  <c r="C43" i="8"/>
  <c r="D43" i="8"/>
  <c r="B140" i="8"/>
  <c r="C140" i="8"/>
  <c r="D140" i="8"/>
  <c r="B40" i="8"/>
  <c r="C40" i="8"/>
  <c r="D40" i="8"/>
  <c r="B150" i="8"/>
  <c r="C150" i="8"/>
  <c r="D150" i="8"/>
  <c r="B136" i="8"/>
  <c r="C136" i="8"/>
  <c r="D136" i="8"/>
  <c r="B58" i="8"/>
  <c r="C58" i="8"/>
  <c r="D58" i="8"/>
  <c r="B78" i="8"/>
  <c r="C78" i="8"/>
  <c r="D78" i="8"/>
  <c r="B82" i="8"/>
  <c r="C82" i="8"/>
  <c r="D82" i="8"/>
  <c r="B77" i="8"/>
  <c r="D77" i="8"/>
  <c r="B22" i="8"/>
  <c r="C22" i="8"/>
  <c r="D22" i="8"/>
  <c r="B151" i="8"/>
  <c r="C151" i="8"/>
  <c r="D151" i="8"/>
  <c r="B53" i="8"/>
  <c r="C53" i="8"/>
  <c r="D53" i="8"/>
  <c r="B18" i="8"/>
  <c r="C18" i="8"/>
  <c r="D18" i="8"/>
  <c r="B131" i="8"/>
  <c r="C131" i="8"/>
  <c r="D131" i="8"/>
  <c r="B83" i="8"/>
  <c r="C83" i="8"/>
  <c r="D83" i="8"/>
  <c r="B149" i="8"/>
  <c r="C149" i="8"/>
  <c r="D149" i="8"/>
  <c r="B115" i="8"/>
  <c r="C115" i="8"/>
  <c r="D115" i="8"/>
  <c r="B134" i="8"/>
  <c r="C134" i="8"/>
  <c r="D134" i="8"/>
  <c r="B2" i="8"/>
  <c r="C2" i="8"/>
  <c r="D2" i="8"/>
  <c r="B26" i="8"/>
  <c r="D26" i="8"/>
  <c r="C126" i="8"/>
  <c r="D126" i="8"/>
  <c r="D44" i="8"/>
  <c r="C44" i="8"/>
  <c r="B44" i="8"/>
  <c r="C37" i="7"/>
  <c r="D37" i="7"/>
  <c r="C103" i="7"/>
  <c r="D103" i="7"/>
  <c r="C57" i="7"/>
  <c r="D57" i="7"/>
  <c r="C98" i="7"/>
  <c r="D98" i="7"/>
  <c r="C130" i="7"/>
  <c r="D130" i="7"/>
  <c r="C129" i="7"/>
  <c r="D129" i="7"/>
  <c r="C99" i="7"/>
  <c r="D99" i="7"/>
  <c r="C25" i="7"/>
  <c r="D25" i="7"/>
  <c r="C8" i="7"/>
  <c r="D8" i="7"/>
  <c r="C7" i="7"/>
  <c r="D7" i="7"/>
  <c r="C33" i="7"/>
  <c r="D33" i="7"/>
  <c r="C63" i="7"/>
  <c r="D63" i="7"/>
  <c r="C81" i="7"/>
  <c r="D81" i="7"/>
  <c r="C143" i="7"/>
  <c r="D143" i="7"/>
  <c r="C62" i="7"/>
  <c r="D62" i="7"/>
  <c r="C48" i="7"/>
  <c r="D48" i="7"/>
  <c r="C13" i="7"/>
  <c r="D13" i="7"/>
  <c r="C144" i="7"/>
  <c r="D144" i="7"/>
  <c r="C36" i="7"/>
  <c r="D36" i="7"/>
  <c r="C142" i="7"/>
  <c r="D142" i="7"/>
  <c r="C86" i="7"/>
  <c r="D86" i="7"/>
  <c r="C89" i="7"/>
  <c r="D89" i="7"/>
  <c r="C45" i="7"/>
  <c r="D45" i="7"/>
  <c r="C132" i="7"/>
  <c r="D132" i="7"/>
  <c r="C28" i="7"/>
  <c r="D28" i="7"/>
  <c r="C51" i="7"/>
  <c r="D51" i="7"/>
  <c r="C116" i="7"/>
  <c r="D116" i="7"/>
  <c r="C112" i="7"/>
  <c r="D112" i="7"/>
  <c r="C127" i="7"/>
  <c r="D127" i="7"/>
  <c r="C106" i="7"/>
  <c r="D106" i="7"/>
  <c r="C19" i="7"/>
  <c r="D19" i="7"/>
  <c r="C145" i="7"/>
  <c r="D145" i="7"/>
  <c r="C120" i="7"/>
  <c r="D120" i="7"/>
  <c r="C41" i="7"/>
  <c r="D41" i="7"/>
  <c r="C64" i="7"/>
  <c r="D64" i="7"/>
  <c r="C10" i="7"/>
  <c r="D10" i="7"/>
  <c r="C121" i="7"/>
  <c r="D121" i="7"/>
  <c r="C110" i="7"/>
  <c r="D110" i="7"/>
  <c r="C146" i="7"/>
  <c r="D146" i="7"/>
  <c r="C80" i="7"/>
  <c r="D80" i="7"/>
  <c r="C30" i="7"/>
  <c r="D30" i="7"/>
  <c r="C122" i="7"/>
  <c r="D122" i="7"/>
  <c r="C100" i="7"/>
  <c r="D100" i="7"/>
  <c r="C71" i="7"/>
  <c r="D71" i="7"/>
  <c r="C5" i="7"/>
  <c r="D5" i="7"/>
  <c r="C113" i="7"/>
  <c r="D113" i="7"/>
  <c r="C35" i="7"/>
  <c r="D35" i="7"/>
  <c r="C39" i="7"/>
  <c r="D39" i="7"/>
  <c r="C72" i="7"/>
  <c r="D72" i="7"/>
  <c r="C135" i="7"/>
  <c r="D135" i="7"/>
  <c r="C75" i="7"/>
  <c r="D75" i="7"/>
  <c r="C125" i="7"/>
  <c r="D125" i="7"/>
  <c r="C42" i="7"/>
  <c r="D42" i="7"/>
  <c r="C66" i="7"/>
  <c r="D66" i="7"/>
  <c r="C88" i="7"/>
  <c r="D88" i="7"/>
  <c r="C67" i="7"/>
  <c r="D67" i="7"/>
  <c r="C54" i="7"/>
  <c r="D54" i="7"/>
  <c r="C69" i="7"/>
  <c r="D69" i="7"/>
  <c r="C16" i="7"/>
  <c r="D16" i="7"/>
  <c r="C56" i="7"/>
  <c r="D56" i="7"/>
  <c r="C107" i="7"/>
  <c r="D107" i="7"/>
  <c r="C108" i="7"/>
  <c r="D108" i="7"/>
  <c r="C111" i="7"/>
  <c r="D111" i="7"/>
  <c r="C104" i="7"/>
  <c r="D104" i="7"/>
  <c r="C114" i="7"/>
  <c r="D114" i="7"/>
  <c r="C109" i="7"/>
  <c r="D109" i="7"/>
  <c r="C118" i="7"/>
  <c r="D118" i="7"/>
  <c r="C90" i="7"/>
  <c r="D90" i="7"/>
  <c r="C79" i="7"/>
  <c r="D79" i="7"/>
  <c r="C92" i="7"/>
  <c r="D92" i="7"/>
  <c r="C133" i="7"/>
  <c r="D133" i="7"/>
  <c r="C34" i="7"/>
  <c r="D34" i="7"/>
  <c r="C55" i="7"/>
  <c r="D55" i="7"/>
  <c r="C38" i="7"/>
  <c r="D38" i="7"/>
  <c r="C17" i="7"/>
  <c r="D17" i="7"/>
  <c r="C138" i="7"/>
  <c r="D138" i="7"/>
  <c r="C84" i="7"/>
  <c r="D84" i="7"/>
  <c r="C12" i="7"/>
  <c r="D12" i="7"/>
  <c r="C50" i="7"/>
  <c r="D50" i="7"/>
  <c r="C91" i="7"/>
  <c r="D91" i="7"/>
  <c r="C102" i="7"/>
  <c r="D102" i="7"/>
  <c r="C73" i="7"/>
  <c r="D73" i="7"/>
  <c r="C139" i="7"/>
  <c r="D139" i="7"/>
  <c r="C4" i="7"/>
  <c r="D4" i="7"/>
  <c r="C93" i="7"/>
  <c r="D93" i="7"/>
  <c r="C9" i="7"/>
  <c r="D9" i="7"/>
  <c r="C76" i="7"/>
  <c r="D76" i="7"/>
  <c r="C59" i="7"/>
  <c r="D59" i="7"/>
  <c r="C29" i="7"/>
  <c r="D29" i="7"/>
  <c r="C148" i="7"/>
  <c r="D148" i="7"/>
  <c r="C15" i="7"/>
  <c r="D15" i="7"/>
  <c r="C24" i="7"/>
  <c r="D24" i="7"/>
  <c r="C20" i="7"/>
  <c r="D20" i="7"/>
  <c r="C49" i="7"/>
  <c r="D49" i="7"/>
  <c r="C65" i="7"/>
  <c r="D65" i="7"/>
  <c r="C97" i="7"/>
  <c r="D97" i="7"/>
  <c r="C68" i="7"/>
  <c r="D68" i="7"/>
  <c r="C14" i="7"/>
  <c r="D14" i="7"/>
  <c r="C31" i="7"/>
  <c r="D31" i="7"/>
  <c r="C46" i="7"/>
  <c r="D46" i="7"/>
  <c r="C74" i="7"/>
  <c r="C124" i="7"/>
  <c r="D124" i="7"/>
  <c r="C3" i="7"/>
  <c r="D3" i="7"/>
  <c r="C147" i="7"/>
  <c r="D147" i="7"/>
  <c r="C23" i="7"/>
  <c r="D23" i="7"/>
  <c r="C105" i="7"/>
  <c r="D105" i="7"/>
  <c r="C117" i="7"/>
  <c r="D117" i="7"/>
  <c r="C123" i="7"/>
  <c r="D123" i="7"/>
  <c r="C96" i="7"/>
  <c r="D96" i="7"/>
  <c r="C101" i="7"/>
  <c r="D101" i="7"/>
  <c r="C21" i="7"/>
  <c r="D21" i="7"/>
  <c r="C6" i="7"/>
  <c r="D6" i="7"/>
  <c r="C60" i="7"/>
  <c r="D60" i="7"/>
  <c r="C52" i="7"/>
  <c r="D52" i="7"/>
  <c r="C47" i="7"/>
  <c r="D47" i="7"/>
  <c r="C70" i="7"/>
  <c r="D70" i="7"/>
  <c r="C87" i="7"/>
  <c r="D87" i="7"/>
  <c r="D94" i="7"/>
  <c r="C137" i="7"/>
  <c r="D137" i="7"/>
  <c r="C11" i="7"/>
  <c r="D11" i="7"/>
  <c r="C61" i="7"/>
  <c r="D61" i="7"/>
  <c r="C32" i="7"/>
  <c r="D32" i="7"/>
  <c r="C85" i="7"/>
  <c r="D85" i="7"/>
  <c r="C119" i="7"/>
  <c r="D119" i="7"/>
  <c r="C128" i="7"/>
  <c r="D128" i="7"/>
  <c r="C95" i="7"/>
  <c r="D95" i="7"/>
  <c r="C27" i="7"/>
  <c r="D27" i="7"/>
  <c r="C141" i="7"/>
  <c r="D141" i="7"/>
  <c r="C43" i="7"/>
  <c r="D43" i="7"/>
  <c r="C140" i="7"/>
  <c r="D140" i="7"/>
  <c r="C40" i="7"/>
  <c r="D40" i="7"/>
  <c r="C150" i="7"/>
  <c r="D150" i="7"/>
  <c r="C136" i="7"/>
  <c r="D136" i="7"/>
  <c r="C58" i="7"/>
  <c r="D58" i="7"/>
  <c r="C78" i="7"/>
  <c r="D78" i="7"/>
  <c r="C82" i="7"/>
  <c r="D82" i="7"/>
  <c r="D77" i="7"/>
  <c r="C22" i="7"/>
  <c r="D22" i="7"/>
  <c r="C151" i="7"/>
  <c r="D151" i="7"/>
  <c r="C53" i="7"/>
  <c r="D53" i="7"/>
  <c r="C18" i="7"/>
  <c r="D18" i="7"/>
  <c r="C131" i="7"/>
  <c r="D131" i="7"/>
  <c r="C83" i="7"/>
  <c r="D83" i="7"/>
  <c r="C149" i="7"/>
  <c r="D149" i="7"/>
  <c r="C115" i="7"/>
  <c r="D115" i="7"/>
  <c r="C134" i="7"/>
  <c r="D134" i="7"/>
  <c r="C2" i="7"/>
  <c r="D2" i="7"/>
  <c r="C126" i="7"/>
  <c r="D126" i="7"/>
  <c r="D44" i="7"/>
  <c r="C44" i="7"/>
  <c r="B37" i="7"/>
  <c r="B103" i="7"/>
  <c r="B57" i="7"/>
  <c r="B98" i="7"/>
  <c r="B130" i="7"/>
  <c r="B129" i="7"/>
  <c r="B99" i="7"/>
  <c r="B25" i="7"/>
  <c r="B8" i="7"/>
  <c r="B7" i="7"/>
  <c r="B33" i="7"/>
  <c r="B63" i="7"/>
  <c r="B81" i="7"/>
  <c r="B143" i="7"/>
  <c r="B62" i="7"/>
  <c r="B48" i="7"/>
  <c r="B13" i="7"/>
  <c r="B144" i="7"/>
  <c r="B36" i="7"/>
  <c r="B142" i="7"/>
  <c r="B86" i="7"/>
  <c r="B89" i="7"/>
  <c r="B45" i="7"/>
  <c r="B132" i="7"/>
  <c r="B28" i="7"/>
  <c r="B51" i="7"/>
  <c r="B116" i="7"/>
  <c r="B112" i="7"/>
  <c r="B127" i="7"/>
  <c r="B106" i="7"/>
  <c r="B19" i="7"/>
  <c r="B145" i="7"/>
  <c r="B120" i="7"/>
  <c r="B41" i="7"/>
  <c r="B64" i="7"/>
  <c r="B10" i="7"/>
  <c r="B121" i="7"/>
  <c r="B110" i="7"/>
  <c r="B146" i="7"/>
  <c r="B80" i="7"/>
  <c r="B30" i="7"/>
  <c r="B122" i="7"/>
  <c r="B100" i="7"/>
  <c r="B71" i="7"/>
  <c r="B5" i="7"/>
  <c r="B113" i="7"/>
  <c r="B35" i="7"/>
  <c r="B39" i="7"/>
  <c r="B72" i="7"/>
  <c r="B135" i="7"/>
  <c r="B75" i="7"/>
  <c r="B125" i="7"/>
  <c r="B42" i="7"/>
  <c r="B66" i="7"/>
  <c r="B88" i="7"/>
  <c r="B67" i="7"/>
  <c r="B54" i="7"/>
  <c r="B69" i="7"/>
  <c r="B16" i="7"/>
  <c r="B56" i="7"/>
  <c r="B107" i="7"/>
  <c r="B108" i="7"/>
  <c r="B111" i="7"/>
  <c r="B104" i="7"/>
  <c r="B114" i="7"/>
  <c r="B109" i="7"/>
  <c r="B118" i="7"/>
  <c r="B90" i="7"/>
  <c r="B79" i="7"/>
  <c r="B92" i="7"/>
  <c r="B133" i="7"/>
  <c r="B34" i="7"/>
  <c r="B55" i="7"/>
  <c r="B38" i="7"/>
  <c r="B17" i="7"/>
  <c r="B138" i="7"/>
  <c r="B84" i="7"/>
  <c r="B12" i="7"/>
  <c r="B50" i="7"/>
  <c r="B91" i="7"/>
  <c r="B102" i="7"/>
  <c r="B73" i="7"/>
  <c r="B139" i="7"/>
  <c r="B4" i="7"/>
  <c r="B93" i="7"/>
  <c r="B9" i="7"/>
  <c r="B76" i="7"/>
  <c r="B59" i="7"/>
  <c r="B29" i="7"/>
  <c r="B148" i="7"/>
  <c r="B15" i="7"/>
  <c r="B24" i="7"/>
  <c r="B20" i="7"/>
  <c r="B49" i="7"/>
  <c r="B65" i="7"/>
  <c r="B97" i="7"/>
  <c r="B68" i="7"/>
  <c r="B14" i="7"/>
  <c r="B31" i="7"/>
  <c r="B46" i="7"/>
  <c r="B74" i="7"/>
  <c r="B124" i="7"/>
  <c r="B3" i="7"/>
  <c r="H3" i="7" s="1"/>
  <c r="B147" i="7"/>
  <c r="B23" i="7"/>
  <c r="B105" i="7"/>
  <c r="B117" i="7"/>
  <c r="B101" i="7"/>
  <c r="B21" i="7"/>
  <c r="B6" i="7"/>
  <c r="B60" i="7"/>
  <c r="B52" i="7"/>
  <c r="B47" i="7"/>
  <c r="B70" i="7"/>
  <c r="B87" i="7"/>
  <c r="B94" i="7"/>
  <c r="B137" i="7"/>
  <c r="B11" i="7"/>
  <c r="B61" i="7"/>
  <c r="B32" i="7"/>
  <c r="B85" i="7"/>
  <c r="B119" i="7"/>
  <c r="B128" i="7"/>
  <c r="B95" i="7"/>
  <c r="B27" i="7"/>
  <c r="B141" i="7"/>
  <c r="B43" i="7"/>
  <c r="B140" i="7"/>
  <c r="B40" i="7"/>
  <c r="B150" i="7"/>
  <c r="B136" i="7"/>
  <c r="B58" i="7"/>
  <c r="B78" i="7"/>
  <c r="B82" i="7"/>
  <c r="B77" i="7"/>
  <c r="B22" i="7"/>
  <c r="B151" i="7"/>
  <c r="B53" i="7"/>
  <c r="B18" i="7"/>
  <c r="B131" i="7"/>
  <c r="B83" i="7"/>
  <c r="B149" i="7"/>
  <c r="B115" i="7"/>
  <c r="B134" i="7"/>
  <c r="B2" i="7"/>
  <c r="B26" i="7"/>
  <c r="H26" i="7" s="1"/>
  <c r="B44" i="7"/>
  <c r="H26" i="10" l="1"/>
  <c r="H77" i="10"/>
  <c r="H94" i="10"/>
  <c r="H123" i="10"/>
  <c r="H87" i="7"/>
  <c r="H60" i="7"/>
  <c r="H117" i="7"/>
  <c r="H31" i="7"/>
  <c r="H65" i="7"/>
  <c r="H15" i="7"/>
  <c r="H76" i="7"/>
  <c r="H139" i="7"/>
  <c r="H50" i="7"/>
  <c r="H17" i="7"/>
  <c r="H133" i="7"/>
  <c r="H118" i="7"/>
  <c r="H111" i="7"/>
  <c r="H16" i="7"/>
  <c r="H88" i="7"/>
  <c r="H75" i="7"/>
  <c r="H35" i="7"/>
  <c r="H100" i="7"/>
  <c r="H146" i="7"/>
  <c r="H64" i="7"/>
  <c r="H19" i="7"/>
  <c r="H116" i="7"/>
  <c r="H45" i="7"/>
  <c r="H36" i="7"/>
  <c r="H62" i="7"/>
  <c r="H33" i="7"/>
  <c r="H99" i="7"/>
  <c r="H57" i="7"/>
  <c r="H143" i="11"/>
  <c r="H7" i="11"/>
  <c r="H129" i="11"/>
  <c r="H33" i="12"/>
  <c r="H99" i="12"/>
  <c r="H2" i="9"/>
  <c r="H83" i="9"/>
  <c r="H151" i="9"/>
  <c r="H82" i="9"/>
  <c r="H150" i="9"/>
  <c r="H141" i="9"/>
  <c r="H149" i="10"/>
  <c r="H53" i="10"/>
  <c r="H136" i="10"/>
  <c r="H43" i="10"/>
  <c r="H61" i="10"/>
  <c r="H52" i="10"/>
  <c r="H101" i="10"/>
  <c r="H147" i="10"/>
  <c r="H74" i="10"/>
  <c r="H68" i="10"/>
  <c r="H29" i="10"/>
  <c r="H93" i="10"/>
  <c r="H102" i="10"/>
  <c r="H55" i="10"/>
  <c r="H79" i="10"/>
  <c r="H114" i="10"/>
  <c r="H107" i="10"/>
  <c r="H54" i="10"/>
  <c r="H42" i="10"/>
  <c r="H72" i="10"/>
  <c r="H5" i="10"/>
  <c r="H30" i="10"/>
  <c r="H120" i="10"/>
  <c r="H127" i="10"/>
  <c r="H28" i="10"/>
  <c r="H86" i="10"/>
  <c r="H13" i="10"/>
  <c r="H81" i="10"/>
  <c r="H8" i="10"/>
  <c r="H130" i="10"/>
  <c r="H37" i="10"/>
  <c r="H149" i="7"/>
  <c r="H53" i="7"/>
  <c r="H134" i="7"/>
  <c r="H131" i="7"/>
  <c r="H22" i="7"/>
  <c r="H58" i="7"/>
  <c r="H140" i="7"/>
  <c r="H95" i="7"/>
  <c r="H32" i="7"/>
  <c r="H94" i="7"/>
  <c r="H46" i="7"/>
  <c r="H97" i="7"/>
  <c r="H24" i="7"/>
  <c r="H59" i="7"/>
  <c r="H4" i="7"/>
  <c r="H91" i="7"/>
  <c r="H138" i="7"/>
  <c r="H34" i="7"/>
  <c r="H90" i="7"/>
  <c r="H104" i="7"/>
  <c r="H56" i="7"/>
  <c r="H67" i="7"/>
  <c r="H125" i="7"/>
  <c r="H39" i="7"/>
  <c r="H71" i="7"/>
  <c r="H80" i="7"/>
  <c r="H10" i="7"/>
  <c r="H145" i="7"/>
  <c r="H112" i="7"/>
  <c r="H132" i="7"/>
  <c r="H142" i="7"/>
  <c r="H48" i="7"/>
  <c r="H63" i="7"/>
  <c r="H25" i="7"/>
  <c r="H98" i="7"/>
  <c r="H77" i="7"/>
  <c r="H26" i="8"/>
  <c r="H77" i="8"/>
  <c r="H94" i="8"/>
  <c r="H123" i="8"/>
  <c r="H18" i="7"/>
  <c r="H119" i="7"/>
  <c r="H115" i="7"/>
  <c r="H123" i="7"/>
  <c r="H82" i="7"/>
  <c r="H150" i="7"/>
  <c r="H141" i="7"/>
  <c r="H11" i="7"/>
  <c r="H47" i="7"/>
  <c r="H21" i="7"/>
  <c r="H23" i="7"/>
  <c r="H126" i="7"/>
  <c r="H96" i="7"/>
  <c r="H149" i="8"/>
  <c r="H43" i="8"/>
  <c r="H52" i="8"/>
  <c r="H101" i="8"/>
  <c r="H147" i="8"/>
  <c r="H74" i="8"/>
  <c r="H20" i="8"/>
  <c r="H93" i="8"/>
  <c r="H55" i="8"/>
  <c r="H114" i="8"/>
  <c r="H107" i="8"/>
  <c r="H72" i="8"/>
  <c r="H30" i="8"/>
  <c r="H120" i="8"/>
  <c r="H28" i="8"/>
  <c r="H13" i="8"/>
  <c r="H81" i="8"/>
  <c r="H8" i="8"/>
  <c r="H58" i="11"/>
  <c r="H47" i="11"/>
  <c r="H21" i="11"/>
  <c r="H148" i="11"/>
  <c r="H38" i="11"/>
  <c r="H108" i="11"/>
  <c r="H89" i="11"/>
  <c r="H43" i="7"/>
  <c r="H61" i="7"/>
  <c r="H53" i="8"/>
  <c r="H136" i="8"/>
  <c r="H128" i="8"/>
  <c r="H61" i="8"/>
  <c r="H68" i="8"/>
  <c r="H29" i="8"/>
  <c r="H102" i="8"/>
  <c r="H84" i="8"/>
  <c r="H79" i="8"/>
  <c r="H54" i="8"/>
  <c r="H42" i="8"/>
  <c r="H5" i="8"/>
  <c r="H121" i="8"/>
  <c r="H127" i="8"/>
  <c r="H86" i="8"/>
  <c r="H130" i="8"/>
  <c r="H37" i="8"/>
  <c r="H115" i="11"/>
  <c r="H23" i="11"/>
  <c r="H49" i="11"/>
  <c r="H12" i="11"/>
  <c r="H69" i="11"/>
  <c r="H106" i="11"/>
  <c r="H51" i="11"/>
  <c r="H44" i="7"/>
  <c r="B2" i="35" s="1"/>
  <c r="H136" i="7"/>
  <c r="H128" i="7"/>
  <c r="H18" i="11"/>
  <c r="H140" i="11"/>
  <c r="H95" i="11"/>
  <c r="H32" i="11"/>
  <c r="H14" i="11"/>
  <c r="H9" i="11"/>
  <c r="H73" i="11"/>
  <c r="H92" i="11"/>
  <c r="H109" i="11"/>
  <c r="H66" i="11"/>
  <c r="H135" i="11"/>
  <c r="H113" i="11"/>
  <c r="H122" i="11"/>
  <c r="H110" i="11"/>
  <c r="H41" i="11"/>
  <c r="H144" i="11"/>
  <c r="H74" i="7"/>
  <c r="H68" i="7"/>
  <c r="H20" i="7"/>
  <c r="H29" i="7"/>
  <c r="H93" i="7"/>
  <c r="H102" i="7"/>
  <c r="H84" i="7"/>
  <c r="H55" i="7"/>
  <c r="H79" i="7"/>
  <c r="H114" i="7"/>
  <c r="H107" i="7"/>
  <c r="H54" i="7"/>
  <c r="H42" i="7"/>
  <c r="H72" i="7"/>
  <c r="H5" i="7"/>
  <c r="H30" i="7"/>
  <c r="H121" i="7"/>
  <c r="H120" i="7"/>
  <c r="H127" i="7"/>
  <c r="H28" i="7"/>
  <c r="H86" i="7"/>
  <c r="H13" i="7"/>
  <c r="H81" i="7"/>
  <c r="H8" i="7"/>
  <c r="H130" i="7"/>
  <c r="H37" i="7"/>
  <c r="H52" i="7"/>
  <c r="H101" i="7"/>
  <c r="H147" i="7"/>
  <c r="H70" i="7"/>
  <c r="H6" i="7"/>
  <c r="H105" i="7"/>
  <c r="H124" i="7"/>
  <c r="H14" i="7"/>
  <c r="H49" i="7"/>
  <c r="H148" i="7"/>
  <c r="H9" i="7"/>
  <c r="H73" i="7"/>
  <c r="H12" i="7"/>
  <c r="H38" i="7"/>
  <c r="H92" i="7"/>
  <c r="H109" i="7"/>
  <c r="H108" i="7"/>
  <c r="H69" i="7"/>
  <c r="H66" i="7"/>
  <c r="H135" i="7"/>
  <c r="H113" i="7"/>
  <c r="H122" i="7"/>
  <c r="H110" i="7"/>
  <c r="H41" i="7"/>
  <c r="H106" i="7"/>
  <c r="H51" i="7"/>
  <c r="H89" i="7"/>
  <c r="H144" i="7"/>
  <c r="H143" i="7"/>
  <c r="H7" i="7"/>
  <c r="H129" i="7"/>
  <c r="H103" i="7"/>
  <c r="H2" i="7"/>
  <c r="H83" i="7"/>
  <c r="H151" i="7"/>
  <c r="H78" i="7"/>
  <c r="H40" i="7"/>
  <c r="H27" i="7"/>
  <c r="H85" i="7"/>
  <c r="H137" i="7"/>
  <c r="H15" i="13"/>
  <c r="H11" i="13"/>
  <c r="H7" i="13"/>
  <c r="H3" i="13"/>
  <c r="H64" i="13"/>
  <c r="H60" i="13"/>
  <c r="H56" i="13"/>
  <c r="H52" i="13"/>
  <c r="H48" i="13"/>
  <c r="H44" i="13"/>
  <c r="H40" i="13"/>
  <c r="H36" i="13"/>
  <c r="H32" i="13"/>
  <c r="H28" i="13"/>
  <c r="H24" i="13"/>
  <c r="H20" i="13"/>
  <c r="H16" i="13"/>
  <c r="H12" i="13"/>
  <c r="H8" i="13"/>
  <c r="H4" i="13"/>
  <c r="H55" i="13"/>
  <c r="H51" i="13"/>
  <c r="H47" i="13"/>
  <c r="H43" i="13"/>
  <c r="H39" i="13"/>
  <c r="H35" i="13"/>
  <c r="H31" i="13"/>
  <c r="H27" i="13"/>
  <c r="H23" i="13"/>
  <c r="H19" i="13"/>
  <c r="H149" i="13"/>
  <c r="H145" i="13"/>
  <c r="H141" i="13"/>
  <c r="H138" i="13"/>
  <c r="H134" i="13"/>
  <c r="H130" i="13"/>
  <c r="H126" i="13"/>
  <c r="H122" i="13"/>
  <c r="H119" i="13"/>
  <c r="H115" i="13"/>
  <c r="H109" i="13"/>
  <c r="H105" i="13"/>
  <c r="H102" i="13"/>
  <c r="H98" i="13"/>
  <c r="H94" i="13"/>
  <c r="H90" i="13"/>
  <c r="H86" i="13"/>
  <c r="H82" i="13"/>
  <c r="H78" i="13"/>
  <c r="H74" i="13"/>
  <c r="H70" i="13"/>
  <c r="H147" i="13"/>
  <c r="H136" i="13"/>
  <c r="H132" i="13"/>
  <c r="H128" i="13"/>
  <c r="H124" i="13"/>
  <c r="H117" i="13"/>
  <c r="H113" i="13"/>
  <c r="H107" i="13"/>
  <c r="H100" i="13"/>
  <c r="H96" i="13"/>
  <c r="H92" i="13"/>
  <c r="H88" i="13"/>
  <c r="H84" i="13"/>
  <c r="H80" i="13"/>
  <c r="H76" i="13"/>
  <c r="H72" i="13"/>
  <c r="H68" i="13"/>
  <c r="H2" i="13"/>
  <c r="H2" i="35" s="1"/>
  <c r="H151" i="13"/>
  <c r="H148" i="13"/>
  <c r="H144" i="13"/>
  <c r="H140" i="13"/>
  <c r="H137" i="13"/>
  <c r="H133" i="13"/>
  <c r="H129" i="13"/>
  <c r="H125" i="13"/>
  <c r="H121" i="13"/>
  <c r="H118" i="13"/>
  <c r="H114" i="13"/>
  <c r="H111" i="13"/>
  <c r="H108" i="13"/>
  <c r="H104" i="13"/>
  <c r="H101" i="13"/>
  <c r="H97" i="13"/>
  <c r="H93" i="13"/>
  <c r="H89" i="13"/>
  <c r="H85" i="13"/>
  <c r="H81" i="13"/>
  <c r="H77" i="13"/>
  <c r="H73" i="13"/>
  <c r="H69" i="13"/>
  <c r="H65" i="13"/>
  <c r="H61" i="13"/>
  <c r="H57" i="13"/>
  <c r="H53" i="13"/>
  <c r="H49" i="13"/>
  <c r="H45" i="13"/>
  <c r="H41" i="13"/>
  <c r="H37" i="13"/>
  <c r="H33" i="13"/>
  <c r="H29" i="13"/>
  <c r="H25" i="13"/>
  <c r="H21" i="13"/>
  <c r="H17" i="13"/>
  <c r="H13" i="13"/>
  <c r="H9" i="13"/>
  <c r="H5" i="13"/>
  <c r="H66" i="13"/>
  <c r="H62" i="13"/>
  <c r="H58" i="13"/>
  <c r="H54" i="13"/>
  <c r="H50" i="13"/>
  <c r="H46" i="13"/>
  <c r="H42" i="13"/>
  <c r="H38" i="13"/>
  <c r="H34" i="13"/>
  <c r="H30" i="13"/>
  <c r="H26" i="13"/>
  <c r="H22" i="13"/>
  <c r="H18" i="13"/>
  <c r="H14" i="13"/>
  <c r="H10" i="13"/>
  <c r="H6" i="13"/>
  <c r="H150" i="13"/>
  <c r="H146" i="13"/>
  <c r="H142" i="13"/>
  <c r="H139" i="13"/>
  <c r="H135" i="13"/>
  <c r="H131" i="13"/>
  <c r="H127" i="13"/>
  <c r="H123" i="13"/>
  <c r="H120" i="13"/>
  <c r="H116" i="13"/>
  <c r="H112" i="13"/>
  <c r="H110" i="13"/>
  <c r="H106" i="13"/>
  <c r="H103" i="13"/>
  <c r="H99" i="13"/>
  <c r="H95" i="13"/>
  <c r="H91" i="13"/>
  <c r="H87" i="13"/>
  <c r="H83" i="13"/>
  <c r="H79" i="13"/>
  <c r="H75" i="13"/>
  <c r="H71" i="13"/>
  <c r="H67" i="13"/>
  <c r="H63" i="13"/>
  <c r="H59" i="13"/>
  <c r="H148" i="10"/>
  <c r="H9" i="10"/>
  <c r="H12" i="10"/>
  <c r="H38" i="10"/>
  <c r="H92" i="10"/>
  <c r="H109" i="10"/>
  <c r="H108" i="10"/>
  <c r="H69" i="10"/>
  <c r="H66" i="10"/>
  <c r="H122" i="10"/>
  <c r="H110" i="10"/>
  <c r="H41" i="10"/>
  <c r="H106" i="10"/>
  <c r="H51" i="10"/>
  <c r="H89" i="10"/>
  <c r="H144" i="10"/>
  <c r="H143" i="10"/>
  <c r="H7" i="10"/>
  <c r="H129" i="10"/>
  <c r="H103" i="10"/>
  <c r="H44" i="10"/>
  <c r="G2" i="35" s="1"/>
  <c r="H126" i="10"/>
  <c r="H134" i="10"/>
  <c r="H131" i="10"/>
  <c r="H22" i="10"/>
  <c r="H78" i="10"/>
  <c r="H40" i="10"/>
  <c r="H27" i="10"/>
  <c r="H85" i="10"/>
  <c r="H137" i="10"/>
  <c r="H70" i="10"/>
  <c r="H6" i="10"/>
  <c r="H96" i="10"/>
  <c r="H105" i="10"/>
  <c r="H124" i="10"/>
  <c r="H31" i="10"/>
  <c r="H65" i="10"/>
  <c r="H15" i="10"/>
  <c r="H76" i="10"/>
  <c r="H50" i="10"/>
  <c r="H133" i="10"/>
  <c r="H118" i="10"/>
  <c r="H111" i="10"/>
  <c r="H16" i="10"/>
  <c r="H88" i="10"/>
  <c r="H75" i="10"/>
  <c r="H35" i="10"/>
  <c r="H100" i="10"/>
  <c r="H146" i="10"/>
  <c r="H64" i="10"/>
  <c r="H19" i="10"/>
  <c r="H116" i="10"/>
  <c r="H45" i="10"/>
  <c r="H36" i="10"/>
  <c r="H62" i="10"/>
  <c r="H33" i="10"/>
  <c r="H99" i="10"/>
  <c r="H57" i="10"/>
  <c r="H115" i="10"/>
  <c r="H18" i="10"/>
  <c r="H58" i="10"/>
  <c r="H140" i="10"/>
  <c r="H95" i="10"/>
  <c r="H32" i="10"/>
  <c r="H47" i="10"/>
  <c r="H21" i="10"/>
  <c r="H23" i="10"/>
  <c r="H14" i="10"/>
  <c r="H49" i="10"/>
  <c r="H83" i="10"/>
  <c r="H151" i="10"/>
  <c r="H82" i="10"/>
  <c r="H150" i="10"/>
  <c r="H119" i="10"/>
  <c r="H11" i="10"/>
  <c r="H87" i="10"/>
  <c r="H60" i="10"/>
  <c r="H117" i="10"/>
  <c r="H3" i="10"/>
  <c r="H46" i="10"/>
  <c r="H97" i="10"/>
  <c r="H24" i="10"/>
  <c r="H4" i="10"/>
  <c r="H91" i="10"/>
  <c r="H138" i="10"/>
  <c r="H34" i="10"/>
  <c r="H104" i="10"/>
  <c r="H56" i="10"/>
  <c r="H67" i="10"/>
  <c r="H125" i="10"/>
  <c r="H39" i="10"/>
  <c r="H80" i="10"/>
  <c r="H10" i="10"/>
  <c r="H145" i="10"/>
  <c r="H112" i="10"/>
  <c r="H132" i="10"/>
  <c r="H142" i="10"/>
  <c r="H48" i="10"/>
  <c r="H63" i="10"/>
  <c r="H25" i="10"/>
  <c r="H98" i="10"/>
  <c r="H26" i="9"/>
  <c r="H43" i="9"/>
  <c r="H61" i="9"/>
  <c r="H94" i="9"/>
  <c r="H123" i="9"/>
  <c r="H74" i="9"/>
  <c r="H20" i="9"/>
  <c r="H102" i="9"/>
  <c r="H55" i="9"/>
  <c r="H79" i="9"/>
  <c r="H114" i="9"/>
  <c r="H107" i="9"/>
  <c r="H54" i="9"/>
  <c r="H42" i="9"/>
  <c r="H72" i="9"/>
  <c r="H5" i="9"/>
  <c r="H30" i="9"/>
  <c r="H121" i="9"/>
  <c r="H120" i="9"/>
  <c r="H127" i="9"/>
  <c r="H28" i="9"/>
  <c r="H86" i="9"/>
  <c r="H13" i="9"/>
  <c r="H81" i="9"/>
  <c r="H8" i="9"/>
  <c r="H130" i="9"/>
  <c r="H37" i="9"/>
  <c r="H149" i="9"/>
  <c r="H84" i="9"/>
  <c r="H18" i="9"/>
  <c r="H95" i="9"/>
  <c r="H32" i="9"/>
  <c r="H47" i="9"/>
  <c r="H21" i="9"/>
  <c r="H23" i="9"/>
  <c r="H14" i="9"/>
  <c r="H49" i="9"/>
  <c r="H148" i="9"/>
  <c r="H9" i="9"/>
  <c r="H73" i="9"/>
  <c r="H12" i="9"/>
  <c r="H38" i="9"/>
  <c r="H92" i="9"/>
  <c r="H109" i="9"/>
  <c r="H108" i="9"/>
  <c r="H69" i="9"/>
  <c r="H66" i="9"/>
  <c r="H135" i="9"/>
  <c r="H113" i="9"/>
  <c r="H122" i="9"/>
  <c r="H110" i="9"/>
  <c r="H41" i="9"/>
  <c r="H106" i="9"/>
  <c r="H51" i="9"/>
  <c r="H89" i="9"/>
  <c r="H144" i="9"/>
  <c r="H143" i="9"/>
  <c r="H7" i="9"/>
  <c r="H129" i="9"/>
  <c r="H103" i="9"/>
  <c r="H53" i="9"/>
  <c r="H77" i="9"/>
  <c r="H136" i="9"/>
  <c r="H128" i="9"/>
  <c r="H52" i="9"/>
  <c r="H101" i="9"/>
  <c r="H147" i="9"/>
  <c r="H68" i="9"/>
  <c r="H29" i="9"/>
  <c r="H93" i="9"/>
  <c r="H115" i="9"/>
  <c r="H58" i="9"/>
  <c r="H140" i="9"/>
  <c r="H44" i="9"/>
  <c r="F2" i="35" s="1"/>
  <c r="H126" i="9"/>
  <c r="H134" i="9"/>
  <c r="H131" i="9"/>
  <c r="H22" i="9"/>
  <c r="H78" i="9"/>
  <c r="H40" i="9"/>
  <c r="H27" i="9"/>
  <c r="H85" i="9"/>
  <c r="H137" i="9"/>
  <c r="H70" i="9"/>
  <c r="H6" i="9"/>
  <c r="H96" i="9"/>
  <c r="H105" i="9"/>
  <c r="H124" i="9"/>
  <c r="H31" i="9"/>
  <c r="H65" i="9"/>
  <c r="H15" i="9"/>
  <c r="H76" i="9"/>
  <c r="H139" i="9"/>
  <c r="H17" i="9"/>
  <c r="H133" i="9"/>
  <c r="H118" i="9"/>
  <c r="H111" i="9"/>
  <c r="H16" i="9"/>
  <c r="H88" i="9"/>
  <c r="H75" i="9"/>
  <c r="H35" i="9"/>
  <c r="H100" i="9"/>
  <c r="H146" i="9"/>
  <c r="H64" i="9"/>
  <c r="H19" i="9"/>
  <c r="H116" i="9"/>
  <c r="H45" i="9"/>
  <c r="H36" i="9"/>
  <c r="H62" i="9"/>
  <c r="H33" i="9"/>
  <c r="H99" i="9"/>
  <c r="H57" i="9"/>
  <c r="H26" i="12"/>
  <c r="H135" i="12"/>
  <c r="H113" i="12"/>
  <c r="H106" i="12"/>
  <c r="H51" i="12"/>
  <c r="H77" i="12"/>
  <c r="H89" i="12"/>
  <c r="H144" i="12"/>
  <c r="H143" i="12"/>
  <c r="H103" i="11"/>
  <c r="H26" i="11"/>
  <c r="H44" i="12"/>
  <c r="E2" i="35" s="1"/>
  <c r="H131" i="12"/>
  <c r="H22" i="12"/>
  <c r="H78" i="12"/>
  <c r="H40" i="12"/>
  <c r="H27" i="12"/>
  <c r="H85" i="12"/>
  <c r="H137" i="12"/>
  <c r="H70" i="12"/>
  <c r="H6" i="12"/>
  <c r="H96" i="12"/>
  <c r="H105" i="12"/>
  <c r="H124" i="12"/>
  <c r="H31" i="12"/>
  <c r="H65" i="12"/>
  <c r="H15" i="12"/>
  <c r="H76" i="12"/>
  <c r="H139" i="12"/>
  <c r="H50" i="12"/>
  <c r="H17" i="12"/>
  <c r="H133" i="12"/>
  <c r="H118" i="12"/>
  <c r="H111" i="12"/>
  <c r="H16" i="12"/>
  <c r="H88" i="12"/>
  <c r="H75" i="12"/>
  <c r="H35" i="12"/>
  <c r="H100" i="12"/>
  <c r="H146" i="12"/>
  <c r="H64" i="12"/>
  <c r="H19" i="12"/>
  <c r="H116" i="12"/>
  <c r="H45" i="12"/>
  <c r="H36" i="12"/>
  <c r="H62" i="12"/>
  <c r="H57" i="12"/>
  <c r="H7" i="12"/>
  <c r="H115" i="12"/>
  <c r="H18" i="12"/>
  <c r="H58" i="12"/>
  <c r="H140" i="12"/>
  <c r="H95" i="12"/>
  <c r="H32" i="12"/>
  <c r="H47" i="12"/>
  <c r="H21" i="12"/>
  <c r="H23" i="12"/>
  <c r="H14" i="12"/>
  <c r="H49" i="12"/>
  <c r="H148" i="12"/>
  <c r="H9" i="12"/>
  <c r="H73" i="12"/>
  <c r="H12" i="12"/>
  <c r="H38" i="12"/>
  <c r="H92" i="12"/>
  <c r="H109" i="12"/>
  <c r="H108" i="12"/>
  <c r="H69" i="12"/>
  <c r="H66" i="12"/>
  <c r="H122" i="12"/>
  <c r="H110" i="12"/>
  <c r="H41" i="12"/>
  <c r="H129" i="12"/>
  <c r="H149" i="11"/>
  <c r="H53" i="11"/>
  <c r="H58" i="8"/>
  <c r="H135" i="8"/>
  <c r="H113" i="8"/>
  <c r="H110" i="8"/>
  <c r="H41" i="8"/>
  <c r="H106" i="8"/>
  <c r="H51" i="8"/>
  <c r="H89" i="8"/>
  <c r="H144" i="8"/>
  <c r="H143" i="8"/>
  <c r="H7" i="8"/>
  <c r="H129" i="8"/>
  <c r="H103" i="8"/>
  <c r="H95" i="8"/>
  <c r="H32" i="8"/>
  <c r="H23" i="8"/>
  <c r="H49" i="8"/>
  <c r="H9" i="8"/>
  <c r="H73" i="8"/>
  <c r="H92" i="8"/>
  <c r="H108" i="8"/>
  <c r="H66" i="8"/>
  <c r="H122" i="8"/>
  <c r="H126" i="8"/>
  <c r="H134" i="8"/>
  <c r="H22" i="8"/>
  <c r="H78" i="8"/>
  <c r="H40" i="8"/>
  <c r="H27" i="8"/>
  <c r="H85" i="8"/>
  <c r="H137" i="8"/>
  <c r="H70" i="8"/>
  <c r="H6" i="8"/>
  <c r="H96" i="8"/>
  <c r="H105" i="8"/>
  <c r="H124" i="8"/>
  <c r="H31" i="8"/>
  <c r="H65" i="8"/>
  <c r="H15" i="8"/>
  <c r="H76" i="8"/>
  <c r="H139" i="8"/>
  <c r="H50" i="8"/>
  <c r="H17" i="8"/>
  <c r="H133" i="8"/>
  <c r="H118" i="8"/>
  <c r="H111" i="8"/>
  <c r="H16" i="8"/>
  <c r="H88" i="8"/>
  <c r="H75" i="8"/>
  <c r="H35" i="8"/>
  <c r="H100" i="8"/>
  <c r="H146" i="8"/>
  <c r="H64" i="8"/>
  <c r="H19" i="8"/>
  <c r="H116" i="8"/>
  <c r="H45" i="8"/>
  <c r="H36" i="8"/>
  <c r="H62" i="8"/>
  <c r="H33" i="8"/>
  <c r="H99" i="8"/>
  <c r="H57" i="8"/>
  <c r="H115" i="8"/>
  <c r="H18" i="8"/>
  <c r="H140" i="8"/>
  <c r="H47" i="8"/>
  <c r="H21" i="8"/>
  <c r="H14" i="8"/>
  <c r="H148" i="8"/>
  <c r="H12" i="8"/>
  <c r="H38" i="8"/>
  <c r="H109" i="8"/>
  <c r="H69" i="8"/>
  <c r="H44" i="8"/>
  <c r="C2" i="35" s="1"/>
  <c r="H131" i="8"/>
  <c r="H2" i="8"/>
  <c r="H83" i="8"/>
  <c r="H151" i="8"/>
  <c r="H82" i="8"/>
  <c r="H150" i="8"/>
  <c r="H141" i="8"/>
  <c r="H119" i="8"/>
  <c r="H11" i="8"/>
  <c r="H87" i="8"/>
  <c r="H60" i="8"/>
  <c r="H117" i="8"/>
  <c r="H3" i="8"/>
  <c r="H46" i="8"/>
  <c r="H97" i="8"/>
  <c r="H24" i="8"/>
  <c r="H59" i="8"/>
  <c r="H4" i="8"/>
  <c r="H91" i="8"/>
  <c r="H138" i="8"/>
  <c r="H34" i="8"/>
  <c r="H90" i="8"/>
  <c r="H104" i="8"/>
  <c r="H56" i="8"/>
  <c r="H67" i="8"/>
  <c r="H125" i="8"/>
  <c r="H39" i="8"/>
  <c r="H71" i="8"/>
  <c r="H80" i="8"/>
  <c r="H10" i="8"/>
  <c r="H145" i="8"/>
  <c r="H112" i="8"/>
  <c r="H132" i="8"/>
  <c r="H142" i="8"/>
  <c r="H48" i="8"/>
  <c r="H63" i="8"/>
  <c r="H25" i="8"/>
  <c r="H98" i="8"/>
  <c r="H44" i="11"/>
  <c r="D2" i="35" s="1"/>
  <c r="H126" i="11"/>
  <c r="H134" i="11"/>
  <c r="H131" i="11"/>
  <c r="H22" i="11"/>
  <c r="H78" i="11"/>
  <c r="H40" i="11"/>
  <c r="H27" i="11"/>
  <c r="H85" i="11"/>
  <c r="H137" i="11"/>
  <c r="H70" i="11"/>
  <c r="H6" i="11"/>
  <c r="H96" i="11"/>
  <c r="H105" i="11"/>
  <c r="H124" i="11"/>
  <c r="H31" i="11"/>
  <c r="H65" i="11"/>
  <c r="H15" i="11"/>
  <c r="H76" i="11"/>
  <c r="H139" i="11"/>
  <c r="H50" i="11"/>
  <c r="H17" i="11"/>
  <c r="H133" i="11"/>
  <c r="H118" i="11"/>
  <c r="H111" i="11"/>
  <c r="H16" i="11"/>
  <c r="H88" i="11"/>
  <c r="H75" i="11"/>
  <c r="H35" i="11"/>
  <c r="H100" i="11"/>
  <c r="H146" i="11"/>
  <c r="H64" i="11"/>
  <c r="H19" i="11"/>
  <c r="H116" i="11"/>
  <c r="H45" i="11"/>
  <c r="H36" i="11"/>
  <c r="H62" i="11"/>
  <c r="H33" i="11"/>
  <c r="H99" i="11"/>
  <c r="H57" i="11"/>
  <c r="H2" i="11"/>
  <c r="H83" i="11"/>
  <c r="H151" i="11"/>
  <c r="H82" i="11"/>
  <c r="H150" i="11"/>
  <c r="H141" i="11"/>
  <c r="H119" i="11"/>
  <c r="H11" i="11"/>
  <c r="H87" i="11"/>
  <c r="H60" i="11"/>
  <c r="H117" i="11"/>
  <c r="H3" i="11"/>
  <c r="H46" i="11"/>
  <c r="H97" i="11"/>
  <c r="H24" i="11"/>
  <c r="H59" i="11"/>
  <c r="H4" i="11"/>
  <c r="H91" i="11"/>
  <c r="H138" i="11"/>
  <c r="H34" i="11"/>
  <c r="H90" i="11"/>
  <c r="H104" i="11"/>
  <c r="H56" i="11"/>
  <c r="H67" i="11"/>
  <c r="H125" i="11"/>
  <c r="H39" i="11"/>
  <c r="H71" i="11"/>
  <c r="H80" i="11"/>
  <c r="H10" i="11"/>
  <c r="H145" i="11"/>
  <c r="H112" i="11"/>
  <c r="H132" i="11"/>
  <c r="H142" i="11"/>
  <c r="H48" i="11"/>
  <c r="H63" i="11"/>
  <c r="H25" i="11"/>
  <c r="H98" i="11"/>
  <c r="H77" i="11"/>
  <c r="H136" i="11"/>
  <c r="H43" i="11"/>
  <c r="H128" i="11"/>
  <c r="H61" i="11"/>
  <c r="H94" i="11"/>
  <c r="H52" i="11"/>
  <c r="H101" i="11"/>
  <c r="H123" i="11"/>
  <c r="H147" i="11"/>
  <c r="H74" i="11"/>
  <c r="H68" i="11"/>
  <c r="H20" i="11"/>
  <c r="H29" i="11"/>
  <c r="H93" i="11"/>
  <c r="H102" i="11"/>
  <c r="H84" i="11"/>
  <c r="H55" i="11"/>
  <c r="H79" i="11"/>
  <c r="H114" i="11"/>
  <c r="H107" i="11"/>
  <c r="H54" i="11"/>
  <c r="H42" i="11"/>
  <c r="H72" i="11"/>
  <c r="H5" i="11"/>
  <c r="H30" i="11"/>
  <c r="H121" i="11"/>
  <c r="H120" i="11"/>
  <c r="H127" i="11"/>
  <c r="H28" i="11"/>
  <c r="H86" i="11"/>
  <c r="H13" i="11"/>
  <c r="H81" i="11"/>
  <c r="H8" i="11"/>
  <c r="H130" i="11"/>
  <c r="H37" i="11"/>
  <c r="H134" i="12"/>
  <c r="H83" i="12"/>
  <c r="H151" i="12"/>
  <c r="H82" i="12"/>
  <c r="H150" i="12"/>
  <c r="H141" i="12"/>
  <c r="H119" i="12"/>
  <c r="H11" i="12"/>
  <c r="H87" i="12"/>
  <c r="H60" i="12"/>
  <c r="H117" i="12"/>
  <c r="H3" i="12"/>
  <c r="H46" i="12"/>
  <c r="H97" i="12"/>
  <c r="H24" i="12"/>
  <c r="H59" i="12"/>
  <c r="H4" i="12"/>
  <c r="H91" i="12"/>
  <c r="H138" i="12"/>
  <c r="H34" i="12"/>
  <c r="H90" i="12"/>
  <c r="H104" i="12"/>
  <c r="H56" i="12"/>
  <c r="H67" i="12"/>
  <c r="H125" i="12"/>
  <c r="H39" i="12"/>
  <c r="H71" i="12"/>
  <c r="H80" i="12"/>
  <c r="H10" i="12"/>
  <c r="H145" i="12"/>
  <c r="H112" i="12"/>
  <c r="H132" i="12"/>
  <c r="H142" i="12"/>
  <c r="H48" i="12"/>
  <c r="H63" i="12"/>
  <c r="H25" i="12"/>
  <c r="H98" i="12"/>
  <c r="H126" i="12"/>
  <c r="H149" i="12"/>
  <c r="H136" i="12"/>
  <c r="H43" i="12"/>
  <c r="H128" i="12"/>
  <c r="H61" i="12"/>
  <c r="H94" i="12"/>
  <c r="H52" i="12"/>
  <c r="H101" i="12"/>
  <c r="H123" i="12"/>
  <c r="H147" i="12"/>
  <c r="H74" i="12"/>
  <c r="H68" i="12"/>
  <c r="H20" i="12"/>
  <c r="H29" i="12"/>
  <c r="H93" i="12"/>
  <c r="H102" i="12"/>
  <c r="H84" i="12"/>
  <c r="H55" i="12"/>
  <c r="H79" i="12"/>
  <c r="H114" i="12"/>
  <c r="H107" i="12"/>
  <c r="H54" i="12"/>
  <c r="H42" i="12"/>
  <c r="H72" i="12"/>
  <c r="H5" i="12"/>
  <c r="H30" i="12"/>
  <c r="H121" i="12"/>
  <c r="H120" i="12"/>
  <c r="H127" i="12"/>
  <c r="H28" i="12"/>
  <c r="H86" i="12"/>
  <c r="H13" i="12"/>
  <c r="H81" i="12"/>
  <c r="H8" i="12"/>
  <c r="H130" i="12"/>
  <c r="H37" i="12"/>
  <c r="H103" i="12"/>
  <c r="I2" i="35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D12FBD4-7944-4E9A-AC61-E68B966ADC1D}" keepAlive="1" name="Query - 2015" description="Connection to the '2015' query in the workbook." type="5" refreshedVersion="6" background="1" saveData="1">
    <dbPr connection="Provider=Microsoft.Mashup.OleDb.1;Data Source=$Workbook$;Location=2015;Extended Properties=&quot;&quot;" command="SELECT * FROM [2015]"/>
  </connection>
  <connection id="2" xr16:uid="{852F4101-024E-4437-A83C-04C0848B2F1B}" keepAlive="1" name="Query - 2016" description="Connection to the '2016' query in the workbook." type="5" refreshedVersion="6" background="1" saveData="1">
    <dbPr connection="Provider=Microsoft.Mashup.OleDb.1;Data Source=$Workbook$;Location=2016;Extended Properties=&quot;&quot;" command="SELECT * FROM [2016]"/>
  </connection>
  <connection id="3" xr16:uid="{37983921-97CF-4E13-818F-418FABFB224B}" keepAlive="1" name="Query - 2017" description="Connection to the '2017' query in the workbook." type="5" refreshedVersion="6" background="1" saveData="1">
    <dbPr connection="Provider=Microsoft.Mashup.OleDb.1;Data Source=$Workbook$;Location=2017;Extended Properties=&quot;&quot;" command="SELECT * FROM [2017]"/>
  </connection>
  <connection id="4" xr16:uid="{0FDB3E40-F22E-452F-930C-EBEB1B195E4F}" keepAlive="1" name="Query - 2018" description="Connection to the '2018' query in the workbook." type="5" refreshedVersion="6" background="1" saveData="1">
    <dbPr connection="Provider=Microsoft.Mashup.OleDb.1;Data Source=$Workbook$;Location=2018;Extended Properties=&quot;&quot;" command="SELECT * FROM [2018]"/>
  </connection>
  <connection id="5" xr16:uid="{05322B9E-8ABF-4A6A-9D9C-C90F62CF2CC2}" keepAlive="1" name="Query - 2019" description="Connection to the '2019' query in the workbook." type="5" refreshedVersion="6" background="1" saveData="1">
    <dbPr connection="Provider=Microsoft.Mashup.OleDb.1;Data Source=$Workbook$;Location=2019;Extended Properties=&quot;&quot;" command="SELECT * FROM [2019]"/>
  </connection>
</connections>
</file>

<file path=xl/sharedStrings.xml><?xml version="1.0" encoding="utf-8"?>
<sst xmlns="http://schemas.openxmlformats.org/spreadsheetml/2006/main" count="3611" uniqueCount="267">
  <si>
    <t>Country</t>
  </si>
  <si>
    <t>Region</t>
  </si>
  <si>
    <t>Happiness Rank</t>
  </si>
  <si>
    <t>Happiness Score</t>
  </si>
  <si>
    <t>Standard Error</t>
  </si>
  <si>
    <t>Freedom</t>
  </si>
  <si>
    <t>Generosity</t>
  </si>
  <si>
    <t>Dystopia Residual</t>
  </si>
  <si>
    <t>Switzerland</t>
  </si>
  <si>
    <t>Western Europe</t>
  </si>
  <si>
    <t>Iceland</t>
  </si>
  <si>
    <t>Denmark</t>
  </si>
  <si>
    <t>Norway</t>
  </si>
  <si>
    <t>Canada</t>
  </si>
  <si>
    <t>North America</t>
  </si>
  <si>
    <t>Finland</t>
  </si>
  <si>
    <t>Netherlands</t>
  </si>
  <si>
    <t>Sweden</t>
  </si>
  <si>
    <t>New Zealand</t>
  </si>
  <si>
    <t>Australia and New Zealand</t>
  </si>
  <si>
    <t>Australia</t>
  </si>
  <si>
    <t>Israel</t>
  </si>
  <si>
    <t>Middle East and Northern Africa</t>
  </si>
  <si>
    <t>Costa Rica</t>
  </si>
  <si>
    <t>Latin America and Caribbean</t>
  </si>
  <si>
    <t>Austria</t>
  </si>
  <si>
    <t>Mexico</t>
  </si>
  <si>
    <t>United States</t>
  </si>
  <si>
    <t>Brazil</t>
  </si>
  <si>
    <t>Luxembourg</t>
  </si>
  <si>
    <t>Ireland</t>
  </si>
  <si>
    <t>Belgium</t>
  </si>
  <si>
    <t>United Arab Emirates</t>
  </si>
  <si>
    <t>United Kingdom</t>
  </si>
  <si>
    <t>Oman</t>
  </si>
  <si>
    <t>Venezuela</t>
  </si>
  <si>
    <t>Singapore</t>
  </si>
  <si>
    <t>Southeastern Asia</t>
  </si>
  <si>
    <t>Panama</t>
  </si>
  <si>
    <t>Germany</t>
  </si>
  <si>
    <t>Chile</t>
  </si>
  <si>
    <t>Qatar</t>
  </si>
  <si>
    <t>France</t>
  </si>
  <si>
    <t>Argentina</t>
  </si>
  <si>
    <t>Czech Republic</t>
  </si>
  <si>
    <t>Central and Eastern Europe</t>
  </si>
  <si>
    <t>Uruguay</t>
  </si>
  <si>
    <t>Colombia</t>
  </si>
  <si>
    <t>Thailand</t>
  </si>
  <si>
    <t>Saudi Arabia</t>
  </si>
  <si>
    <t>Spain</t>
  </si>
  <si>
    <t>Malta</t>
  </si>
  <si>
    <t>Taiwan</t>
  </si>
  <si>
    <t>Eastern Asia</t>
  </si>
  <si>
    <t>Kuwait</t>
  </si>
  <si>
    <t>Suriname</t>
  </si>
  <si>
    <t>Trinidad and Tobago</t>
  </si>
  <si>
    <t>El Salvador</t>
  </si>
  <si>
    <t>Guatemala</t>
  </si>
  <si>
    <t>Uzbekistan</t>
  </si>
  <si>
    <t>Slovakia</t>
  </si>
  <si>
    <t>Japan</t>
  </si>
  <si>
    <t>South Korea</t>
  </si>
  <si>
    <t>Ecuador</t>
  </si>
  <si>
    <t>Bahrain</t>
  </si>
  <si>
    <t>Italy</t>
  </si>
  <si>
    <t>Bolivia</t>
  </si>
  <si>
    <t>Moldova</t>
  </si>
  <si>
    <t>Paraguay</t>
  </si>
  <si>
    <t>Kazakhstan</t>
  </si>
  <si>
    <t>Slovenia</t>
  </si>
  <si>
    <t>Lithuania</t>
  </si>
  <si>
    <t>Nicaragua</t>
  </si>
  <si>
    <t>Peru</t>
  </si>
  <si>
    <t>Belarus</t>
  </si>
  <si>
    <t>Poland</t>
  </si>
  <si>
    <t>Malaysia</t>
  </si>
  <si>
    <t>Croatia</t>
  </si>
  <si>
    <t>Libya</t>
  </si>
  <si>
    <t>Russia</t>
  </si>
  <si>
    <t>Jamaica</t>
  </si>
  <si>
    <t>North Cyprus</t>
  </si>
  <si>
    <t>Cyprus</t>
  </si>
  <si>
    <t>Algeria</t>
  </si>
  <si>
    <t>Kosovo</t>
  </si>
  <si>
    <t>Turkmenistan</t>
  </si>
  <si>
    <t>Mauritius</t>
  </si>
  <si>
    <t>Sub-Saharan Africa</t>
  </si>
  <si>
    <t>Hong Kong</t>
  </si>
  <si>
    <t>Estonia</t>
  </si>
  <si>
    <t>Indonesia</t>
  </si>
  <si>
    <t>Vietnam</t>
  </si>
  <si>
    <t>Turkey</t>
  </si>
  <si>
    <t>Kyrgyzstan</t>
  </si>
  <si>
    <t>Nigeria</t>
  </si>
  <si>
    <t>Bhutan</t>
  </si>
  <si>
    <t>Southern Asia</t>
  </si>
  <si>
    <t>Azerbaijan</t>
  </si>
  <si>
    <t>Pakistan</t>
  </si>
  <si>
    <t>Jordan</t>
  </si>
  <si>
    <t>Montenegro</t>
  </si>
  <si>
    <t>China</t>
  </si>
  <si>
    <t>Zambia</t>
  </si>
  <si>
    <t>Romania</t>
  </si>
  <si>
    <t>Serbia</t>
  </si>
  <si>
    <t>Portugal</t>
  </si>
  <si>
    <t>Latvia</t>
  </si>
  <si>
    <t>Philippines</t>
  </si>
  <si>
    <t>Somaliland region</t>
  </si>
  <si>
    <t>Morocco</t>
  </si>
  <si>
    <t>Macedonia</t>
  </si>
  <si>
    <t>Mozambique</t>
  </si>
  <si>
    <t>Albania</t>
  </si>
  <si>
    <t>Bosnia and Herzegovina</t>
  </si>
  <si>
    <t>Lesotho</t>
  </si>
  <si>
    <t>Dominican Republic</t>
  </si>
  <si>
    <t>Laos</t>
  </si>
  <si>
    <t>Mongolia</t>
  </si>
  <si>
    <t>Swaziland</t>
  </si>
  <si>
    <t>Greece</t>
  </si>
  <si>
    <t>Lebanon</t>
  </si>
  <si>
    <t>Hungary</t>
  </si>
  <si>
    <t>Honduras</t>
  </si>
  <si>
    <t>Tajikistan</t>
  </si>
  <si>
    <t>Tunisia</t>
  </si>
  <si>
    <t>Palestinian Territories</t>
  </si>
  <si>
    <t>Bangladesh</t>
  </si>
  <si>
    <t>Iran</t>
  </si>
  <si>
    <t>Ukraine</t>
  </si>
  <si>
    <t>Iraq</t>
  </si>
  <si>
    <t>South Africa</t>
  </si>
  <si>
    <t>Ghana</t>
  </si>
  <si>
    <t>Zimbabwe</t>
  </si>
  <si>
    <t>Liberia</t>
  </si>
  <si>
    <t>India</t>
  </si>
  <si>
    <t>Sudan</t>
  </si>
  <si>
    <t>Haiti</t>
  </si>
  <si>
    <t>Congo (Kinshasa)</t>
  </si>
  <si>
    <t>Nepal</t>
  </si>
  <si>
    <t>Ethiopia</t>
  </si>
  <si>
    <t>Sierra Leone</t>
  </si>
  <si>
    <t>Mauritania</t>
  </si>
  <si>
    <t>Kenya</t>
  </si>
  <si>
    <t>Djibouti</t>
  </si>
  <si>
    <t>Armenia</t>
  </si>
  <si>
    <t>Botswana</t>
  </si>
  <si>
    <t>Myanmar</t>
  </si>
  <si>
    <t>Georgia</t>
  </si>
  <si>
    <t>Malawi</t>
  </si>
  <si>
    <t>Sri Lanka</t>
  </si>
  <si>
    <t>Cameroon</t>
  </si>
  <si>
    <t>Bulgaria</t>
  </si>
  <si>
    <t>Egypt</t>
  </si>
  <si>
    <t>Yemen</t>
  </si>
  <si>
    <t>Angola</t>
  </si>
  <si>
    <t>Mali</t>
  </si>
  <si>
    <t>Congo (Brazzaville)</t>
  </si>
  <si>
    <t>Comoros</t>
  </si>
  <si>
    <t>Uganda</t>
  </si>
  <si>
    <t>Senegal</t>
  </si>
  <si>
    <t>Gabon</t>
  </si>
  <si>
    <t>Niger</t>
  </si>
  <si>
    <t>Cambodia</t>
  </si>
  <si>
    <t>Tanzania</t>
  </si>
  <si>
    <t>Madagascar</t>
  </si>
  <si>
    <t>Central African Republic</t>
  </si>
  <si>
    <t>Chad</t>
  </si>
  <si>
    <t>Guinea</t>
  </si>
  <si>
    <t>Ivory Coast</t>
  </si>
  <si>
    <t>Burkina Faso</t>
  </si>
  <si>
    <t>Afghanistan</t>
  </si>
  <si>
    <t>Rwanda</t>
  </si>
  <si>
    <t>Benin</t>
  </si>
  <si>
    <t>Syria</t>
  </si>
  <si>
    <t>Burundi</t>
  </si>
  <si>
    <t>Togo</t>
  </si>
  <si>
    <t>Lower Confidence Interval</t>
  </si>
  <si>
    <t>Upper Confidence Interval</t>
  </si>
  <si>
    <t>Puerto Rico</t>
  </si>
  <si>
    <t>Belize</t>
  </si>
  <si>
    <t>Somalia</t>
  </si>
  <si>
    <t>Somaliland Region</t>
  </si>
  <si>
    <t>Namibia</t>
  </si>
  <si>
    <t>South Sudan</t>
  </si>
  <si>
    <t>Happiness.Rank</t>
  </si>
  <si>
    <t>Happiness.Score</t>
  </si>
  <si>
    <t>Whisker.high</t>
  </si>
  <si>
    <t>Whisker.low</t>
  </si>
  <si>
    <t>Dystopia.Residual</t>
  </si>
  <si>
    <t>Overall rank</t>
  </si>
  <si>
    <t>Country or region</t>
  </si>
  <si>
    <t>Score</t>
  </si>
  <si>
    <t>GDP per capita</t>
  </si>
  <si>
    <t>Social support</t>
  </si>
  <si>
    <t>Healthy life expectancy</t>
  </si>
  <si>
    <t>Freedom to make life choices</t>
  </si>
  <si>
    <t>Perceptions of corruption</t>
  </si>
  <si>
    <t>Trinidad &amp; Tobago</t>
  </si>
  <si>
    <t>Northern Cyprus</t>
  </si>
  <si>
    <t>North Macedonia</t>
  </si>
  <si>
    <t>Gambia</t>
  </si>
  <si>
    <t xml:space="preserve">Dystopia residuals </t>
  </si>
  <si>
    <t>GABON</t>
  </si>
  <si>
    <t xml:space="preserve">GDP per capita </t>
  </si>
  <si>
    <t xml:space="preserve">Health </t>
  </si>
  <si>
    <t xml:space="preserve">Trust </t>
  </si>
  <si>
    <t>Dystopia</t>
  </si>
  <si>
    <t>GDP per Capita</t>
  </si>
  <si>
    <t>Health</t>
  </si>
  <si>
    <t>Trust</t>
  </si>
  <si>
    <t>Healthy</t>
  </si>
  <si>
    <t>SUMMARY OUTPUT</t>
  </si>
  <si>
    <t>Regression Statistics</t>
  </si>
  <si>
    <t>Multiple R</t>
  </si>
  <si>
    <t>R Square</t>
  </si>
  <si>
    <t>Adjusted R Square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</si>
  <si>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</si>
  <si>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</si>
  <si>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</si>
  <si>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</si>
  <si>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</si>
  <si>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</si>
  <si>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</si>
  <si>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</si>
  <si>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</si>
  <si>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</si>
  <si>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</si>
  <si>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</si>
  <si>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</si>
  <si>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</si>
  <si>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 xml:space="preserve">VIF </t>
  </si>
  <si>
    <t xml:space="preserve">GDP </t>
  </si>
  <si>
    <t xml:space="preserve">SOCIAL SUPPORT </t>
  </si>
  <si>
    <t>HEALTH</t>
  </si>
  <si>
    <t xml:space="preserve">FREEDOM </t>
  </si>
  <si>
    <t xml:space="preserve">GENEROSITY </t>
  </si>
  <si>
    <t xml:space="preserve">TRUST </t>
  </si>
  <si>
    <t>DYSTOPIA</t>
  </si>
  <si>
    <t xml:space="preserve">Czech Republic </t>
  </si>
  <si>
    <t xml:space="preserve">Mongolia </t>
  </si>
  <si>
    <t>Year</t>
  </si>
  <si>
    <t>Ranking</t>
  </si>
  <si>
    <t>HAPPINESS RANK 2020</t>
  </si>
  <si>
    <t xml:space="preserve">CHANGE IN THE RANK </t>
  </si>
  <si>
    <t xml:space="preserve">Healthy </t>
  </si>
  <si>
    <t xml:space="preserve">Dystopia </t>
  </si>
  <si>
    <t>Lower 95%</t>
  </si>
  <si>
    <t>Upper 95%</t>
  </si>
  <si>
    <t>Lower 95.0%</t>
  </si>
  <si>
    <t>Upper 95.0%</t>
  </si>
  <si>
    <t>HAPPINESS SCORE 2020</t>
  </si>
  <si>
    <t xml:space="preserve">SUMMARY OUTPUT GDP PER CAPITA </t>
  </si>
  <si>
    <t>SUMMARY OUTPUT SOCIAL SUPPORT</t>
  </si>
  <si>
    <t xml:space="preserve">SUMMARY OUTPUT HELATH </t>
  </si>
  <si>
    <t>SUMMARY OUTPUT FREEDOM</t>
  </si>
  <si>
    <t>SUMMARY OUTPUT Generosity</t>
  </si>
  <si>
    <t>SUMMARY OUTPUT Trust</t>
  </si>
  <si>
    <t>Explanatory variables</t>
  </si>
  <si>
    <t>SUMMARY OUTPUT GDP</t>
  </si>
  <si>
    <t>SUMMARY OUTPUT SSUP</t>
  </si>
  <si>
    <t>SUMMARY OUTPUT HEALTH</t>
  </si>
  <si>
    <t>SUMMARY OUTPUT FDOM</t>
  </si>
  <si>
    <t>SUMMARY OUTPUT GENE</t>
  </si>
  <si>
    <t>SUMMARY OUTPUT TRUST</t>
  </si>
  <si>
    <t>SUMMARY OUTPUT DYS</t>
  </si>
  <si>
    <t xml:space="preserve">SUMMARY OUTPUT HEALTH </t>
  </si>
  <si>
    <t>HAPPINESS RANK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</si>
</sst>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0"/>
    <numFmt numFmtId="165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0"/>
      <name val="Times New Roman"/>
      <family val="1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/>
        <bgColor theme="9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2">
    <xf numFmtId="0" fontId="0" fillId="0" borderId="0" xfId="0"/>
    <xf numFmtId="164" fontId="0" fillId="0" borderId="0" xfId="0" applyNumberFormat="1"/>
    <xf numFmtId="0" fontId="1" fillId="0" borderId="0" xfId="0" applyFont="1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3" fillId="2" borderId="0" xfId="0" applyFont="1" applyFill="1"/>
    <xf numFmtId="164" fontId="4" fillId="2" borderId="0" xfId="0" applyNumberFormat="1" applyFont="1" applyFill="1"/>
    <xf numFmtId="0" fontId="4" fillId="2" borderId="0" xfId="0" applyFont="1" applyFill="1"/>
    <xf numFmtId="1" fontId="3" fillId="0" borderId="0" xfId="0" applyNumberFormat="1" applyFont="1"/>
    <xf numFmtId="1" fontId="3" fillId="0" borderId="0" xfId="1" applyNumberFormat="1" applyFont="1"/>
    <xf numFmtId="49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165" fontId="4" fillId="0" borderId="0" xfId="0" applyNumberFormat="1" applyFont="1" applyAlignment="1">
      <alignment horizontal="left" vertical="top"/>
    </xf>
    <xf numFmtId="0" fontId="5" fillId="0" borderId="2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1" xfId="0" applyFont="1" applyFill="1" applyBorder="1" applyAlignment="1"/>
    <xf numFmtId="0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Fill="1" applyBorder="1" applyAlignment="1"/>
    <xf numFmtId="0" fontId="0" fillId="0" borderId="1" xfId="0" applyFill="1" applyBorder="1" applyAlignment="1"/>
    <xf numFmtId="0" fontId="7" fillId="0" borderId="2" xfId="0" applyFont="1" applyFill="1" applyBorder="1" applyAlignment="1">
      <alignment horizontal="center"/>
    </xf>
    <xf numFmtId="0" fontId="3" fillId="0" borderId="0" xfId="0" applyFont="1" applyAlignment="1">
      <alignment horizontal="right" vertical="top"/>
    </xf>
    <xf numFmtId="0" fontId="3" fillId="0" borderId="0" xfId="0" applyFont="1" applyBorder="1" applyAlignment="1">
      <alignment horizontal="righ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165" fontId="4" fillId="0" borderId="0" xfId="0" applyNumberFormat="1" applyFont="1" applyFill="1" applyBorder="1" applyAlignment="1"/>
    <xf numFmtId="165" fontId="4" fillId="0" borderId="1" xfId="0" applyNumberFormat="1" applyFont="1" applyFill="1" applyBorder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4" fillId="3" borderId="4" xfId="0" applyFont="1" applyFill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6" fillId="4" borderId="3" xfId="0" applyFont="1" applyFill="1" applyBorder="1" applyAlignment="1">
      <alignment horizontal="left" vertical="top"/>
    </xf>
    <xf numFmtId="0" fontId="4" fillId="3" borderId="3" xfId="0" applyFont="1" applyFill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164" fontId="4" fillId="0" borderId="0" xfId="0" applyNumberFormat="1" applyFont="1" applyAlignment="1">
      <alignment horizontal="center" vertical="center"/>
    </xf>
    <xf numFmtId="165" fontId="6" fillId="4" borderId="3" xfId="0" applyNumberFormat="1" applyFont="1" applyFill="1" applyBorder="1" applyAlignment="1">
      <alignment horizontal="left" vertical="top"/>
    </xf>
    <xf numFmtId="165" fontId="4" fillId="3" borderId="3" xfId="0" applyNumberFormat="1" applyFont="1" applyFill="1" applyBorder="1" applyAlignment="1">
      <alignment horizontal="left" vertical="top"/>
    </xf>
    <xf numFmtId="165" fontId="4" fillId="0" borderId="3" xfId="0" applyNumberFormat="1" applyFont="1" applyBorder="1" applyAlignment="1">
      <alignment horizontal="left" vertical="top"/>
    </xf>
    <xf numFmtId="165" fontId="4" fillId="5" borderId="0" xfId="0" applyNumberFormat="1" applyFont="1" applyFill="1" applyBorder="1" applyAlignme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7" fillId="0" borderId="2" xfId="0" applyFont="1" applyFill="1" applyBorder="1" applyAlignment="1">
      <alignment horizontal="centerContinuous"/>
    </xf>
    <xf numFmtId="0" fontId="4" fillId="0" borderId="0" xfId="0" applyFont="1" applyBorder="1" applyAlignment="1">
      <alignment horizontal="center" vertical="top"/>
    </xf>
    <xf numFmtId="2" fontId="4" fillId="0" borderId="0" xfId="0" applyNumberFormat="1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5" fillId="0" borderId="0" xfId="0" applyFont="1"/>
    <xf numFmtId="0" fontId="0" fillId="0" borderId="0" xfId="0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/>
    <xf numFmtId="164" fontId="4" fillId="0" borderId="1" xfId="0" applyNumberFormat="1" applyFont="1" applyBorder="1" applyAlignment="1">
      <alignment horizontal="center" vertical="center"/>
    </xf>
    <xf numFmtId="0" fontId="4" fillId="0" borderId="5" xfId="0" applyFont="1" applyFill="1" applyBorder="1" applyAlignment="1"/>
    <xf numFmtId="2" fontId="4" fillId="0" borderId="5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165" fontId="3" fillId="0" borderId="0" xfId="0" applyNumberFormat="1" applyFont="1" applyAlignment="1">
      <alignment horizontal="left" vertical="top"/>
    </xf>
  </cellXfs>
  <cellStyles count="2">
    <cellStyle name="Comma" xfId="1" builtinId="3"/>
    <cellStyle name="Normal" xfId="0" builtinId="0"/>
  </cellStyles>
  <dxfs count="55"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0" formatCode="General"/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30" formatCode="@"/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0" formatCode="General"/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30" formatCode="@"/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5" formatCode="0.000"/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5" formatCode="0.000"/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5" formatCode="0.000"/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5" formatCode="0.000"/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5" formatCode="0.000"/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5" formatCode="0.000"/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5" formatCode="0.000"/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5" formatCode="0.000"/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0" formatCode="General"/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30" formatCode="@"/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30" formatCode="@"/>
      <alignment horizontal="left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onnections" Target="connection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613F12F6-7628-4511-B047-442CB371B3F4}" autoFormatId="16" applyNumberFormats="0" applyBorderFormats="0" applyFontFormats="0" applyPatternFormats="0" applyAlignmentFormats="0" applyWidthHeightFormats="0">
  <queryTableRefresh nextId="13">
    <queryTableFields count="12">
      <queryTableField id="1" name="Country" tableColumnId="1"/>
      <queryTableField id="2" name="Region" tableColumnId="2"/>
      <queryTableField id="3" name="Happiness Rank" tableColumnId="3"/>
      <queryTableField id="4" name="Happiness Score" tableColumnId="4"/>
      <queryTableField id="5" name="Standard Error" tableColumnId="5"/>
      <queryTableField id="6" name="Economy (GDP per Capita)" tableColumnId="6"/>
      <queryTableField id="7" name="Family" tableColumnId="7"/>
      <queryTableField id="8" name="Health (Life Expectancy)" tableColumnId="8"/>
      <queryTableField id="9" name="Freedom" tableColumnId="9"/>
      <queryTableField id="10" name="Trust (Government Corruption)" tableColumnId="10"/>
      <queryTableField id="11" name="Generosity" tableColumnId="11"/>
      <queryTableField id="12" name="Dystopia Residual" tableColumnId="12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E6A6BEC6-8A4B-446B-A61F-ABE3EA23E2BF}" autoFormatId="16" applyNumberFormats="0" applyBorderFormats="0" applyFontFormats="0" applyPatternFormats="0" applyAlignmentFormats="0" applyWidthHeightFormats="0">
  <queryTableRefresh nextId="14">
    <queryTableFields count="13">
      <queryTableField id="1" name="Country" tableColumnId="1"/>
      <queryTableField id="2" name="Region" tableColumnId="2"/>
      <queryTableField id="3" name="Happiness Rank" tableColumnId="3"/>
      <queryTableField id="4" name="Happiness Score" tableColumnId="4"/>
      <queryTableField id="5" name="Lower Confidence Interval" tableColumnId="5"/>
      <queryTableField id="6" name="Upper Confidence Interval" tableColumnId="6"/>
      <queryTableField id="7" name="Economy (GDP per Capita)" tableColumnId="7"/>
      <queryTableField id="8" name="Family" tableColumnId="8"/>
      <queryTableField id="9" name="Health (Life Expectancy)" tableColumnId="9"/>
      <queryTableField id="10" name="Freedom" tableColumnId="10"/>
      <queryTableField id="11" name="Trust (Government Corruption)" tableColumnId="11"/>
      <queryTableField id="12" name="Generosity" tableColumnId="12"/>
      <queryTableField id="13" name="Dystopia Residual" tableColumnId="13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" xr16:uid="{B36D10FF-CD33-444B-8964-5EFB1C3DE21B}" autoFormatId="16" applyNumberFormats="0" applyBorderFormats="0" applyFontFormats="0" applyPatternFormats="0" applyAlignmentFormats="0" applyWidthHeightFormats="0">
  <queryTableRefresh nextId="13">
    <queryTableFields count="12">
      <queryTableField id="1" name="Country" tableColumnId="1"/>
      <queryTableField id="2" name="Happiness.Rank" tableColumnId="2"/>
      <queryTableField id="3" name="Happiness.Score" tableColumnId="3"/>
      <queryTableField id="4" name="Whisker.high" tableColumnId="4"/>
      <queryTableField id="5" name="Whisker.low" tableColumnId="5"/>
      <queryTableField id="6" name="Economy..GDP.per.Capita." tableColumnId="6"/>
      <queryTableField id="7" name="Family" tableColumnId="7"/>
      <queryTableField id="8" name="Health..Life.Expectancy." tableColumnId="8"/>
      <queryTableField id="9" name="Freedom" tableColumnId="9"/>
      <queryTableField id="10" name="Generosity" tableColumnId="10"/>
      <queryTableField id="11" name="Trust..Government.Corruption." tableColumnId="11"/>
      <queryTableField id="12" name="Dystopia.Residual" tableColumnId="12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" xr16:uid="{B9B03DC4-2B2F-4F72-B86C-226A7EF43BE8}" autoFormatId="16" applyNumberFormats="0" applyBorderFormats="0" applyFontFormats="0" applyPatternFormats="0" applyAlignmentFormats="0" applyWidthHeightFormats="0">
  <queryTableRefresh nextId="12" unboundColumnsRight="1">
    <queryTableFields count="10">
      <queryTableField id="2" name="Country or region" tableColumnId="2"/>
      <queryTableField id="10" dataBound="0" tableColumnId="1"/>
      <queryTableField id="3" name="Score" tableColumnId="3"/>
      <queryTableField id="4" name="GDP per capita" tableColumnId="4"/>
      <queryTableField id="5" name="Social support" tableColumnId="5"/>
      <queryTableField id="6" name="Healthy life expectancy" tableColumnId="6"/>
      <queryTableField id="7" name="Freedom to make life choices" tableColumnId="7"/>
      <queryTableField id="8" name="Generosity" tableColumnId="8"/>
      <queryTableField id="9" name="Perceptions of corruption" tableColumnId="9"/>
      <queryTableField id="11" dataBound="0" tableColumnId="10"/>
    </queryTableFields>
    <queryTableDeletedFields count="1">
      <deletedField name="Overall rank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C7D8998-5130-48BF-82C3-E4BA99CDE54C}" name="_2015" displayName="_2015" ref="A1:L162" tableType="queryTable" totalsRowShown="0" headerRowDxfId="13" dataDxfId="12">
  <autoFilter ref="A1:L162" xr:uid="{45C77860-4CE1-43B5-A8A9-40C5C9E47608}"/>
  <tableColumns count="12">
    <tableColumn id="1" xr3:uid="{7CDE418C-4D5E-4343-80FE-816B68A6EE9C}" uniqueName="1" name="Country" queryTableFieldId="1" dataDxfId="11"/>
    <tableColumn id="2" xr3:uid="{D91D0065-1544-4671-95D3-40B5E5FBA741}" uniqueName="2" name="Region" queryTableFieldId="2" dataDxfId="10"/>
    <tableColumn id="3" xr3:uid="{C77C3632-343D-4346-AFF4-5C867B5940A5}" uniqueName="3" name="Happiness Rank" queryTableFieldId="3" dataDxfId="9"/>
    <tableColumn id="4" xr3:uid="{BAA209FE-8048-4B8C-AD54-73A06A80B734}" uniqueName="4" name="Happiness Score" queryTableFieldId="4" dataDxfId="8"/>
    <tableColumn id="5" xr3:uid="{0BE8F041-5E13-4EFC-A3D9-644E188C2BC4}" uniqueName="5" name="Standard Error" queryTableFieldId="5" dataDxfId="7"/>
    <tableColumn id="6" xr3:uid="{D37B8B77-BE2C-4008-89FD-5B5DAEFBAED8}" uniqueName="6" name="GDP per capita" queryTableFieldId="6" dataDxfId="6"/>
    <tableColumn id="7" xr3:uid="{3B4C446D-09A0-427E-931E-AFBA4F5B34F6}" uniqueName="7" name="Social support" queryTableFieldId="7" dataDxfId="5"/>
    <tableColumn id="8" xr3:uid="{A722C55D-C8AF-4137-B403-B0CEB25970CE}" uniqueName="8" name="Health " queryTableFieldId="8" dataDxfId="4"/>
    <tableColumn id="9" xr3:uid="{680D36F9-BCB6-4940-9670-36CAC991F296}" uniqueName="9" name="Freedom" queryTableFieldId="9" dataDxfId="3"/>
    <tableColumn id="10" xr3:uid="{147CB13B-78B5-497C-995A-5283C7DC8F44}" uniqueName="10" name="Trust " queryTableFieldId="10" dataDxfId="2"/>
    <tableColumn id="11" xr3:uid="{D430BE37-45C7-41C7-88E0-9AD6FA8D6CB7}" uniqueName="11" name="Generosity" queryTableFieldId="11" dataDxfId="1"/>
    <tableColumn id="12" xr3:uid="{EBF6C1B6-CD20-4A1B-A2DC-8AEE4C780018}" uniqueName="12" name="Dystopia" queryTableFieldId="12" dataDxfId="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32FD082-9381-4A22-9279-9C21C8C632D1}" name="_2016" displayName="_2016" ref="A1:M158" tableType="queryTable" totalsRowShown="0" headerRowDxfId="15" dataDxfId="14">
  <autoFilter ref="A1:M158" xr:uid="{0C9CD879-5D21-4FAE-A561-7506EF07C883}"/>
  <tableColumns count="13">
    <tableColumn id="1" xr3:uid="{9A96B24F-D169-4596-B874-DFB6C2BF6F4C}" uniqueName="1" name="Country" queryTableFieldId="1" dataDxfId="28"/>
    <tableColumn id="2" xr3:uid="{60BE9B0A-A9CA-4EA4-8689-AD5065C1CF11}" uniqueName="2" name="Region" queryTableFieldId="2" dataDxfId="27"/>
    <tableColumn id="3" xr3:uid="{6BFB30C8-A671-4693-BD75-7B431D50A8EF}" uniqueName="3" name="Happiness Rank" queryTableFieldId="3" dataDxfId="26"/>
    <tableColumn id="4" xr3:uid="{F5C8C650-8AF1-4841-B598-29BE68AFA1FB}" uniqueName="4" name="Happiness Score" queryTableFieldId="4" dataDxfId="25"/>
    <tableColumn id="5" xr3:uid="{627636CA-D529-4E95-BFB7-ACF5E69BFFCD}" uniqueName="5" name="Lower Confidence Interval" queryTableFieldId="5" dataDxfId="24"/>
    <tableColumn id="6" xr3:uid="{00394174-49D4-433C-A7DA-BC8A691420E3}" uniqueName="6" name="Upper Confidence Interval" queryTableFieldId="6" dataDxfId="23"/>
    <tableColumn id="7" xr3:uid="{BA238929-AF70-4783-A17A-3C2CC7788BAB}" uniqueName="7" name="GDP per Capita" queryTableFieldId="7" dataDxfId="22"/>
    <tableColumn id="8" xr3:uid="{62977C56-9710-4BA4-B17D-E3E4BB7725D4}" uniqueName="8" name="Social support" queryTableFieldId="8" dataDxfId="21"/>
    <tableColumn id="9" xr3:uid="{CCE82454-0E5C-44EA-B088-D7147A6A8253}" uniqueName="9" name="Health" queryTableFieldId="9" dataDxfId="20"/>
    <tableColumn id="10" xr3:uid="{76572CFB-58F4-4C46-BA65-62FC2D0B96A6}" uniqueName="10" name="Freedom" queryTableFieldId="10" dataDxfId="19"/>
    <tableColumn id="11" xr3:uid="{7BB0EB67-B9D2-4DB5-8B38-5343FDBBB406}" uniqueName="11" name="Trust" queryTableFieldId="11" dataDxfId="18"/>
    <tableColumn id="12" xr3:uid="{B0C8ABCC-06AC-4F44-87C4-60F6C4FAB033}" uniqueName="12" name="Generosity" queryTableFieldId="12" dataDxfId="17"/>
    <tableColumn id="13" xr3:uid="{F080185D-FAA9-42C7-A2A3-A36891B460B9}" uniqueName="13" name="Dystopia" queryTableFieldId="13" dataDxfId="16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7EC772A-725B-4A64-AE4B-BDD54C1186D9}" name="_2017" displayName="_2017" ref="A1:L156" tableType="queryTable" totalsRowShown="0" headerRowDxfId="42" dataDxfId="41">
  <autoFilter ref="A1:L156" xr:uid="{3078ADB4-8D23-4EE5-9F55-C9A529906F5B}"/>
  <tableColumns count="12">
    <tableColumn id="1" xr3:uid="{9D497A69-6587-46C3-A05F-1FA0EB8059BE}" uniqueName="1" name="Country" queryTableFieldId="1" dataDxfId="54"/>
    <tableColumn id="2" xr3:uid="{0BF473DD-173E-4DE6-A0D5-89D0F01E12DD}" uniqueName="2" name="Happiness.Rank" queryTableFieldId="2" dataDxfId="53"/>
    <tableColumn id="3" xr3:uid="{B84E53F2-B88A-4124-9940-2150C57C802B}" uniqueName="3" name="Happiness.Score" queryTableFieldId="3" dataDxfId="52"/>
    <tableColumn id="4" xr3:uid="{38B93A1C-D4EA-483F-91C9-336222E02E14}" uniqueName="4" name="Whisker.high" queryTableFieldId="4" dataDxfId="51"/>
    <tableColumn id="5" xr3:uid="{CCAE76B6-BA30-45D6-A98E-69A7A5D0759A}" uniqueName="5" name="Whisker.low" queryTableFieldId="5" dataDxfId="50"/>
    <tableColumn id="6" xr3:uid="{46A27CFE-B3F4-4198-8C81-85826ABA32B0}" uniqueName="6" name="GDP per capita " queryTableFieldId="6" dataDxfId="49"/>
    <tableColumn id="7" xr3:uid="{4B4EE8AF-3B36-4662-AB26-8FD111B1305D}" uniqueName="7" name="Social support" queryTableFieldId="7" dataDxfId="48"/>
    <tableColumn id="8" xr3:uid="{68C9E36E-C995-459F-9168-44AB4C69F029}" uniqueName="8" name="Health " queryTableFieldId="8" dataDxfId="47"/>
    <tableColumn id="9" xr3:uid="{BD628FF7-5886-4ADA-A723-0B07F50E7C54}" uniqueName="9" name="Freedom" queryTableFieldId="9" dataDxfId="46"/>
    <tableColumn id="10" xr3:uid="{22BED1F8-76F6-4B2C-B619-753DBA1AD463}" uniqueName="10" name="Generosity" queryTableFieldId="10" dataDxfId="45"/>
    <tableColumn id="11" xr3:uid="{13125111-37A9-4586-8E12-EA1E8324B912}" uniqueName="11" name="Trust " queryTableFieldId="11" dataDxfId="44"/>
    <tableColumn id="12" xr3:uid="{C66FCC3F-9CB2-46DA-8335-F2404C1869BB}" uniqueName="12" name="Dystopia.Residual" queryTableFieldId="12" dataDxfId="43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E569A06-F7D2-46A7-911C-71EB469A52AE}" name="_2019" displayName="_2019" ref="A1:J157" tableType="queryTable" totalsRowShown="0" headerRowDxfId="30" dataDxfId="29">
  <tableColumns count="10">
    <tableColumn id="2" xr3:uid="{9174ADFA-9CF0-4C65-A4C9-DA44C67E1D4C}" uniqueName="2" name="Country or region" queryTableFieldId="2" dataDxfId="40"/>
    <tableColumn id="1" xr3:uid="{CA9118C0-7028-46AC-9E07-742849A8B8AB}" uniqueName="1" name="Overall rank" queryTableFieldId="10" dataDxfId="39"/>
    <tableColumn id="3" xr3:uid="{CAA5AFD6-A751-463E-A116-34A5475AE009}" uniqueName="3" name="Score" queryTableFieldId="3" dataDxfId="38"/>
    <tableColumn id="4" xr3:uid="{910BDFF7-1C9E-4D7B-B026-40544D0741B0}" uniqueName="4" name="GDP per capita" queryTableFieldId="4" dataDxfId="37"/>
    <tableColumn id="5" xr3:uid="{293D3E2D-44D8-47B7-A57C-0CA6BE04B202}" uniqueName="5" name="Social support" queryTableFieldId="5" dataDxfId="36"/>
    <tableColumn id="6" xr3:uid="{07979314-8F5F-430C-9C39-2F3A89EF97D6}" uniqueName="6" name="Healthy" queryTableFieldId="6" dataDxfId="35"/>
    <tableColumn id="7" xr3:uid="{1C0C3AD9-082F-496A-BA16-98874275CF20}" uniqueName="7" name="Freedom" queryTableFieldId="7" dataDxfId="34"/>
    <tableColumn id="8" xr3:uid="{2BBAEEAD-EA6A-4BDB-B553-E1605D8D483A}" uniqueName="8" name="Generosity" queryTableFieldId="8" dataDxfId="33"/>
    <tableColumn id="9" xr3:uid="{F6C7745F-D3B0-4457-A173-A9CEB951B16F}" uniqueName="9" name="Trust " queryTableFieldId="9" dataDxfId="32"/>
    <tableColumn id="10" xr3:uid="{38263CA5-63A6-4519-A456-1F4E6047CD8A}" uniqueName="10" name="Dystopia residuals " queryTableFieldId="11" dataDxfId="31">
      <calculatedColumnFormula>_2019[[#This Row],[Score]]-SUM(_2019[[#This Row],[GDP per capita]:[Trust ]])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BA1E0-30B2-4800-A79A-178FC0CB75F7}">
  <dimension ref="A1:AL204"/>
  <sheetViews>
    <sheetView topLeftCell="M1" zoomScale="85" zoomScaleNormal="85" workbookViewId="0">
      <selection activeCell="W12" sqref="W12:X19"/>
    </sheetView>
  </sheetViews>
  <sheetFormatPr defaultRowHeight="15.4" outlineLevelCol="1" x14ac:dyDescent="0.45"/>
  <cols>
    <col min="1" max="1" width="22.6640625" style="11" bestFit="1" customWidth="1"/>
    <col min="2" max="2" width="29.3984375" style="12" bestFit="1" customWidth="1" outlineLevel="1"/>
    <col min="3" max="3" width="18.6640625" style="12" bestFit="1" customWidth="1"/>
    <col min="4" max="4" width="18.73046875" style="12" bestFit="1" customWidth="1"/>
    <col min="5" max="5" width="17.9296875" style="12" bestFit="1" customWidth="1" outlineLevel="1"/>
    <col min="6" max="6" width="17.86328125" style="12" bestFit="1" customWidth="1"/>
    <col min="7" max="7" width="16.796875" style="12" bestFit="1" customWidth="1"/>
    <col min="8" max="8" width="10.19921875" style="12" bestFit="1" customWidth="1"/>
    <col min="9" max="9" width="11.59765625" style="12" bestFit="1" customWidth="1"/>
    <col min="10" max="10" width="9.06640625" style="12" bestFit="1" customWidth="1"/>
    <col min="11" max="11" width="13.3984375" style="12" bestFit="1" customWidth="1"/>
    <col min="12" max="12" width="11.59765625" style="12" bestFit="1" customWidth="1"/>
    <col min="13" max="13" width="9.06640625" style="12"/>
    <col min="14" max="14" width="16.1328125" style="26" bestFit="1" customWidth="1"/>
    <col min="15" max="15" width="9" style="26" bestFit="1" customWidth="1"/>
    <col min="16" max="16" width="15.265625" style="27" bestFit="1" customWidth="1"/>
    <col min="17" max="17" width="14.19921875" style="26" bestFit="1" customWidth="1"/>
    <col min="18" max="18" width="8.53125" style="26" bestFit="1" customWidth="1"/>
    <col min="19" max="19" width="9" style="26" bestFit="1" customWidth="1"/>
    <col min="20" max="20" width="10.796875" style="12" bestFit="1" customWidth="1"/>
    <col min="21" max="21" width="8.53125" style="26" bestFit="1" customWidth="1"/>
    <col min="22" max="22" width="8.53125" style="26" customWidth="1"/>
    <col min="23" max="23" width="19.59765625" style="12" bestFit="1" customWidth="1"/>
    <col min="24" max="24" width="9.1328125" style="12" customWidth="1"/>
    <col min="25" max="25" width="14.3984375" style="12" bestFit="1" customWidth="1"/>
    <col min="26" max="26" width="8" style="12" bestFit="1" customWidth="1"/>
    <col min="27" max="27" width="9.265625" style="12" bestFit="1" customWidth="1"/>
    <col min="28" max="28" width="11.1328125" style="12" bestFit="1" customWidth="1"/>
    <col min="29" max="29" width="6.6640625" style="12" bestFit="1" customWidth="1"/>
    <col min="30" max="30" width="9.46484375" style="12" bestFit="1" customWidth="1"/>
    <col min="31" max="16384" width="9.06640625" style="12"/>
  </cols>
  <sheetData>
    <row r="1" spans="1:30" ht="15.75" thickBot="1" x14ac:dyDescent="0.5">
      <c r="A1" s="11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192</v>
      </c>
      <c r="G1" s="12" t="s">
        <v>193</v>
      </c>
      <c r="H1" s="12" t="s">
        <v>204</v>
      </c>
      <c r="I1" s="12" t="s">
        <v>5</v>
      </c>
      <c r="J1" s="12" t="s">
        <v>205</v>
      </c>
      <c r="K1" s="12" t="s">
        <v>6</v>
      </c>
      <c r="L1" s="12" t="s">
        <v>206</v>
      </c>
      <c r="N1" s="23" t="s">
        <v>3</v>
      </c>
      <c r="O1" s="23" t="s">
        <v>206</v>
      </c>
      <c r="P1" s="24" t="s">
        <v>192</v>
      </c>
      <c r="Q1" s="23" t="s">
        <v>193</v>
      </c>
      <c r="R1" s="23" t="s">
        <v>204</v>
      </c>
      <c r="S1" s="23" t="s">
        <v>5</v>
      </c>
      <c r="T1" s="25" t="s">
        <v>6</v>
      </c>
      <c r="U1" s="23" t="s">
        <v>205</v>
      </c>
      <c r="V1" s="23"/>
    </row>
    <row r="2" spans="1:30" x14ac:dyDescent="0.45">
      <c r="A2" s="11" t="s">
        <v>8</v>
      </c>
      <c r="B2" s="17" t="s">
        <v>9</v>
      </c>
      <c r="C2" s="12">
        <v>1</v>
      </c>
      <c r="D2" s="12">
        <v>7.5869999999999997</v>
      </c>
      <c r="E2" s="12">
        <v>3.4110000000000001E-2</v>
      </c>
      <c r="F2" s="12">
        <v>1.3965099999999999</v>
      </c>
      <c r="G2" s="12">
        <v>1.34951</v>
      </c>
      <c r="H2" s="12">
        <v>0.94142999999999999</v>
      </c>
      <c r="I2" s="12">
        <v>0.66556999999999999</v>
      </c>
      <c r="J2" s="12">
        <v>0.41977999999999999</v>
      </c>
      <c r="K2" s="12">
        <v>0.29677999999999999</v>
      </c>
      <c r="L2" s="12">
        <v>2.5173800000000002</v>
      </c>
      <c r="N2" s="26">
        <v>7.5869999999999997</v>
      </c>
      <c r="O2" s="33">
        <v>2.5173800000000002</v>
      </c>
      <c r="P2" s="27">
        <v>1.3965099999999999</v>
      </c>
      <c r="Q2" s="26">
        <v>1.34951</v>
      </c>
      <c r="R2" s="26">
        <v>0.94142999999999999</v>
      </c>
      <c r="S2" s="26">
        <v>0.66556999999999999</v>
      </c>
      <c r="T2" s="12">
        <v>0.29677999999999999</v>
      </c>
      <c r="U2" s="26">
        <v>0.41977999999999999</v>
      </c>
      <c r="W2" s="14"/>
      <c r="X2" s="14" t="s">
        <v>192</v>
      </c>
      <c r="Y2" s="14" t="s">
        <v>193</v>
      </c>
      <c r="Z2" s="14" t="s">
        <v>204</v>
      </c>
      <c r="AA2" s="14" t="s">
        <v>5</v>
      </c>
      <c r="AB2" s="14" t="s">
        <v>6</v>
      </c>
      <c r="AC2" s="14" t="s">
        <v>205</v>
      </c>
      <c r="AD2" s="14" t="s">
        <v>206</v>
      </c>
    </row>
    <row r="3" spans="1:30" x14ac:dyDescent="0.45">
      <c r="A3" s="11" t="s">
        <v>10</v>
      </c>
      <c r="B3" s="17" t="s">
        <v>9</v>
      </c>
      <c r="C3" s="12">
        <v>2</v>
      </c>
      <c r="D3" s="12">
        <v>7.5609999999999999</v>
      </c>
      <c r="E3" s="12">
        <v>4.8840000000000001E-2</v>
      </c>
      <c r="F3" s="12">
        <v>1.3023199999999999</v>
      </c>
      <c r="G3" s="12">
        <v>1.4022300000000001</v>
      </c>
      <c r="H3" s="12">
        <v>0.94784000000000002</v>
      </c>
      <c r="I3" s="12">
        <v>0.62877000000000005</v>
      </c>
      <c r="J3" s="12">
        <v>0.14144999999999999</v>
      </c>
      <c r="K3" s="12">
        <v>0.43630000000000002</v>
      </c>
      <c r="L3" s="12">
        <v>2.70201</v>
      </c>
      <c r="N3" s="26">
        <v>7.5609999999999999</v>
      </c>
      <c r="O3" s="34">
        <v>2.70201</v>
      </c>
      <c r="P3" s="27">
        <v>1.3023199999999999</v>
      </c>
      <c r="Q3" s="26">
        <v>1.4022300000000001</v>
      </c>
      <c r="R3" s="26">
        <v>0.94784000000000002</v>
      </c>
      <c r="S3" s="26">
        <v>0.62877000000000005</v>
      </c>
      <c r="T3" s="12">
        <v>0.43630000000000002</v>
      </c>
      <c r="U3" s="26">
        <v>0.14144999999999999</v>
      </c>
      <c r="W3" s="15" t="s">
        <v>192</v>
      </c>
      <c r="X3" s="28">
        <v>1</v>
      </c>
      <c r="Y3" s="28"/>
      <c r="Z3" s="28"/>
      <c r="AA3" s="28"/>
      <c r="AB3" s="28"/>
      <c r="AC3" s="28"/>
      <c r="AD3" s="28"/>
    </row>
    <row r="4" spans="1:30" x14ac:dyDescent="0.45">
      <c r="A4" s="11" t="s">
        <v>11</v>
      </c>
      <c r="B4" s="17" t="s">
        <v>9</v>
      </c>
      <c r="C4" s="12">
        <v>3</v>
      </c>
      <c r="D4" s="12">
        <v>7.5270000000000001</v>
      </c>
      <c r="E4" s="12">
        <v>3.3279999999999997E-2</v>
      </c>
      <c r="F4" s="12">
        <v>1.32548</v>
      </c>
      <c r="G4" s="12">
        <v>1.3605799999999999</v>
      </c>
      <c r="H4" s="12">
        <v>0.87463999999999997</v>
      </c>
      <c r="I4" s="12">
        <v>0.64937999999999996</v>
      </c>
      <c r="J4" s="12">
        <v>0.48357</v>
      </c>
      <c r="K4" s="12">
        <v>0.34139000000000003</v>
      </c>
      <c r="L4" s="12">
        <v>2.4920399999999998</v>
      </c>
      <c r="N4" s="26">
        <v>7.5270000000000001</v>
      </c>
      <c r="O4" s="33">
        <v>2.4920399999999998</v>
      </c>
      <c r="P4" s="27">
        <v>1.32548</v>
      </c>
      <c r="Q4" s="26">
        <v>1.3605799999999999</v>
      </c>
      <c r="R4" s="26">
        <v>0.87463999999999997</v>
      </c>
      <c r="S4" s="26">
        <v>0.64937999999999996</v>
      </c>
      <c r="T4" s="12">
        <v>0.34139000000000003</v>
      </c>
      <c r="U4" s="26">
        <v>0.48357</v>
      </c>
      <c r="W4" s="15" t="s">
        <v>193</v>
      </c>
      <c r="X4" s="28">
        <v>0.64529938857289215</v>
      </c>
      <c r="Y4" s="28">
        <v>1</v>
      </c>
      <c r="Z4" s="28"/>
      <c r="AA4" s="28"/>
      <c r="AB4" s="28"/>
      <c r="AC4" s="28"/>
      <c r="AD4" s="28"/>
    </row>
    <row r="5" spans="1:30" x14ac:dyDescent="0.45">
      <c r="A5" s="11" t="s">
        <v>12</v>
      </c>
      <c r="B5" s="17" t="s">
        <v>9</v>
      </c>
      <c r="C5" s="12">
        <v>4</v>
      </c>
      <c r="D5" s="12">
        <v>7.5220000000000002</v>
      </c>
      <c r="E5" s="12">
        <v>3.8800000000000001E-2</v>
      </c>
      <c r="F5" s="12">
        <v>1.4590000000000001</v>
      </c>
      <c r="G5" s="12">
        <v>1.3309500000000001</v>
      </c>
      <c r="H5" s="12">
        <v>0.88521000000000005</v>
      </c>
      <c r="I5" s="12">
        <v>0.66973000000000005</v>
      </c>
      <c r="J5" s="12">
        <v>0.36503000000000002</v>
      </c>
      <c r="K5" s="12">
        <v>0.34699000000000002</v>
      </c>
      <c r="L5" s="12">
        <v>2.4653100000000001</v>
      </c>
      <c r="N5" s="26">
        <v>7.5220000000000002</v>
      </c>
      <c r="O5" s="34">
        <v>2.4653100000000001</v>
      </c>
      <c r="P5" s="27">
        <v>1.4590000000000001</v>
      </c>
      <c r="Q5" s="26">
        <v>1.3309500000000001</v>
      </c>
      <c r="R5" s="26">
        <v>0.88521000000000005</v>
      </c>
      <c r="S5" s="26">
        <v>0.66973000000000005</v>
      </c>
      <c r="T5" s="12">
        <v>0.34699000000000002</v>
      </c>
      <c r="U5" s="26">
        <v>0.36503000000000002</v>
      </c>
      <c r="W5" s="15" t="s">
        <v>204</v>
      </c>
      <c r="X5" s="42">
        <v>0.81647800308569884</v>
      </c>
      <c r="Y5" s="28">
        <v>0.53110398768855338</v>
      </c>
      <c r="Z5" s="28">
        <v>1</v>
      </c>
      <c r="AA5" s="28"/>
      <c r="AB5" s="28"/>
      <c r="AC5" s="28"/>
      <c r="AD5" s="28"/>
    </row>
    <row r="6" spans="1:30" x14ac:dyDescent="0.45">
      <c r="A6" s="11" t="s">
        <v>13</v>
      </c>
      <c r="B6" s="17" t="s">
        <v>14</v>
      </c>
      <c r="C6" s="12">
        <v>5</v>
      </c>
      <c r="D6" s="12">
        <v>7.4269999999999996</v>
      </c>
      <c r="E6" s="12">
        <v>3.5529999999999999E-2</v>
      </c>
      <c r="F6" s="12">
        <v>1.32629</v>
      </c>
      <c r="G6" s="12">
        <v>1.3226100000000001</v>
      </c>
      <c r="H6" s="12">
        <v>0.90563000000000005</v>
      </c>
      <c r="I6" s="12">
        <v>0.63297000000000003</v>
      </c>
      <c r="J6" s="12">
        <v>0.32956999999999997</v>
      </c>
      <c r="K6" s="12">
        <v>0.45811000000000002</v>
      </c>
      <c r="L6" s="12">
        <v>2.4517600000000002</v>
      </c>
      <c r="N6" s="26">
        <v>7.4269999999999996</v>
      </c>
      <c r="O6" s="33">
        <v>2.4517600000000002</v>
      </c>
      <c r="P6" s="27">
        <v>1.32629</v>
      </c>
      <c r="Q6" s="26">
        <v>1.3226100000000001</v>
      </c>
      <c r="R6" s="26">
        <v>0.90563000000000005</v>
      </c>
      <c r="S6" s="26">
        <v>0.63297000000000003</v>
      </c>
      <c r="T6" s="12">
        <v>0.45811000000000002</v>
      </c>
      <c r="U6" s="26">
        <v>0.32956999999999997</v>
      </c>
      <c r="W6" s="15" t="s">
        <v>5</v>
      </c>
      <c r="X6" s="28">
        <v>0.37029970741095436</v>
      </c>
      <c r="Y6" s="28">
        <v>0.44151821062286045</v>
      </c>
      <c r="Z6" s="28">
        <v>0.36047652802960573</v>
      </c>
      <c r="AA6" s="28">
        <v>1</v>
      </c>
      <c r="AB6" s="28"/>
      <c r="AC6" s="28"/>
      <c r="AD6" s="28"/>
    </row>
    <row r="7" spans="1:30" x14ac:dyDescent="0.45">
      <c r="A7" s="11" t="s">
        <v>15</v>
      </c>
      <c r="B7" s="17" t="s">
        <v>9</v>
      </c>
      <c r="C7" s="12">
        <v>6</v>
      </c>
      <c r="D7" s="12">
        <v>7.4059999999999997</v>
      </c>
      <c r="E7" s="12">
        <v>3.1399999999999997E-2</v>
      </c>
      <c r="F7" s="12">
        <v>1.2902499999999999</v>
      </c>
      <c r="G7" s="12">
        <v>1.31826</v>
      </c>
      <c r="H7" s="12">
        <v>0.88910999999999996</v>
      </c>
      <c r="I7" s="12">
        <v>0.64168999999999998</v>
      </c>
      <c r="J7" s="12">
        <v>0.41371999999999998</v>
      </c>
      <c r="K7" s="12">
        <v>0.23351</v>
      </c>
      <c r="L7" s="12">
        <v>2.6195499999999998</v>
      </c>
      <c r="N7" s="26">
        <v>7.4059999999999997</v>
      </c>
      <c r="O7" s="34">
        <v>2.6195499999999998</v>
      </c>
      <c r="P7" s="27">
        <v>1.2902499999999999</v>
      </c>
      <c r="Q7" s="26">
        <v>1.31826</v>
      </c>
      <c r="R7" s="26">
        <v>0.88910999999999996</v>
      </c>
      <c r="S7" s="26">
        <v>0.64168999999999998</v>
      </c>
      <c r="T7" s="12">
        <v>0.23351</v>
      </c>
      <c r="U7" s="26">
        <v>0.41371999999999998</v>
      </c>
      <c r="W7" s="15" t="s">
        <v>6</v>
      </c>
      <c r="X7" s="28">
        <v>-1.0465436736591061E-2</v>
      </c>
      <c r="Y7" s="28">
        <v>8.7513237702621371E-2</v>
      </c>
      <c r="Z7" s="28">
        <v>0.10833521806364539</v>
      </c>
      <c r="AA7" s="28">
        <v>0.37391612557440523</v>
      </c>
      <c r="AB7" s="28">
        <v>1</v>
      </c>
      <c r="AC7" s="28"/>
      <c r="AD7" s="28"/>
    </row>
    <row r="8" spans="1:30" x14ac:dyDescent="0.45">
      <c r="A8" s="11" t="s">
        <v>16</v>
      </c>
      <c r="B8" s="17" t="s">
        <v>9</v>
      </c>
      <c r="C8" s="12">
        <v>7</v>
      </c>
      <c r="D8" s="12">
        <v>7.3780000000000001</v>
      </c>
      <c r="E8" s="12">
        <v>2.7990000000000001E-2</v>
      </c>
      <c r="F8" s="12">
        <v>1.32944</v>
      </c>
      <c r="G8" s="12">
        <v>1.28017</v>
      </c>
      <c r="H8" s="12">
        <v>0.89283999999999997</v>
      </c>
      <c r="I8" s="12">
        <v>0.61575999999999997</v>
      </c>
      <c r="J8" s="12">
        <v>0.31813999999999998</v>
      </c>
      <c r="K8" s="12">
        <v>0.47610000000000002</v>
      </c>
      <c r="L8" s="12">
        <v>2.4657</v>
      </c>
      <c r="N8" s="26">
        <v>7.3780000000000001</v>
      </c>
      <c r="O8" s="4">
        <v>2.4657</v>
      </c>
      <c r="P8" s="27">
        <v>1.32944</v>
      </c>
      <c r="Q8" s="26">
        <v>1.28017</v>
      </c>
      <c r="R8" s="26">
        <v>0.89283999999999997</v>
      </c>
      <c r="S8" s="26">
        <v>0.61575999999999997</v>
      </c>
      <c r="T8" s="12">
        <v>0.47610000000000002</v>
      </c>
      <c r="U8" s="26">
        <v>0.31813999999999998</v>
      </c>
      <c r="W8" s="15" t="s">
        <v>205</v>
      </c>
      <c r="X8" s="28">
        <v>0.30788519824425431</v>
      </c>
      <c r="Y8" s="28">
        <v>0.20560511187180394</v>
      </c>
      <c r="Z8" s="28">
        <v>0.24833468420023683</v>
      </c>
      <c r="AA8" s="28">
        <v>0.49352351748290524</v>
      </c>
      <c r="AB8" s="28">
        <v>0.27612270223810537</v>
      </c>
      <c r="AC8" s="28">
        <v>1</v>
      </c>
      <c r="AD8" s="28"/>
    </row>
    <row r="9" spans="1:30" ht="15.75" thickBot="1" x14ac:dyDescent="0.5">
      <c r="A9" s="11" t="s">
        <v>17</v>
      </c>
      <c r="B9" s="17" t="s">
        <v>9</v>
      </c>
      <c r="C9" s="12">
        <v>8</v>
      </c>
      <c r="D9" s="12">
        <v>7.3639999999999999</v>
      </c>
      <c r="E9" s="12">
        <v>3.1570000000000001E-2</v>
      </c>
      <c r="F9" s="12">
        <v>1.3317099999999999</v>
      </c>
      <c r="G9" s="12">
        <v>1.2890699999999999</v>
      </c>
      <c r="H9" s="12">
        <v>0.91086999999999996</v>
      </c>
      <c r="I9" s="12">
        <v>0.65980000000000005</v>
      </c>
      <c r="J9" s="12">
        <v>0.43844</v>
      </c>
      <c r="K9" s="12">
        <v>0.36262</v>
      </c>
      <c r="L9" s="12">
        <v>2.3711899999999999</v>
      </c>
      <c r="N9" s="26">
        <v>7.3639999999999999</v>
      </c>
      <c r="O9" s="26">
        <v>2.3711899999999999</v>
      </c>
      <c r="P9" s="27">
        <v>1.3317099999999999</v>
      </c>
      <c r="Q9" s="26">
        <v>1.2890699999999999</v>
      </c>
      <c r="R9" s="26">
        <v>0.91086999999999996</v>
      </c>
      <c r="S9" s="26">
        <v>0.65980000000000005</v>
      </c>
      <c r="T9" s="12">
        <v>0.36262</v>
      </c>
      <c r="U9" s="26">
        <v>0.43844</v>
      </c>
      <c r="W9" s="16" t="s">
        <v>206</v>
      </c>
      <c r="X9" s="29">
        <v>4.0058760076781455E-2</v>
      </c>
      <c r="Y9" s="29">
        <v>0.14811703931607967</v>
      </c>
      <c r="Z9" s="29">
        <v>1.8979320254763267E-2</v>
      </c>
      <c r="AA9" s="29">
        <v>6.2783441207471979E-2</v>
      </c>
      <c r="AB9" s="29">
        <v>-0.10130111246108814</v>
      </c>
      <c r="AC9" s="29">
        <v>-3.3104568402623907E-2</v>
      </c>
      <c r="AD9" s="29">
        <v>1</v>
      </c>
    </row>
    <row r="10" spans="1:30" x14ac:dyDescent="0.45">
      <c r="A10" s="11" t="s">
        <v>18</v>
      </c>
      <c r="B10" s="17" t="s">
        <v>19</v>
      </c>
      <c r="C10" s="12">
        <v>9</v>
      </c>
      <c r="D10" s="12">
        <v>7.2859999999999996</v>
      </c>
      <c r="E10" s="12">
        <v>3.3709999999999997E-2</v>
      </c>
      <c r="F10" s="12">
        <v>1.2501800000000001</v>
      </c>
      <c r="G10" s="12">
        <v>1.3196699999999999</v>
      </c>
      <c r="H10" s="12">
        <v>0.90837000000000001</v>
      </c>
      <c r="I10" s="12">
        <v>0.63937999999999995</v>
      </c>
      <c r="J10" s="12">
        <v>0.42921999999999999</v>
      </c>
      <c r="K10" s="12">
        <v>0.47500999999999999</v>
      </c>
      <c r="L10" s="12">
        <v>2.2642500000000001</v>
      </c>
      <c r="N10" s="26">
        <v>7.2859999999999996</v>
      </c>
      <c r="O10" s="26">
        <v>2.2642500000000001</v>
      </c>
      <c r="P10" s="27">
        <v>1.2501800000000001</v>
      </c>
      <c r="Q10" s="26">
        <v>1.3196699999999999</v>
      </c>
      <c r="R10" s="26">
        <v>0.90837000000000001</v>
      </c>
      <c r="S10" s="26">
        <v>0.63937999999999995</v>
      </c>
      <c r="T10" s="12">
        <v>0.47500999999999999</v>
      </c>
      <c r="U10" s="26">
        <v>0.42921999999999999</v>
      </c>
    </row>
    <row r="11" spans="1:30" x14ac:dyDescent="0.45">
      <c r="A11" s="11" t="s">
        <v>20</v>
      </c>
      <c r="B11" s="17" t="s">
        <v>19</v>
      </c>
      <c r="C11" s="12">
        <v>10</v>
      </c>
      <c r="D11" s="12">
        <v>7.2839999999999998</v>
      </c>
      <c r="E11" s="12">
        <v>4.0829999999999998E-2</v>
      </c>
      <c r="F11" s="12">
        <v>1.33358</v>
      </c>
      <c r="G11" s="12">
        <v>1.3092299999999999</v>
      </c>
      <c r="H11" s="12">
        <v>0.93156000000000005</v>
      </c>
      <c r="I11" s="12">
        <v>0.65124000000000004</v>
      </c>
      <c r="J11" s="12">
        <v>0.35637000000000002</v>
      </c>
      <c r="K11" s="12">
        <v>0.43562000000000001</v>
      </c>
      <c r="L11" s="12">
        <v>2.2664599999999999</v>
      </c>
      <c r="N11" s="26">
        <v>7.2839999999999998</v>
      </c>
      <c r="O11" s="26">
        <v>2.2664599999999999</v>
      </c>
      <c r="P11" s="27">
        <v>1.33358</v>
      </c>
      <c r="Q11" s="26">
        <v>1.3092299999999999</v>
      </c>
      <c r="R11" s="26">
        <v>0.93156000000000005</v>
      </c>
      <c r="S11" s="26">
        <v>0.65124000000000004</v>
      </c>
      <c r="T11" s="12">
        <v>0.43562000000000001</v>
      </c>
      <c r="U11" s="26">
        <v>0.35637000000000002</v>
      </c>
    </row>
    <row r="12" spans="1:30" ht="15.75" thickBot="1" x14ac:dyDescent="0.5">
      <c r="A12" s="11" t="s">
        <v>21</v>
      </c>
      <c r="B12" s="17" t="s">
        <v>22</v>
      </c>
      <c r="C12" s="12">
        <v>11</v>
      </c>
      <c r="D12" s="12">
        <v>7.2779999999999996</v>
      </c>
      <c r="E12" s="12">
        <v>3.4700000000000002E-2</v>
      </c>
      <c r="F12" s="12">
        <v>1.2285699999999999</v>
      </c>
      <c r="G12" s="12">
        <v>1.22393</v>
      </c>
      <c r="H12" s="12">
        <v>0.91386999999999996</v>
      </c>
      <c r="I12" s="12">
        <v>0.41319</v>
      </c>
      <c r="J12" s="12">
        <v>7.7850000000000003E-2</v>
      </c>
      <c r="K12" s="12">
        <v>0.33172000000000001</v>
      </c>
      <c r="L12" s="12">
        <v>3.0885400000000001</v>
      </c>
      <c r="N12" s="26">
        <v>7.2779999999999996</v>
      </c>
      <c r="O12" s="26">
        <v>3.0885400000000001</v>
      </c>
      <c r="P12" s="27">
        <v>1.2285699999999999</v>
      </c>
      <c r="Q12" s="26">
        <v>1.22393</v>
      </c>
      <c r="R12" s="26">
        <v>0.91386999999999996</v>
      </c>
      <c r="S12" s="26">
        <v>0.41319</v>
      </c>
      <c r="T12" s="12">
        <v>0.33172000000000001</v>
      </c>
      <c r="U12" s="26">
        <v>7.7850000000000003E-2</v>
      </c>
      <c r="W12" s="49" t="s">
        <v>257</v>
      </c>
      <c r="X12" s="50" t="s">
        <v>230</v>
      </c>
    </row>
    <row r="13" spans="1:30" x14ac:dyDescent="0.45">
      <c r="A13" s="11" t="s">
        <v>23</v>
      </c>
      <c r="B13" s="17" t="s">
        <v>24</v>
      </c>
      <c r="C13" s="12">
        <v>12</v>
      </c>
      <c r="D13" s="12">
        <v>7.226</v>
      </c>
      <c r="E13" s="12">
        <v>4.4540000000000003E-2</v>
      </c>
      <c r="F13" s="12">
        <v>0.95577999999999996</v>
      </c>
      <c r="G13" s="12">
        <v>1.2378800000000001</v>
      </c>
      <c r="H13" s="12">
        <v>0.86026999999999998</v>
      </c>
      <c r="I13" s="12">
        <v>0.63375999999999999</v>
      </c>
      <c r="J13" s="12">
        <v>0.10582999999999999</v>
      </c>
      <c r="K13" s="12">
        <v>0.25496999999999997</v>
      </c>
      <c r="L13" s="12">
        <v>3.1772800000000001</v>
      </c>
      <c r="N13" s="26">
        <v>7.226</v>
      </c>
      <c r="O13" s="26">
        <v>3.1772800000000001</v>
      </c>
      <c r="P13" s="27">
        <v>0.95577999999999996</v>
      </c>
      <c r="Q13" s="26">
        <v>1.2378800000000001</v>
      </c>
      <c r="R13" s="26">
        <v>0.86026999999999998</v>
      </c>
      <c r="S13" s="26">
        <v>0.63375999999999999</v>
      </c>
      <c r="T13" s="12">
        <v>0.25496999999999997</v>
      </c>
      <c r="U13" s="26">
        <v>0.10582999999999999</v>
      </c>
      <c r="W13" s="15" t="s">
        <v>192</v>
      </c>
      <c r="X13" s="47">
        <f>1/(1-X30)</f>
        <v>4.0889594654991201</v>
      </c>
    </row>
    <row r="14" spans="1:30" x14ac:dyDescent="0.45">
      <c r="A14" s="11" t="s">
        <v>25</v>
      </c>
      <c r="B14" s="17" t="s">
        <v>9</v>
      </c>
      <c r="C14" s="12">
        <v>13</v>
      </c>
      <c r="D14" s="12">
        <v>7.2</v>
      </c>
      <c r="E14" s="12">
        <v>3.7510000000000002E-2</v>
      </c>
      <c r="F14" s="12">
        <v>1.3372299999999999</v>
      </c>
      <c r="G14" s="12">
        <v>1.29704</v>
      </c>
      <c r="H14" s="12">
        <v>0.89041999999999999</v>
      </c>
      <c r="I14" s="12">
        <v>0.62433000000000005</v>
      </c>
      <c r="J14" s="12">
        <v>0.18676000000000001</v>
      </c>
      <c r="K14" s="12">
        <v>0.33088000000000001</v>
      </c>
      <c r="L14" s="12">
        <v>2.5331999999999999</v>
      </c>
      <c r="N14" s="26">
        <v>7.2</v>
      </c>
      <c r="O14" s="26">
        <v>2.5331999999999999</v>
      </c>
      <c r="P14" s="27">
        <v>1.3372299999999999</v>
      </c>
      <c r="Q14" s="26">
        <v>1.29704</v>
      </c>
      <c r="R14" s="26">
        <v>0.89041999999999999</v>
      </c>
      <c r="S14" s="26">
        <v>0.62433000000000005</v>
      </c>
      <c r="T14" s="12">
        <v>0.33088000000000001</v>
      </c>
      <c r="U14" s="26">
        <v>0.18676000000000001</v>
      </c>
      <c r="W14" s="15" t="s">
        <v>193</v>
      </c>
      <c r="X14" s="47">
        <f>1/(1-X63)</f>
        <v>1.9443282911408788</v>
      </c>
    </row>
    <row r="15" spans="1:30" x14ac:dyDescent="0.45">
      <c r="A15" s="11" t="s">
        <v>26</v>
      </c>
      <c r="B15" s="17" t="s">
        <v>24</v>
      </c>
      <c r="C15" s="12">
        <v>14</v>
      </c>
      <c r="D15" s="12">
        <v>7.1870000000000003</v>
      </c>
      <c r="E15" s="12">
        <v>4.1759999999999999E-2</v>
      </c>
      <c r="F15" s="12">
        <v>1.02054</v>
      </c>
      <c r="G15" s="12">
        <v>0.91451000000000005</v>
      </c>
      <c r="H15" s="12">
        <v>0.81444000000000005</v>
      </c>
      <c r="I15" s="12">
        <v>0.48181000000000002</v>
      </c>
      <c r="J15" s="12">
        <v>0.21312</v>
      </c>
      <c r="K15" s="12">
        <v>0.14074</v>
      </c>
      <c r="L15" s="12">
        <v>3.6021399999999999</v>
      </c>
      <c r="N15" s="26">
        <v>7.1870000000000003</v>
      </c>
      <c r="O15" s="26">
        <v>3.6021399999999999</v>
      </c>
      <c r="P15" s="27">
        <v>1.02054</v>
      </c>
      <c r="Q15" s="26">
        <v>0.91451000000000005</v>
      </c>
      <c r="R15" s="26">
        <v>0.81444000000000005</v>
      </c>
      <c r="S15" s="26">
        <v>0.48181000000000002</v>
      </c>
      <c r="T15" s="12">
        <v>0.14074</v>
      </c>
      <c r="U15" s="26">
        <v>0.21312</v>
      </c>
      <c r="W15" s="15" t="s">
        <v>204</v>
      </c>
      <c r="X15" s="47">
        <f>1/(1-X87)</f>
        <v>3.1577807964622382</v>
      </c>
    </row>
    <row r="16" spans="1:30" x14ac:dyDescent="0.45">
      <c r="A16" s="11" t="s">
        <v>27</v>
      </c>
      <c r="B16" s="17" t="s">
        <v>14</v>
      </c>
      <c r="C16" s="12">
        <v>15</v>
      </c>
      <c r="D16" s="12">
        <v>7.1189999999999998</v>
      </c>
      <c r="E16" s="12">
        <v>3.8390000000000001E-2</v>
      </c>
      <c r="F16" s="12">
        <v>1.3945099999999999</v>
      </c>
      <c r="G16" s="12">
        <v>1.2471099999999999</v>
      </c>
      <c r="H16" s="12">
        <v>0.86178999999999994</v>
      </c>
      <c r="I16" s="12">
        <v>0.54603999999999997</v>
      </c>
      <c r="J16" s="12">
        <v>0.15890000000000001</v>
      </c>
      <c r="K16" s="12">
        <v>0.40105000000000002</v>
      </c>
      <c r="L16" s="12">
        <v>2.5101100000000001</v>
      </c>
      <c r="N16" s="26">
        <v>7.1189999999999998</v>
      </c>
      <c r="O16" s="26">
        <v>2.5101100000000001</v>
      </c>
      <c r="P16" s="27">
        <v>1.3945099999999999</v>
      </c>
      <c r="Q16" s="26">
        <v>1.2471099999999999</v>
      </c>
      <c r="R16" s="26">
        <v>0.86178999999999994</v>
      </c>
      <c r="S16" s="26">
        <v>0.54603999999999997</v>
      </c>
      <c r="T16" s="12">
        <v>0.40105000000000002</v>
      </c>
      <c r="U16" s="26">
        <v>0.15890000000000001</v>
      </c>
      <c r="W16" s="15" t="s">
        <v>5</v>
      </c>
      <c r="X16" s="47">
        <f>1/(1-X111)</f>
        <v>1.6010600765632013</v>
      </c>
    </row>
    <row r="17" spans="1:31" x14ac:dyDescent="0.45">
      <c r="A17" s="11" t="s">
        <v>28</v>
      </c>
      <c r="B17" s="17" t="s">
        <v>24</v>
      </c>
      <c r="C17" s="12">
        <v>16</v>
      </c>
      <c r="D17" s="12">
        <v>6.9829999999999997</v>
      </c>
      <c r="E17" s="12">
        <v>4.0759999999999998E-2</v>
      </c>
      <c r="F17" s="12">
        <v>0.98124</v>
      </c>
      <c r="G17" s="12">
        <v>1.2328699999999999</v>
      </c>
      <c r="H17" s="12">
        <v>0.69701999999999997</v>
      </c>
      <c r="I17" s="12">
        <v>0.49048999999999998</v>
      </c>
      <c r="J17" s="12">
        <v>0.17521</v>
      </c>
      <c r="K17" s="12">
        <v>0.14574000000000001</v>
      </c>
      <c r="L17" s="12">
        <v>3.2600099999999999</v>
      </c>
      <c r="N17" s="26">
        <v>6.9829999999999997</v>
      </c>
      <c r="O17" s="26">
        <v>3.2600099999999999</v>
      </c>
      <c r="P17" s="27">
        <v>0.98124</v>
      </c>
      <c r="Q17" s="26">
        <v>1.2328699999999999</v>
      </c>
      <c r="R17" s="26">
        <v>0.69701999999999997</v>
      </c>
      <c r="S17" s="26">
        <v>0.49048999999999998</v>
      </c>
      <c r="T17" s="12">
        <v>0.14574000000000001</v>
      </c>
      <c r="U17" s="26">
        <v>0.17521</v>
      </c>
      <c r="W17" s="15" t="s">
        <v>6</v>
      </c>
      <c r="X17" s="47">
        <f>1/(1-X134)</f>
        <v>1.2891335630964109</v>
      </c>
    </row>
    <row r="18" spans="1:31" x14ac:dyDescent="0.45">
      <c r="A18" s="11" t="s">
        <v>29</v>
      </c>
      <c r="B18" s="17" t="s">
        <v>9</v>
      </c>
      <c r="C18" s="12">
        <v>17</v>
      </c>
      <c r="D18" s="12">
        <v>6.9459999999999997</v>
      </c>
      <c r="E18" s="12">
        <v>3.499E-2</v>
      </c>
      <c r="F18" s="12">
        <v>1.5639099999999999</v>
      </c>
      <c r="G18" s="12">
        <v>1.21963</v>
      </c>
      <c r="H18" s="12">
        <v>0.91893999999999998</v>
      </c>
      <c r="I18" s="12">
        <v>0.61582999999999999</v>
      </c>
      <c r="J18" s="12">
        <v>0.37797999999999998</v>
      </c>
      <c r="K18" s="12">
        <v>0.28033999999999998</v>
      </c>
      <c r="L18" s="12">
        <v>1.9696100000000001</v>
      </c>
      <c r="N18" s="26">
        <v>6.9459999999999997</v>
      </c>
      <c r="O18" s="26">
        <v>1.9696100000000001</v>
      </c>
      <c r="P18" s="27">
        <v>1.5639099999999999</v>
      </c>
      <c r="Q18" s="26">
        <v>1.21963</v>
      </c>
      <c r="R18" s="26">
        <v>0.91893999999999998</v>
      </c>
      <c r="S18" s="26">
        <v>0.61582999999999999</v>
      </c>
      <c r="T18" s="12">
        <v>0.28033999999999998</v>
      </c>
      <c r="U18" s="26">
        <v>0.37797999999999998</v>
      </c>
      <c r="W18" s="15" t="s">
        <v>205</v>
      </c>
      <c r="X18" s="47">
        <f>1/(1-X158)</f>
        <v>1.4218721350261003</v>
      </c>
    </row>
    <row r="19" spans="1:31" ht="15.75" thickBot="1" x14ac:dyDescent="0.5">
      <c r="A19" s="11" t="s">
        <v>30</v>
      </c>
      <c r="B19" s="17" t="s">
        <v>9</v>
      </c>
      <c r="C19" s="12">
        <v>18</v>
      </c>
      <c r="D19" s="12">
        <v>6.94</v>
      </c>
      <c r="E19" s="12">
        <v>3.6760000000000001E-2</v>
      </c>
      <c r="F19" s="12">
        <v>1.33596</v>
      </c>
      <c r="G19" s="12">
        <v>1.36948</v>
      </c>
      <c r="H19" s="12">
        <v>0.89532999999999996</v>
      </c>
      <c r="I19" s="12">
        <v>0.61777000000000004</v>
      </c>
      <c r="J19" s="12">
        <v>0.28703000000000001</v>
      </c>
      <c r="K19" s="12">
        <v>0.45900999999999997</v>
      </c>
      <c r="L19" s="12">
        <v>1.9757</v>
      </c>
      <c r="N19" s="26">
        <v>6.94</v>
      </c>
      <c r="O19" s="26">
        <v>1.9757</v>
      </c>
      <c r="P19" s="27">
        <v>1.33596</v>
      </c>
      <c r="Q19" s="26">
        <v>1.36948</v>
      </c>
      <c r="R19" s="26">
        <v>0.89532999999999996</v>
      </c>
      <c r="S19" s="26">
        <v>0.61777000000000004</v>
      </c>
      <c r="T19" s="12">
        <v>0.45900999999999997</v>
      </c>
      <c r="U19" s="26">
        <v>0.28703000000000001</v>
      </c>
      <c r="W19" s="16" t="s">
        <v>206</v>
      </c>
      <c r="X19" s="48">
        <f>1/(1-X183)</f>
        <v>1.0492550597189954</v>
      </c>
    </row>
    <row r="20" spans="1:31" x14ac:dyDescent="0.45">
      <c r="A20" s="11" t="s">
        <v>31</v>
      </c>
      <c r="B20" s="17" t="s">
        <v>9</v>
      </c>
      <c r="C20" s="12">
        <v>19</v>
      </c>
      <c r="D20" s="12">
        <v>6.9370000000000003</v>
      </c>
      <c r="E20" s="12">
        <v>3.5950000000000003E-2</v>
      </c>
      <c r="F20" s="12">
        <v>1.30782</v>
      </c>
      <c r="G20" s="12">
        <v>1.28566</v>
      </c>
      <c r="H20" s="12">
        <v>0.89666999999999997</v>
      </c>
      <c r="I20" s="12">
        <v>0.58450000000000002</v>
      </c>
      <c r="J20" s="12">
        <v>0.22539999999999999</v>
      </c>
      <c r="K20" s="12">
        <v>0.2225</v>
      </c>
      <c r="L20" s="12">
        <v>2.4148399999999999</v>
      </c>
      <c r="N20" s="26">
        <v>6.9370000000000003</v>
      </c>
      <c r="O20" s="26">
        <v>2.4148399999999999</v>
      </c>
      <c r="P20" s="27">
        <v>1.30782</v>
      </c>
      <c r="Q20" s="26">
        <v>1.28566</v>
      </c>
      <c r="R20" s="26">
        <v>0.89666999999999997</v>
      </c>
      <c r="S20" s="26">
        <v>0.58450000000000002</v>
      </c>
      <c r="T20" s="12">
        <v>0.2225</v>
      </c>
      <c r="U20" s="26">
        <v>0.22539999999999999</v>
      </c>
    </row>
    <row r="21" spans="1:31" x14ac:dyDescent="0.45">
      <c r="A21" s="11" t="s">
        <v>32</v>
      </c>
      <c r="B21" s="17" t="s">
        <v>22</v>
      </c>
      <c r="C21" s="12">
        <v>20</v>
      </c>
      <c r="D21" s="12">
        <v>6.9009999999999998</v>
      </c>
      <c r="E21" s="12">
        <v>3.7289999999999997E-2</v>
      </c>
      <c r="F21" s="12">
        <v>1.42727</v>
      </c>
      <c r="G21" s="12">
        <v>1.12575</v>
      </c>
      <c r="H21" s="12">
        <v>0.80925000000000002</v>
      </c>
      <c r="I21" s="12">
        <v>0.64156999999999997</v>
      </c>
      <c r="J21" s="12">
        <v>0.38583000000000001</v>
      </c>
      <c r="K21" s="12">
        <v>0.26428000000000001</v>
      </c>
      <c r="L21" s="12">
        <v>2.24743</v>
      </c>
      <c r="N21" s="26">
        <v>6.9009999999999998</v>
      </c>
      <c r="O21" s="26">
        <v>2.24743</v>
      </c>
      <c r="P21" s="27">
        <v>1.42727</v>
      </c>
      <c r="Q21" s="26">
        <v>1.12575</v>
      </c>
      <c r="R21" s="26">
        <v>0.80925000000000002</v>
      </c>
      <c r="S21" s="26">
        <v>0.64156999999999997</v>
      </c>
      <c r="T21" s="12">
        <v>0.26428000000000001</v>
      </c>
      <c r="U21" s="26">
        <v>0.38583000000000001</v>
      </c>
    </row>
    <row r="22" spans="1:31" x14ac:dyDescent="0.45">
      <c r="A22" s="11" t="s">
        <v>33</v>
      </c>
      <c r="B22" s="17" t="s">
        <v>9</v>
      </c>
      <c r="C22" s="12">
        <v>21</v>
      </c>
      <c r="D22" s="12">
        <v>6.867</v>
      </c>
      <c r="E22" s="12">
        <v>1.866E-2</v>
      </c>
      <c r="F22" s="12">
        <v>1.26637</v>
      </c>
      <c r="G22" s="12">
        <v>1.28548</v>
      </c>
      <c r="H22" s="12">
        <v>0.90942999999999996</v>
      </c>
      <c r="I22" s="12">
        <v>0.59624999999999995</v>
      </c>
      <c r="J22" s="12">
        <v>0.32067000000000001</v>
      </c>
      <c r="K22" s="12">
        <v>0.51912000000000003</v>
      </c>
      <c r="L22" s="12">
        <v>1.96994</v>
      </c>
      <c r="N22" s="26">
        <v>6.867</v>
      </c>
      <c r="O22" s="26">
        <v>1.96994</v>
      </c>
      <c r="P22" s="27">
        <v>1.26637</v>
      </c>
      <c r="Q22" s="26">
        <v>1.28548</v>
      </c>
      <c r="R22" s="26">
        <v>0.90942999999999996</v>
      </c>
      <c r="S22" s="26">
        <v>0.59624999999999995</v>
      </c>
      <c r="T22" s="12">
        <v>0.51912000000000003</v>
      </c>
      <c r="U22" s="26">
        <v>0.32067000000000001</v>
      </c>
    </row>
    <row r="23" spans="1:31" x14ac:dyDescent="0.45">
      <c r="A23" s="11" t="s">
        <v>34</v>
      </c>
      <c r="B23" s="17" t="s">
        <v>22</v>
      </c>
      <c r="C23" s="12">
        <v>22</v>
      </c>
      <c r="D23" s="12">
        <v>6.8529999999999998</v>
      </c>
      <c r="E23" s="12">
        <v>5.3350000000000002E-2</v>
      </c>
      <c r="F23" s="12">
        <v>1.3601099999999999</v>
      </c>
      <c r="G23" s="12">
        <v>1.08182</v>
      </c>
      <c r="H23" s="12">
        <v>0.76275999999999999</v>
      </c>
      <c r="I23" s="12">
        <v>0.63273999999999997</v>
      </c>
      <c r="J23" s="12">
        <v>0.32523999999999997</v>
      </c>
      <c r="K23" s="12">
        <v>0.21542</v>
      </c>
      <c r="L23" s="12">
        <v>2.4748899999999998</v>
      </c>
      <c r="N23" s="26">
        <v>6.8529999999999998</v>
      </c>
      <c r="O23" s="26">
        <v>2.4748899999999998</v>
      </c>
      <c r="P23" s="27">
        <v>1.3601099999999999</v>
      </c>
      <c r="Q23" s="26">
        <v>1.08182</v>
      </c>
      <c r="R23" s="26">
        <v>0.76275999999999999</v>
      </c>
      <c r="S23" s="26">
        <v>0.63273999999999997</v>
      </c>
      <c r="T23" s="12">
        <v>0.21542</v>
      </c>
      <c r="U23" s="26">
        <v>0.32523999999999997</v>
      </c>
    </row>
    <row r="24" spans="1:31" x14ac:dyDescent="0.45">
      <c r="A24" s="11" t="s">
        <v>35</v>
      </c>
      <c r="B24" s="17" t="s">
        <v>24</v>
      </c>
      <c r="C24" s="12">
        <v>23</v>
      </c>
      <c r="D24" s="12">
        <v>6.81</v>
      </c>
      <c r="E24" s="12">
        <v>6.4759999999999998E-2</v>
      </c>
      <c r="F24" s="12">
        <v>1.0442400000000001</v>
      </c>
      <c r="G24" s="12">
        <v>1.25596</v>
      </c>
      <c r="H24" s="12">
        <v>0.72052000000000005</v>
      </c>
      <c r="I24" s="12">
        <v>0.42908000000000002</v>
      </c>
      <c r="J24" s="12">
        <v>0.11069</v>
      </c>
      <c r="K24" s="12">
        <v>5.8409999999999997E-2</v>
      </c>
      <c r="L24" s="12">
        <v>3.1913100000000001</v>
      </c>
      <c r="N24" s="26">
        <v>6.81</v>
      </c>
      <c r="O24" s="26">
        <v>3.1913100000000001</v>
      </c>
      <c r="P24" s="27">
        <v>1.0442400000000001</v>
      </c>
      <c r="Q24" s="26">
        <v>1.25596</v>
      </c>
      <c r="R24" s="26">
        <v>0.72052000000000005</v>
      </c>
      <c r="S24" s="26">
        <v>0.42908000000000002</v>
      </c>
      <c r="T24" s="12">
        <v>5.8409999999999997E-2</v>
      </c>
      <c r="U24" s="26">
        <v>0.11069</v>
      </c>
    </row>
    <row r="25" spans="1:31" x14ac:dyDescent="0.45">
      <c r="A25" s="11" t="s">
        <v>36</v>
      </c>
      <c r="B25" s="17" t="s">
        <v>37</v>
      </c>
      <c r="C25" s="12">
        <v>24</v>
      </c>
      <c r="D25" s="12">
        <v>6.798</v>
      </c>
      <c r="E25" s="12">
        <v>3.78E-2</v>
      </c>
      <c r="F25" s="12">
        <v>1.52186</v>
      </c>
      <c r="G25" s="12">
        <v>1.02</v>
      </c>
      <c r="H25" s="12">
        <v>1.02525</v>
      </c>
      <c r="I25" s="12">
        <v>0.54252</v>
      </c>
      <c r="J25" s="12">
        <v>0.49209999999999998</v>
      </c>
      <c r="K25" s="12">
        <v>0.31104999999999999</v>
      </c>
      <c r="L25" s="12">
        <v>1.8850100000000001</v>
      </c>
      <c r="N25" s="26">
        <v>6.798</v>
      </c>
      <c r="O25" s="26">
        <v>1.8850100000000001</v>
      </c>
      <c r="P25" s="27">
        <v>1.52186</v>
      </c>
      <c r="Q25" s="26">
        <v>1.02</v>
      </c>
      <c r="R25" s="26">
        <v>1.02525</v>
      </c>
      <c r="S25" s="26">
        <v>0.54252</v>
      </c>
      <c r="T25" s="12">
        <v>0.31104999999999999</v>
      </c>
      <c r="U25" s="26">
        <v>0.49209999999999998</v>
      </c>
      <c r="W25" s="2" t="s">
        <v>251</v>
      </c>
    </row>
    <row r="26" spans="1:31" ht="15.75" thickBot="1" x14ac:dyDescent="0.5">
      <c r="A26" s="11" t="s">
        <v>38</v>
      </c>
      <c r="B26" s="17" t="s">
        <v>24</v>
      </c>
      <c r="C26" s="12">
        <v>25</v>
      </c>
      <c r="D26" s="12">
        <v>6.7859999999999996</v>
      </c>
      <c r="E26" s="12">
        <v>4.9099999999999998E-2</v>
      </c>
      <c r="F26" s="12">
        <v>1.0635300000000001</v>
      </c>
      <c r="G26" s="12">
        <v>1.1984999999999999</v>
      </c>
      <c r="H26" s="12">
        <v>0.79661000000000004</v>
      </c>
      <c r="I26" s="12">
        <v>0.54210000000000003</v>
      </c>
      <c r="J26" s="12">
        <v>9.2700000000000005E-2</v>
      </c>
      <c r="K26" s="12">
        <v>0.24434</v>
      </c>
      <c r="L26" s="12">
        <v>2.8484799999999999</v>
      </c>
      <c r="N26" s="26">
        <v>6.7859999999999996</v>
      </c>
      <c r="O26" s="26">
        <v>2.8484799999999999</v>
      </c>
      <c r="P26" s="27">
        <v>1.0635300000000001</v>
      </c>
      <c r="Q26" s="26">
        <v>1.1984999999999999</v>
      </c>
      <c r="R26" s="26">
        <v>0.79661000000000004</v>
      </c>
      <c r="S26" s="26">
        <v>0.54210000000000003</v>
      </c>
      <c r="T26" s="12">
        <v>0.24434</v>
      </c>
      <c r="U26" s="26">
        <v>9.2700000000000005E-2</v>
      </c>
      <c r="W26"/>
    </row>
    <row r="27" spans="1:31" ht="15.75" thickBot="1" x14ac:dyDescent="0.5">
      <c r="A27" s="11" t="s">
        <v>39</v>
      </c>
      <c r="B27" s="17" t="s">
        <v>9</v>
      </c>
      <c r="C27" s="12">
        <v>26</v>
      </c>
      <c r="D27" s="12">
        <v>6.75</v>
      </c>
      <c r="E27" s="12">
        <v>1.848E-2</v>
      </c>
      <c r="F27" s="12">
        <v>1.32792</v>
      </c>
      <c r="G27" s="12">
        <v>1.2993699999999999</v>
      </c>
      <c r="H27" s="12">
        <v>0.89185999999999999</v>
      </c>
      <c r="I27" s="12">
        <v>0.61477000000000004</v>
      </c>
      <c r="J27" s="12">
        <v>0.21843000000000001</v>
      </c>
      <c r="K27" s="12">
        <v>0.28214</v>
      </c>
      <c r="L27" s="12">
        <v>2.1156899999999998</v>
      </c>
      <c r="N27" s="26">
        <v>6.75</v>
      </c>
      <c r="O27" s="26">
        <v>2.1156899999999998</v>
      </c>
      <c r="P27" s="27">
        <v>1.32792</v>
      </c>
      <c r="Q27" s="26">
        <v>1.2993699999999999</v>
      </c>
      <c r="R27" s="26">
        <v>0.89185999999999999</v>
      </c>
      <c r="S27" s="26">
        <v>0.61477000000000004</v>
      </c>
      <c r="T27" s="12">
        <v>0.28214</v>
      </c>
      <c r="U27" s="26">
        <v>0.21843000000000001</v>
      </c>
      <c r="W27" s="45" t="s">
        <v>212</v>
      </c>
    </row>
    <row r="28" spans="1:31" x14ac:dyDescent="0.45">
      <c r="A28" s="11" t="s">
        <v>40</v>
      </c>
      <c r="B28" s="17" t="s">
        <v>24</v>
      </c>
      <c r="C28" s="12">
        <v>27</v>
      </c>
      <c r="D28" s="12">
        <v>6.67</v>
      </c>
      <c r="E28" s="12">
        <v>5.8000000000000003E-2</v>
      </c>
      <c r="F28" s="12">
        <v>1.1071500000000001</v>
      </c>
      <c r="G28" s="12">
        <v>1.1244700000000001</v>
      </c>
      <c r="H28" s="12">
        <v>0.85857000000000006</v>
      </c>
      <c r="I28" s="12">
        <v>0.44131999999999999</v>
      </c>
      <c r="J28" s="12">
        <v>0.12869</v>
      </c>
      <c r="K28" s="12">
        <v>0.33362999999999998</v>
      </c>
      <c r="L28" s="12">
        <v>2.6758500000000001</v>
      </c>
      <c r="N28" s="26">
        <v>6.67</v>
      </c>
      <c r="O28" s="26">
        <v>2.6758500000000001</v>
      </c>
      <c r="P28" s="27">
        <v>1.1071500000000001</v>
      </c>
      <c r="Q28" s="26">
        <v>1.1244700000000001</v>
      </c>
      <c r="R28" s="26">
        <v>0.85857000000000006</v>
      </c>
      <c r="S28" s="26">
        <v>0.44131999999999999</v>
      </c>
      <c r="T28" s="12">
        <v>0.33362999999999998</v>
      </c>
      <c r="U28" s="26">
        <v>0.12869</v>
      </c>
      <c r="W28" s="20" t="s">
        <v>213</v>
      </c>
      <c r="X28" s="45"/>
    </row>
    <row r="29" spans="1:31" x14ac:dyDescent="0.45">
      <c r="A29" s="11" t="s">
        <v>41</v>
      </c>
      <c r="B29" s="17" t="s">
        <v>22</v>
      </c>
      <c r="C29" s="12">
        <v>28</v>
      </c>
      <c r="D29" s="12">
        <v>6.6109999999999998</v>
      </c>
      <c r="E29" s="12">
        <v>6.2570000000000001E-2</v>
      </c>
      <c r="F29" s="12">
        <v>1.69042</v>
      </c>
      <c r="G29" s="12">
        <v>1.0786</v>
      </c>
      <c r="H29" s="12">
        <v>0.79732999999999998</v>
      </c>
      <c r="I29" s="12">
        <v>0.64039999999999997</v>
      </c>
      <c r="J29" s="12">
        <v>0.52207999999999999</v>
      </c>
      <c r="K29" s="12">
        <v>0.32573000000000002</v>
      </c>
      <c r="L29" s="12">
        <v>1.55674</v>
      </c>
      <c r="N29" s="26">
        <v>6.6109999999999998</v>
      </c>
      <c r="O29" s="26">
        <v>1.55674</v>
      </c>
      <c r="P29" s="27">
        <v>1.69042</v>
      </c>
      <c r="Q29" s="26">
        <v>1.0786</v>
      </c>
      <c r="R29" s="26">
        <v>0.79732999999999998</v>
      </c>
      <c r="S29" s="26">
        <v>0.64039999999999997</v>
      </c>
      <c r="T29" s="12">
        <v>0.32573000000000002</v>
      </c>
      <c r="U29" s="26">
        <v>0.52207999999999999</v>
      </c>
      <c r="W29" s="20" t="s">
        <v>214</v>
      </c>
      <c r="X29" s="20">
        <v>0.86915994148046094</v>
      </c>
    </row>
    <row r="30" spans="1:31" x14ac:dyDescent="0.45">
      <c r="A30" s="11" t="s">
        <v>42</v>
      </c>
      <c r="B30" s="17" t="s">
        <v>9</v>
      </c>
      <c r="C30" s="12">
        <v>29</v>
      </c>
      <c r="D30" s="12">
        <v>6.5750000000000002</v>
      </c>
      <c r="E30" s="12">
        <v>3.5119999999999998E-2</v>
      </c>
      <c r="F30" s="12">
        <v>1.2777799999999999</v>
      </c>
      <c r="G30" s="12">
        <v>1.2603800000000001</v>
      </c>
      <c r="H30" s="12">
        <v>0.94579000000000002</v>
      </c>
      <c r="I30" s="12">
        <v>0.55010999999999999</v>
      </c>
      <c r="J30" s="12">
        <v>0.20646</v>
      </c>
      <c r="K30" s="12">
        <v>0.12332</v>
      </c>
      <c r="L30" s="12">
        <v>2.2112599999999998</v>
      </c>
      <c r="N30" s="26">
        <v>6.5750000000000002</v>
      </c>
      <c r="O30" s="26">
        <v>2.2112599999999998</v>
      </c>
      <c r="P30" s="27">
        <v>1.2777799999999999</v>
      </c>
      <c r="Q30" s="26">
        <v>1.2603800000000001</v>
      </c>
      <c r="R30" s="26">
        <v>0.94579000000000002</v>
      </c>
      <c r="S30" s="26">
        <v>0.55010999999999999</v>
      </c>
      <c r="T30" s="12">
        <v>0.12332</v>
      </c>
      <c r="U30" s="26">
        <v>0.20646</v>
      </c>
      <c r="W30" s="20" t="s">
        <v>215</v>
      </c>
      <c r="X30" s="20">
        <v>0.75543900387431828</v>
      </c>
    </row>
    <row r="31" spans="1:31" x14ac:dyDescent="0.45">
      <c r="A31" s="11" t="s">
        <v>43</v>
      </c>
      <c r="B31" s="17" t="s">
        <v>24</v>
      </c>
      <c r="C31" s="12">
        <v>30</v>
      </c>
      <c r="D31" s="12">
        <v>6.5739999999999998</v>
      </c>
      <c r="E31" s="12">
        <v>4.6120000000000001E-2</v>
      </c>
      <c r="F31" s="12">
        <v>1.0535099999999999</v>
      </c>
      <c r="G31" s="12">
        <v>1.24823</v>
      </c>
      <c r="H31" s="12">
        <v>0.78722999999999999</v>
      </c>
      <c r="I31" s="12">
        <v>0.44973999999999997</v>
      </c>
      <c r="J31" s="12">
        <v>8.4839999999999999E-2</v>
      </c>
      <c r="K31" s="12">
        <v>0.11451</v>
      </c>
      <c r="L31" s="12">
        <v>2.8359999999999999</v>
      </c>
      <c r="N31" s="26">
        <v>6.5739999999999998</v>
      </c>
      <c r="O31" s="26">
        <v>2.8359999999999999</v>
      </c>
      <c r="P31" s="27">
        <v>1.0535099999999999</v>
      </c>
      <c r="Q31" s="26">
        <v>1.24823</v>
      </c>
      <c r="R31" s="26">
        <v>0.78722999999999999</v>
      </c>
      <c r="S31" s="26">
        <v>0.44973999999999997</v>
      </c>
      <c r="T31" s="12">
        <v>0.11451</v>
      </c>
      <c r="U31" s="26">
        <v>8.4839999999999999E-2</v>
      </c>
      <c r="W31" s="20" t="s">
        <v>4</v>
      </c>
      <c r="X31" s="20">
        <v>0.74572134839912563</v>
      </c>
    </row>
    <row r="32" spans="1:31" ht="15.75" thickBot="1" x14ac:dyDescent="0.5">
      <c r="A32" s="11" t="s">
        <v>44</v>
      </c>
      <c r="B32" s="17" t="s">
        <v>45</v>
      </c>
      <c r="C32" s="12">
        <v>31</v>
      </c>
      <c r="D32" s="12">
        <v>6.5049999999999999</v>
      </c>
      <c r="E32" s="12">
        <v>4.1680000000000002E-2</v>
      </c>
      <c r="F32" s="12">
        <v>1.1789799999999999</v>
      </c>
      <c r="G32" s="12">
        <v>1.2064299999999999</v>
      </c>
      <c r="H32" s="12">
        <v>0.84482999999999997</v>
      </c>
      <c r="I32" s="12">
        <v>0.46364</v>
      </c>
      <c r="J32" s="12">
        <v>2.6519999999999998E-2</v>
      </c>
      <c r="K32" s="12">
        <v>0.10686</v>
      </c>
      <c r="L32" s="12">
        <v>2.6778200000000001</v>
      </c>
      <c r="N32" s="26">
        <v>6.5049999999999999</v>
      </c>
      <c r="O32" s="26">
        <v>2.6778200000000001</v>
      </c>
      <c r="P32" s="27">
        <v>1.1789799999999999</v>
      </c>
      <c r="Q32" s="26">
        <v>1.2064299999999999</v>
      </c>
      <c r="R32" s="26">
        <v>0.84482999999999997</v>
      </c>
      <c r="S32" s="26">
        <v>0.46364</v>
      </c>
      <c r="T32" s="12">
        <v>0.10686</v>
      </c>
      <c r="U32" s="26">
        <v>2.6519999999999998E-2</v>
      </c>
      <c r="W32" s="21" t="s">
        <v>216</v>
      </c>
      <c r="X32" s="20">
        <v>0.2032778852422395</v>
      </c>
      <c r="Y32"/>
      <c r="Z32"/>
      <c r="AA32"/>
      <c r="AB32"/>
      <c r="AC32"/>
      <c r="AD32"/>
      <c r="AE32"/>
    </row>
    <row r="33" spans="1:31" ht="15.75" thickBot="1" x14ac:dyDescent="0.5">
      <c r="A33" s="11" t="s">
        <v>46</v>
      </c>
      <c r="B33" s="17" t="s">
        <v>24</v>
      </c>
      <c r="C33" s="12">
        <v>32</v>
      </c>
      <c r="D33" s="12">
        <v>6.4850000000000003</v>
      </c>
      <c r="E33" s="12">
        <v>4.539E-2</v>
      </c>
      <c r="F33" s="12">
        <v>1.06166</v>
      </c>
      <c r="G33" s="12">
        <v>1.2089000000000001</v>
      </c>
      <c r="H33" s="12">
        <v>0.81159999999999999</v>
      </c>
      <c r="I33" s="12">
        <v>0.60362000000000005</v>
      </c>
      <c r="J33" s="12">
        <v>0.24557999999999999</v>
      </c>
      <c r="K33" s="12">
        <v>0.2324</v>
      </c>
      <c r="L33" s="12">
        <v>2.3214199999999998</v>
      </c>
      <c r="N33" s="26">
        <v>6.4850000000000003</v>
      </c>
      <c r="O33" s="26">
        <v>2.3214199999999998</v>
      </c>
      <c r="P33" s="27">
        <v>1.06166</v>
      </c>
      <c r="Q33" s="26">
        <v>1.2089000000000001</v>
      </c>
      <c r="R33" s="26">
        <v>0.81159999999999999</v>
      </c>
      <c r="S33" s="26">
        <v>0.60362000000000005</v>
      </c>
      <c r="T33" s="12">
        <v>0.2324</v>
      </c>
      <c r="U33" s="26">
        <v>0.24557999999999999</v>
      </c>
      <c r="W33"/>
      <c r="X33" s="21">
        <v>158</v>
      </c>
      <c r="Y33"/>
      <c r="Z33"/>
      <c r="AA33"/>
      <c r="AB33"/>
      <c r="AC33"/>
      <c r="AD33"/>
      <c r="AE33"/>
    </row>
    <row r="34" spans="1:31" ht="15.75" thickBot="1" x14ac:dyDescent="0.5">
      <c r="A34" s="11" t="s">
        <v>47</v>
      </c>
      <c r="B34" s="17" t="s">
        <v>24</v>
      </c>
      <c r="C34" s="12">
        <v>33</v>
      </c>
      <c r="D34" s="12">
        <v>6.4770000000000003</v>
      </c>
      <c r="E34" s="12">
        <v>5.0509999999999999E-2</v>
      </c>
      <c r="F34" s="12">
        <v>0.91861000000000004</v>
      </c>
      <c r="G34" s="12">
        <v>1.2401800000000001</v>
      </c>
      <c r="H34" s="12">
        <v>0.69077</v>
      </c>
      <c r="I34" s="12">
        <v>0.53466000000000002</v>
      </c>
      <c r="J34" s="12">
        <v>5.1200000000000002E-2</v>
      </c>
      <c r="K34" s="12">
        <v>0.18401000000000001</v>
      </c>
      <c r="L34" s="12">
        <v>2.85737</v>
      </c>
      <c r="N34" s="26">
        <v>6.4770000000000003</v>
      </c>
      <c r="O34" s="26">
        <v>2.85737</v>
      </c>
      <c r="P34" s="27">
        <v>0.91861000000000004</v>
      </c>
      <c r="Q34" s="26">
        <v>1.2401800000000001</v>
      </c>
      <c r="R34" s="26">
        <v>0.69077</v>
      </c>
      <c r="S34" s="26">
        <v>0.53466000000000002</v>
      </c>
      <c r="T34" s="12">
        <v>0.18401000000000001</v>
      </c>
      <c r="U34" s="26">
        <v>5.1200000000000002E-2</v>
      </c>
      <c r="W34" t="s">
        <v>217</v>
      </c>
      <c r="Y34"/>
      <c r="Z34"/>
      <c r="AA34"/>
      <c r="AB34"/>
      <c r="AC34"/>
      <c r="AD34"/>
      <c r="AE34"/>
    </row>
    <row r="35" spans="1:31" x14ac:dyDescent="0.45">
      <c r="A35" s="11" t="s">
        <v>48</v>
      </c>
      <c r="B35" s="17" t="s">
        <v>37</v>
      </c>
      <c r="C35" s="12">
        <v>34</v>
      </c>
      <c r="D35" s="12">
        <v>6.4550000000000001</v>
      </c>
      <c r="E35" s="12">
        <v>3.5569999999999997E-2</v>
      </c>
      <c r="F35" s="12">
        <v>0.96689999999999998</v>
      </c>
      <c r="G35" s="12">
        <v>1.2650399999999999</v>
      </c>
      <c r="H35" s="12">
        <v>0.73850000000000005</v>
      </c>
      <c r="I35" s="12">
        <v>0.55664000000000002</v>
      </c>
      <c r="J35" s="12">
        <v>3.1870000000000002E-2</v>
      </c>
      <c r="K35" s="12">
        <v>0.57630000000000003</v>
      </c>
      <c r="L35" s="12">
        <v>2.3194499999999998</v>
      </c>
      <c r="N35" s="26">
        <v>6.4550000000000001</v>
      </c>
      <c r="O35" s="26">
        <v>2.3194499999999998</v>
      </c>
      <c r="P35" s="27">
        <v>0.96689999999999998</v>
      </c>
      <c r="Q35" s="26">
        <v>1.2650399999999999</v>
      </c>
      <c r="R35" s="26">
        <v>0.73850000000000005</v>
      </c>
      <c r="S35" s="26">
        <v>0.55664000000000002</v>
      </c>
      <c r="T35" s="12">
        <v>0.57630000000000003</v>
      </c>
      <c r="U35" s="26">
        <v>3.1870000000000002E-2</v>
      </c>
      <c r="W35" s="22"/>
      <c r="X35" s="22" t="s">
        <v>222</v>
      </c>
      <c r="Y35" s="22" t="s">
        <v>223</v>
      </c>
      <c r="Z35" s="22" t="s">
        <v>224</v>
      </c>
      <c r="AA35" s="22" t="s">
        <v>225</v>
      </c>
      <c r="AB35" s="22" t="s">
        <v>226</v>
      </c>
      <c r="AC35"/>
      <c r="AD35"/>
      <c r="AE35"/>
    </row>
    <row r="36" spans="1:31" x14ac:dyDescent="0.45">
      <c r="A36" s="11" t="s">
        <v>49</v>
      </c>
      <c r="B36" s="17" t="s">
        <v>22</v>
      </c>
      <c r="C36" s="12">
        <v>35</v>
      </c>
      <c r="D36" s="12">
        <v>6.4109999999999996</v>
      </c>
      <c r="E36" s="12">
        <v>4.6330000000000003E-2</v>
      </c>
      <c r="F36" s="12">
        <v>1.39541</v>
      </c>
      <c r="G36" s="12">
        <v>1.0839300000000001</v>
      </c>
      <c r="H36" s="12">
        <v>0.72024999999999995</v>
      </c>
      <c r="I36" s="12">
        <v>0.31047999999999998</v>
      </c>
      <c r="J36" s="12">
        <v>0.32523999999999997</v>
      </c>
      <c r="K36" s="12">
        <v>0.13705999999999999</v>
      </c>
      <c r="L36" s="12">
        <v>2.43872</v>
      </c>
      <c r="N36" s="26">
        <v>6.4109999999999996</v>
      </c>
      <c r="O36" s="26">
        <v>2.43872</v>
      </c>
      <c r="P36" s="27">
        <v>1.39541</v>
      </c>
      <c r="Q36" s="26">
        <v>1.0839300000000001</v>
      </c>
      <c r="R36" s="26">
        <v>0.72024999999999995</v>
      </c>
      <c r="S36" s="26">
        <v>0.31047999999999998</v>
      </c>
      <c r="T36" s="12">
        <v>0.13705999999999999</v>
      </c>
      <c r="U36" s="26">
        <v>0.32523999999999997</v>
      </c>
      <c r="W36" s="20" t="s">
        <v>218</v>
      </c>
      <c r="X36" s="20">
        <v>6</v>
      </c>
      <c r="Y36" s="20">
        <v>19.273892155062562</v>
      </c>
      <c r="Z36" s="20">
        <v>3.2123153591770937</v>
      </c>
      <c r="AA36" s="20">
        <v>77.738813215061214</v>
      </c>
      <c r="AB36" s="20">
        <v>1.1356398113931694E-43</v>
      </c>
      <c r="AC36"/>
      <c r="AD36"/>
      <c r="AE36"/>
    </row>
    <row r="37" spans="1:31" x14ac:dyDescent="0.45">
      <c r="A37" s="11" t="s">
        <v>50</v>
      </c>
      <c r="B37" s="17" t="s">
        <v>9</v>
      </c>
      <c r="C37" s="12">
        <v>36</v>
      </c>
      <c r="D37" s="12">
        <v>6.3289999999999997</v>
      </c>
      <c r="E37" s="12">
        <v>3.4680000000000002E-2</v>
      </c>
      <c r="F37" s="12">
        <v>1.23011</v>
      </c>
      <c r="G37" s="12">
        <v>1.31379</v>
      </c>
      <c r="H37" s="12">
        <v>0.95562000000000002</v>
      </c>
      <c r="I37" s="12">
        <v>0.45950999999999997</v>
      </c>
      <c r="J37" s="12">
        <v>6.3979999999999995E-2</v>
      </c>
      <c r="K37" s="12">
        <v>0.18226999999999999</v>
      </c>
      <c r="L37" s="12">
        <v>2.1236700000000002</v>
      </c>
      <c r="N37" s="26">
        <v>6.3289999999999997</v>
      </c>
      <c r="O37" s="26">
        <v>2.1236700000000002</v>
      </c>
      <c r="P37" s="27">
        <v>1.23011</v>
      </c>
      <c r="Q37" s="26">
        <v>1.31379</v>
      </c>
      <c r="R37" s="26">
        <v>0.95562000000000002</v>
      </c>
      <c r="S37" s="26">
        <v>0.45950999999999997</v>
      </c>
      <c r="T37" s="12">
        <v>0.18226999999999999</v>
      </c>
      <c r="U37" s="26">
        <v>6.3979999999999995E-2</v>
      </c>
      <c r="W37" s="20" t="s">
        <v>219</v>
      </c>
      <c r="X37" s="20">
        <v>151</v>
      </c>
      <c r="Y37" s="20">
        <v>6.2396066929121208</v>
      </c>
      <c r="Z37" s="20">
        <v>4.1321898628557091E-2</v>
      </c>
      <c r="AA37" s="20"/>
      <c r="AB37" s="20"/>
      <c r="AC37"/>
      <c r="AD37"/>
      <c r="AE37"/>
    </row>
    <row r="38" spans="1:31" ht="15.75" thickBot="1" x14ac:dyDescent="0.5">
      <c r="A38" s="11" t="s">
        <v>51</v>
      </c>
      <c r="B38" s="17" t="s">
        <v>9</v>
      </c>
      <c r="C38" s="12">
        <v>37</v>
      </c>
      <c r="D38" s="12">
        <v>6.3019999999999996</v>
      </c>
      <c r="E38" s="12">
        <v>4.206E-2</v>
      </c>
      <c r="F38" s="12">
        <v>1.2074</v>
      </c>
      <c r="G38" s="12">
        <v>1.30203</v>
      </c>
      <c r="H38" s="12">
        <v>0.88721000000000005</v>
      </c>
      <c r="I38" s="12">
        <v>0.60365000000000002</v>
      </c>
      <c r="J38" s="12">
        <v>0.13586000000000001</v>
      </c>
      <c r="K38" s="12">
        <v>0.51751999999999998</v>
      </c>
      <c r="L38" s="12">
        <v>1.6488</v>
      </c>
      <c r="N38" s="26">
        <v>6.3019999999999996</v>
      </c>
      <c r="O38" s="26">
        <v>1.6488</v>
      </c>
      <c r="P38" s="27">
        <v>1.2074</v>
      </c>
      <c r="Q38" s="26">
        <v>1.30203</v>
      </c>
      <c r="R38" s="26">
        <v>0.88721000000000005</v>
      </c>
      <c r="S38" s="26">
        <v>0.60365000000000002</v>
      </c>
      <c r="T38" s="12">
        <v>0.51751999999999998</v>
      </c>
      <c r="U38" s="26">
        <v>0.13586000000000001</v>
      </c>
      <c r="W38" s="21" t="s">
        <v>220</v>
      </c>
      <c r="X38" s="21">
        <v>157</v>
      </c>
      <c r="Y38" s="21">
        <v>25.513498847974681</v>
      </c>
      <c r="Z38" s="21"/>
      <c r="AA38" s="21"/>
      <c r="AB38" s="21"/>
      <c r="AC38"/>
      <c r="AD38"/>
      <c r="AE38"/>
    </row>
    <row r="39" spans="1:31" ht="15.75" thickBot="1" x14ac:dyDescent="0.5">
      <c r="A39" s="11" t="s">
        <v>52</v>
      </c>
      <c r="B39" s="17" t="s">
        <v>53</v>
      </c>
      <c r="C39" s="12">
        <v>38</v>
      </c>
      <c r="D39" s="12">
        <v>6.298</v>
      </c>
      <c r="E39" s="12">
        <v>3.8679999999999999E-2</v>
      </c>
      <c r="F39" s="12">
        <v>1.29098</v>
      </c>
      <c r="G39" s="12">
        <v>1.0761700000000001</v>
      </c>
      <c r="H39" s="12">
        <v>0.87529999999999997</v>
      </c>
      <c r="I39" s="12">
        <v>0.39739999999999998</v>
      </c>
      <c r="J39" s="12">
        <v>8.1290000000000001E-2</v>
      </c>
      <c r="K39" s="12">
        <v>0.25375999999999999</v>
      </c>
      <c r="L39" s="12">
        <v>2.3232300000000001</v>
      </c>
      <c r="N39" s="26">
        <v>6.298</v>
      </c>
      <c r="O39" s="26">
        <v>2.3232300000000001</v>
      </c>
      <c r="P39" s="27">
        <v>1.29098</v>
      </c>
      <c r="Q39" s="26">
        <v>1.0761700000000001</v>
      </c>
      <c r="R39" s="26">
        <v>0.87529999999999997</v>
      </c>
      <c r="S39" s="26">
        <v>0.39739999999999998</v>
      </c>
      <c r="T39" s="12">
        <v>0.25375999999999999</v>
      </c>
      <c r="U39" s="26">
        <v>8.1290000000000001E-2</v>
      </c>
      <c r="W39"/>
      <c r="Y39"/>
      <c r="Z39"/>
      <c r="AA39"/>
      <c r="AB39"/>
      <c r="AC39"/>
      <c r="AD39"/>
      <c r="AE39"/>
    </row>
    <row r="40" spans="1:31" x14ac:dyDescent="0.45">
      <c r="A40" s="11" t="s">
        <v>54</v>
      </c>
      <c r="B40" s="17" t="s">
        <v>22</v>
      </c>
      <c r="C40" s="12">
        <v>39</v>
      </c>
      <c r="D40" s="12">
        <v>6.2949999999999999</v>
      </c>
      <c r="E40" s="12">
        <v>4.4560000000000002E-2</v>
      </c>
      <c r="F40" s="12">
        <v>1.5542199999999999</v>
      </c>
      <c r="G40" s="12">
        <v>1.16594</v>
      </c>
      <c r="H40" s="12">
        <v>0.72492000000000001</v>
      </c>
      <c r="I40" s="12">
        <v>0.55498999999999998</v>
      </c>
      <c r="J40" s="12">
        <v>0.25608999999999998</v>
      </c>
      <c r="K40" s="12">
        <v>0.16228000000000001</v>
      </c>
      <c r="L40" s="12">
        <v>1.8763399999999999</v>
      </c>
      <c r="N40" s="26">
        <v>6.2949999999999999</v>
      </c>
      <c r="O40" s="26">
        <v>1.8763399999999999</v>
      </c>
      <c r="P40" s="27">
        <v>1.5542199999999999</v>
      </c>
      <c r="Q40" s="26">
        <v>1.16594</v>
      </c>
      <c r="R40" s="26">
        <v>0.72492000000000001</v>
      </c>
      <c r="S40" s="26">
        <v>0.55498999999999998</v>
      </c>
      <c r="T40" s="12">
        <v>0.16228000000000001</v>
      </c>
      <c r="U40" s="26">
        <v>0.25608999999999998</v>
      </c>
      <c r="W40" s="22"/>
      <c r="X40" s="22" t="s">
        <v>227</v>
      </c>
      <c r="Y40" s="22" t="s">
        <v>4</v>
      </c>
      <c r="Z40" s="22" t="s">
        <v>228</v>
      </c>
      <c r="AA40" s="22" t="s">
        <v>229</v>
      </c>
      <c r="AB40" s="22" t="s">
        <v>246</v>
      </c>
      <c r="AC40" s="22" t="s">
        <v>247</v>
      </c>
      <c r="AD40" s="22" t="s">
        <v>248</v>
      </c>
      <c r="AE40" s="22" t="s">
        <v>249</v>
      </c>
    </row>
    <row r="41" spans="1:31" x14ac:dyDescent="0.45">
      <c r="A41" s="11" t="s">
        <v>55</v>
      </c>
      <c r="B41" s="17" t="s">
        <v>24</v>
      </c>
      <c r="C41" s="12">
        <v>40</v>
      </c>
      <c r="D41" s="12">
        <v>6.2690000000000001</v>
      </c>
      <c r="E41" s="12">
        <v>9.8110000000000003E-2</v>
      </c>
      <c r="F41" s="12">
        <v>0.99534</v>
      </c>
      <c r="G41" s="12">
        <v>0.97199999999999998</v>
      </c>
      <c r="H41" s="12">
        <v>0.60819999999999996</v>
      </c>
      <c r="I41" s="12">
        <v>0.59657000000000004</v>
      </c>
      <c r="J41" s="12">
        <v>0.13633000000000001</v>
      </c>
      <c r="K41" s="12">
        <v>0.16991000000000001</v>
      </c>
      <c r="L41" s="12">
        <v>2.79094</v>
      </c>
      <c r="N41" s="26">
        <v>6.2690000000000001</v>
      </c>
      <c r="O41" s="26">
        <v>2.79094</v>
      </c>
      <c r="P41" s="27">
        <v>0.99534</v>
      </c>
      <c r="Q41" s="26">
        <v>0.97199999999999998</v>
      </c>
      <c r="R41" s="26">
        <v>0.60819999999999996</v>
      </c>
      <c r="S41" s="26">
        <v>0.59657000000000004</v>
      </c>
      <c r="T41" s="12">
        <v>0.16991000000000001</v>
      </c>
      <c r="U41" s="26">
        <v>0.13633000000000001</v>
      </c>
      <c r="W41" s="20" t="s">
        <v>221</v>
      </c>
      <c r="X41" s="20">
        <v>-0.16053680752017982</v>
      </c>
      <c r="Y41" s="20">
        <v>8.8797747329698473E-2</v>
      </c>
      <c r="Z41" s="20">
        <v>-1.8078927939930765</v>
      </c>
      <c r="AA41" s="20">
        <v>7.2613357052732475E-2</v>
      </c>
      <c r="AB41" s="20">
        <v>-0.33598330113165514</v>
      </c>
      <c r="AC41" s="20">
        <v>1.4909686091295504E-2</v>
      </c>
      <c r="AD41" s="20">
        <v>-0.33598330113165514</v>
      </c>
      <c r="AE41" s="20">
        <v>1.4909686091295504E-2</v>
      </c>
    </row>
    <row r="42" spans="1:31" x14ac:dyDescent="0.45">
      <c r="A42" s="11" t="s">
        <v>56</v>
      </c>
      <c r="B42" s="17" t="s">
        <v>24</v>
      </c>
      <c r="C42" s="12">
        <v>41</v>
      </c>
      <c r="D42" s="12">
        <v>6.1680000000000001</v>
      </c>
      <c r="E42" s="12">
        <v>0.10895000000000001</v>
      </c>
      <c r="F42" s="12">
        <v>1.21183</v>
      </c>
      <c r="G42" s="12">
        <v>1.18354</v>
      </c>
      <c r="H42" s="12">
        <v>0.61482999999999999</v>
      </c>
      <c r="I42" s="12">
        <v>0.55884</v>
      </c>
      <c r="J42" s="12">
        <v>1.14E-2</v>
      </c>
      <c r="K42" s="12">
        <v>0.31844</v>
      </c>
      <c r="L42" s="12">
        <v>2.2688199999999998</v>
      </c>
      <c r="N42" s="26">
        <v>6.1680000000000001</v>
      </c>
      <c r="O42" s="26">
        <v>2.2688199999999998</v>
      </c>
      <c r="P42" s="27">
        <v>1.21183</v>
      </c>
      <c r="Q42" s="26">
        <v>1.18354</v>
      </c>
      <c r="R42" s="26">
        <v>0.61482999999999999</v>
      </c>
      <c r="S42" s="26">
        <v>0.55884</v>
      </c>
      <c r="T42" s="12">
        <v>0.31844</v>
      </c>
      <c r="U42" s="26">
        <v>1.14E-2</v>
      </c>
      <c r="W42" s="20" t="s">
        <v>193</v>
      </c>
      <c r="X42" s="20">
        <v>0.43246056045347142</v>
      </c>
      <c r="Y42" s="20">
        <v>7.5230471104882859E-2</v>
      </c>
      <c r="Z42" s="20">
        <v>5.7484760377288451</v>
      </c>
      <c r="AA42" s="20">
        <v>4.8251443659584535E-8</v>
      </c>
      <c r="AB42" s="20">
        <v>0.28382027660612752</v>
      </c>
      <c r="AC42" s="20">
        <v>0.58110084430081532</v>
      </c>
      <c r="AD42" s="20">
        <v>0.28382027660612752</v>
      </c>
      <c r="AE42" s="20">
        <v>0.58110084430081532</v>
      </c>
    </row>
    <row r="43" spans="1:31" x14ac:dyDescent="0.45">
      <c r="A43" s="11" t="s">
        <v>57</v>
      </c>
      <c r="B43" s="17" t="s">
        <v>24</v>
      </c>
      <c r="C43" s="12">
        <v>42</v>
      </c>
      <c r="D43" s="12">
        <v>6.13</v>
      </c>
      <c r="E43" s="12">
        <v>5.6180000000000001E-2</v>
      </c>
      <c r="F43" s="12">
        <v>0.76454</v>
      </c>
      <c r="G43" s="12">
        <v>1.0250699999999999</v>
      </c>
      <c r="H43" s="12">
        <v>0.67737000000000003</v>
      </c>
      <c r="I43" s="12">
        <v>0.40350000000000003</v>
      </c>
      <c r="J43" s="12">
        <v>0.11776</v>
      </c>
      <c r="K43" s="12">
        <v>0.10692</v>
      </c>
      <c r="L43" s="12">
        <v>3.0350000000000001</v>
      </c>
      <c r="N43" s="26">
        <v>6.13</v>
      </c>
      <c r="O43" s="26">
        <v>3.0350000000000001</v>
      </c>
      <c r="P43" s="27">
        <v>0.76454</v>
      </c>
      <c r="Q43" s="26">
        <v>1.0250699999999999</v>
      </c>
      <c r="R43" s="26">
        <v>0.67737000000000003</v>
      </c>
      <c r="S43" s="26">
        <v>0.40350000000000003</v>
      </c>
      <c r="T43" s="12">
        <v>0.10692</v>
      </c>
      <c r="U43" s="26">
        <v>0.11776</v>
      </c>
      <c r="W43" s="20" t="s">
        <v>204</v>
      </c>
      <c r="X43" s="20">
        <v>1.0530939488606135</v>
      </c>
      <c r="Y43" s="20">
        <v>7.9182586276735217E-2</v>
      </c>
      <c r="Z43" s="20">
        <v>13.299564947022006</v>
      </c>
      <c r="AA43" s="20">
        <v>3.3097907946295686E-27</v>
      </c>
      <c r="AB43" s="20">
        <v>0.89664508010991906</v>
      </c>
      <c r="AC43" s="20">
        <v>1.2095428176113079</v>
      </c>
      <c r="AD43" s="20">
        <v>0.89664508010991906</v>
      </c>
      <c r="AE43" s="20">
        <v>1.2095428176113079</v>
      </c>
    </row>
    <row r="44" spans="1:31" x14ac:dyDescent="0.45">
      <c r="A44" s="11" t="s">
        <v>58</v>
      </c>
      <c r="B44" s="17" t="s">
        <v>24</v>
      </c>
      <c r="C44" s="12">
        <v>43</v>
      </c>
      <c r="D44" s="12">
        <v>6.1230000000000002</v>
      </c>
      <c r="E44" s="12">
        <v>5.2240000000000002E-2</v>
      </c>
      <c r="F44" s="12">
        <v>0.74553000000000003</v>
      </c>
      <c r="G44" s="12">
        <v>1.04356</v>
      </c>
      <c r="H44" s="12">
        <v>0.64424999999999999</v>
      </c>
      <c r="I44" s="12">
        <v>0.57733000000000001</v>
      </c>
      <c r="J44" s="12">
        <v>9.4719999999999999E-2</v>
      </c>
      <c r="K44" s="12">
        <v>0.27489000000000002</v>
      </c>
      <c r="L44" s="12">
        <v>2.74255</v>
      </c>
      <c r="N44" s="26">
        <v>6.1230000000000002</v>
      </c>
      <c r="O44" s="26">
        <v>2.74255</v>
      </c>
      <c r="P44" s="27">
        <v>0.74553000000000003</v>
      </c>
      <c r="Q44" s="26">
        <v>1.04356</v>
      </c>
      <c r="R44" s="26">
        <v>0.64424999999999999</v>
      </c>
      <c r="S44" s="26">
        <v>0.57733000000000001</v>
      </c>
      <c r="T44" s="12">
        <v>0.27489000000000002</v>
      </c>
      <c r="U44" s="26">
        <v>9.4719999999999999E-2</v>
      </c>
      <c r="W44" s="20" t="s">
        <v>5</v>
      </c>
      <c r="X44" s="20">
        <v>6.0896861412695529E-3</v>
      </c>
      <c r="Y44" s="20">
        <v>0.1423813146095336</v>
      </c>
      <c r="Z44" s="20">
        <v>4.2770262080876996E-2</v>
      </c>
      <c r="AA44" s="20">
        <v>0.96594117361488063</v>
      </c>
      <c r="AB44" s="20">
        <v>-0.27522716203603004</v>
      </c>
      <c r="AC44" s="20">
        <v>0.28740653431856911</v>
      </c>
      <c r="AD44" s="20">
        <v>-0.27522716203603004</v>
      </c>
      <c r="AE44" s="20">
        <v>0.28740653431856911</v>
      </c>
    </row>
    <row r="45" spans="1:31" x14ac:dyDescent="0.45">
      <c r="A45" s="11" t="s">
        <v>59</v>
      </c>
      <c r="B45" s="17" t="s">
        <v>45</v>
      </c>
      <c r="C45" s="12">
        <v>44</v>
      </c>
      <c r="D45" s="12">
        <v>6.0030000000000001</v>
      </c>
      <c r="E45" s="12">
        <v>4.3610000000000003E-2</v>
      </c>
      <c r="F45" s="12">
        <v>0.63244</v>
      </c>
      <c r="G45" s="12">
        <v>1.34043</v>
      </c>
      <c r="H45" s="12">
        <v>0.59772000000000003</v>
      </c>
      <c r="I45" s="12">
        <v>0.65820999999999996</v>
      </c>
      <c r="J45" s="12">
        <v>0.30825999999999998</v>
      </c>
      <c r="K45" s="12">
        <v>0.22836999999999999</v>
      </c>
      <c r="L45" s="12">
        <v>2.2374100000000001</v>
      </c>
      <c r="N45" s="26">
        <v>6.0030000000000001</v>
      </c>
      <c r="O45" s="26">
        <v>2.2374100000000001</v>
      </c>
      <c r="P45" s="27">
        <v>0.63244</v>
      </c>
      <c r="Q45" s="26">
        <v>1.34043</v>
      </c>
      <c r="R45" s="26">
        <v>0.59772000000000003</v>
      </c>
      <c r="S45" s="26">
        <v>0.65820999999999996</v>
      </c>
      <c r="T45" s="12">
        <v>0.22836999999999999</v>
      </c>
      <c r="U45" s="26">
        <v>0.30825999999999998</v>
      </c>
      <c r="W45" s="20" t="s">
        <v>6</v>
      </c>
      <c r="X45" s="20">
        <v>-0.45838896189026412</v>
      </c>
      <c r="Y45" s="20">
        <v>0.14053335242305823</v>
      </c>
      <c r="Z45" s="20">
        <v>-3.261780595045801</v>
      </c>
      <c r="AA45" s="20">
        <v>1.3688235562857229E-3</v>
      </c>
      <c r="AB45" s="20">
        <v>-0.73605460836826941</v>
      </c>
      <c r="AC45" s="20">
        <v>-0.18072331541225883</v>
      </c>
      <c r="AD45" s="20">
        <v>-0.73605460836826941</v>
      </c>
      <c r="AE45" s="20">
        <v>-0.18072331541225883</v>
      </c>
    </row>
    <row r="46" spans="1:31" x14ac:dyDescent="0.45">
      <c r="A46" s="11" t="s">
        <v>60</v>
      </c>
      <c r="B46" s="17" t="s">
        <v>45</v>
      </c>
      <c r="C46" s="12">
        <v>45</v>
      </c>
      <c r="D46" s="12">
        <v>5.9950000000000001</v>
      </c>
      <c r="E46" s="12">
        <v>4.267E-2</v>
      </c>
      <c r="F46" s="12">
        <v>1.1689099999999999</v>
      </c>
      <c r="G46" s="12">
        <v>1.26999</v>
      </c>
      <c r="H46" s="12">
        <v>0.78902000000000005</v>
      </c>
      <c r="I46" s="12">
        <v>0.31751000000000001</v>
      </c>
      <c r="J46" s="12">
        <v>3.431E-2</v>
      </c>
      <c r="K46" s="12">
        <v>0.16893</v>
      </c>
      <c r="L46" s="12">
        <v>2.2463899999999999</v>
      </c>
      <c r="N46" s="26">
        <v>5.9950000000000001</v>
      </c>
      <c r="O46" s="26">
        <v>2.2463899999999999</v>
      </c>
      <c r="P46" s="27">
        <v>1.1689099999999999</v>
      </c>
      <c r="Q46" s="26">
        <v>1.26999</v>
      </c>
      <c r="R46" s="26">
        <v>0.78902000000000005</v>
      </c>
      <c r="S46" s="26">
        <v>0.31751000000000001</v>
      </c>
      <c r="T46" s="12">
        <v>0.16893</v>
      </c>
      <c r="U46" s="26">
        <v>3.431E-2</v>
      </c>
      <c r="W46" s="20" t="s">
        <v>205</v>
      </c>
      <c r="X46" s="20">
        <v>0.42084122874162377</v>
      </c>
      <c r="Y46" s="20">
        <v>0.15748237673744578</v>
      </c>
      <c r="Z46" s="20">
        <v>2.6723068159128003</v>
      </c>
      <c r="AA46" s="20">
        <v>8.3607524459268136E-3</v>
      </c>
      <c r="AB46" s="20">
        <v>0.1096877182634875</v>
      </c>
      <c r="AC46" s="20">
        <v>0.7319947392197601</v>
      </c>
      <c r="AD46" s="20">
        <v>0.1096877182634875</v>
      </c>
      <c r="AE46" s="20">
        <v>0.7319947392197601</v>
      </c>
    </row>
    <row r="47" spans="1:31" ht="15.75" thickBot="1" x14ac:dyDescent="0.5">
      <c r="A47" s="11" t="s">
        <v>61</v>
      </c>
      <c r="B47" s="17" t="s">
        <v>53</v>
      </c>
      <c r="C47" s="12">
        <v>46</v>
      </c>
      <c r="D47" s="12">
        <v>5.9870000000000001</v>
      </c>
      <c r="E47" s="12">
        <v>3.5810000000000002E-2</v>
      </c>
      <c r="F47" s="12">
        <v>1.27074</v>
      </c>
      <c r="G47" s="12">
        <v>1.25712</v>
      </c>
      <c r="H47" s="12">
        <v>0.99111000000000005</v>
      </c>
      <c r="I47" s="12">
        <v>0.49614999999999998</v>
      </c>
      <c r="J47" s="12">
        <v>0.18060000000000001</v>
      </c>
      <c r="K47" s="12">
        <v>0.10705000000000001</v>
      </c>
      <c r="L47" s="12">
        <v>1.68435</v>
      </c>
      <c r="N47" s="26">
        <v>5.9870000000000001</v>
      </c>
      <c r="O47" s="26">
        <v>1.68435</v>
      </c>
      <c r="P47" s="27">
        <v>1.27074</v>
      </c>
      <c r="Q47" s="26">
        <v>1.25712</v>
      </c>
      <c r="R47" s="26">
        <v>0.99111000000000005</v>
      </c>
      <c r="S47" s="26">
        <v>0.49614999999999998</v>
      </c>
      <c r="T47" s="12">
        <v>0.10705000000000001</v>
      </c>
      <c r="U47" s="26">
        <v>0.18060000000000001</v>
      </c>
      <c r="W47" s="21" t="s">
        <v>206</v>
      </c>
      <c r="X47" s="21">
        <v>-1.8976341853509989E-2</v>
      </c>
      <c r="Y47" s="21">
        <v>2.9981185773710537E-2</v>
      </c>
      <c r="Z47" s="21">
        <v>-0.63294167204519591</v>
      </c>
      <c r="AA47" s="21">
        <v>0.52772911070772688</v>
      </c>
      <c r="AB47" s="21">
        <v>-7.8213136439992906E-2</v>
      </c>
      <c r="AC47" s="21">
        <v>4.0260452732972921E-2</v>
      </c>
      <c r="AD47" s="21">
        <v>-7.8213136439992906E-2</v>
      </c>
      <c r="AE47" s="21">
        <v>4.0260452732972921E-2</v>
      </c>
    </row>
    <row r="48" spans="1:31" x14ac:dyDescent="0.45">
      <c r="A48" s="11" t="s">
        <v>62</v>
      </c>
      <c r="B48" s="17" t="s">
        <v>53</v>
      </c>
      <c r="C48" s="12">
        <v>47</v>
      </c>
      <c r="D48" s="12">
        <v>5.984</v>
      </c>
      <c r="E48" s="12">
        <v>4.0980000000000003E-2</v>
      </c>
      <c r="F48" s="12">
        <v>1.24461</v>
      </c>
      <c r="G48" s="12">
        <v>0.95774000000000004</v>
      </c>
      <c r="H48" s="12">
        <v>0.96538000000000002</v>
      </c>
      <c r="I48" s="12">
        <v>0.33207999999999999</v>
      </c>
      <c r="J48" s="12">
        <v>7.8570000000000001E-2</v>
      </c>
      <c r="K48" s="12">
        <v>0.18557000000000001</v>
      </c>
      <c r="L48" s="12">
        <v>2.2197800000000001</v>
      </c>
      <c r="N48" s="26">
        <v>5.984</v>
      </c>
      <c r="O48" s="26">
        <v>2.2197800000000001</v>
      </c>
      <c r="P48" s="27">
        <v>1.24461</v>
      </c>
      <c r="Q48" s="26">
        <v>0.95774000000000004</v>
      </c>
      <c r="R48" s="26">
        <v>0.96538000000000002</v>
      </c>
      <c r="S48" s="26">
        <v>0.33207999999999999</v>
      </c>
      <c r="T48" s="12">
        <v>0.18557000000000001</v>
      </c>
      <c r="U48" s="26">
        <v>7.8570000000000001E-2</v>
      </c>
    </row>
    <row r="49" spans="1:31" x14ac:dyDescent="0.45">
      <c r="A49" s="11" t="s">
        <v>63</v>
      </c>
      <c r="B49" s="17" t="s">
        <v>24</v>
      </c>
      <c r="C49" s="12">
        <v>48</v>
      </c>
      <c r="D49" s="12">
        <v>5.9749999999999996</v>
      </c>
      <c r="E49" s="12">
        <v>4.5280000000000001E-2</v>
      </c>
      <c r="F49" s="12">
        <v>0.86402000000000001</v>
      </c>
      <c r="G49" s="12">
        <v>0.99902999999999997</v>
      </c>
      <c r="H49" s="12">
        <v>0.79074999999999995</v>
      </c>
      <c r="I49" s="12">
        <v>0.48574000000000001</v>
      </c>
      <c r="J49" s="12">
        <v>0.18090000000000001</v>
      </c>
      <c r="K49" s="12">
        <v>0.11541</v>
      </c>
      <c r="L49" s="12">
        <v>2.5394199999999998</v>
      </c>
      <c r="N49" s="26">
        <v>5.9749999999999996</v>
      </c>
      <c r="O49" s="26">
        <v>2.5394199999999998</v>
      </c>
      <c r="P49" s="27">
        <v>0.86402000000000001</v>
      </c>
      <c r="Q49" s="26">
        <v>0.99902999999999997</v>
      </c>
      <c r="R49" s="26">
        <v>0.79074999999999995</v>
      </c>
      <c r="S49" s="26">
        <v>0.48574000000000001</v>
      </c>
      <c r="T49" s="12">
        <v>0.11541</v>
      </c>
      <c r="U49" s="26">
        <v>0.18090000000000001</v>
      </c>
    </row>
    <row r="50" spans="1:31" x14ac:dyDescent="0.45">
      <c r="A50" s="11" t="s">
        <v>64</v>
      </c>
      <c r="B50" s="17" t="s">
        <v>22</v>
      </c>
      <c r="C50" s="12">
        <v>49</v>
      </c>
      <c r="D50" s="12">
        <v>5.96</v>
      </c>
      <c r="E50" s="12">
        <v>5.4120000000000001E-2</v>
      </c>
      <c r="F50" s="12">
        <v>1.32376</v>
      </c>
      <c r="G50" s="12">
        <v>1.21624</v>
      </c>
      <c r="H50" s="12">
        <v>0.74716000000000005</v>
      </c>
      <c r="I50" s="12">
        <v>0.45491999999999999</v>
      </c>
      <c r="J50" s="12">
        <v>0.30599999999999999</v>
      </c>
      <c r="K50" s="12">
        <v>0.17362</v>
      </c>
      <c r="L50" s="12">
        <v>1.73797</v>
      </c>
      <c r="N50" s="26">
        <v>5.96</v>
      </c>
      <c r="O50" s="26">
        <v>1.73797</v>
      </c>
      <c r="P50" s="27">
        <v>1.32376</v>
      </c>
      <c r="Q50" s="26">
        <v>1.21624</v>
      </c>
      <c r="R50" s="26">
        <v>0.74716000000000005</v>
      </c>
      <c r="S50" s="26">
        <v>0.45491999999999999</v>
      </c>
      <c r="T50" s="12">
        <v>0.17362</v>
      </c>
      <c r="U50" s="26">
        <v>0.30599999999999999</v>
      </c>
    </row>
    <row r="51" spans="1:31" x14ac:dyDescent="0.45">
      <c r="A51" s="11" t="s">
        <v>65</v>
      </c>
      <c r="B51" s="17" t="s">
        <v>9</v>
      </c>
      <c r="C51" s="12">
        <v>50</v>
      </c>
      <c r="D51" s="12">
        <v>5.9480000000000004</v>
      </c>
      <c r="E51" s="12">
        <v>3.9140000000000001E-2</v>
      </c>
      <c r="F51" s="12">
        <v>1.2511399999999999</v>
      </c>
      <c r="G51" s="12">
        <v>1.19777</v>
      </c>
      <c r="H51" s="12">
        <v>0.95445999999999998</v>
      </c>
      <c r="I51" s="12">
        <v>0.26235999999999998</v>
      </c>
      <c r="J51" s="12">
        <v>2.9010000000000001E-2</v>
      </c>
      <c r="K51" s="12">
        <v>0.22822999999999999</v>
      </c>
      <c r="L51" s="12">
        <v>2.0251800000000002</v>
      </c>
      <c r="N51" s="26">
        <v>5.9480000000000004</v>
      </c>
      <c r="O51" s="26">
        <v>2.0251800000000002</v>
      </c>
      <c r="P51" s="27">
        <v>1.2511399999999999</v>
      </c>
      <c r="Q51" s="26">
        <v>1.19777</v>
      </c>
      <c r="R51" s="26">
        <v>0.95445999999999998</v>
      </c>
      <c r="S51" s="26">
        <v>0.26235999999999998</v>
      </c>
      <c r="T51" s="12">
        <v>0.22822999999999999</v>
      </c>
      <c r="U51" s="26">
        <v>2.9010000000000001E-2</v>
      </c>
    </row>
    <row r="52" spans="1:31" x14ac:dyDescent="0.45">
      <c r="A52" s="11" t="s">
        <v>66</v>
      </c>
      <c r="B52" s="17" t="s">
        <v>24</v>
      </c>
      <c r="C52" s="12">
        <v>51</v>
      </c>
      <c r="D52" s="12">
        <v>5.89</v>
      </c>
      <c r="E52" s="12">
        <v>5.6419999999999998E-2</v>
      </c>
      <c r="F52" s="12">
        <v>0.68132999999999999</v>
      </c>
      <c r="G52" s="12">
        <v>0.97841</v>
      </c>
      <c r="H52" s="12">
        <v>0.53920000000000001</v>
      </c>
      <c r="I52" s="12">
        <v>0.57413999999999998</v>
      </c>
      <c r="J52" s="12">
        <v>8.7999999999999995E-2</v>
      </c>
      <c r="K52" s="12">
        <v>0.20535999999999999</v>
      </c>
      <c r="L52" s="12">
        <v>2.82334</v>
      </c>
      <c r="N52" s="26">
        <v>5.89</v>
      </c>
      <c r="O52" s="26">
        <v>2.82334</v>
      </c>
      <c r="P52" s="27">
        <v>0.68132999999999999</v>
      </c>
      <c r="Q52" s="26">
        <v>0.97841</v>
      </c>
      <c r="R52" s="26">
        <v>0.53920000000000001</v>
      </c>
      <c r="S52" s="26">
        <v>0.57413999999999998</v>
      </c>
      <c r="T52" s="12">
        <v>0.20535999999999999</v>
      </c>
      <c r="U52" s="26">
        <v>8.7999999999999995E-2</v>
      </c>
    </row>
    <row r="53" spans="1:31" x14ac:dyDescent="0.45">
      <c r="A53" s="11" t="s">
        <v>67</v>
      </c>
      <c r="B53" s="17" t="s">
        <v>45</v>
      </c>
      <c r="C53" s="12">
        <v>52</v>
      </c>
      <c r="D53" s="12">
        <v>5.8890000000000002</v>
      </c>
      <c r="E53" s="12">
        <v>3.7990000000000003E-2</v>
      </c>
      <c r="F53" s="12">
        <v>0.59448000000000001</v>
      </c>
      <c r="G53" s="12">
        <v>1.01528</v>
      </c>
      <c r="H53" s="12">
        <v>0.61826000000000003</v>
      </c>
      <c r="I53" s="12">
        <v>0.32818000000000003</v>
      </c>
      <c r="J53" s="12">
        <v>1.6150000000000001E-2</v>
      </c>
      <c r="K53" s="12">
        <v>0.20951</v>
      </c>
      <c r="L53" s="12">
        <v>3.1071200000000001</v>
      </c>
      <c r="N53" s="26">
        <v>5.8890000000000002</v>
      </c>
      <c r="O53" s="26">
        <v>3.1071200000000001</v>
      </c>
      <c r="P53" s="27">
        <v>0.59448000000000001</v>
      </c>
      <c r="Q53" s="26">
        <v>1.01528</v>
      </c>
      <c r="R53" s="26">
        <v>0.61826000000000003</v>
      </c>
      <c r="S53" s="26">
        <v>0.32818000000000003</v>
      </c>
      <c r="T53" s="12">
        <v>0.20951</v>
      </c>
      <c r="U53" s="26">
        <v>1.6150000000000001E-2</v>
      </c>
    </row>
    <row r="54" spans="1:31" x14ac:dyDescent="0.45">
      <c r="A54" s="11" t="s">
        <v>68</v>
      </c>
      <c r="B54" s="17" t="s">
        <v>24</v>
      </c>
      <c r="C54" s="12">
        <v>53</v>
      </c>
      <c r="D54" s="12">
        <v>5.8780000000000001</v>
      </c>
      <c r="E54" s="12">
        <v>4.5629999999999997E-2</v>
      </c>
      <c r="F54" s="12">
        <v>0.75985000000000003</v>
      </c>
      <c r="G54" s="12">
        <v>1.30477</v>
      </c>
      <c r="H54" s="12">
        <v>0.66098000000000001</v>
      </c>
      <c r="I54" s="12">
        <v>0.53898999999999997</v>
      </c>
      <c r="J54" s="12">
        <v>8.2419999999999993E-2</v>
      </c>
      <c r="K54" s="12">
        <v>0.34239999999999998</v>
      </c>
      <c r="L54" s="12">
        <v>2.1889599999999998</v>
      </c>
      <c r="N54" s="26">
        <v>5.8780000000000001</v>
      </c>
      <c r="O54" s="26">
        <v>2.1889599999999998</v>
      </c>
      <c r="P54" s="27">
        <v>0.75985000000000003</v>
      </c>
      <c r="Q54" s="26">
        <v>1.30477</v>
      </c>
      <c r="R54" s="26">
        <v>0.66098000000000001</v>
      </c>
      <c r="S54" s="26">
        <v>0.53898999999999997</v>
      </c>
      <c r="T54" s="12">
        <v>0.34239999999999998</v>
      </c>
      <c r="U54" s="26">
        <v>8.2419999999999993E-2</v>
      </c>
    </row>
    <row r="55" spans="1:31" x14ac:dyDescent="0.45">
      <c r="A55" s="11" t="s">
        <v>69</v>
      </c>
      <c r="B55" s="17" t="s">
        <v>45</v>
      </c>
      <c r="C55" s="12">
        <v>54</v>
      </c>
      <c r="D55" s="12">
        <v>5.8550000000000004</v>
      </c>
      <c r="E55" s="12">
        <v>4.1140000000000003E-2</v>
      </c>
      <c r="F55" s="12">
        <v>1.1225400000000001</v>
      </c>
      <c r="G55" s="12">
        <v>1.1224099999999999</v>
      </c>
      <c r="H55" s="12">
        <v>0.64368000000000003</v>
      </c>
      <c r="I55" s="12">
        <v>0.51649</v>
      </c>
      <c r="J55" s="12">
        <v>8.4540000000000004E-2</v>
      </c>
      <c r="K55" s="12">
        <v>0.11827</v>
      </c>
      <c r="L55" s="12">
        <v>2.24729</v>
      </c>
      <c r="N55" s="26">
        <v>5.8550000000000004</v>
      </c>
      <c r="O55" s="26">
        <v>2.24729</v>
      </c>
      <c r="P55" s="27">
        <v>1.1225400000000001</v>
      </c>
      <c r="Q55" s="26">
        <v>1.1224099999999999</v>
      </c>
      <c r="R55" s="26">
        <v>0.64368000000000003</v>
      </c>
      <c r="S55" s="26">
        <v>0.51649</v>
      </c>
      <c r="T55" s="12">
        <v>0.11827</v>
      </c>
      <c r="U55" s="26">
        <v>8.4540000000000004E-2</v>
      </c>
    </row>
    <row r="56" spans="1:31" x14ac:dyDescent="0.45">
      <c r="A56" s="11" t="s">
        <v>70</v>
      </c>
      <c r="B56" s="17" t="s">
        <v>45</v>
      </c>
      <c r="C56" s="12">
        <v>55</v>
      </c>
      <c r="D56" s="12">
        <v>5.8479999999999999</v>
      </c>
      <c r="E56" s="12">
        <v>4.2509999999999999E-2</v>
      </c>
      <c r="F56" s="12">
        <v>1.1849799999999999</v>
      </c>
      <c r="G56" s="12">
        <v>1.2738499999999999</v>
      </c>
      <c r="H56" s="12">
        <v>0.87336999999999998</v>
      </c>
      <c r="I56" s="12">
        <v>0.60855000000000004</v>
      </c>
      <c r="J56" s="12">
        <v>3.7870000000000001E-2</v>
      </c>
      <c r="K56" s="12">
        <v>0.25328000000000001</v>
      </c>
      <c r="L56" s="12">
        <v>1.6158300000000001</v>
      </c>
      <c r="N56" s="26">
        <v>5.8479999999999999</v>
      </c>
      <c r="O56" s="26">
        <v>1.6158300000000001</v>
      </c>
      <c r="P56" s="27">
        <v>1.1849799999999999</v>
      </c>
      <c r="Q56" s="26">
        <v>1.2738499999999999</v>
      </c>
      <c r="R56" s="26">
        <v>0.87336999999999998</v>
      </c>
      <c r="S56" s="26">
        <v>0.60855000000000004</v>
      </c>
      <c r="T56" s="12">
        <v>0.25328000000000001</v>
      </c>
      <c r="U56" s="26">
        <v>3.7870000000000001E-2</v>
      </c>
    </row>
    <row r="57" spans="1:31" x14ac:dyDescent="0.45">
      <c r="A57" s="11" t="s">
        <v>71</v>
      </c>
      <c r="B57" s="17" t="s">
        <v>45</v>
      </c>
      <c r="C57" s="12">
        <v>56</v>
      </c>
      <c r="D57" s="12">
        <v>5.8330000000000002</v>
      </c>
      <c r="E57" s="12">
        <v>3.8429999999999999E-2</v>
      </c>
      <c r="F57" s="12">
        <v>1.14723</v>
      </c>
      <c r="G57" s="12">
        <v>1.25745</v>
      </c>
      <c r="H57" s="12">
        <v>0.73128000000000004</v>
      </c>
      <c r="I57" s="12">
        <v>0.21342</v>
      </c>
      <c r="J57" s="12">
        <v>1.031E-2</v>
      </c>
      <c r="K57" s="12">
        <v>2.6409999999999999E-2</v>
      </c>
      <c r="L57" s="12">
        <v>2.4464899999999998</v>
      </c>
      <c r="N57" s="26">
        <v>5.8330000000000002</v>
      </c>
      <c r="O57" s="26">
        <v>2.4464899999999998</v>
      </c>
      <c r="P57" s="27">
        <v>1.14723</v>
      </c>
      <c r="Q57" s="26">
        <v>1.25745</v>
      </c>
      <c r="R57" s="26">
        <v>0.73128000000000004</v>
      </c>
      <c r="S57" s="26">
        <v>0.21342</v>
      </c>
      <c r="T57" s="12">
        <v>2.6409999999999999E-2</v>
      </c>
      <c r="U57" s="26">
        <v>1.031E-2</v>
      </c>
    </row>
    <row r="58" spans="1:31" x14ac:dyDescent="0.45">
      <c r="A58" s="11" t="s">
        <v>72</v>
      </c>
      <c r="B58" s="17" t="s">
        <v>24</v>
      </c>
      <c r="C58" s="12">
        <v>57</v>
      </c>
      <c r="D58" s="12">
        <v>5.8280000000000003</v>
      </c>
      <c r="E58" s="12">
        <v>5.3710000000000001E-2</v>
      </c>
      <c r="F58" s="12">
        <v>0.59325000000000006</v>
      </c>
      <c r="G58" s="12">
        <v>1.14184</v>
      </c>
      <c r="H58" s="12">
        <v>0.74314000000000002</v>
      </c>
      <c r="I58" s="12">
        <v>0.55474999999999997</v>
      </c>
      <c r="J58" s="12">
        <v>0.19317000000000001</v>
      </c>
      <c r="K58" s="12">
        <v>0.27815000000000001</v>
      </c>
      <c r="L58" s="12">
        <v>2.3240699999999999</v>
      </c>
      <c r="N58" s="26">
        <v>5.8280000000000003</v>
      </c>
      <c r="O58" s="26">
        <v>2.3240699999999999</v>
      </c>
      <c r="P58" s="27">
        <v>0.59325000000000006</v>
      </c>
      <c r="Q58" s="26">
        <v>1.14184</v>
      </c>
      <c r="R58" s="26">
        <v>0.74314000000000002</v>
      </c>
      <c r="S58" s="26">
        <v>0.55474999999999997</v>
      </c>
      <c r="T58" s="12">
        <v>0.27815000000000001</v>
      </c>
      <c r="U58" s="26">
        <v>0.19317000000000001</v>
      </c>
    </row>
    <row r="59" spans="1:31" x14ac:dyDescent="0.45">
      <c r="A59" s="11" t="s">
        <v>73</v>
      </c>
      <c r="B59" s="17" t="s">
        <v>24</v>
      </c>
      <c r="C59" s="12">
        <v>58</v>
      </c>
      <c r="D59" s="12">
        <v>5.8239999999999998</v>
      </c>
      <c r="E59" s="12">
        <v>4.6149999999999997E-2</v>
      </c>
      <c r="F59" s="12">
        <v>0.90019000000000005</v>
      </c>
      <c r="G59" s="12">
        <v>0.97458999999999996</v>
      </c>
      <c r="H59" s="12">
        <v>0.73016999999999999</v>
      </c>
      <c r="I59" s="12">
        <v>0.41496</v>
      </c>
      <c r="J59" s="12">
        <v>5.9889999999999999E-2</v>
      </c>
      <c r="K59" s="12">
        <v>0.14982000000000001</v>
      </c>
      <c r="L59" s="12">
        <v>2.5945</v>
      </c>
      <c r="N59" s="26">
        <v>5.8239999999999998</v>
      </c>
      <c r="O59" s="26">
        <v>2.5945</v>
      </c>
      <c r="P59" s="27">
        <v>0.90019000000000005</v>
      </c>
      <c r="Q59" s="26">
        <v>0.97458999999999996</v>
      </c>
      <c r="R59" s="26">
        <v>0.73016999999999999</v>
      </c>
      <c r="S59" s="26">
        <v>0.41496</v>
      </c>
      <c r="T59" s="12">
        <v>0.14982000000000001</v>
      </c>
      <c r="U59" s="26">
        <v>5.9889999999999999E-2</v>
      </c>
      <c r="W59" s="2" t="s">
        <v>252</v>
      </c>
      <c r="X59"/>
      <c r="Y59"/>
      <c r="Z59"/>
      <c r="AA59"/>
      <c r="AB59"/>
      <c r="AC59"/>
      <c r="AD59"/>
      <c r="AE59"/>
    </row>
    <row r="60" spans="1:31" ht="15.75" thickBot="1" x14ac:dyDescent="0.5">
      <c r="A60" s="11" t="s">
        <v>74</v>
      </c>
      <c r="B60" s="17" t="s">
        <v>45</v>
      </c>
      <c r="C60" s="12">
        <v>59</v>
      </c>
      <c r="D60" s="12">
        <v>5.8129999999999997</v>
      </c>
      <c r="E60" s="12">
        <v>3.9379999999999998E-2</v>
      </c>
      <c r="F60" s="12">
        <v>1.0319199999999999</v>
      </c>
      <c r="G60" s="12">
        <v>1.23289</v>
      </c>
      <c r="H60" s="12">
        <v>0.73607999999999996</v>
      </c>
      <c r="I60" s="12">
        <v>0.37938</v>
      </c>
      <c r="J60" s="12">
        <v>0.19089999999999999</v>
      </c>
      <c r="K60" s="12">
        <v>0.11046</v>
      </c>
      <c r="L60" s="12">
        <v>2.1309</v>
      </c>
      <c r="N60" s="26">
        <v>5.8129999999999997</v>
      </c>
      <c r="O60" s="26">
        <v>2.1309</v>
      </c>
      <c r="P60" s="27">
        <v>1.0319199999999999</v>
      </c>
      <c r="Q60" s="26">
        <v>1.23289</v>
      </c>
      <c r="R60" s="26">
        <v>0.73607999999999996</v>
      </c>
      <c r="S60" s="26">
        <v>0.37938</v>
      </c>
      <c r="T60" s="12">
        <v>0.11046</v>
      </c>
      <c r="U60" s="26">
        <v>0.19089999999999999</v>
      </c>
      <c r="W60"/>
      <c r="X60"/>
      <c r="Y60"/>
      <c r="Z60"/>
      <c r="AA60"/>
      <c r="AB60"/>
      <c r="AC60"/>
      <c r="AD60"/>
      <c r="AE60"/>
    </row>
    <row r="61" spans="1:31" x14ac:dyDescent="0.45">
      <c r="A61" s="11" t="s">
        <v>75</v>
      </c>
      <c r="B61" s="17" t="s">
        <v>45</v>
      </c>
      <c r="C61" s="12">
        <v>60</v>
      </c>
      <c r="D61" s="12">
        <v>5.7910000000000004</v>
      </c>
      <c r="E61" s="12">
        <v>4.2630000000000001E-2</v>
      </c>
      <c r="F61" s="12">
        <v>1.1255500000000001</v>
      </c>
      <c r="G61" s="12">
        <v>1.27948</v>
      </c>
      <c r="H61" s="12">
        <v>0.77903</v>
      </c>
      <c r="I61" s="12">
        <v>0.53122000000000003</v>
      </c>
      <c r="J61" s="12">
        <v>4.2119999999999998E-2</v>
      </c>
      <c r="K61" s="12">
        <v>0.16758999999999999</v>
      </c>
      <c r="L61" s="12">
        <v>1.86565</v>
      </c>
      <c r="N61" s="26">
        <v>5.7910000000000004</v>
      </c>
      <c r="O61" s="26">
        <v>1.86565</v>
      </c>
      <c r="P61" s="27">
        <v>1.1255500000000001</v>
      </c>
      <c r="Q61" s="26">
        <v>1.27948</v>
      </c>
      <c r="R61" s="26">
        <v>0.77903</v>
      </c>
      <c r="S61" s="26">
        <v>0.53122000000000003</v>
      </c>
      <c r="T61" s="12">
        <v>0.16758999999999999</v>
      </c>
      <c r="U61" s="26">
        <v>4.2119999999999998E-2</v>
      </c>
      <c r="W61" s="45" t="s">
        <v>212</v>
      </c>
      <c r="X61" s="45"/>
      <c r="Y61"/>
      <c r="Z61"/>
      <c r="AA61"/>
      <c r="AB61"/>
      <c r="AC61"/>
      <c r="AD61"/>
      <c r="AE61"/>
    </row>
    <row r="62" spans="1:31" x14ac:dyDescent="0.45">
      <c r="A62" s="11" t="s">
        <v>76</v>
      </c>
      <c r="B62" s="17" t="s">
        <v>37</v>
      </c>
      <c r="C62" s="12">
        <v>61</v>
      </c>
      <c r="D62" s="12">
        <v>5.77</v>
      </c>
      <c r="E62" s="12">
        <v>4.3299999999999998E-2</v>
      </c>
      <c r="F62" s="12">
        <v>1.12486</v>
      </c>
      <c r="G62" s="12">
        <v>1.07023</v>
      </c>
      <c r="H62" s="12">
        <v>0.72394000000000003</v>
      </c>
      <c r="I62" s="12">
        <v>0.53024000000000004</v>
      </c>
      <c r="J62" s="12">
        <v>0.10501000000000001</v>
      </c>
      <c r="K62" s="12">
        <v>0.33074999999999999</v>
      </c>
      <c r="L62" s="12">
        <v>1.88541</v>
      </c>
      <c r="N62" s="26">
        <v>5.77</v>
      </c>
      <c r="O62" s="26">
        <v>1.88541</v>
      </c>
      <c r="P62" s="27">
        <v>1.12486</v>
      </c>
      <c r="Q62" s="26">
        <v>1.07023</v>
      </c>
      <c r="R62" s="26">
        <v>0.72394000000000003</v>
      </c>
      <c r="S62" s="26">
        <v>0.53024000000000004</v>
      </c>
      <c r="T62" s="12">
        <v>0.33074999999999999</v>
      </c>
      <c r="U62" s="26">
        <v>0.10501000000000001</v>
      </c>
      <c r="W62" s="20" t="s">
        <v>213</v>
      </c>
      <c r="X62" s="20">
        <v>0.69691001034240407</v>
      </c>
      <c r="Y62"/>
      <c r="Z62"/>
      <c r="AA62"/>
      <c r="AB62"/>
      <c r="AC62"/>
      <c r="AD62"/>
      <c r="AE62"/>
    </row>
    <row r="63" spans="1:31" x14ac:dyDescent="0.45">
      <c r="A63" s="11" t="s">
        <v>77</v>
      </c>
      <c r="B63" s="17" t="s">
        <v>45</v>
      </c>
      <c r="C63" s="12">
        <v>62</v>
      </c>
      <c r="D63" s="12">
        <v>5.7590000000000003</v>
      </c>
      <c r="E63" s="12">
        <v>4.394E-2</v>
      </c>
      <c r="F63" s="12">
        <v>1.0825400000000001</v>
      </c>
      <c r="G63" s="12">
        <v>0.79623999999999995</v>
      </c>
      <c r="H63" s="12">
        <v>0.78805000000000003</v>
      </c>
      <c r="I63" s="12">
        <v>0.25883</v>
      </c>
      <c r="J63" s="12">
        <v>2.4299999999999999E-2</v>
      </c>
      <c r="K63" s="12">
        <v>5.4440000000000002E-2</v>
      </c>
      <c r="L63" s="12">
        <v>2.75414</v>
      </c>
      <c r="N63" s="26">
        <v>5.7590000000000003</v>
      </c>
      <c r="O63" s="26">
        <v>2.75414</v>
      </c>
      <c r="P63" s="27">
        <v>1.0825400000000001</v>
      </c>
      <c r="Q63" s="26">
        <v>0.79623999999999995</v>
      </c>
      <c r="R63" s="26">
        <v>0.78805000000000003</v>
      </c>
      <c r="S63" s="26">
        <v>0.25883</v>
      </c>
      <c r="T63" s="12">
        <v>5.4440000000000002E-2</v>
      </c>
      <c r="U63" s="26">
        <v>2.4299999999999999E-2</v>
      </c>
      <c r="W63" s="20" t="s">
        <v>214</v>
      </c>
      <c r="X63" s="20">
        <v>0.48568356251544981</v>
      </c>
      <c r="Y63"/>
      <c r="Z63"/>
      <c r="AA63"/>
      <c r="AB63"/>
      <c r="AC63"/>
      <c r="AD63"/>
      <c r="AE63"/>
    </row>
    <row r="64" spans="1:31" x14ac:dyDescent="0.45">
      <c r="A64" s="11" t="s">
        <v>78</v>
      </c>
      <c r="B64" s="17" t="s">
        <v>22</v>
      </c>
      <c r="C64" s="12">
        <v>63</v>
      </c>
      <c r="D64" s="12">
        <v>5.7539999999999996</v>
      </c>
      <c r="E64" s="12">
        <v>7.8320000000000001E-2</v>
      </c>
      <c r="F64" s="12">
        <v>1.1314500000000001</v>
      </c>
      <c r="G64" s="12">
        <v>1.1186199999999999</v>
      </c>
      <c r="H64" s="12">
        <v>0.70379999999999998</v>
      </c>
      <c r="I64" s="12">
        <v>0.41667999999999999</v>
      </c>
      <c r="J64" s="12">
        <v>0.11022999999999999</v>
      </c>
      <c r="K64" s="12">
        <v>0.18295</v>
      </c>
      <c r="L64" s="12">
        <v>2.0906600000000002</v>
      </c>
      <c r="N64" s="26">
        <v>5.7539999999999996</v>
      </c>
      <c r="O64" s="26">
        <v>2.0906600000000002</v>
      </c>
      <c r="P64" s="27">
        <v>1.1314500000000001</v>
      </c>
      <c r="Q64" s="26">
        <v>1.1186199999999999</v>
      </c>
      <c r="R64" s="26">
        <v>0.70379999999999998</v>
      </c>
      <c r="S64" s="26">
        <v>0.41667999999999999</v>
      </c>
      <c r="T64" s="12">
        <v>0.18295</v>
      </c>
      <c r="U64" s="26">
        <v>0.11022999999999999</v>
      </c>
      <c r="W64" s="20" t="s">
        <v>215</v>
      </c>
      <c r="X64" s="20">
        <v>0.46524714778096432</v>
      </c>
      <c r="Y64"/>
      <c r="Z64"/>
      <c r="AA64"/>
      <c r="AB64"/>
      <c r="AC64"/>
      <c r="AD64"/>
      <c r="AE64"/>
    </row>
    <row r="65" spans="1:31" x14ac:dyDescent="0.45">
      <c r="A65" s="11" t="s">
        <v>79</v>
      </c>
      <c r="B65" s="17" t="s">
        <v>45</v>
      </c>
      <c r="C65" s="12">
        <v>64</v>
      </c>
      <c r="D65" s="12">
        <v>5.7160000000000002</v>
      </c>
      <c r="E65" s="12">
        <v>3.1350000000000003E-2</v>
      </c>
      <c r="F65" s="12">
        <v>1.13764</v>
      </c>
      <c r="G65" s="12">
        <v>1.23617</v>
      </c>
      <c r="H65" s="12">
        <v>0.66925999999999997</v>
      </c>
      <c r="I65" s="12">
        <v>0.36679</v>
      </c>
      <c r="J65" s="12">
        <v>3.005E-2</v>
      </c>
      <c r="K65" s="12">
        <v>1.99E-3</v>
      </c>
      <c r="L65" s="12">
        <v>2.2739400000000001</v>
      </c>
      <c r="N65" s="26">
        <v>5.7160000000000002</v>
      </c>
      <c r="O65" s="26">
        <v>2.2739400000000001</v>
      </c>
      <c r="P65" s="27">
        <v>1.13764</v>
      </c>
      <c r="Q65" s="26">
        <v>1.23617</v>
      </c>
      <c r="R65" s="26">
        <v>0.66925999999999997</v>
      </c>
      <c r="S65" s="26">
        <v>0.36679</v>
      </c>
      <c r="T65" s="12">
        <v>1.99E-3</v>
      </c>
      <c r="U65" s="26">
        <v>3.005E-2</v>
      </c>
      <c r="W65" s="20" t="s">
        <v>4</v>
      </c>
      <c r="X65" s="20">
        <v>0.19917479015609918</v>
      </c>
      <c r="Y65"/>
      <c r="Z65"/>
      <c r="AA65"/>
      <c r="AB65"/>
      <c r="AC65"/>
      <c r="AD65"/>
      <c r="AE65"/>
    </row>
    <row r="66" spans="1:31" ht="15.75" thickBot="1" x14ac:dyDescent="0.5">
      <c r="A66" s="11" t="s">
        <v>80</v>
      </c>
      <c r="B66" s="17" t="s">
        <v>24</v>
      </c>
      <c r="C66" s="12">
        <v>65</v>
      </c>
      <c r="D66" s="12">
        <v>5.7089999999999996</v>
      </c>
      <c r="E66" s="12">
        <v>0.13693</v>
      </c>
      <c r="F66" s="12">
        <v>0.81037999999999999</v>
      </c>
      <c r="G66" s="12">
        <v>1.1510199999999999</v>
      </c>
      <c r="H66" s="12">
        <v>0.68740999999999997</v>
      </c>
      <c r="I66" s="12">
        <v>0.50441999999999998</v>
      </c>
      <c r="J66" s="12">
        <v>2.299E-2</v>
      </c>
      <c r="K66" s="12">
        <v>0.21229999999999999</v>
      </c>
      <c r="L66" s="12">
        <v>2.3203800000000001</v>
      </c>
      <c r="N66" s="26">
        <v>5.7089999999999996</v>
      </c>
      <c r="O66" s="26">
        <v>2.3203800000000001</v>
      </c>
      <c r="P66" s="27">
        <v>0.81037999999999999</v>
      </c>
      <c r="Q66" s="26">
        <v>1.1510199999999999</v>
      </c>
      <c r="R66" s="26">
        <v>0.68740999999999997</v>
      </c>
      <c r="S66" s="26">
        <v>0.50441999999999998</v>
      </c>
      <c r="T66" s="12">
        <v>0.21229999999999999</v>
      </c>
      <c r="U66" s="26">
        <v>2.299E-2</v>
      </c>
      <c r="W66" s="21" t="s">
        <v>216</v>
      </c>
      <c r="X66" s="21">
        <v>158</v>
      </c>
      <c r="Y66"/>
      <c r="Z66"/>
      <c r="AA66"/>
      <c r="AB66"/>
      <c r="AC66"/>
      <c r="AD66"/>
      <c r="AE66"/>
    </row>
    <row r="67" spans="1:31" x14ac:dyDescent="0.45">
      <c r="A67" s="11" t="s">
        <v>81</v>
      </c>
      <c r="B67" s="17" t="s">
        <v>9</v>
      </c>
      <c r="C67" s="12">
        <v>66</v>
      </c>
      <c r="D67" s="12">
        <v>5.6950000000000003</v>
      </c>
      <c r="E67" s="12">
        <v>5.6349999999999997E-2</v>
      </c>
      <c r="F67" s="12">
        <v>1.2080599999999999</v>
      </c>
      <c r="G67" s="12">
        <v>1.0700799999999999</v>
      </c>
      <c r="H67" s="12">
        <v>0.92356000000000005</v>
      </c>
      <c r="I67" s="12">
        <v>0.49026999999999998</v>
      </c>
      <c r="J67" s="12">
        <v>0.14280000000000001</v>
      </c>
      <c r="K67" s="12">
        <v>0.26168999999999998</v>
      </c>
      <c r="L67" s="12">
        <v>1.5988800000000001</v>
      </c>
      <c r="N67" s="26">
        <v>5.6950000000000003</v>
      </c>
      <c r="O67" s="26">
        <v>1.5988800000000001</v>
      </c>
      <c r="P67" s="27">
        <v>1.2080599999999999</v>
      </c>
      <c r="Q67" s="26">
        <v>1.0700799999999999</v>
      </c>
      <c r="R67" s="26">
        <v>0.92356000000000005</v>
      </c>
      <c r="S67" s="26">
        <v>0.49026999999999998</v>
      </c>
      <c r="T67" s="12">
        <v>0.26168999999999998</v>
      </c>
      <c r="U67" s="26">
        <v>0.14280000000000001</v>
      </c>
      <c r="W67"/>
      <c r="X67"/>
      <c r="Y67"/>
      <c r="Z67"/>
      <c r="AA67"/>
      <c r="AB67"/>
      <c r="AC67"/>
      <c r="AD67"/>
      <c r="AE67"/>
    </row>
    <row r="68" spans="1:31" ht="15.75" thickBot="1" x14ac:dyDescent="0.5">
      <c r="A68" s="11" t="s">
        <v>82</v>
      </c>
      <c r="B68" s="17" t="s">
        <v>9</v>
      </c>
      <c r="C68" s="12">
        <v>67</v>
      </c>
      <c r="D68" s="12">
        <v>5.6890000000000001</v>
      </c>
      <c r="E68" s="12">
        <v>5.5800000000000002E-2</v>
      </c>
      <c r="F68" s="12">
        <v>1.2081299999999999</v>
      </c>
      <c r="G68" s="12">
        <v>0.89317999999999997</v>
      </c>
      <c r="H68" s="12">
        <v>0.92356000000000005</v>
      </c>
      <c r="I68" s="12">
        <v>0.40672000000000003</v>
      </c>
      <c r="J68" s="12">
        <v>6.1460000000000001E-2</v>
      </c>
      <c r="K68" s="12">
        <v>0.30637999999999999</v>
      </c>
      <c r="L68" s="12">
        <v>1.88931</v>
      </c>
      <c r="N68" s="26">
        <v>5.6890000000000001</v>
      </c>
      <c r="O68" s="26">
        <v>1.88931</v>
      </c>
      <c r="P68" s="27">
        <v>1.2081299999999999</v>
      </c>
      <c r="Q68" s="26">
        <v>0.89317999999999997</v>
      </c>
      <c r="R68" s="26">
        <v>0.92356000000000005</v>
      </c>
      <c r="S68" s="26">
        <v>0.40672000000000003</v>
      </c>
      <c r="T68" s="12">
        <v>0.30637999999999999</v>
      </c>
      <c r="U68" s="26">
        <v>6.1460000000000001E-2</v>
      </c>
      <c r="W68" t="s">
        <v>217</v>
      </c>
      <c r="X68"/>
      <c r="Y68"/>
      <c r="Z68"/>
      <c r="AA68"/>
      <c r="AB68"/>
      <c r="AC68"/>
      <c r="AD68"/>
      <c r="AE68"/>
    </row>
    <row r="69" spans="1:31" x14ac:dyDescent="0.45">
      <c r="A69" s="11" t="s">
        <v>83</v>
      </c>
      <c r="B69" s="17" t="s">
        <v>22</v>
      </c>
      <c r="C69" s="12">
        <v>68</v>
      </c>
      <c r="D69" s="12">
        <v>5.6050000000000004</v>
      </c>
      <c r="E69" s="12">
        <v>5.0990000000000001E-2</v>
      </c>
      <c r="F69" s="12">
        <v>0.93928999999999996</v>
      </c>
      <c r="G69" s="12">
        <v>1.07772</v>
      </c>
      <c r="H69" s="12">
        <v>0.61765999999999999</v>
      </c>
      <c r="I69" s="12">
        <v>0.28578999999999999</v>
      </c>
      <c r="J69" s="12">
        <v>0.17383000000000001</v>
      </c>
      <c r="K69" s="12">
        <v>7.8219999999999998E-2</v>
      </c>
      <c r="L69" s="12">
        <v>2.4320900000000001</v>
      </c>
      <c r="N69" s="26">
        <v>5.6050000000000004</v>
      </c>
      <c r="O69" s="26">
        <v>2.4320900000000001</v>
      </c>
      <c r="P69" s="27">
        <v>0.93928999999999996</v>
      </c>
      <c r="Q69" s="26">
        <v>1.07772</v>
      </c>
      <c r="R69" s="26">
        <v>0.61765999999999999</v>
      </c>
      <c r="S69" s="26">
        <v>0.28578999999999999</v>
      </c>
      <c r="T69" s="12">
        <v>7.8219999999999998E-2</v>
      </c>
      <c r="U69" s="26">
        <v>0.17383000000000001</v>
      </c>
      <c r="W69" s="22"/>
      <c r="X69" s="22" t="s">
        <v>222</v>
      </c>
      <c r="Y69" s="22" t="s">
        <v>223</v>
      </c>
      <c r="Z69" s="22" t="s">
        <v>224</v>
      </c>
      <c r="AA69" s="22" t="s">
        <v>225</v>
      </c>
      <c r="AB69" s="22" t="s">
        <v>226</v>
      </c>
      <c r="AC69"/>
      <c r="AD69"/>
      <c r="AE69"/>
    </row>
    <row r="70" spans="1:31" x14ac:dyDescent="0.45">
      <c r="A70" s="11" t="s">
        <v>84</v>
      </c>
      <c r="B70" s="17" t="s">
        <v>45</v>
      </c>
      <c r="C70" s="12">
        <v>69</v>
      </c>
      <c r="D70" s="12">
        <v>5.5890000000000004</v>
      </c>
      <c r="E70" s="12">
        <v>5.0180000000000002E-2</v>
      </c>
      <c r="F70" s="12">
        <v>0.80147999999999997</v>
      </c>
      <c r="G70" s="12">
        <v>0.81198000000000004</v>
      </c>
      <c r="H70" s="12">
        <v>0.63131999999999999</v>
      </c>
      <c r="I70" s="12">
        <v>0.24748999999999999</v>
      </c>
      <c r="J70" s="12">
        <v>4.7410000000000001E-2</v>
      </c>
      <c r="K70" s="12">
        <v>0.28310000000000002</v>
      </c>
      <c r="L70" s="12">
        <v>2.76579</v>
      </c>
      <c r="N70" s="26">
        <v>5.5890000000000004</v>
      </c>
      <c r="O70" s="26">
        <v>2.76579</v>
      </c>
      <c r="P70" s="27">
        <v>0.80147999999999997</v>
      </c>
      <c r="Q70" s="26">
        <v>0.81198000000000004</v>
      </c>
      <c r="R70" s="26">
        <v>0.63131999999999999</v>
      </c>
      <c r="S70" s="26">
        <v>0.24748999999999999</v>
      </c>
      <c r="T70" s="12">
        <v>0.28310000000000002</v>
      </c>
      <c r="U70" s="26">
        <v>4.7410000000000001E-2</v>
      </c>
      <c r="W70" s="20" t="s">
        <v>218</v>
      </c>
      <c r="X70" s="20">
        <v>6</v>
      </c>
      <c r="Y70" s="20">
        <v>5.6567721329149485</v>
      </c>
      <c r="Z70" s="20">
        <v>0.94279535548582472</v>
      </c>
      <c r="AA70" s="20">
        <v>23.765595327045439</v>
      </c>
      <c r="AB70" s="20">
        <v>1.1338493968733203E-19</v>
      </c>
      <c r="AC70"/>
      <c r="AD70"/>
      <c r="AE70"/>
    </row>
    <row r="71" spans="1:31" x14ac:dyDescent="0.45">
      <c r="A71" s="11" t="s">
        <v>85</v>
      </c>
      <c r="B71" s="17" t="s">
        <v>45</v>
      </c>
      <c r="C71" s="12">
        <v>70</v>
      </c>
      <c r="D71" s="12">
        <v>5.548</v>
      </c>
      <c r="E71" s="12">
        <v>4.1750000000000002E-2</v>
      </c>
      <c r="F71" s="12">
        <v>0.95847000000000004</v>
      </c>
      <c r="G71" s="12">
        <v>1.22668</v>
      </c>
      <c r="H71" s="12">
        <v>0.53886000000000001</v>
      </c>
      <c r="I71" s="12">
        <v>0.47610000000000002</v>
      </c>
      <c r="J71" s="12">
        <v>0.30843999999999999</v>
      </c>
      <c r="K71" s="12">
        <v>0.16979</v>
      </c>
      <c r="L71" s="12">
        <v>1.8698399999999999</v>
      </c>
      <c r="N71" s="26">
        <v>5.548</v>
      </c>
      <c r="O71" s="26">
        <v>1.8698399999999999</v>
      </c>
      <c r="P71" s="27">
        <v>0.95847000000000004</v>
      </c>
      <c r="Q71" s="26">
        <v>1.22668</v>
      </c>
      <c r="R71" s="26">
        <v>0.53886000000000001</v>
      </c>
      <c r="S71" s="26">
        <v>0.47610000000000002</v>
      </c>
      <c r="T71" s="12">
        <v>0.16979</v>
      </c>
      <c r="U71" s="26">
        <v>0.30843999999999999</v>
      </c>
      <c r="W71" s="20" t="s">
        <v>219</v>
      </c>
      <c r="X71" s="20">
        <v>151</v>
      </c>
      <c r="Y71" s="20">
        <v>5.9902601520926471</v>
      </c>
      <c r="Z71" s="20">
        <v>3.9670597033726142E-2</v>
      </c>
      <c r="AA71" s="20"/>
      <c r="AB71" s="20"/>
      <c r="AC71"/>
      <c r="AD71"/>
      <c r="AE71"/>
    </row>
    <row r="72" spans="1:31" ht="15.75" thickBot="1" x14ac:dyDescent="0.5">
      <c r="A72" s="11" t="s">
        <v>86</v>
      </c>
      <c r="B72" s="17" t="s">
        <v>87</v>
      </c>
      <c r="C72" s="12">
        <v>71</v>
      </c>
      <c r="D72" s="12">
        <v>5.4770000000000003</v>
      </c>
      <c r="E72" s="12">
        <v>7.1970000000000006E-2</v>
      </c>
      <c r="F72" s="12">
        <v>1.0076099999999999</v>
      </c>
      <c r="G72" s="12">
        <v>0.98521000000000003</v>
      </c>
      <c r="H72" s="12">
        <v>0.70950000000000002</v>
      </c>
      <c r="I72" s="12">
        <v>0.56066000000000005</v>
      </c>
      <c r="J72" s="12">
        <v>7.5209999999999999E-2</v>
      </c>
      <c r="K72" s="12">
        <v>0.37744</v>
      </c>
      <c r="L72" s="12">
        <v>1.76145</v>
      </c>
      <c r="N72" s="26">
        <v>5.4770000000000003</v>
      </c>
      <c r="O72" s="26">
        <v>1.76145</v>
      </c>
      <c r="P72" s="27">
        <v>1.0076099999999999</v>
      </c>
      <c r="Q72" s="26">
        <v>0.98521000000000003</v>
      </c>
      <c r="R72" s="26">
        <v>0.70950000000000002</v>
      </c>
      <c r="S72" s="26">
        <v>0.56066000000000005</v>
      </c>
      <c r="T72" s="12">
        <v>0.37744</v>
      </c>
      <c r="U72" s="26">
        <v>7.5209999999999999E-2</v>
      </c>
      <c r="W72" s="21" t="s">
        <v>220</v>
      </c>
      <c r="X72" s="21">
        <v>157</v>
      </c>
      <c r="Y72" s="21">
        <v>11.647032285007596</v>
      </c>
      <c r="Z72" s="21"/>
      <c r="AA72" s="21"/>
      <c r="AB72" s="21"/>
      <c r="AC72"/>
      <c r="AD72"/>
      <c r="AE72"/>
    </row>
    <row r="73" spans="1:31" ht="15.75" thickBot="1" x14ac:dyDescent="0.5">
      <c r="A73" s="11" t="s">
        <v>88</v>
      </c>
      <c r="B73" s="17" t="s">
        <v>53</v>
      </c>
      <c r="C73" s="12">
        <v>72</v>
      </c>
      <c r="D73" s="12">
        <v>5.4740000000000002</v>
      </c>
      <c r="E73" s="12">
        <v>5.0509999999999999E-2</v>
      </c>
      <c r="F73" s="12">
        <v>1.3860399999999999</v>
      </c>
      <c r="G73" s="12">
        <v>1.0581799999999999</v>
      </c>
      <c r="H73" s="12">
        <v>1.01328</v>
      </c>
      <c r="I73" s="12">
        <v>0.59608000000000005</v>
      </c>
      <c r="J73" s="12">
        <v>0.37124000000000001</v>
      </c>
      <c r="K73" s="12">
        <v>0.39478000000000002</v>
      </c>
      <c r="L73" s="12">
        <v>0.65429000000000004</v>
      </c>
      <c r="N73" s="26">
        <v>5.4740000000000002</v>
      </c>
      <c r="O73" s="26">
        <v>0.65429000000000004</v>
      </c>
      <c r="P73" s="27">
        <v>1.3860399999999999</v>
      </c>
      <c r="Q73" s="26">
        <v>1.0581799999999999</v>
      </c>
      <c r="R73" s="26">
        <v>1.01328</v>
      </c>
      <c r="S73" s="26">
        <v>0.59608000000000005</v>
      </c>
      <c r="T73" s="12">
        <v>0.39478000000000002</v>
      </c>
      <c r="U73" s="26">
        <v>0.37124000000000001</v>
      </c>
      <c r="W73"/>
      <c r="X73"/>
      <c r="Y73"/>
      <c r="Z73"/>
      <c r="AA73"/>
      <c r="AB73"/>
      <c r="AC73"/>
      <c r="AD73"/>
      <c r="AE73"/>
    </row>
    <row r="74" spans="1:31" x14ac:dyDescent="0.45">
      <c r="A74" s="11" t="s">
        <v>89</v>
      </c>
      <c r="B74" s="17" t="s">
        <v>45</v>
      </c>
      <c r="C74" s="12">
        <v>73</v>
      </c>
      <c r="D74" s="12">
        <v>5.4290000000000003</v>
      </c>
      <c r="E74" s="12">
        <v>4.0129999999999999E-2</v>
      </c>
      <c r="F74" s="12">
        <v>1.15174</v>
      </c>
      <c r="G74" s="12">
        <v>1.2279100000000001</v>
      </c>
      <c r="H74" s="12">
        <v>0.77361000000000002</v>
      </c>
      <c r="I74" s="12">
        <v>0.44888</v>
      </c>
      <c r="J74" s="12">
        <v>0.15184</v>
      </c>
      <c r="K74" s="12">
        <v>8.6800000000000002E-2</v>
      </c>
      <c r="L74" s="12">
        <v>1.58782</v>
      </c>
      <c r="N74" s="26">
        <v>5.4290000000000003</v>
      </c>
      <c r="O74" s="26">
        <v>1.58782</v>
      </c>
      <c r="P74" s="27">
        <v>1.15174</v>
      </c>
      <c r="Q74" s="26">
        <v>1.2279100000000001</v>
      </c>
      <c r="R74" s="26">
        <v>0.77361000000000002</v>
      </c>
      <c r="S74" s="26">
        <v>0.44888</v>
      </c>
      <c r="T74" s="12">
        <v>8.6800000000000002E-2</v>
      </c>
      <c r="U74" s="26">
        <v>0.15184</v>
      </c>
      <c r="W74" s="22"/>
      <c r="X74" s="22" t="s">
        <v>227</v>
      </c>
      <c r="Y74" s="22" t="s">
        <v>4</v>
      </c>
      <c r="Z74" s="22" t="s">
        <v>228</v>
      </c>
      <c r="AA74" s="22" t="s">
        <v>229</v>
      </c>
      <c r="AB74" s="22" t="s">
        <v>246</v>
      </c>
      <c r="AC74" s="22" t="s">
        <v>247</v>
      </c>
      <c r="AD74" s="22" t="s">
        <v>248</v>
      </c>
      <c r="AE74" s="22" t="s">
        <v>249</v>
      </c>
    </row>
    <row r="75" spans="1:31" x14ac:dyDescent="0.45">
      <c r="A75" s="11" t="s">
        <v>90</v>
      </c>
      <c r="B75" s="17" t="s">
        <v>37</v>
      </c>
      <c r="C75" s="12">
        <v>74</v>
      </c>
      <c r="D75" s="12">
        <v>5.399</v>
      </c>
      <c r="E75" s="12">
        <v>2.596E-2</v>
      </c>
      <c r="F75" s="12">
        <v>0.82826999999999995</v>
      </c>
      <c r="G75" s="12">
        <v>1.08708</v>
      </c>
      <c r="H75" s="12">
        <v>0.63793</v>
      </c>
      <c r="I75" s="12">
        <v>0.46611000000000002</v>
      </c>
      <c r="J75" s="12">
        <v>0</v>
      </c>
      <c r="K75" s="12">
        <v>0.51534999999999997</v>
      </c>
      <c r="L75" s="12">
        <v>1.86399</v>
      </c>
      <c r="N75" s="26">
        <v>5.399</v>
      </c>
      <c r="O75" s="26">
        <v>1.86399</v>
      </c>
      <c r="P75" s="27">
        <v>0.82826999999999995</v>
      </c>
      <c r="Q75" s="26">
        <v>1.08708</v>
      </c>
      <c r="R75" s="26">
        <v>0.63793</v>
      </c>
      <c r="S75" s="26">
        <v>0.46611000000000002</v>
      </c>
      <c r="T75" s="12">
        <v>0.51534999999999997</v>
      </c>
      <c r="U75" s="26">
        <v>0</v>
      </c>
      <c r="W75" s="20" t="s">
        <v>221</v>
      </c>
      <c r="X75" s="20">
        <v>0.36995194374603158</v>
      </c>
      <c r="Y75" s="20">
        <v>8.2628125534198335E-2</v>
      </c>
      <c r="Z75" s="20">
        <v>4.4773125537371046</v>
      </c>
      <c r="AA75" s="20">
        <v>1.4814535967301229E-5</v>
      </c>
      <c r="AB75" s="20">
        <v>0.20669538223846912</v>
      </c>
      <c r="AC75" s="20">
        <v>0.53320850525359398</v>
      </c>
      <c r="AD75" s="20">
        <v>0.20669538223846912</v>
      </c>
      <c r="AE75" s="20">
        <v>0.53320850525359398</v>
      </c>
    </row>
    <row r="76" spans="1:31" x14ac:dyDescent="0.45">
      <c r="A76" s="11" t="s">
        <v>91</v>
      </c>
      <c r="B76" s="17" t="s">
        <v>37</v>
      </c>
      <c r="C76" s="12">
        <v>75</v>
      </c>
      <c r="D76" s="12">
        <v>5.36</v>
      </c>
      <c r="E76" s="12">
        <v>3.107E-2</v>
      </c>
      <c r="F76" s="12">
        <v>0.63216000000000006</v>
      </c>
      <c r="G76" s="12">
        <v>0.91225999999999996</v>
      </c>
      <c r="H76" s="12">
        <v>0.74675999999999998</v>
      </c>
      <c r="I76" s="12">
        <v>0.59443999999999997</v>
      </c>
      <c r="J76" s="12">
        <v>0.10441</v>
      </c>
      <c r="K76" s="12">
        <v>0.1686</v>
      </c>
      <c r="L76" s="12">
        <v>2.20173</v>
      </c>
      <c r="N76" s="26">
        <v>5.36</v>
      </c>
      <c r="O76" s="26">
        <v>2.20173</v>
      </c>
      <c r="P76" s="27">
        <v>0.63216000000000006</v>
      </c>
      <c r="Q76" s="26">
        <v>0.91225999999999996</v>
      </c>
      <c r="R76" s="26">
        <v>0.74675999999999998</v>
      </c>
      <c r="S76" s="26">
        <v>0.59443999999999997</v>
      </c>
      <c r="T76" s="12">
        <v>0.1686</v>
      </c>
      <c r="U76" s="26">
        <v>0.10441</v>
      </c>
      <c r="W76" s="20" t="s">
        <v>204</v>
      </c>
      <c r="X76" s="20">
        <v>-4.8782110763018284E-2</v>
      </c>
      <c r="Y76" s="20">
        <v>0.11425622739292786</v>
      </c>
      <c r="Z76" s="20">
        <v>-0.42695362761502975</v>
      </c>
      <c r="AA76" s="20">
        <v>0.67002124318275569</v>
      </c>
      <c r="AB76" s="20">
        <v>-0.27452944188546263</v>
      </c>
      <c r="AC76" s="20">
        <v>0.17696522035942605</v>
      </c>
      <c r="AD76" s="20">
        <v>-0.27452944188546263</v>
      </c>
      <c r="AE76" s="20">
        <v>0.17696522035942605</v>
      </c>
    </row>
    <row r="77" spans="1:31" x14ac:dyDescent="0.45">
      <c r="A77" s="11" t="s">
        <v>92</v>
      </c>
      <c r="B77" s="17" t="s">
        <v>22</v>
      </c>
      <c r="C77" s="12">
        <v>76</v>
      </c>
      <c r="D77" s="12">
        <v>5.3319999999999999</v>
      </c>
      <c r="E77" s="12">
        <v>3.8640000000000001E-2</v>
      </c>
      <c r="F77" s="12">
        <v>1.06098</v>
      </c>
      <c r="G77" s="12">
        <v>0.94632000000000005</v>
      </c>
      <c r="H77" s="12">
        <v>0.73172000000000004</v>
      </c>
      <c r="I77" s="12">
        <v>0.22814999999999999</v>
      </c>
      <c r="J77" s="12">
        <v>0.15745999999999999</v>
      </c>
      <c r="K77" s="12">
        <v>0.12253</v>
      </c>
      <c r="L77" s="12">
        <v>2.08528</v>
      </c>
      <c r="N77" s="26">
        <v>5.3319999999999999</v>
      </c>
      <c r="O77" s="26">
        <v>2.08528</v>
      </c>
      <c r="P77" s="27">
        <v>1.06098</v>
      </c>
      <c r="Q77" s="26">
        <v>0.94632000000000005</v>
      </c>
      <c r="R77" s="26">
        <v>0.73172000000000004</v>
      </c>
      <c r="S77" s="26">
        <v>0.22814999999999999</v>
      </c>
      <c r="T77" s="12">
        <v>0.12253</v>
      </c>
      <c r="U77" s="26">
        <v>0.15745999999999999</v>
      </c>
      <c r="W77" s="20" t="s">
        <v>5</v>
      </c>
      <c r="X77" s="20">
        <v>0.47254721368213526</v>
      </c>
      <c r="Y77" s="20">
        <v>0.13410345128625925</v>
      </c>
      <c r="Z77" s="20">
        <v>3.523751321458751</v>
      </c>
      <c r="AA77" s="20">
        <v>5.6330695072229176E-4</v>
      </c>
      <c r="AB77" s="20">
        <v>0.2075857589504731</v>
      </c>
      <c r="AC77" s="20">
        <v>0.73750866841379747</v>
      </c>
      <c r="AD77" s="20">
        <v>0.2075857589504731</v>
      </c>
      <c r="AE77" s="20">
        <v>0.73750866841379747</v>
      </c>
    </row>
    <row r="78" spans="1:31" x14ac:dyDescent="0.45">
      <c r="A78" s="11" t="s">
        <v>93</v>
      </c>
      <c r="B78" s="17" t="s">
        <v>45</v>
      </c>
      <c r="C78" s="12">
        <v>77</v>
      </c>
      <c r="D78" s="12">
        <v>5.2859999999999996</v>
      </c>
      <c r="E78" s="12">
        <v>3.823E-2</v>
      </c>
      <c r="F78" s="12">
        <v>0.47427999999999998</v>
      </c>
      <c r="G78" s="12">
        <v>1.1511499999999999</v>
      </c>
      <c r="H78" s="12">
        <v>0.65088000000000001</v>
      </c>
      <c r="I78" s="12">
        <v>0.43476999999999999</v>
      </c>
      <c r="J78" s="12">
        <v>4.2320000000000003E-2</v>
      </c>
      <c r="K78" s="12">
        <v>0.30030000000000001</v>
      </c>
      <c r="L78" s="12">
        <v>2.2326999999999999</v>
      </c>
      <c r="N78" s="26">
        <v>5.2859999999999996</v>
      </c>
      <c r="O78" s="26">
        <v>2.2326999999999999</v>
      </c>
      <c r="P78" s="27">
        <v>0.47427999999999998</v>
      </c>
      <c r="Q78" s="26">
        <v>1.1511499999999999</v>
      </c>
      <c r="R78" s="26">
        <v>0.65088000000000001</v>
      </c>
      <c r="S78" s="26">
        <v>0.43476999999999999</v>
      </c>
      <c r="T78" s="12">
        <v>0.30030000000000001</v>
      </c>
      <c r="U78" s="26">
        <v>4.2320000000000003E-2</v>
      </c>
      <c r="W78" s="20" t="s">
        <v>6</v>
      </c>
      <c r="X78" s="20">
        <v>9.0880144693891843E-2</v>
      </c>
      <c r="Y78" s="20">
        <v>0.14227301938951228</v>
      </c>
      <c r="Z78" s="20">
        <v>0.63877286841774239</v>
      </c>
      <c r="AA78" s="20">
        <v>0.52393841217609949</v>
      </c>
      <c r="AB78" s="20">
        <v>-0.190222733904235</v>
      </c>
      <c r="AC78" s="20">
        <v>0.37198302329201866</v>
      </c>
      <c r="AD78" s="20">
        <v>-0.190222733904235</v>
      </c>
      <c r="AE78" s="20">
        <v>0.37198302329201866</v>
      </c>
    </row>
    <row r="79" spans="1:31" x14ac:dyDescent="0.45">
      <c r="A79" s="11" t="s">
        <v>94</v>
      </c>
      <c r="B79" s="17" t="s">
        <v>87</v>
      </c>
      <c r="C79" s="12">
        <v>78</v>
      </c>
      <c r="D79" s="12">
        <v>5.2679999999999998</v>
      </c>
      <c r="E79" s="12">
        <v>4.1919999999999999E-2</v>
      </c>
      <c r="F79" s="12">
        <v>0.65434999999999999</v>
      </c>
      <c r="G79" s="12">
        <v>0.90432000000000001</v>
      </c>
      <c r="H79" s="12">
        <v>0.16006999999999999</v>
      </c>
      <c r="I79" s="12">
        <v>0.34333999999999998</v>
      </c>
      <c r="J79" s="12">
        <v>4.0300000000000002E-2</v>
      </c>
      <c r="K79" s="12">
        <v>0.27233000000000002</v>
      </c>
      <c r="L79" s="12">
        <v>2.8931900000000002</v>
      </c>
      <c r="N79" s="26">
        <v>5.2679999999999998</v>
      </c>
      <c r="O79" s="26">
        <v>2.8931900000000002</v>
      </c>
      <c r="P79" s="27">
        <v>0.65434999999999999</v>
      </c>
      <c r="Q79" s="26">
        <v>0.90432000000000001</v>
      </c>
      <c r="R79" s="26">
        <v>0.16006999999999999</v>
      </c>
      <c r="S79" s="26">
        <v>0.34333999999999998</v>
      </c>
      <c r="T79" s="12">
        <v>0.27233000000000002</v>
      </c>
      <c r="U79" s="26">
        <v>4.0300000000000002E-2</v>
      </c>
      <c r="W79" s="20" t="s">
        <v>205</v>
      </c>
      <c r="X79" s="20">
        <v>-0.24892756367989993</v>
      </c>
      <c r="Y79" s="20">
        <v>0.1566054828523907</v>
      </c>
      <c r="Z79" s="20">
        <v>-1.5895201058479407</v>
      </c>
      <c r="AA79" s="20">
        <v>0.1140345871136102</v>
      </c>
      <c r="AB79" s="20">
        <v>-0.5583485081636419</v>
      </c>
      <c r="AC79" s="20">
        <v>6.0493380803841978E-2</v>
      </c>
      <c r="AD79" s="20">
        <v>-0.5583485081636419</v>
      </c>
      <c r="AE79" s="20">
        <v>6.0493380803841978E-2</v>
      </c>
    </row>
    <row r="80" spans="1:31" x14ac:dyDescent="0.45">
      <c r="A80" s="11" t="s">
        <v>95</v>
      </c>
      <c r="B80" s="17" t="s">
        <v>96</v>
      </c>
      <c r="C80" s="12">
        <v>79</v>
      </c>
      <c r="D80" s="12">
        <v>5.2530000000000001</v>
      </c>
      <c r="E80" s="12">
        <v>3.2250000000000001E-2</v>
      </c>
      <c r="F80" s="12">
        <v>0.77041999999999999</v>
      </c>
      <c r="G80" s="12">
        <v>1.10395</v>
      </c>
      <c r="H80" s="12">
        <v>0.57406999999999997</v>
      </c>
      <c r="I80" s="12">
        <v>0.53205999999999998</v>
      </c>
      <c r="J80" s="12">
        <v>0.15445</v>
      </c>
      <c r="K80" s="12">
        <v>0.47998000000000002</v>
      </c>
      <c r="L80" s="12">
        <v>1.63794</v>
      </c>
      <c r="N80" s="26">
        <v>5.2530000000000001</v>
      </c>
      <c r="O80" s="26">
        <v>1.63794</v>
      </c>
      <c r="P80" s="27">
        <v>0.77041999999999999</v>
      </c>
      <c r="Q80" s="26">
        <v>1.10395</v>
      </c>
      <c r="R80" s="26">
        <v>0.57406999999999997</v>
      </c>
      <c r="S80" s="26">
        <v>0.53205999999999998</v>
      </c>
      <c r="T80" s="12">
        <v>0.47998000000000002</v>
      </c>
      <c r="U80" s="26">
        <v>0.15445</v>
      </c>
      <c r="W80" s="20" t="s">
        <v>206</v>
      </c>
      <c r="X80" s="20">
        <v>5.3424466916351721E-2</v>
      </c>
      <c r="Y80" s="20">
        <v>2.9091898407044944E-2</v>
      </c>
      <c r="Z80" s="20">
        <v>1.8364035983094991</v>
      </c>
      <c r="AA80" s="20">
        <v>6.8264493506197899E-2</v>
      </c>
      <c r="AB80" s="20">
        <v>-4.0552746481084326E-3</v>
      </c>
      <c r="AC80" s="20">
        <v>0.11090420848081187</v>
      </c>
      <c r="AD80" s="20">
        <v>-4.0552746481084326E-3</v>
      </c>
      <c r="AE80" s="20">
        <v>0.11090420848081187</v>
      </c>
    </row>
    <row r="81" spans="1:31" ht="15.75" thickBot="1" x14ac:dyDescent="0.5">
      <c r="A81" s="11" t="s">
        <v>97</v>
      </c>
      <c r="B81" s="17" t="s">
        <v>45</v>
      </c>
      <c r="C81" s="12">
        <v>80</v>
      </c>
      <c r="D81" s="12">
        <v>5.2119999999999997</v>
      </c>
      <c r="E81" s="12">
        <v>3.363E-2</v>
      </c>
      <c r="F81" s="12">
        <v>1.02389</v>
      </c>
      <c r="G81" s="12">
        <v>0.93793000000000004</v>
      </c>
      <c r="H81" s="12">
        <v>0.64044999999999996</v>
      </c>
      <c r="I81" s="12">
        <v>0.37030000000000002</v>
      </c>
      <c r="J81" s="12">
        <v>0.16064999999999999</v>
      </c>
      <c r="K81" s="12">
        <v>7.7990000000000004E-2</v>
      </c>
      <c r="L81" s="12">
        <v>2.0007299999999999</v>
      </c>
      <c r="N81" s="26">
        <v>5.2119999999999997</v>
      </c>
      <c r="O81" s="26">
        <v>2.0007299999999999</v>
      </c>
      <c r="P81" s="27">
        <v>1.02389</v>
      </c>
      <c r="Q81" s="26">
        <v>0.93793000000000004</v>
      </c>
      <c r="R81" s="26">
        <v>0.64044999999999996</v>
      </c>
      <c r="S81" s="26">
        <v>0.37030000000000002</v>
      </c>
      <c r="T81" s="12">
        <v>7.7990000000000004E-2</v>
      </c>
      <c r="U81" s="26">
        <v>0.16064999999999999</v>
      </c>
      <c r="W81" s="21" t="s">
        <v>192</v>
      </c>
      <c r="X81" s="21">
        <v>0.41517861463589006</v>
      </c>
      <c r="Y81" s="21">
        <v>7.2224118516100194E-2</v>
      </c>
      <c r="Z81" s="21">
        <v>5.7484760377288442</v>
      </c>
      <c r="AA81" s="21">
        <v>4.8251443659584535E-8</v>
      </c>
      <c r="AB81" s="21">
        <v>0.27247827899808019</v>
      </c>
      <c r="AC81" s="21">
        <v>0.55787895027369994</v>
      </c>
      <c r="AD81" s="21">
        <v>0.27247827899808019</v>
      </c>
      <c r="AE81" s="21">
        <v>0.55787895027369994</v>
      </c>
    </row>
    <row r="82" spans="1:31" x14ac:dyDescent="0.45">
      <c r="A82" s="11" t="s">
        <v>98</v>
      </c>
      <c r="B82" s="17" t="s">
        <v>96</v>
      </c>
      <c r="C82" s="12">
        <v>81</v>
      </c>
      <c r="D82" s="12">
        <v>5.194</v>
      </c>
      <c r="E82" s="12">
        <v>3.7260000000000001E-2</v>
      </c>
      <c r="F82" s="12">
        <v>0.59543000000000001</v>
      </c>
      <c r="G82" s="12">
        <v>0.41410999999999998</v>
      </c>
      <c r="H82" s="12">
        <v>0.51466000000000001</v>
      </c>
      <c r="I82" s="12">
        <v>0.12102</v>
      </c>
      <c r="J82" s="12">
        <v>0.10464</v>
      </c>
      <c r="K82" s="12">
        <v>0.33671000000000001</v>
      </c>
      <c r="L82" s="12">
        <v>3.1070899999999999</v>
      </c>
      <c r="N82" s="26">
        <v>5.194</v>
      </c>
      <c r="O82" s="26">
        <v>3.1070899999999999</v>
      </c>
      <c r="P82" s="27">
        <v>0.59543000000000001</v>
      </c>
      <c r="Q82" s="26">
        <v>0.41410999999999998</v>
      </c>
      <c r="R82" s="26">
        <v>0.51466000000000001</v>
      </c>
      <c r="S82" s="26">
        <v>0.12102</v>
      </c>
      <c r="T82" s="12">
        <v>0.33671000000000001</v>
      </c>
      <c r="U82" s="26">
        <v>0.10464</v>
      </c>
      <c r="W82"/>
      <c r="X82"/>
      <c r="Y82"/>
      <c r="Z82"/>
      <c r="AA82"/>
      <c r="AB82"/>
      <c r="AC82"/>
      <c r="AD82"/>
      <c r="AE82"/>
    </row>
    <row r="83" spans="1:31" x14ac:dyDescent="0.45">
      <c r="A83" s="11" t="s">
        <v>99</v>
      </c>
      <c r="B83" s="17" t="s">
        <v>22</v>
      </c>
      <c r="C83" s="12">
        <v>82</v>
      </c>
      <c r="D83" s="12">
        <v>5.1920000000000002</v>
      </c>
      <c r="E83" s="12">
        <v>4.5240000000000002E-2</v>
      </c>
      <c r="F83" s="12">
        <v>0.90198</v>
      </c>
      <c r="G83" s="12">
        <v>1.05392</v>
      </c>
      <c r="H83" s="12">
        <v>0.69638999999999995</v>
      </c>
      <c r="I83" s="12">
        <v>0.40661000000000003</v>
      </c>
      <c r="J83" s="12">
        <v>0.14293</v>
      </c>
      <c r="K83" s="12">
        <v>0.11053</v>
      </c>
      <c r="L83" s="12">
        <v>1.8799600000000001</v>
      </c>
      <c r="N83" s="26">
        <v>5.1920000000000002</v>
      </c>
      <c r="O83" s="26">
        <v>1.8799600000000001</v>
      </c>
      <c r="P83" s="27">
        <v>0.90198</v>
      </c>
      <c r="Q83" s="26">
        <v>1.05392</v>
      </c>
      <c r="R83" s="26">
        <v>0.69638999999999995</v>
      </c>
      <c r="S83" s="26">
        <v>0.40661000000000003</v>
      </c>
      <c r="T83" s="12">
        <v>0.11053</v>
      </c>
      <c r="U83" s="26">
        <v>0.14293</v>
      </c>
      <c r="W83" t="s">
        <v>253</v>
      </c>
      <c r="X83"/>
      <c r="Y83"/>
      <c r="Z83"/>
      <c r="AA83"/>
      <c r="AB83"/>
      <c r="AC83"/>
      <c r="AD83"/>
      <c r="AE83"/>
    </row>
    <row r="84" spans="1:31" ht="15.75" thickBot="1" x14ac:dyDescent="0.5">
      <c r="A84" s="11" t="s">
        <v>100</v>
      </c>
      <c r="B84" s="17" t="s">
        <v>45</v>
      </c>
      <c r="C84" s="12">
        <v>82</v>
      </c>
      <c r="D84" s="12">
        <v>5.1920000000000002</v>
      </c>
      <c r="E84" s="12">
        <v>5.2350000000000001E-2</v>
      </c>
      <c r="F84" s="12">
        <v>0.97438000000000002</v>
      </c>
      <c r="G84" s="12">
        <v>0.90556999999999999</v>
      </c>
      <c r="H84" s="12">
        <v>0.72521000000000002</v>
      </c>
      <c r="I84" s="12">
        <v>0.18260000000000001</v>
      </c>
      <c r="J84" s="12">
        <v>0.14296</v>
      </c>
      <c r="K84" s="12">
        <v>0.16139999999999999</v>
      </c>
      <c r="L84" s="12">
        <v>2.1001699999999999</v>
      </c>
      <c r="N84" s="26">
        <v>5.1920000000000002</v>
      </c>
      <c r="O84" s="26">
        <v>2.1001699999999999</v>
      </c>
      <c r="P84" s="27">
        <v>0.97438000000000002</v>
      </c>
      <c r="Q84" s="26">
        <v>0.90556999999999999</v>
      </c>
      <c r="R84" s="26">
        <v>0.72521000000000002</v>
      </c>
      <c r="S84" s="26">
        <v>0.18260000000000001</v>
      </c>
      <c r="T84" s="12">
        <v>0.16139999999999999</v>
      </c>
      <c r="U84" s="26">
        <v>0.14296</v>
      </c>
      <c r="W84"/>
      <c r="X84"/>
      <c r="Y84"/>
      <c r="Z84"/>
      <c r="AA84"/>
      <c r="AB84"/>
      <c r="AC84"/>
      <c r="AD84"/>
      <c r="AE84"/>
    </row>
    <row r="85" spans="1:31" x14ac:dyDescent="0.45">
      <c r="A85" s="11" t="s">
        <v>101</v>
      </c>
      <c r="B85" s="17" t="s">
        <v>53</v>
      </c>
      <c r="C85" s="12">
        <v>84</v>
      </c>
      <c r="D85" s="12">
        <v>5.14</v>
      </c>
      <c r="E85" s="12">
        <v>2.4240000000000001E-2</v>
      </c>
      <c r="F85" s="12">
        <v>0.89012000000000002</v>
      </c>
      <c r="G85" s="12">
        <v>0.94674999999999998</v>
      </c>
      <c r="H85" s="12">
        <v>0.81657999999999997</v>
      </c>
      <c r="I85" s="12">
        <v>0.51697000000000004</v>
      </c>
      <c r="J85" s="12">
        <v>2.7810000000000001E-2</v>
      </c>
      <c r="K85" s="12">
        <v>8.1850000000000006E-2</v>
      </c>
      <c r="L85" s="12">
        <v>1.8604000000000001</v>
      </c>
      <c r="N85" s="26">
        <v>5.14</v>
      </c>
      <c r="O85" s="26">
        <v>1.8604000000000001</v>
      </c>
      <c r="P85" s="27">
        <v>0.89012000000000002</v>
      </c>
      <c r="Q85" s="26">
        <v>0.94674999999999998</v>
      </c>
      <c r="R85" s="26">
        <v>0.81657999999999997</v>
      </c>
      <c r="S85" s="26">
        <v>0.51697000000000004</v>
      </c>
      <c r="T85" s="12">
        <v>8.1850000000000006E-2</v>
      </c>
      <c r="U85" s="26">
        <v>2.7810000000000001E-2</v>
      </c>
      <c r="W85" s="45" t="s">
        <v>212</v>
      </c>
      <c r="X85" s="45"/>
      <c r="Y85"/>
      <c r="Z85"/>
      <c r="AA85"/>
      <c r="AB85"/>
      <c r="AC85"/>
      <c r="AD85"/>
      <c r="AE85"/>
    </row>
    <row r="86" spans="1:31" x14ac:dyDescent="0.45">
      <c r="A86" s="11" t="s">
        <v>102</v>
      </c>
      <c r="B86" s="17" t="s">
        <v>87</v>
      </c>
      <c r="C86" s="12">
        <v>85</v>
      </c>
      <c r="D86" s="12">
        <v>5.1289999999999996</v>
      </c>
      <c r="E86" s="12">
        <v>6.9879999999999998E-2</v>
      </c>
      <c r="F86" s="12">
        <v>0.47038000000000002</v>
      </c>
      <c r="G86" s="12">
        <v>0.91612000000000005</v>
      </c>
      <c r="H86" s="12">
        <v>0.29924000000000001</v>
      </c>
      <c r="I86" s="12">
        <v>0.48826999999999998</v>
      </c>
      <c r="J86" s="12">
        <v>0.12468</v>
      </c>
      <c r="K86" s="12">
        <v>0.19591</v>
      </c>
      <c r="L86" s="12">
        <v>2.6343000000000001</v>
      </c>
      <c r="N86" s="26">
        <v>5.1289999999999996</v>
      </c>
      <c r="O86" s="26">
        <v>2.6343000000000001</v>
      </c>
      <c r="P86" s="27">
        <v>0.47038000000000002</v>
      </c>
      <c r="Q86" s="26">
        <v>0.91612000000000005</v>
      </c>
      <c r="R86" s="26">
        <v>0.29924000000000001</v>
      </c>
      <c r="S86" s="26">
        <v>0.48826999999999998</v>
      </c>
      <c r="T86" s="12">
        <v>0.19591</v>
      </c>
      <c r="U86" s="26">
        <v>0.12468</v>
      </c>
      <c r="W86" s="20" t="s">
        <v>213</v>
      </c>
      <c r="X86" s="20">
        <v>0.82663287330771851</v>
      </c>
      <c r="Y86"/>
      <c r="Z86"/>
      <c r="AA86"/>
      <c r="AB86"/>
      <c r="AC86"/>
      <c r="AD86"/>
      <c r="AE86"/>
    </row>
    <row r="87" spans="1:31" x14ac:dyDescent="0.45">
      <c r="A87" s="11" t="s">
        <v>103</v>
      </c>
      <c r="B87" s="17" t="s">
        <v>45</v>
      </c>
      <c r="C87" s="12">
        <v>86</v>
      </c>
      <c r="D87" s="12">
        <v>5.1239999999999997</v>
      </c>
      <c r="E87" s="12">
        <v>6.6070000000000004E-2</v>
      </c>
      <c r="F87" s="12">
        <v>1.04345</v>
      </c>
      <c r="G87" s="12">
        <v>0.88588</v>
      </c>
      <c r="H87" s="12">
        <v>0.76890000000000003</v>
      </c>
      <c r="I87" s="12">
        <v>0.35067999999999999</v>
      </c>
      <c r="J87" s="12">
        <v>6.4900000000000001E-3</v>
      </c>
      <c r="K87" s="12">
        <v>0.13747999999999999</v>
      </c>
      <c r="L87" s="12">
        <v>1.93129</v>
      </c>
      <c r="N87" s="26">
        <v>5.1239999999999997</v>
      </c>
      <c r="O87" s="26">
        <v>1.93129</v>
      </c>
      <c r="P87" s="27">
        <v>1.04345</v>
      </c>
      <c r="Q87" s="26">
        <v>0.88588</v>
      </c>
      <c r="R87" s="26">
        <v>0.76890000000000003</v>
      </c>
      <c r="S87" s="26">
        <v>0.35067999999999999</v>
      </c>
      <c r="T87" s="12">
        <v>0.13747999999999999</v>
      </c>
      <c r="U87" s="26">
        <v>6.4900000000000001E-3</v>
      </c>
      <c r="W87" s="20" t="s">
        <v>214</v>
      </c>
      <c r="X87" s="20">
        <v>0.68332190723297459</v>
      </c>
      <c r="Y87"/>
      <c r="Z87"/>
      <c r="AA87"/>
      <c r="AB87"/>
      <c r="AC87"/>
      <c r="AD87"/>
      <c r="AE87"/>
    </row>
    <row r="88" spans="1:31" x14ac:dyDescent="0.45">
      <c r="A88" s="11" t="s">
        <v>104</v>
      </c>
      <c r="B88" s="17" t="s">
        <v>45</v>
      </c>
      <c r="C88" s="12">
        <v>87</v>
      </c>
      <c r="D88" s="12">
        <v>5.1230000000000002</v>
      </c>
      <c r="E88" s="12">
        <v>4.8640000000000003E-2</v>
      </c>
      <c r="F88" s="12">
        <v>0.92052999999999996</v>
      </c>
      <c r="G88" s="12">
        <v>1.0096400000000001</v>
      </c>
      <c r="H88" s="12">
        <v>0.74836000000000003</v>
      </c>
      <c r="I88" s="12">
        <v>0.20107</v>
      </c>
      <c r="J88" s="12">
        <v>2.6169999999999999E-2</v>
      </c>
      <c r="K88" s="12">
        <v>0.19231000000000001</v>
      </c>
      <c r="L88" s="12">
        <v>2.0249999999999999</v>
      </c>
      <c r="N88" s="26">
        <v>5.1230000000000002</v>
      </c>
      <c r="O88" s="26">
        <v>2.0249999999999999</v>
      </c>
      <c r="P88" s="27">
        <v>0.92052999999999996</v>
      </c>
      <c r="Q88" s="26">
        <v>1.0096400000000001</v>
      </c>
      <c r="R88" s="26">
        <v>0.74836000000000003</v>
      </c>
      <c r="S88" s="26">
        <v>0.20107</v>
      </c>
      <c r="T88" s="12">
        <v>0.19231000000000001</v>
      </c>
      <c r="U88" s="26">
        <v>2.6169999999999999E-2</v>
      </c>
      <c r="W88" s="20" t="s">
        <v>215</v>
      </c>
      <c r="X88" s="20">
        <v>0.67073867175878821</v>
      </c>
      <c r="Y88"/>
      <c r="Z88"/>
      <c r="AA88"/>
      <c r="AB88"/>
      <c r="AC88"/>
      <c r="AD88"/>
      <c r="AE88"/>
    </row>
    <row r="89" spans="1:31" x14ac:dyDescent="0.45">
      <c r="A89" s="11" t="s">
        <v>105</v>
      </c>
      <c r="B89" s="17" t="s">
        <v>9</v>
      </c>
      <c r="C89" s="12">
        <v>88</v>
      </c>
      <c r="D89" s="12">
        <v>5.1020000000000003</v>
      </c>
      <c r="E89" s="12">
        <v>4.802E-2</v>
      </c>
      <c r="F89" s="12">
        <v>1.15991</v>
      </c>
      <c r="G89" s="12">
        <v>1.1393500000000001</v>
      </c>
      <c r="H89" s="12">
        <v>0.87519000000000002</v>
      </c>
      <c r="I89" s="12">
        <v>0.51468999999999998</v>
      </c>
      <c r="J89" s="12">
        <v>1.078E-2</v>
      </c>
      <c r="K89" s="12">
        <v>0.13719000000000001</v>
      </c>
      <c r="L89" s="12">
        <v>1.2646200000000001</v>
      </c>
      <c r="N89" s="26">
        <v>5.1020000000000003</v>
      </c>
      <c r="O89" s="26">
        <v>1.2646200000000001</v>
      </c>
      <c r="P89" s="27">
        <v>1.15991</v>
      </c>
      <c r="Q89" s="26">
        <v>1.1393500000000001</v>
      </c>
      <c r="R89" s="26">
        <v>0.87519000000000002</v>
      </c>
      <c r="S89" s="26">
        <v>0.51468999999999998</v>
      </c>
      <c r="T89" s="12">
        <v>0.13719000000000001</v>
      </c>
      <c r="U89" s="26">
        <v>1.078E-2</v>
      </c>
      <c r="W89" s="20" t="s">
        <v>4</v>
      </c>
      <c r="X89" s="20">
        <v>0.14177642769961893</v>
      </c>
      <c r="Y89"/>
      <c r="Z89"/>
      <c r="AA89"/>
      <c r="AB89"/>
      <c r="AC89"/>
      <c r="AD89"/>
      <c r="AE89"/>
    </row>
    <row r="90" spans="1:31" ht="15.75" thickBot="1" x14ac:dyDescent="0.5">
      <c r="A90" s="11" t="s">
        <v>106</v>
      </c>
      <c r="B90" s="17" t="s">
        <v>45</v>
      </c>
      <c r="C90" s="12">
        <v>89</v>
      </c>
      <c r="D90" s="12">
        <v>5.0979999999999999</v>
      </c>
      <c r="E90" s="12">
        <v>4.6399999999999997E-2</v>
      </c>
      <c r="F90" s="12">
        <v>1.1131200000000001</v>
      </c>
      <c r="G90" s="12">
        <v>1.09562</v>
      </c>
      <c r="H90" s="12">
        <v>0.72436999999999996</v>
      </c>
      <c r="I90" s="12">
        <v>0.29670999999999997</v>
      </c>
      <c r="J90" s="12">
        <v>6.3320000000000001E-2</v>
      </c>
      <c r="K90" s="12">
        <v>0.18226000000000001</v>
      </c>
      <c r="L90" s="12">
        <v>1.62215</v>
      </c>
      <c r="N90" s="26">
        <v>5.0979999999999999</v>
      </c>
      <c r="O90" s="26">
        <v>1.62215</v>
      </c>
      <c r="P90" s="27">
        <v>1.1131200000000001</v>
      </c>
      <c r="Q90" s="26">
        <v>1.09562</v>
      </c>
      <c r="R90" s="26">
        <v>0.72436999999999996</v>
      </c>
      <c r="S90" s="26">
        <v>0.29670999999999997</v>
      </c>
      <c r="T90" s="12">
        <v>0.18226000000000001</v>
      </c>
      <c r="U90" s="26">
        <v>6.3320000000000001E-2</v>
      </c>
      <c r="W90" s="21" t="s">
        <v>216</v>
      </c>
      <c r="X90" s="21">
        <v>158</v>
      </c>
      <c r="Y90"/>
      <c r="Z90"/>
      <c r="AA90"/>
      <c r="AB90"/>
      <c r="AC90"/>
      <c r="AD90"/>
      <c r="AE90"/>
    </row>
    <row r="91" spans="1:31" x14ac:dyDescent="0.45">
      <c r="A91" s="11" t="s">
        <v>107</v>
      </c>
      <c r="B91" s="17" t="s">
        <v>37</v>
      </c>
      <c r="C91" s="12">
        <v>90</v>
      </c>
      <c r="D91" s="12">
        <v>5.0730000000000004</v>
      </c>
      <c r="E91" s="12">
        <v>4.9340000000000002E-2</v>
      </c>
      <c r="F91" s="12">
        <v>0.70531999999999995</v>
      </c>
      <c r="G91" s="12">
        <v>1.0351600000000001</v>
      </c>
      <c r="H91" s="12">
        <v>0.58113999999999999</v>
      </c>
      <c r="I91" s="12">
        <v>0.62544999999999995</v>
      </c>
      <c r="J91" s="12">
        <v>0.12279</v>
      </c>
      <c r="K91" s="12">
        <v>0.24990999999999999</v>
      </c>
      <c r="L91" s="12">
        <v>1.7536</v>
      </c>
      <c r="N91" s="26">
        <v>5.0730000000000004</v>
      </c>
      <c r="O91" s="26">
        <v>1.7536</v>
      </c>
      <c r="P91" s="27">
        <v>0.70531999999999995</v>
      </c>
      <c r="Q91" s="26">
        <v>1.0351600000000001</v>
      </c>
      <c r="R91" s="26">
        <v>0.58113999999999999</v>
      </c>
      <c r="S91" s="26">
        <v>0.62544999999999995</v>
      </c>
      <c r="T91" s="12">
        <v>0.24990999999999999</v>
      </c>
      <c r="U91" s="26">
        <v>0.12279</v>
      </c>
      <c r="W91"/>
      <c r="X91"/>
      <c r="Y91"/>
      <c r="Z91"/>
      <c r="AA91"/>
      <c r="AB91"/>
      <c r="AC91"/>
      <c r="AD91"/>
      <c r="AE91"/>
    </row>
    <row r="92" spans="1:31" ht="15.75" thickBot="1" x14ac:dyDescent="0.5">
      <c r="A92" s="11" t="s">
        <v>108</v>
      </c>
      <c r="B92" s="17" t="s">
        <v>87</v>
      </c>
      <c r="C92" s="12">
        <v>91</v>
      </c>
      <c r="D92" s="12">
        <v>5.0570000000000004</v>
      </c>
      <c r="E92" s="12">
        <v>6.1609999999999998E-2</v>
      </c>
      <c r="F92" s="12">
        <v>0.18847</v>
      </c>
      <c r="G92" s="12">
        <v>0.95152000000000003</v>
      </c>
      <c r="H92" s="12">
        <v>0.43873000000000001</v>
      </c>
      <c r="I92" s="12">
        <v>0.46582000000000001</v>
      </c>
      <c r="J92" s="12">
        <v>0.39928000000000002</v>
      </c>
      <c r="K92" s="12">
        <v>0.50317999999999996</v>
      </c>
      <c r="L92" s="12">
        <v>2.1103200000000002</v>
      </c>
      <c r="N92" s="26">
        <v>5.0570000000000004</v>
      </c>
      <c r="O92" s="26">
        <v>2.1103200000000002</v>
      </c>
      <c r="P92" s="27">
        <v>0.18847</v>
      </c>
      <c r="Q92" s="26">
        <v>0.95152000000000003</v>
      </c>
      <c r="R92" s="26">
        <v>0.43873000000000001</v>
      </c>
      <c r="S92" s="26">
        <v>0.46582000000000001</v>
      </c>
      <c r="T92" s="12">
        <v>0.50317999999999996</v>
      </c>
      <c r="U92" s="26">
        <v>0.39928000000000002</v>
      </c>
      <c r="W92" t="s">
        <v>217</v>
      </c>
      <c r="X92"/>
      <c r="Y92"/>
      <c r="Z92"/>
      <c r="AA92"/>
      <c r="AB92"/>
      <c r="AC92"/>
      <c r="AD92"/>
      <c r="AE92"/>
    </row>
    <row r="93" spans="1:31" x14ac:dyDescent="0.45">
      <c r="A93" s="11" t="s">
        <v>109</v>
      </c>
      <c r="B93" s="17" t="s">
        <v>22</v>
      </c>
      <c r="C93" s="12">
        <v>92</v>
      </c>
      <c r="D93" s="12">
        <v>5.0129999999999999</v>
      </c>
      <c r="E93" s="12">
        <v>3.4200000000000001E-2</v>
      </c>
      <c r="F93" s="12">
        <v>0.73479000000000005</v>
      </c>
      <c r="G93" s="12">
        <v>0.64095000000000002</v>
      </c>
      <c r="H93" s="12">
        <v>0.60953999999999997</v>
      </c>
      <c r="I93" s="12">
        <v>0.41691</v>
      </c>
      <c r="J93" s="12">
        <v>8.5459999999999994E-2</v>
      </c>
      <c r="K93" s="12">
        <v>7.1720000000000006E-2</v>
      </c>
      <c r="L93" s="12">
        <v>2.4537300000000002</v>
      </c>
      <c r="N93" s="26">
        <v>5.0129999999999999</v>
      </c>
      <c r="O93" s="26">
        <v>2.4537300000000002</v>
      </c>
      <c r="P93" s="27">
        <v>0.73479000000000005</v>
      </c>
      <c r="Q93" s="26">
        <v>0.64095000000000002</v>
      </c>
      <c r="R93" s="26">
        <v>0.60953999999999997</v>
      </c>
      <c r="S93" s="26">
        <v>0.41691</v>
      </c>
      <c r="T93" s="12">
        <v>7.1720000000000006E-2</v>
      </c>
      <c r="U93" s="26">
        <v>8.5459999999999994E-2</v>
      </c>
      <c r="W93" s="22"/>
      <c r="X93" s="22" t="s">
        <v>222</v>
      </c>
      <c r="Y93" s="22" t="s">
        <v>223</v>
      </c>
      <c r="Z93" s="22" t="s">
        <v>224</v>
      </c>
      <c r="AA93" s="22" t="s">
        <v>225</v>
      </c>
      <c r="AB93" s="22" t="s">
        <v>226</v>
      </c>
      <c r="AC93"/>
      <c r="AD93"/>
      <c r="AE93"/>
    </row>
    <row r="94" spans="1:31" x14ac:dyDescent="0.45">
      <c r="A94" s="11" t="s">
        <v>110</v>
      </c>
      <c r="B94" s="17" t="s">
        <v>45</v>
      </c>
      <c r="C94" s="12">
        <v>93</v>
      </c>
      <c r="D94" s="12">
        <v>5.0069999999999997</v>
      </c>
      <c r="E94" s="12">
        <v>5.3760000000000002E-2</v>
      </c>
      <c r="F94" s="12">
        <v>0.91851000000000005</v>
      </c>
      <c r="G94" s="12">
        <v>1.0023200000000001</v>
      </c>
      <c r="H94" s="12">
        <v>0.73545000000000005</v>
      </c>
      <c r="I94" s="12">
        <v>0.33456999999999998</v>
      </c>
      <c r="J94" s="12">
        <v>5.3269999999999998E-2</v>
      </c>
      <c r="K94" s="12">
        <v>0.22359000000000001</v>
      </c>
      <c r="L94" s="12">
        <v>1.73933</v>
      </c>
      <c r="N94" s="26">
        <v>5.0069999999999997</v>
      </c>
      <c r="O94" s="26">
        <v>1.73933</v>
      </c>
      <c r="P94" s="27">
        <v>0.91851000000000005</v>
      </c>
      <c r="Q94" s="26">
        <v>1.0023200000000001</v>
      </c>
      <c r="R94" s="26">
        <v>0.73545000000000005</v>
      </c>
      <c r="S94" s="26">
        <v>0.33456999999999998</v>
      </c>
      <c r="T94" s="12">
        <v>0.22359000000000001</v>
      </c>
      <c r="U94" s="26">
        <v>5.3269999999999998E-2</v>
      </c>
      <c r="W94" s="20" t="s">
        <v>218</v>
      </c>
      <c r="X94" s="20">
        <v>6</v>
      </c>
      <c r="Y94" s="20">
        <v>6.5492614751956495</v>
      </c>
      <c r="Z94" s="20">
        <v>1.0915435791992749</v>
      </c>
      <c r="AA94" s="20">
        <v>54.304150044299668</v>
      </c>
      <c r="AB94" s="20">
        <v>2.7739957684750998E-35</v>
      </c>
      <c r="AC94"/>
      <c r="AD94"/>
      <c r="AE94"/>
    </row>
    <row r="95" spans="1:31" x14ac:dyDescent="0.45">
      <c r="A95" s="11" t="s">
        <v>111</v>
      </c>
      <c r="B95" s="17" t="s">
        <v>87</v>
      </c>
      <c r="C95" s="12">
        <v>94</v>
      </c>
      <c r="D95" s="12">
        <v>4.9710000000000001</v>
      </c>
      <c r="E95" s="12">
        <v>7.8960000000000002E-2</v>
      </c>
      <c r="F95" s="12">
        <v>8.3080000000000001E-2</v>
      </c>
      <c r="G95" s="12">
        <v>1.02626</v>
      </c>
      <c r="H95" s="12">
        <v>9.1310000000000002E-2</v>
      </c>
      <c r="I95" s="12">
        <v>0.34037000000000001</v>
      </c>
      <c r="J95" s="12">
        <v>0.15603</v>
      </c>
      <c r="K95" s="12">
        <v>0.22269</v>
      </c>
      <c r="L95" s="12">
        <v>3.0513699999999999</v>
      </c>
      <c r="N95" s="26">
        <v>4.9710000000000001</v>
      </c>
      <c r="O95" s="26">
        <v>3.0513699999999999</v>
      </c>
      <c r="P95" s="27">
        <v>8.3080000000000001E-2</v>
      </c>
      <c r="Q95" s="26">
        <v>1.02626</v>
      </c>
      <c r="R95" s="26">
        <v>9.1310000000000002E-2</v>
      </c>
      <c r="S95" s="26">
        <v>0.34037000000000001</v>
      </c>
      <c r="T95" s="12">
        <v>0.22269</v>
      </c>
      <c r="U95" s="26">
        <v>0.15603</v>
      </c>
      <c r="W95" s="20" t="s">
        <v>219</v>
      </c>
      <c r="X95" s="20">
        <v>151</v>
      </c>
      <c r="Y95" s="20">
        <v>3.0351838731410559</v>
      </c>
      <c r="Z95" s="20">
        <v>2.0100555451265271E-2</v>
      </c>
      <c r="AA95" s="20"/>
      <c r="AB95" s="20"/>
      <c r="AC95"/>
      <c r="AD95"/>
      <c r="AE95"/>
    </row>
    <row r="96" spans="1:31" ht="15.75" thickBot="1" x14ac:dyDescent="0.5">
      <c r="A96" s="11" t="s">
        <v>112</v>
      </c>
      <c r="B96" s="17" t="s">
        <v>45</v>
      </c>
      <c r="C96" s="12">
        <v>95</v>
      </c>
      <c r="D96" s="12">
        <v>4.9589999999999996</v>
      </c>
      <c r="E96" s="12">
        <v>5.0130000000000001E-2</v>
      </c>
      <c r="F96" s="12">
        <v>0.87866999999999995</v>
      </c>
      <c r="G96" s="12">
        <v>0.80434000000000005</v>
      </c>
      <c r="H96" s="12">
        <v>0.81325000000000003</v>
      </c>
      <c r="I96" s="12">
        <v>0.35732999999999998</v>
      </c>
      <c r="J96" s="12">
        <v>6.4130000000000006E-2</v>
      </c>
      <c r="K96" s="12">
        <v>0.14272000000000001</v>
      </c>
      <c r="L96" s="12">
        <v>1.8989400000000001</v>
      </c>
      <c r="N96" s="26">
        <v>4.9589999999999996</v>
      </c>
      <c r="O96" s="26">
        <v>1.8989400000000001</v>
      </c>
      <c r="P96" s="27">
        <v>0.87866999999999995</v>
      </c>
      <c r="Q96" s="26">
        <v>0.80434000000000005</v>
      </c>
      <c r="R96" s="26">
        <v>0.81325000000000003</v>
      </c>
      <c r="S96" s="26">
        <v>0.35732999999999998</v>
      </c>
      <c r="T96" s="12">
        <v>0.14272000000000001</v>
      </c>
      <c r="U96" s="26">
        <v>6.4130000000000006E-2</v>
      </c>
      <c r="W96" s="21" t="s">
        <v>220</v>
      </c>
      <c r="X96" s="21">
        <v>157</v>
      </c>
      <c r="Y96" s="21">
        <v>9.5844453483367058</v>
      </c>
      <c r="Z96" s="21"/>
      <c r="AA96" s="21"/>
      <c r="AB96" s="21"/>
      <c r="AC96"/>
      <c r="AD96"/>
      <c r="AE96"/>
    </row>
    <row r="97" spans="1:31" ht="15.75" thickBot="1" x14ac:dyDescent="0.5">
      <c r="A97" s="11" t="s">
        <v>113</v>
      </c>
      <c r="B97" s="17" t="s">
        <v>45</v>
      </c>
      <c r="C97" s="12">
        <v>96</v>
      </c>
      <c r="D97" s="12">
        <v>4.9489999999999998</v>
      </c>
      <c r="E97" s="12">
        <v>6.9129999999999997E-2</v>
      </c>
      <c r="F97" s="12">
        <v>0.83223000000000003</v>
      </c>
      <c r="G97" s="12">
        <v>0.91915999999999998</v>
      </c>
      <c r="H97" s="12">
        <v>0.79081000000000001</v>
      </c>
      <c r="I97" s="12">
        <v>9.2450000000000004E-2</v>
      </c>
      <c r="J97" s="12">
        <v>2.2699999999999999E-3</v>
      </c>
      <c r="K97" s="12">
        <v>0.24807999999999999</v>
      </c>
      <c r="L97" s="12">
        <v>2.0636700000000001</v>
      </c>
      <c r="N97" s="26">
        <v>4.9489999999999998</v>
      </c>
      <c r="O97" s="26">
        <v>2.0636700000000001</v>
      </c>
      <c r="P97" s="27">
        <v>0.83223000000000003</v>
      </c>
      <c r="Q97" s="26">
        <v>0.91915999999999998</v>
      </c>
      <c r="R97" s="26">
        <v>0.79081000000000001</v>
      </c>
      <c r="S97" s="26">
        <v>9.2450000000000004E-2</v>
      </c>
      <c r="T97" s="12">
        <v>0.24807999999999999</v>
      </c>
      <c r="U97" s="26">
        <v>2.2699999999999999E-3</v>
      </c>
      <c r="W97"/>
      <c r="X97"/>
      <c r="Y97"/>
      <c r="Z97"/>
      <c r="AA97"/>
      <c r="AB97"/>
      <c r="AC97"/>
      <c r="AD97"/>
      <c r="AE97"/>
    </row>
    <row r="98" spans="1:31" x14ac:dyDescent="0.45">
      <c r="A98" s="11" t="s">
        <v>114</v>
      </c>
      <c r="B98" s="17" t="s">
        <v>87</v>
      </c>
      <c r="C98" s="12">
        <v>97</v>
      </c>
      <c r="D98" s="12">
        <v>4.8979999999999997</v>
      </c>
      <c r="E98" s="12">
        <v>9.4380000000000006E-2</v>
      </c>
      <c r="F98" s="12">
        <v>0.37545000000000001</v>
      </c>
      <c r="G98" s="12">
        <v>1.0410299999999999</v>
      </c>
      <c r="H98" s="12">
        <v>7.6119999999999993E-2</v>
      </c>
      <c r="I98" s="12">
        <v>0.31767000000000001</v>
      </c>
      <c r="J98" s="12">
        <v>0.12504000000000001</v>
      </c>
      <c r="K98" s="12">
        <v>0.16388</v>
      </c>
      <c r="L98" s="12">
        <v>2.7983199999999999</v>
      </c>
      <c r="N98" s="26">
        <v>4.8979999999999997</v>
      </c>
      <c r="O98" s="26">
        <v>2.7983199999999999</v>
      </c>
      <c r="P98" s="27">
        <v>0.37545000000000001</v>
      </c>
      <c r="Q98" s="26">
        <v>1.0410299999999999</v>
      </c>
      <c r="R98" s="26">
        <v>7.6119999999999993E-2</v>
      </c>
      <c r="S98" s="26">
        <v>0.31767000000000001</v>
      </c>
      <c r="T98" s="12">
        <v>0.16388</v>
      </c>
      <c r="U98" s="26">
        <v>0.12504000000000001</v>
      </c>
      <c r="W98" s="22"/>
      <c r="X98" s="22" t="s">
        <v>227</v>
      </c>
      <c r="Y98" s="22" t="s">
        <v>4</v>
      </c>
      <c r="Z98" s="22" t="s">
        <v>228</v>
      </c>
      <c r="AA98" s="22" t="s">
        <v>229</v>
      </c>
      <c r="AB98" s="22" t="s">
        <v>246</v>
      </c>
      <c r="AC98" s="22" t="s">
        <v>247</v>
      </c>
      <c r="AD98" s="22" t="s">
        <v>248</v>
      </c>
      <c r="AE98" s="22" t="s">
        <v>249</v>
      </c>
    </row>
    <row r="99" spans="1:31" x14ac:dyDescent="0.45">
      <c r="A99" s="11" t="s">
        <v>115</v>
      </c>
      <c r="B99" s="17" t="s">
        <v>24</v>
      </c>
      <c r="C99" s="12">
        <v>98</v>
      </c>
      <c r="D99" s="12">
        <v>4.8849999999999998</v>
      </c>
      <c r="E99" s="12">
        <v>7.4459999999999998E-2</v>
      </c>
      <c r="F99" s="12">
        <v>0.89537</v>
      </c>
      <c r="G99" s="12">
        <v>1.1720200000000001</v>
      </c>
      <c r="H99" s="12">
        <v>0.66825000000000001</v>
      </c>
      <c r="I99" s="12">
        <v>0.57672000000000001</v>
      </c>
      <c r="J99" s="12">
        <v>0.14233999999999999</v>
      </c>
      <c r="K99" s="12">
        <v>0.21684</v>
      </c>
      <c r="L99" s="12">
        <v>1.21305</v>
      </c>
      <c r="N99" s="26">
        <v>4.8849999999999998</v>
      </c>
      <c r="O99" s="26">
        <v>1.21305</v>
      </c>
      <c r="P99" s="27">
        <v>0.89537</v>
      </c>
      <c r="Q99" s="26">
        <v>1.1720200000000001</v>
      </c>
      <c r="R99" s="26">
        <v>0.66825000000000001</v>
      </c>
      <c r="S99" s="26">
        <v>0.57672000000000001</v>
      </c>
      <c r="T99" s="12">
        <v>0.21684</v>
      </c>
      <c r="U99" s="26">
        <v>0.14233999999999999</v>
      </c>
      <c r="W99" s="20" t="s">
        <v>221</v>
      </c>
      <c r="X99" s="20">
        <v>0.15369899839469786</v>
      </c>
      <c r="Y99" s="20">
        <v>6.1336471632950695E-2</v>
      </c>
      <c r="Z99" s="20">
        <v>2.5058337120280147</v>
      </c>
      <c r="AA99" s="20">
        <v>1.3276510977948091E-2</v>
      </c>
      <c r="AB99" s="20">
        <v>3.2510463751524471E-2</v>
      </c>
      <c r="AC99" s="20">
        <v>0.27488753303787128</v>
      </c>
      <c r="AD99" s="20">
        <v>3.2510463751524471E-2</v>
      </c>
      <c r="AE99" s="20">
        <v>0.27488753303787128</v>
      </c>
    </row>
    <row r="100" spans="1:31" x14ac:dyDescent="0.45">
      <c r="A100" s="11" t="s">
        <v>116</v>
      </c>
      <c r="B100" s="17" t="s">
        <v>37</v>
      </c>
      <c r="C100" s="12">
        <v>99</v>
      </c>
      <c r="D100" s="12">
        <v>4.8760000000000003</v>
      </c>
      <c r="E100" s="12">
        <v>6.6979999999999998E-2</v>
      </c>
      <c r="F100" s="12">
        <v>0.59065999999999996</v>
      </c>
      <c r="G100" s="12">
        <v>0.73802999999999996</v>
      </c>
      <c r="H100" s="12">
        <v>0.54908999999999997</v>
      </c>
      <c r="I100" s="12">
        <v>0.59591000000000005</v>
      </c>
      <c r="J100" s="12">
        <v>0.24249000000000001</v>
      </c>
      <c r="K100" s="12">
        <v>0.42192000000000002</v>
      </c>
      <c r="L100" s="12">
        <v>1.7379899999999999</v>
      </c>
      <c r="N100" s="26">
        <v>4.8760000000000003</v>
      </c>
      <c r="O100" s="26">
        <v>1.7379899999999999</v>
      </c>
      <c r="P100" s="27">
        <v>0.59065999999999996</v>
      </c>
      <c r="Q100" s="26">
        <v>0.73802999999999996</v>
      </c>
      <c r="R100" s="26">
        <v>0.54908999999999997</v>
      </c>
      <c r="S100" s="26">
        <v>0.59591000000000005</v>
      </c>
      <c r="T100" s="12">
        <v>0.42192000000000002</v>
      </c>
      <c r="U100" s="26">
        <v>0.24249000000000001</v>
      </c>
      <c r="W100" s="20" t="s">
        <v>5</v>
      </c>
      <c r="X100" s="20">
        <v>8.0383836118020427E-2</v>
      </c>
      <c r="Y100" s="20">
        <v>9.9088944712572957E-2</v>
      </c>
      <c r="Z100" s="20">
        <v>0.81122910685132044</v>
      </c>
      <c r="AA100" s="20">
        <v>0.41851095946553196</v>
      </c>
      <c r="AB100" s="20">
        <v>-0.11539599420733625</v>
      </c>
      <c r="AC100" s="20">
        <v>0.27616366644337709</v>
      </c>
      <c r="AD100" s="20">
        <v>-0.11539599420733625</v>
      </c>
      <c r="AE100" s="20">
        <v>0.27616366644337709</v>
      </c>
    </row>
    <row r="101" spans="1:31" x14ac:dyDescent="0.45">
      <c r="A101" s="11" t="s">
        <v>117</v>
      </c>
      <c r="B101" s="17" t="s">
        <v>53</v>
      </c>
      <c r="C101" s="12">
        <v>100</v>
      </c>
      <c r="D101" s="12">
        <v>4.8739999999999997</v>
      </c>
      <c r="E101" s="12">
        <v>3.313E-2</v>
      </c>
      <c r="F101" s="12">
        <v>0.82818999999999998</v>
      </c>
      <c r="G101" s="12">
        <v>1.3006</v>
      </c>
      <c r="H101" s="12">
        <v>0.60267999999999999</v>
      </c>
      <c r="I101" s="12">
        <v>0.43625999999999998</v>
      </c>
      <c r="J101" s="12">
        <v>2.666E-2</v>
      </c>
      <c r="K101" s="12">
        <v>0.33229999999999998</v>
      </c>
      <c r="L101" s="12">
        <v>1.3475900000000001</v>
      </c>
      <c r="N101" s="26">
        <v>4.8739999999999997</v>
      </c>
      <c r="O101" s="26">
        <v>1.3475900000000001</v>
      </c>
      <c r="P101" s="27">
        <v>0.82818999999999998</v>
      </c>
      <c r="Q101" s="26">
        <v>1.3006</v>
      </c>
      <c r="R101" s="26">
        <v>0.60267999999999999</v>
      </c>
      <c r="S101" s="26">
        <v>0.43625999999999998</v>
      </c>
      <c r="T101" s="12">
        <v>0.33229999999999998</v>
      </c>
      <c r="U101" s="26">
        <v>2.666E-2</v>
      </c>
      <c r="W101" s="20" t="s">
        <v>6</v>
      </c>
      <c r="X101" s="20">
        <v>0.22889961251067092</v>
      </c>
      <c r="Y101" s="20">
        <v>9.9683892404833802E-2</v>
      </c>
      <c r="Z101" s="20">
        <v>2.2962547608099952</v>
      </c>
      <c r="AA101" s="20">
        <v>2.3036775452458587E-2</v>
      </c>
      <c r="AB101" s="20">
        <v>3.1944285175217302E-2</v>
      </c>
      <c r="AC101" s="20">
        <v>0.42585493984612455</v>
      </c>
      <c r="AD101" s="20">
        <v>3.1944285175217302E-2</v>
      </c>
      <c r="AE101" s="20">
        <v>0.42585493984612455</v>
      </c>
    </row>
    <row r="102" spans="1:31" x14ac:dyDescent="0.45">
      <c r="A102" s="11" t="s">
        <v>118</v>
      </c>
      <c r="B102" s="17" t="s">
        <v>87</v>
      </c>
      <c r="C102" s="12">
        <v>101</v>
      </c>
      <c r="D102" s="12">
        <v>4.867</v>
      </c>
      <c r="E102" s="12">
        <v>8.7419999999999998E-2</v>
      </c>
      <c r="F102" s="12">
        <v>0.71206000000000003</v>
      </c>
      <c r="G102" s="12">
        <v>1.07284</v>
      </c>
      <c r="H102" s="12">
        <v>7.5660000000000005E-2</v>
      </c>
      <c r="I102" s="12">
        <v>0.30658000000000002</v>
      </c>
      <c r="J102" s="12">
        <v>3.0599999999999999E-2</v>
      </c>
      <c r="K102" s="12">
        <v>0.18259</v>
      </c>
      <c r="L102" s="12">
        <v>2.4867599999999999</v>
      </c>
      <c r="N102" s="26">
        <v>4.867</v>
      </c>
      <c r="O102" s="26">
        <v>2.4867599999999999</v>
      </c>
      <c r="P102" s="27">
        <v>0.71206000000000003</v>
      </c>
      <c r="Q102" s="26">
        <v>1.07284</v>
      </c>
      <c r="R102" s="26">
        <v>7.5660000000000005E-2</v>
      </c>
      <c r="S102" s="26">
        <v>0.30658000000000002</v>
      </c>
      <c r="T102" s="12">
        <v>0.18259</v>
      </c>
      <c r="U102" s="26">
        <v>3.0599999999999999E-2</v>
      </c>
      <c r="W102" s="20" t="s">
        <v>205</v>
      </c>
      <c r="X102" s="20">
        <v>-0.12373685982478418</v>
      </c>
      <c r="Y102" s="20">
        <v>0.11195158002167942</v>
      </c>
      <c r="Z102" s="20">
        <v>-1.1052712235130808</v>
      </c>
      <c r="AA102" s="20">
        <v>0.27080004422837795</v>
      </c>
      <c r="AB102" s="20">
        <v>-0.34493067115133602</v>
      </c>
      <c r="AC102" s="20">
        <v>9.7456951501767655E-2</v>
      </c>
      <c r="AD102" s="20">
        <v>-0.34493067115133602</v>
      </c>
      <c r="AE102" s="20">
        <v>9.7456951501767655E-2</v>
      </c>
    </row>
    <row r="103" spans="1:31" x14ac:dyDescent="0.45">
      <c r="A103" s="11" t="s">
        <v>119</v>
      </c>
      <c r="B103" s="17" t="s">
        <v>9</v>
      </c>
      <c r="C103" s="12">
        <v>102</v>
      </c>
      <c r="D103" s="12">
        <v>4.8570000000000002</v>
      </c>
      <c r="E103" s="12">
        <v>5.0619999999999998E-2</v>
      </c>
      <c r="F103" s="12">
        <v>1.1540600000000001</v>
      </c>
      <c r="G103" s="12">
        <v>0.92932999999999999</v>
      </c>
      <c r="H103" s="12">
        <v>0.88212999999999997</v>
      </c>
      <c r="I103" s="12">
        <v>7.6990000000000003E-2</v>
      </c>
      <c r="J103" s="12">
        <v>1.397E-2</v>
      </c>
      <c r="K103" s="12">
        <v>0</v>
      </c>
      <c r="L103" s="12">
        <v>1.80101</v>
      </c>
      <c r="N103" s="26">
        <v>4.8570000000000002</v>
      </c>
      <c r="O103" s="26">
        <v>1.80101</v>
      </c>
      <c r="P103" s="27">
        <v>1.1540600000000001</v>
      </c>
      <c r="Q103" s="26">
        <v>0.92932999999999999</v>
      </c>
      <c r="R103" s="26">
        <v>0.88212999999999997</v>
      </c>
      <c r="S103" s="26">
        <v>7.6990000000000003E-2</v>
      </c>
      <c r="T103" s="12">
        <v>0</v>
      </c>
      <c r="U103" s="26">
        <v>1.397E-2</v>
      </c>
      <c r="W103" s="20" t="s">
        <v>206</v>
      </c>
      <c r="X103" s="20">
        <v>-1.6267036137933655E-3</v>
      </c>
      <c r="Y103" s="20">
        <v>2.0937718999239727E-2</v>
      </c>
      <c r="Z103" s="20">
        <v>-7.7692494289966968E-2</v>
      </c>
      <c r="AA103" s="20">
        <v>0.93817551869133009</v>
      </c>
      <c r="AB103" s="20">
        <v>-4.2995426279693584E-2</v>
      </c>
      <c r="AC103" s="20">
        <v>3.9742019052106857E-2</v>
      </c>
      <c r="AD103" s="20">
        <v>-4.2995426279693584E-2</v>
      </c>
      <c r="AE103" s="20">
        <v>3.9742019052106857E-2</v>
      </c>
    </row>
    <row r="104" spans="1:31" x14ac:dyDescent="0.45">
      <c r="A104" s="11" t="s">
        <v>120</v>
      </c>
      <c r="B104" s="17" t="s">
        <v>22</v>
      </c>
      <c r="C104" s="12">
        <v>103</v>
      </c>
      <c r="D104" s="12">
        <v>4.8390000000000004</v>
      </c>
      <c r="E104" s="12">
        <v>4.3369999999999999E-2</v>
      </c>
      <c r="F104" s="12">
        <v>1.0256400000000001</v>
      </c>
      <c r="G104" s="12">
        <v>0.80001</v>
      </c>
      <c r="H104" s="12">
        <v>0.83947000000000005</v>
      </c>
      <c r="I104" s="12">
        <v>0.33916000000000002</v>
      </c>
      <c r="J104" s="12">
        <v>4.582E-2</v>
      </c>
      <c r="K104" s="12">
        <v>0.21854000000000001</v>
      </c>
      <c r="L104" s="12">
        <v>1.5705899999999999</v>
      </c>
      <c r="N104" s="26">
        <v>4.8390000000000004</v>
      </c>
      <c r="O104" s="26">
        <v>1.5705899999999999</v>
      </c>
      <c r="P104" s="27">
        <v>1.0256400000000001</v>
      </c>
      <c r="Q104" s="26">
        <v>0.80001</v>
      </c>
      <c r="R104" s="26">
        <v>0.83947000000000005</v>
      </c>
      <c r="S104" s="26">
        <v>0.33916000000000002</v>
      </c>
      <c r="T104" s="12">
        <v>0.21854000000000001</v>
      </c>
      <c r="U104" s="26">
        <v>4.582E-2</v>
      </c>
      <c r="W104" s="20" t="s">
        <v>192</v>
      </c>
      <c r="X104" s="20">
        <v>0.51226526410952156</v>
      </c>
      <c r="Y104" s="20">
        <v>3.8517445205922055E-2</v>
      </c>
      <c r="Z104" s="20">
        <v>13.299564947022001</v>
      </c>
      <c r="AA104" s="20">
        <v>3.3097907946296167E-27</v>
      </c>
      <c r="AB104" s="20">
        <v>0.4361625373234444</v>
      </c>
      <c r="AC104" s="20">
        <v>0.58836799089559866</v>
      </c>
      <c r="AD104" s="20">
        <v>0.4361625373234444</v>
      </c>
      <c r="AE104" s="20">
        <v>0.58836799089559866</v>
      </c>
    </row>
    <row r="105" spans="1:31" ht="15.75" thickBot="1" x14ac:dyDescent="0.5">
      <c r="A105" s="11" t="s">
        <v>121</v>
      </c>
      <c r="B105" s="17" t="s">
        <v>45</v>
      </c>
      <c r="C105" s="12">
        <v>104</v>
      </c>
      <c r="D105" s="12">
        <v>4.8</v>
      </c>
      <c r="E105" s="12">
        <v>6.1069999999999999E-2</v>
      </c>
      <c r="F105" s="12">
        <v>1.12094</v>
      </c>
      <c r="G105" s="12">
        <v>1.2021500000000001</v>
      </c>
      <c r="H105" s="12">
        <v>0.75905</v>
      </c>
      <c r="I105" s="12">
        <v>0.32112000000000002</v>
      </c>
      <c r="J105" s="12">
        <v>2.758E-2</v>
      </c>
      <c r="K105" s="12">
        <v>0.128</v>
      </c>
      <c r="L105" s="12">
        <v>1.24074</v>
      </c>
      <c r="N105" s="26">
        <v>4.8</v>
      </c>
      <c r="O105" s="26">
        <v>1.24074</v>
      </c>
      <c r="P105" s="27">
        <v>1.12094</v>
      </c>
      <c r="Q105" s="26">
        <v>1.2021500000000001</v>
      </c>
      <c r="R105" s="26">
        <v>0.75905</v>
      </c>
      <c r="S105" s="26">
        <v>0.32112000000000002</v>
      </c>
      <c r="T105" s="12">
        <v>0.128</v>
      </c>
      <c r="U105" s="26">
        <v>2.758E-2</v>
      </c>
      <c r="W105" s="21" t="s">
        <v>193</v>
      </c>
      <c r="X105" s="21">
        <v>-2.4717236334714038E-2</v>
      </c>
      <c r="Y105" s="21">
        <v>5.789208648439155E-2</v>
      </c>
      <c r="Z105" s="21">
        <v>-0.42695362761503031</v>
      </c>
      <c r="AA105" s="21">
        <v>0.67002124318275524</v>
      </c>
      <c r="AB105" s="21">
        <v>-0.13910035850814978</v>
      </c>
      <c r="AC105" s="21">
        <v>8.9665885838721704E-2</v>
      </c>
      <c r="AD105" s="21">
        <v>-0.13910035850814978</v>
      </c>
      <c r="AE105" s="21">
        <v>8.9665885838721704E-2</v>
      </c>
    </row>
    <row r="106" spans="1:31" x14ac:dyDescent="0.45">
      <c r="A106" s="11" t="s">
        <v>122</v>
      </c>
      <c r="B106" s="17" t="s">
        <v>24</v>
      </c>
      <c r="C106" s="12">
        <v>105</v>
      </c>
      <c r="D106" s="12">
        <v>4.7880000000000003</v>
      </c>
      <c r="E106" s="12">
        <v>5.6480000000000002E-2</v>
      </c>
      <c r="F106" s="12">
        <v>0.59531999999999996</v>
      </c>
      <c r="G106" s="12">
        <v>0.95347999999999999</v>
      </c>
      <c r="H106" s="12">
        <v>0.69510000000000005</v>
      </c>
      <c r="I106" s="12">
        <v>0.40148</v>
      </c>
      <c r="J106" s="12">
        <v>6.8250000000000005E-2</v>
      </c>
      <c r="K106" s="12">
        <v>0.23027</v>
      </c>
      <c r="L106" s="12">
        <v>1.8440799999999999</v>
      </c>
      <c r="N106" s="26">
        <v>4.7880000000000003</v>
      </c>
      <c r="O106" s="26">
        <v>1.8440799999999999</v>
      </c>
      <c r="P106" s="27">
        <v>0.59531999999999996</v>
      </c>
      <c r="Q106" s="26">
        <v>0.95347999999999999</v>
      </c>
      <c r="R106" s="26">
        <v>0.69510000000000005</v>
      </c>
      <c r="S106" s="26">
        <v>0.40148</v>
      </c>
      <c r="T106" s="12">
        <v>0.23027</v>
      </c>
      <c r="U106" s="26">
        <v>6.8250000000000005E-2</v>
      </c>
      <c r="W106"/>
      <c r="X106"/>
      <c r="Y106"/>
      <c r="Z106"/>
      <c r="AA106"/>
      <c r="AB106"/>
      <c r="AC106"/>
      <c r="AD106"/>
      <c r="AE106"/>
    </row>
    <row r="107" spans="1:31" x14ac:dyDescent="0.45">
      <c r="A107" s="11" t="s">
        <v>123</v>
      </c>
      <c r="B107" s="17" t="s">
        <v>45</v>
      </c>
      <c r="C107" s="12">
        <v>106</v>
      </c>
      <c r="D107" s="12">
        <v>4.7859999999999996</v>
      </c>
      <c r="E107" s="12">
        <v>3.1980000000000001E-2</v>
      </c>
      <c r="F107" s="12">
        <v>0.39046999999999998</v>
      </c>
      <c r="G107" s="12">
        <v>0.85563</v>
      </c>
      <c r="H107" s="12">
        <v>0.57379000000000002</v>
      </c>
      <c r="I107" s="12">
        <v>0.47216000000000002</v>
      </c>
      <c r="J107" s="12">
        <v>0.15071999999999999</v>
      </c>
      <c r="K107" s="12">
        <v>0.22974</v>
      </c>
      <c r="L107" s="12">
        <v>2.1139899999999998</v>
      </c>
      <c r="N107" s="26">
        <v>4.7859999999999996</v>
      </c>
      <c r="O107" s="26">
        <v>2.1139899999999998</v>
      </c>
      <c r="P107" s="27">
        <v>0.39046999999999998</v>
      </c>
      <c r="Q107" s="26">
        <v>0.85563</v>
      </c>
      <c r="R107" s="26">
        <v>0.57379000000000002</v>
      </c>
      <c r="S107" s="26">
        <v>0.47216000000000002</v>
      </c>
      <c r="T107" s="12">
        <v>0.22974</v>
      </c>
      <c r="U107" s="26">
        <v>0.15071999999999999</v>
      </c>
      <c r="W107" t="s">
        <v>254</v>
      </c>
      <c r="X107"/>
      <c r="Y107"/>
      <c r="Z107"/>
      <c r="AA107"/>
      <c r="AB107"/>
      <c r="AC107"/>
      <c r="AD107"/>
      <c r="AE107"/>
    </row>
    <row r="108" spans="1:31" ht="15.75" thickBot="1" x14ac:dyDescent="0.5">
      <c r="A108" s="11" t="s">
        <v>124</v>
      </c>
      <c r="B108" s="17" t="s">
        <v>22</v>
      </c>
      <c r="C108" s="12">
        <v>107</v>
      </c>
      <c r="D108" s="12">
        <v>4.7389999999999999</v>
      </c>
      <c r="E108" s="12">
        <v>3.5889999999999998E-2</v>
      </c>
      <c r="F108" s="12">
        <v>0.88112999999999997</v>
      </c>
      <c r="G108" s="12">
        <v>0.60428999999999999</v>
      </c>
      <c r="H108" s="12">
        <v>0.73792999999999997</v>
      </c>
      <c r="I108" s="12">
        <v>0.26268000000000002</v>
      </c>
      <c r="J108" s="12">
        <v>6.3579999999999998E-2</v>
      </c>
      <c r="K108" s="12">
        <v>6.4310000000000006E-2</v>
      </c>
      <c r="L108" s="12">
        <v>2.12466</v>
      </c>
      <c r="N108" s="26">
        <v>4.7389999999999999</v>
      </c>
      <c r="O108" s="26">
        <v>2.12466</v>
      </c>
      <c r="P108" s="27">
        <v>0.88112999999999997</v>
      </c>
      <c r="Q108" s="26">
        <v>0.60428999999999999</v>
      </c>
      <c r="R108" s="26">
        <v>0.73792999999999997</v>
      </c>
      <c r="S108" s="26">
        <v>0.26268000000000002</v>
      </c>
      <c r="T108" s="12">
        <v>6.4310000000000006E-2</v>
      </c>
      <c r="U108" s="26">
        <v>6.3579999999999998E-2</v>
      </c>
      <c r="W108"/>
      <c r="X108"/>
      <c r="Y108"/>
      <c r="Z108"/>
      <c r="AA108"/>
      <c r="AB108"/>
      <c r="AC108"/>
      <c r="AD108"/>
      <c r="AE108"/>
    </row>
    <row r="109" spans="1:31" x14ac:dyDescent="0.45">
      <c r="A109" s="11" t="s">
        <v>125</v>
      </c>
      <c r="B109" s="17" t="s">
        <v>22</v>
      </c>
      <c r="C109" s="12">
        <v>108</v>
      </c>
      <c r="D109" s="12">
        <v>4.7149999999999999</v>
      </c>
      <c r="E109" s="12">
        <v>4.394E-2</v>
      </c>
      <c r="F109" s="12">
        <v>0.59867000000000004</v>
      </c>
      <c r="G109" s="12">
        <v>0.92557999999999996</v>
      </c>
      <c r="H109" s="12">
        <v>0.66015000000000001</v>
      </c>
      <c r="I109" s="12">
        <v>0.24499000000000001</v>
      </c>
      <c r="J109" s="12">
        <v>0.12905</v>
      </c>
      <c r="K109" s="12">
        <v>0.11251</v>
      </c>
      <c r="L109" s="12">
        <v>2.0438399999999999</v>
      </c>
      <c r="N109" s="26">
        <v>4.7149999999999999</v>
      </c>
      <c r="O109" s="26">
        <v>2.0438399999999999</v>
      </c>
      <c r="P109" s="27">
        <v>0.59867000000000004</v>
      </c>
      <c r="Q109" s="26">
        <v>0.92557999999999996</v>
      </c>
      <c r="R109" s="26">
        <v>0.66015000000000001</v>
      </c>
      <c r="S109" s="26">
        <v>0.24499000000000001</v>
      </c>
      <c r="T109" s="12">
        <v>0.11251</v>
      </c>
      <c r="U109" s="26">
        <v>0.12905</v>
      </c>
      <c r="W109" s="45" t="s">
        <v>212</v>
      </c>
      <c r="X109" s="45"/>
      <c r="Y109"/>
      <c r="Z109"/>
      <c r="AA109"/>
      <c r="AB109"/>
      <c r="AC109"/>
      <c r="AD109"/>
      <c r="AE109"/>
    </row>
    <row r="110" spans="1:31" x14ac:dyDescent="0.45">
      <c r="A110" s="11" t="s">
        <v>126</v>
      </c>
      <c r="B110" s="17" t="s">
        <v>96</v>
      </c>
      <c r="C110" s="12">
        <v>109</v>
      </c>
      <c r="D110" s="12">
        <v>4.694</v>
      </c>
      <c r="E110" s="12">
        <v>3.0769999999999999E-2</v>
      </c>
      <c r="F110" s="12">
        <v>0.39752999999999999</v>
      </c>
      <c r="G110" s="12">
        <v>0.43106</v>
      </c>
      <c r="H110" s="12">
        <v>0.60163999999999995</v>
      </c>
      <c r="I110" s="12">
        <v>0.40820000000000001</v>
      </c>
      <c r="J110" s="12">
        <v>0.12569</v>
      </c>
      <c r="K110" s="12">
        <v>0.21221999999999999</v>
      </c>
      <c r="L110" s="12">
        <v>2.5176699999999999</v>
      </c>
      <c r="N110" s="26">
        <v>4.694</v>
      </c>
      <c r="O110" s="26">
        <v>2.5176699999999999</v>
      </c>
      <c r="P110" s="27">
        <v>0.39752999999999999</v>
      </c>
      <c r="Q110" s="26">
        <v>0.43106</v>
      </c>
      <c r="R110" s="26">
        <v>0.60163999999999995</v>
      </c>
      <c r="S110" s="26">
        <v>0.40820000000000001</v>
      </c>
      <c r="T110" s="12">
        <v>0.21221999999999999</v>
      </c>
      <c r="U110" s="26">
        <v>0.12569</v>
      </c>
      <c r="W110" s="20" t="s">
        <v>213</v>
      </c>
      <c r="X110" s="20">
        <v>0.61271022370539818</v>
      </c>
      <c r="Y110"/>
      <c r="Z110"/>
      <c r="AA110"/>
      <c r="AB110"/>
      <c r="AC110"/>
      <c r="AD110"/>
      <c r="AE110"/>
    </row>
    <row r="111" spans="1:31" x14ac:dyDescent="0.45">
      <c r="A111" s="11" t="s">
        <v>127</v>
      </c>
      <c r="B111" s="17" t="s">
        <v>22</v>
      </c>
      <c r="C111" s="12">
        <v>110</v>
      </c>
      <c r="D111" s="12">
        <v>4.6859999999999999</v>
      </c>
      <c r="E111" s="12">
        <v>4.4490000000000002E-2</v>
      </c>
      <c r="F111" s="12">
        <v>1.0087999999999999</v>
      </c>
      <c r="G111" s="12">
        <v>0.54447000000000001</v>
      </c>
      <c r="H111" s="12">
        <v>0.69804999999999995</v>
      </c>
      <c r="I111" s="12">
        <v>0.30032999999999999</v>
      </c>
      <c r="J111" s="12">
        <v>5.8630000000000002E-2</v>
      </c>
      <c r="K111" s="12">
        <v>0.38085999999999998</v>
      </c>
      <c r="L111" s="12">
        <v>1.6943999999999999</v>
      </c>
      <c r="N111" s="26">
        <v>4.6859999999999999</v>
      </c>
      <c r="O111" s="26">
        <v>1.6943999999999999</v>
      </c>
      <c r="P111" s="27">
        <v>1.0087999999999999</v>
      </c>
      <c r="Q111" s="26">
        <v>0.54447000000000001</v>
      </c>
      <c r="R111" s="26">
        <v>0.69804999999999995</v>
      </c>
      <c r="S111" s="26">
        <v>0.30032999999999999</v>
      </c>
      <c r="T111" s="12">
        <v>0.38085999999999998</v>
      </c>
      <c r="U111" s="26">
        <v>5.8630000000000002E-2</v>
      </c>
      <c r="W111" s="20" t="s">
        <v>214</v>
      </c>
      <c r="X111" s="20">
        <v>0.37541381823311909</v>
      </c>
      <c r="Y111"/>
      <c r="Z111"/>
      <c r="AA111"/>
      <c r="AB111"/>
      <c r="AC111"/>
      <c r="AD111"/>
      <c r="AE111"/>
    </row>
    <row r="112" spans="1:31" x14ac:dyDescent="0.45">
      <c r="A112" s="11" t="s">
        <v>128</v>
      </c>
      <c r="B112" s="17" t="s">
        <v>45</v>
      </c>
      <c r="C112" s="12">
        <v>111</v>
      </c>
      <c r="D112" s="12">
        <v>4.681</v>
      </c>
      <c r="E112" s="12">
        <v>4.4119999999999999E-2</v>
      </c>
      <c r="F112" s="12">
        <v>0.79906999999999995</v>
      </c>
      <c r="G112" s="12">
        <v>1.20278</v>
      </c>
      <c r="H112" s="12">
        <v>0.67390000000000005</v>
      </c>
      <c r="I112" s="12">
        <v>0.25123000000000001</v>
      </c>
      <c r="J112" s="12">
        <v>2.9610000000000001E-2</v>
      </c>
      <c r="K112" s="12">
        <v>0.15275</v>
      </c>
      <c r="L112" s="12">
        <v>1.5713999999999999</v>
      </c>
      <c r="N112" s="26">
        <v>4.681</v>
      </c>
      <c r="O112" s="26">
        <v>1.5713999999999999</v>
      </c>
      <c r="P112" s="27">
        <v>0.79906999999999995</v>
      </c>
      <c r="Q112" s="26">
        <v>1.20278</v>
      </c>
      <c r="R112" s="26">
        <v>0.67390000000000005</v>
      </c>
      <c r="S112" s="26">
        <v>0.25123000000000001</v>
      </c>
      <c r="T112" s="12">
        <v>0.15275</v>
      </c>
      <c r="U112" s="26">
        <v>2.9610000000000001E-2</v>
      </c>
      <c r="W112" s="20" t="s">
        <v>215</v>
      </c>
      <c r="X112" s="20">
        <v>0.35486822014868225</v>
      </c>
      <c r="Y112"/>
      <c r="Z112"/>
      <c r="AA112"/>
      <c r="AB112"/>
      <c r="AC112"/>
      <c r="AD112"/>
      <c r="AE112"/>
    </row>
    <row r="113" spans="1:31" x14ac:dyDescent="0.45">
      <c r="A113" s="11" t="s">
        <v>129</v>
      </c>
      <c r="B113" s="17" t="s">
        <v>22</v>
      </c>
      <c r="C113" s="12">
        <v>112</v>
      </c>
      <c r="D113" s="12">
        <v>4.6769999999999996</v>
      </c>
      <c r="E113" s="12">
        <v>5.2319999999999998E-2</v>
      </c>
      <c r="F113" s="12">
        <v>0.98548999999999998</v>
      </c>
      <c r="G113" s="12">
        <v>0.81889000000000001</v>
      </c>
      <c r="H113" s="12">
        <v>0.60236999999999996</v>
      </c>
      <c r="I113" s="12">
        <v>0</v>
      </c>
      <c r="J113" s="12">
        <v>0.13788</v>
      </c>
      <c r="K113" s="12">
        <v>0.17921999999999999</v>
      </c>
      <c r="L113" s="12">
        <v>1.9533499999999999</v>
      </c>
      <c r="N113" s="26">
        <v>4.6769999999999996</v>
      </c>
      <c r="O113" s="26">
        <v>1.9533499999999999</v>
      </c>
      <c r="P113" s="27">
        <v>0.98548999999999998</v>
      </c>
      <c r="Q113" s="26">
        <v>0.81889000000000001</v>
      </c>
      <c r="R113" s="26">
        <v>0.60236999999999996</v>
      </c>
      <c r="S113" s="26">
        <v>0</v>
      </c>
      <c r="T113" s="12">
        <v>0.17921999999999999</v>
      </c>
      <c r="U113" s="26">
        <v>0.13788</v>
      </c>
      <c r="W113" s="20" t="s">
        <v>4</v>
      </c>
      <c r="X113" s="20">
        <v>0.12103658850865794</v>
      </c>
      <c r="Y113"/>
      <c r="Z113"/>
      <c r="AA113"/>
      <c r="AB113"/>
      <c r="AC113"/>
      <c r="AD113"/>
      <c r="AE113"/>
    </row>
    <row r="114" spans="1:31" ht="15.75" thickBot="1" x14ac:dyDescent="0.5">
      <c r="A114" s="11" t="s">
        <v>130</v>
      </c>
      <c r="B114" s="17" t="s">
        <v>87</v>
      </c>
      <c r="C114" s="12">
        <v>113</v>
      </c>
      <c r="D114" s="12">
        <v>4.6420000000000003</v>
      </c>
      <c r="E114" s="12">
        <v>4.5850000000000002E-2</v>
      </c>
      <c r="F114" s="12">
        <v>0.92049000000000003</v>
      </c>
      <c r="G114" s="12">
        <v>1.18468</v>
      </c>
      <c r="H114" s="12">
        <v>0.27688000000000001</v>
      </c>
      <c r="I114" s="12">
        <v>0.33206999999999998</v>
      </c>
      <c r="J114" s="12">
        <v>8.8840000000000002E-2</v>
      </c>
      <c r="K114" s="12">
        <v>0.11973</v>
      </c>
      <c r="L114" s="12">
        <v>1.71956</v>
      </c>
      <c r="N114" s="26">
        <v>4.6420000000000003</v>
      </c>
      <c r="O114" s="26">
        <v>1.71956</v>
      </c>
      <c r="P114" s="27">
        <v>0.92049000000000003</v>
      </c>
      <c r="Q114" s="26">
        <v>1.18468</v>
      </c>
      <c r="R114" s="26">
        <v>0.27688000000000001</v>
      </c>
      <c r="S114" s="26">
        <v>0.33206999999999998</v>
      </c>
      <c r="T114" s="12">
        <v>0.11973</v>
      </c>
      <c r="U114" s="26">
        <v>8.8840000000000002E-2</v>
      </c>
      <c r="W114" s="21" t="s">
        <v>216</v>
      </c>
      <c r="X114" s="21">
        <v>158</v>
      </c>
      <c r="Y114"/>
      <c r="Z114"/>
      <c r="AA114"/>
      <c r="AB114"/>
      <c r="AC114"/>
      <c r="AD114"/>
      <c r="AE114"/>
    </row>
    <row r="115" spans="1:31" x14ac:dyDescent="0.45">
      <c r="A115" s="11" t="s">
        <v>131</v>
      </c>
      <c r="B115" s="17" t="s">
        <v>87</v>
      </c>
      <c r="C115" s="12">
        <v>114</v>
      </c>
      <c r="D115" s="12">
        <v>4.633</v>
      </c>
      <c r="E115" s="12">
        <v>4.7419999999999997E-2</v>
      </c>
      <c r="F115" s="12">
        <v>0.54557999999999995</v>
      </c>
      <c r="G115" s="12">
        <v>0.67954000000000003</v>
      </c>
      <c r="H115" s="12">
        <v>0.40132000000000001</v>
      </c>
      <c r="I115" s="12">
        <v>0.42342000000000002</v>
      </c>
      <c r="J115" s="12">
        <v>4.3549999999999998E-2</v>
      </c>
      <c r="K115" s="12">
        <v>0.23086999999999999</v>
      </c>
      <c r="L115" s="12">
        <v>2.3091900000000001</v>
      </c>
      <c r="N115" s="26">
        <v>4.633</v>
      </c>
      <c r="O115" s="26">
        <v>2.3091900000000001</v>
      </c>
      <c r="P115" s="27">
        <v>0.54557999999999995</v>
      </c>
      <c r="Q115" s="26">
        <v>0.67954000000000003</v>
      </c>
      <c r="R115" s="26">
        <v>0.40132000000000001</v>
      </c>
      <c r="S115" s="26">
        <v>0.42342000000000002</v>
      </c>
      <c r="T115" s="12">
        <v>0.23086999999999999</v>
      </c>
      <c r="U115" s="26">
        <v>4.3549999999999998E-2</v>
      </c>
      <c r="W115"/>
      <c r="X115"/>
      <c r="Y115"/>
      <c r="Z115"/>
      <c r="AA115"/>
      <c r="AB115"/>
      <c r="AC115"/>
      <c r="AD115"/>
      <c r="AE115"/>
    </row>
    <row r="116" spans="1:31" ht="15.75" thickBot="1" x14ac:dyDescent="0.5">
      <c r="A116" s="11" t="s">
        <v>132</v>
      </c>
      <c r="B116" s="17" t="s">
        <v>87</v>
      </c>
      <c r="C116" s="12">
        <v>115</v>
      </c>
      <c r="D116" s="12">
        <v>4.6100000000000003</v>
      </c>
      <c r="E116" s="12">
        <v>4.2900000000000001E-2</v>
      </c>
      <c r="F116" s="12">
        <v>0.27100000000000002</v>
      </c>
      <c r="G116" s="12">
        <v>1.0327599999999999</v>
      </c>
      <c r="H116" s="12">
        <v>0.33474999999999999</v>
      </c>
      <c r="I116" s="12">
        <v>0.25861000000000001</v>
      </c>
      <c r="J116" s="12">
        <v>8.0790000000000001E-2</v>
      </c>
      <c r="K116" s="12">
        <v>0.18987000000000001</v>
      </c>
      <c r="L116" s="12">
        <v>2.44191</v>
      </c>
      <c r="N116" s="26">
        <v>4.6100000000000003</v>
      </c>
      <c r="O116" s="26">
        <v>2.44191</v>
      </c>
      <c r="P116" s="27">
        <v>0.27100000000000002</v>
      </c>
      <c r="Q116" s="26">
        <v>1.0327599999999999</v>
      </c>
      <c r="R116" s="26">
        <v>0.33474999999999999</v>
      </c>
      <c r="S116" s="26">
        <v>0.25861000000000001</v>
      </c>
      <c r="T116" s="12">
        <v>0.18987000000000001</v>
      </c>
      <c r="U116" s="26">
        <v>8.0790000000000001E-2</v>
      </c>
      <c r="W116" t="s">
        <v>217</v>
      </c>
      <c r="X116"/>
      <c r="Y116"/>
      <c r="Z116"/>
      <c r="AA116"/>
      <c r="AB116"/>
      <c r="AC116"/>
      <c r="AD116"/>
      <c r="AE116"/>
    </row>
    <row r="117" spans="1:31" x14ac:dyDescent="0.45">
      <c r="A117" s="11" t="s">
        <v>133</v>
      </c>
      <c r="B117" s="17" t="s">
        <v>87</v>
      </c>
      <c r="C117" s="12">
        <v>116</v>
      </c>
      <c r="D117" s="12">
        <v>4.5709999999999997</v>
      </c>
      <c r="E117" s="12">
        <v>0.11068</v>
      </c>
      <c r="F117" s="12">
        <v>7.1199999999999999E-2</v>
      </c>
      <c r="G117" s="12">
        <v>0.78968000000000005</v>
      </c>
      <c r="H117" s="12">
        <v>0.34200999999999998</v>
      </c>
      <c r="I117" s="12">
        <v>0.28531000000000001</v>
      </c>
      <c r="J117" s="12">
        <v>6.232E-2</v>
      </c>
      <c r="K117" s="12">
        <v>0.24362</v>
      </c>
      <c r="L117" s="12">
        <v>2.7772899999999998</v>
      </c>
      <c r="N117" s="26">
        <v>4.5709999999999997</v>
      </c>
      <c r="O117" s="26">
        <v>2.7772899999999998</v>
      </c>
      <c r="P117" s="27">
        <v>7.1199999999999999E-2</v>
      </c>
      <c r="Q117" s="26">
        <v>0.78968000000000005</v>
      </c>
      <c r="R117" s="26">
        <v>0.34200999999999998</v>
      </c>
      <c r="S117" s="26">
        <v>0.28531000000000001</v>
      </c>
      <c r="T117" s="12">
        <v>0.24362</v>
      </c>
      <c r="U117" s="26">
        <v>6.232E-2</v>
      </c>
      <c r="W117" s="22"/>
      <c r="X117" s="22" t="s">
        <v>222</v>
      </c>
      <c r="Y117" s="22" t="s">
        <v>223</v>
      </c>
      <c r="Z117" s="22" t="s">
        <v>224</v>
      </c>
      <c r="AA117" s="22" t="s">
        <v>225</v>
      </c>
      <c r="AB117" s="22" t="s">
        <v>226</v>
      </c>
      <c r="AC117"/>
      <c r="AD117"/>
      <c r="AE117"/>
    </row>
    <row r="118" spans="1:31" x14ac:dyDescent="0.45">
      <c r="A118" s="11" t="s">
        <v>134</v>
      </c>
      <c r="B118" s="17" t="s">
        <v>96</v>
      </c>
      <c r="C118" s="12">
        <v>117</v>
      </c>
      <c r="D118" s="12">
        <v>4.5650000000000004</v>
      </c>
      <c r="E118" s="12">
        <v>2.043E-2</v>
      </c>
      <c r="F118" s="12">
        <v>0.64498999999999995</v>
      </c>
      <c r="G118" s="12">
        <v>0.38174000000000002</v>
      </c>
      <c r="H118" s="12">
        <v>0.51529000000000003</v>
      </c>
      <c r="I118" s="12">
        <v>0.39785999999999999</v>
      </c>
      <c r="J118" s="12">
        <v>8.4919999999999995E-2</v>
      </c>
      <c r="K118" s="12">
        <v>0.26474999999999999</v>
      </c>
      <c r="L118" s="12">
        <v>2.2751299999999999</v>
      </c>
      <c r="N118" s="26">
        <v>4.5650000000000004</v>
      </c>
      <c r="O118" s="26">
        <v>2.2751299999999999</v>
      </c>
      <c r="P118" s="27">
        <v>0.64498999999999995</v>
      </c>
      <c r="Q118" s="26">
        <v>0.38174000000000002</v>
      </c>
      <c r="R118" s="26">
        <v>0.51529000000000003</v>
      </c>
      <c r="S118" s="26">
        <v>0.39785999999999999</v>
      </c>
      <c r="T118" s="12">
        <v>0.26474999999999999</v>
      </c>
      <c r="U118" s="26">
        <v>8.4919999999999995E-2</v>
      </c>
      <c r="W118" s="20" t="s">
        <v>218</v>
      </c>
      <c r="X118" s="20">
        <v>5</v>
      </c>
      <c r="Y118" s="20">
        <v>1.3384274003616112</v>
      </c>
      <c r="Z118" s="20">
        <v>0.26768548007232223</v>
      </c>
      <c r="AA118" s="20">
        <v>18.272226327521324</v>
      </c>
      <c r="AB118" s="20">
        <v>3.5398730724236417E-14</v>
      </c>
      <c r="AC118"/>
      <c r="AD118"/>
      <c r="AE118"/>
    </row>
    <row r="119" spans="1:31" x14ac:dyDescent="0.45">
      <c r="A119" s="11" t="s">
        <v>135</v>
      </c>
      <c r="B119" s="17" t="s">
        <v>87</v>
      </c>
      <c r="C119" s="12">
        <v>118</v>
      </c>
      <c r="D119" s="12">
        <v>4.55</v>
      </c>
      <c r="E119" s="12">
        <v>6.7400000000000002E-2</v>
      </c>
      <c r="F119" s="12">
        <v>0.52107000000000003</v>
      </c>
      <c r="G119" s="12">
        <v>1.0140400000000001</v>
      </c>
      <c r="H119" s="12">
        <v>0.36878</v>
      </c>
      <c r="I119" s="12">
        <v>0.10081</v>
      </c>
      <c r="J119" s="12">
        <v>0.14660000000000001</v>
      </c>
      <c r="K119" s="12">
        <v>0.19062000000000001</v>
      </c>
      <c r="L119" s="12">
        <v>2.2085699999999999</v>
      </c>
      <c r="N119" s="26">
        <v>4.55</v>
      </c>
      <c r="O119" s="26">
        <v>2.2085699999999999</v>
      </c>
      <c r="P119" s="27">
        <v>0.52107000000000003</v>
      </c>
      <c r="Q119" s="26">
        <v>1.0140400000000001</v>
      </c>
      <c r="R119" s="26">
        <v>0.36878</v>
      </c>
      <c r="S119" s="26">
        <v>0.10081</v>
      </c>
      <c r="T119" s="12">
        <v>0.19062000000000001</v>
      </c>
      <c r="U119" s="26">
        <v>0.14660000000000001</v>
      </c>
      <c r="W119" s="20" t="s">
        <v>219</v>
      </c>
      <c r="X119" s="20">
        <v>152</v>
      </c>
      <c r="Y119" s="20">
        <v>2.2267780751877564</v>
      </c>
      <c r="Z119" s="20">
        <v>1.4649855757814186E-2</v>
      </c>
      <c r="AA119" s="20"/>
      <c r="AB119" s="20"/>
      <c r="AC119"/>
      <c r="AD119"/>
      <c r="AE119"/>
    </row>
    <row r="120" spans="1:31" ht="15.75" thickBot="1" x14ac:dyDescent="0.5">
      <c r="A120" s="11" t="s">
        <v>136</v>
      </c>
      <c r="B120" s="17" t="s">
        <v>24</v>
      </c>
      <c r="C120" s="12">
        <v>119</v>
      </c>
      <c r="D120" s="12">
        <v>4.5179999999999998</v>
      </c>
      <c r="E120" s="12">
        <v>7.331E-2</v>
      </c>
      <c r="F120" s="12">
        <v>0.26673000000000002</v>
      </c>
      <c r="G120" s="12">
        <v>0.74302000000000001</v>
      </c>
      <c r="H120" s="12">
        <v>0.38846999999999998</v>
      </c>
      <c r="I120" s="12">
        <v>0.24424999999999999</v>
      </c>
      <c r="J120" s="12">
        <v>0.17175000000000001</v>
      </c>
      <c r="K120" s="12">
        <v>0.46187</v>
      </c>
      <c r="L120" s="12">
        <v>2.24173</v>
      </c>
      <c r="N120" s="26">
        <v>4.5179999999999998</v>
      </c>
      <c r="O120" s="26">
        <v>2.24173</v>
      </c>
      <c r="P120" s="27">
        <v>0.26673000000000002</v>
      </c>
      <c r="Q120" s="26">
        <v>0.74302000000000001</v>
      </c>
      <c r="R120" s="26">
        <v>0.38846999999999998</v>
      </c>
      <c r="S120" s="26">
        <v>0.24424999999999999</v>
      </c>
      <c r="T120" s="12">
        <v>0.46187</v>
      </c>
      <c r="U120" s="26">
        <v>0.17175000000000001</v>
      </c>
      <c r="W120" s="21" t="s">
        <v>220</v>
      </c>
      <c r="X120" s="21">
        <v>157</v>
      </c>
      <c r="Y120" s="21">
        <v>3.5652054755493676</v>
      </c>
      <c r="Z120" s="21"/>
      <c r="AA120" s="21"/>
      <c r="AB120" s="21"/>
      <c r="AC120"/>
      <c r="AD120"/>
      <c r="AE120"/>
    </row>
    <row r="121" spans="1:31" ht="15.75" thickBot="1" x14ac:dyDescent="0.5">
      <c r="A121" s="11" t="s">
        <v>137</v>
      </c>
      <c r="B121" s="17" t="s">
        <v>87</v>
      </c>
      <c r="C121" s="12">
        <v>120</v>
      </c>
      <c r="D121" s="12">
        <v>4.5170000000000003</v>
      </c>
      <c r="E121" s="12">
        <v>3.6799999999999999E-2</v>
      </c>
      <c r="F121" s="12">
        <v>0</v>
      </c>
      <c r="G121" s="12">
        <v>1.0012000000000001</v>
      </c>
      <c r="H121" s="12">
        <v>9.8059999999999994E-2</v>
      </c>
      <c r="I121" s="12">
        <v>0.22605</v>
      </c>
      <c r="J121" s="12">
        <v>7.6249999999999998E-2</v>
      </c>
      <c r="K121" s="12">
        <v>0.24834000000000001</v>
      </c>
      <c r="L121" s="12">
        <v>2.8671199999999999</v>
      </c>
      <c r="N121" s="26">
        <v>4.5170000000000003</v>
      </c>
      <c r="O121" s="26">
        <v>2.8671199999999999</v>
      </c>
      <c r="P121" s="27">
        <v>0</v>
      </c>
      <c r="Q121" s="26">
        <v>1.0012000000000001</v>
      </c>
      <c r="R121" s="26">
        <v>9.8059999999999994E-2</v>
      </c>
      <c r="S121" s="26">
        <v>0.22605</v>
      </c>
      <c r="T121" s="12">
        <v>0.24834000000000001</v>
      </c>
      <c r="U121" s="26">
        <v>7.6249999999999998E-2</v>
      </c>
      <c r="W121"/>
      <c r="X121"/>
      <c r="Y121"/>
      <c r="Z121"/>
      <c r="AA121"/>
      <c r="AB121"/>
      <c r="AC121"/>
      <c r="AD121"/>
      <c r="AE121"/>
    </row>
    <row r="122" spans="1:31" x14ac:dyDescent="0.45">
      <c r="A122" s="11" t="s">
        <v>138</v>
      </c>
      <c r="B122" s="17" t="s">
        <v>96</v>
      </c>
      <c r="C122" s="12">
        <v>121</v>
      </c>
      <c r="D122" s="12">
        <v>4.5140000000000002</v>
      </c>
      <c r="E122" s="12">
        <v>3.6069999999999998E-2</v>
      </c>
      <c r="F122" s="12">
        <v>0.35997000000000001</v>
      </c>
      <c r="G122" s="12">
        <v>0.86448999999999998</v>
      </c>
      <c r="H122" s="12">
        <v>0.56874000000000002</v>
      </c>
      <c r="I122" s="12">
        <v>0.38281999999999999</v>
      </c>
      <c r="J122" s="12">
        <v>5.9069999999999998E-2</v>
      </c>
      <c r="K122" s="12">
        <v>0.32296000000000002</v>
      </c>
      <c r="L122" s="12">
        <v>1.9563699999999999</v>
      </c>
      <c r="N122" s="26">
        <v>4.5140000000000002</v>
      </c>
      <c r="O122" s="26">
        <v>1.9563699999999999</v>
      </c>
      <c r="P122" s="27">
        <v>0.35997000000000001</v>
      </c>
      <c r="Q122" s="26">
        <v>0.86448999999999998</v>
      </c>
      <c r="R122" s="26">
        <v>0.56874000000000002</v>
      </c>
      <c r="S122" s="26">
        <v>0.38281999999999999</v>
      </c>
      <c r="T122" s="12">
        <v>0.32296000000000002</v>
      </c>
      <c r="U122" s="26">
        <v>5.9069999999999998E-2</v>
      </c>
      <c r="W122" s="22"/>
      <c r="X122" s="22" t="s">
        <v>227</v>
      </c>
      <c r="Y122" s="22" t="s">
        <v>4</v>
      </c>
      <c r="Z122" s="22" t="s">
        <v>228</v>
      </c>
      <c r="AA122" s="22" t="s">
        <v>229</v>
      </c>
      <c r="AB122" s="22" t="s">
        <v>246</v>
      </c>
      <c r="AC122" s="22" t="s">
        <v>247</v>
      </c>
      <c r="AD122" s="22" t="s">
        <v>248</v>
      </c>
      <c r="AE122" s="22" t="s">
        <v>249</v>
      </c>
    </row>
    <row r="123" spans="1:31" x14ac:dyDescent="0.45">
      <c r="A123" s="11" t="s">
        <v>139</v>
      </c>
      <c r="B123" s="17" t="s">
        <v>87</v>
      </c>
      <c r="C123" s="12">
        <v>122</v>
      </c>
      <c r="D123" s="12">
        <v>4.5119999999999996</v>
      </c>
      <c r="E123" s="12">
        <v>3.78E-2</v>
      </c>
      <c r="F123" s="12">
        <v>0.19073000000000001</v>
      </c>
      <c r="G123" s="12">
        <v>0.60406000000000004</v>
      </c>
      <c r="H123" s="12">
        <v>0.44055</v>
      </c>
      <c r="I123" s="12">
        <v>0.4345</v>
      </c>
      <c r="J123" s="12">
        <v>0.15048</v>
      </c>
      <c r="K123" s="12">
        <v>0.24324999999999999</v>
      </c>
      <c r="L123" s="12">
        <v>2.44876</v>
      </c>
      <c r="N123" s="26">
        <v>4.5119999999999996</v>
      </c>
      <c r="O123" s="26">
        <v>2.44876</v>
      </c>
      <c r="P123" s="27">
        <v>0.19073000000000001</v>
      </c>
      <c r="Q123" s="26">
        <v>0.60406000000000004</v>
      </c>
      <c r="R123" s="26">
        <v>0.44055</v>
      </c>
      <c r="S123" s="26">
        <v>0.4345</v>
      </c>
      <c r="T123" s="12">
        <v>0.24324999999999999</v>
      </c>
      <c r="U123" s="26">
        <v>0.15048</v>
      </c>
      <c r="W123" s="20" t="s">
        <v>221</v>
      </c>
      <c r="X123" s="20">
        <v>0.12359740440744148</v>
      </c>
      <c r="Y123" s="20">
        <v>5.0976837425083382E-2</v>
      </c>
      <c r="Z123" s="20">
        <v>2.4245796846279997</v>
      </c>
      <c r="AA123" s="20">
        <v>1.6499204013660368E-2</v>
      </c>
      <c r="AB123" s="20">
        <v>2.2882776247477907E-2</v>
      </c>
      <c r="AC123" s="20">
        <v>0.22431203256740506</v>
      </c>
      <c r="AD123" s="20">
        <v>2.2882776247477907E-2</v>
      </c>
      <c r="AE123" s="20">
        <v>0.22431203256740506</v>
      </c>
    </row>
    <row r="124" spans="1:31" x14ac:dyDescent="0.45">
      <c r="A124" s="11" t="s">
        <v>140</v>
      </c>
      <c r="B124" s="17" t="s">
        <v>87</v>
      </c>
      <c r="C124" s="12">
        <v>123</v>
      </c>
      <c r="D124" s="12">
        <v>4.5069999999999997</v>
      </c>
      <c r="E124" s="12">
        <v>7.0680000000000007E-2</v>
      </c>
      <c r="F124" s="12">
        <v>0.33023999999999998</v>
      </c>
      <c r="G124" s="12">
        <v>0.95570999999999995</v>
      </c>
      <c r="H124" s="12">
        <v>0</v>
      </c>
      <c r="I124" s="12">
        <v>0.40839999999999999</v>
      </c>
      <c r="J124" s="12">
        <v>8.7859999999999994E-2</v>
      </c>
      <c r="K124" s="12">
        <v>0.21487999999999999</v>
      </c>
      <c r="L124" s="12">
        <v>2.5100899999999999</v>
      </c>
      <c r="N124" s="26">
        <v>4.5069999999999997</v>
      </c>
      <c r="O124" s="26">
        <v>2.5100899999999999</v>
      </c>
      <c r="P124" s="27">
        <v>0.33023999999999998</v>
      </c>
      <c r="Q124" s="26">
        <v>0.95570999999999995</v>
      </c>
      <c r="R124" s="26">
        <v>0</v>
      </c>
      <c r="S124" s="26">
        <v>0.40839999999999999</v>
      </c>
      <c r="T124" s="12">
        <v>0.21487999999999999</v>
      </c>
      <c r="U124" s="26">
        <v>8.7859999999999994E-2</v>
      </c>
      <c r="W124" s="20" t="s">
        <v>205</v>
      </c>
      <c r="X124" s="20">
        <v>0.52565891482166383</v>
      </c>
      <c r="Y124" s="20">
        <v>8.4695723883394275E-2</v>
      </c>
      <c r="Z124" s="20">
        <v>6.2064398380415318</v>
      </c>
      <c r="AA124" s="20">
        <v>4.9156260879589013E-9</v>
      </c>
      <c r="AB124" s="20">
        <v>0.35832608743332284</v>
      </c>
      <c r="AC124" s="20">
        <v>0.69299174221000481</v>
      </c>
      <c r="AD124" s="20">
        <v>0.35832608743332284</v>
      </c>
      <c r="AE124" s="20">
        <v>0.69299174221000481</v>
      </c>
    </row>
    <row r="125" spans="1:31" x14ac:dyDescent="0.45">
      <c r="A125" s="11" t="s">
        <v>141</v>
      </c>
      <c r="B125" s="17" t="s">
        <v>87</v>
      </c>
      <c r="C125" s="12">
        <v>124</v>
      </c>
      <c r="D125" s="12">
        <v>4.4359999999999999</v>
      </c>
      <c r="E125" s="12">
        <v>3.9469999999999998E-2</v>
      </c>
      <c r="F125" s="12">
        <v>0.45406999999999997</v>
      </c>
      <c r="G125" s="12">
        <v>0.86907999999999996</v>
      </c>
      <c r="H125" s="12">
        <v>0.35874</v>
      </c>
      <c r="I125" s="12">
        <v>0.24232000000000001</v>
      </c>
      <c r="J125" s="12">
        <v>0.17460999999999999</v>
      </c>
      <c r="K125" s="12">
        <v>0.219</v>
      </c>
      <c r="L125" s="12">
        <v>2.1177299999999999</v>
      </c>
      <c r="N125" s="26">
        <v>4.4359999999999999</v>
      </c>
      <c r="O125" s="26">
        <v>2.1177299999999999</v>
      </c>
      <c r="P125" s="27">
        <v>0.45406999999999997</v>
      </c>
      <c r="Q125" s="26">
        <v>0.86907999999999996</v>
      </c>
      <c r="R125" s="26">
        <v>0.35874</v>
      </c>
      <c r="S125" s="26">
        <v>0.24232000000000001</v>
      </c>
      <c r="T125" s="12">
        <v>0.219</v>
      </c>
      <c r="U125" s="26">
        <v>0.17460999999999999</v>
      </c>
      <c r="W125" s="20" t="s">
        <v>206</v>
      </c>
      <c r="X125" s="20">
        <v>7.7527153446173341E-3</v>
      </c>
      <c r="Y125" s="20">
        <v>1.7721175304612983E-2</v>
      </c>
      <c r="Z125" s="20">
        <v>0.43748313592943422</v>
      </c>
      <c r="AA125" s="20">
        <v>0.66238197353952821</v>
      </c>
      <c r="AB125" s="20">
        <v>-2.7258903098456501E-2</v>
      </c>
      <c r="AC125" s="20">
        <v>4.2764333787691171E-2</v>
      </c>
      <c r="AD125" s="20">
        <v>-2.7258903098456501E-2</v>
      </c>
      <c r="AE125" s="20">
        <v>4.2764333787691171E-2</v>
      </c>
    </row>
    <row r="126" spans="1:31" x14ac:dyDescent="0.45">
      <c r="A126" s="11" t="s">
        <v>142</v>
      </c>
      <c r="B126" s="17" t="s">
        <v>87</v>
      </c>
      <c r="C126" s="12">
        <v>125</v>
      </c>
      <c r="D126" s="12">
        <v>4.4189999999999996</v>
      </c>
      <c r="E126" s="12">
        <v>4.734E-2</v>
      </c>
      <c r="F126" s="12">
        <v>0.36470999999999998</v>
      </c>
      <c r="G126" s="12">
        <v>0.99875999999999998</v>
      </c>
      <c r="H126" s="12">
        <v>0.41435</v>
      </c>
      <c r="I126" s="12">
        <v>0.42215000000000003</v>
      </c>
      <c r="J126" s="12">
        <v>5.8389999999999997E-2</v>
      </c>
      <c r="K126" s="12">
        <v>0.37541999999999998</v>
      </c>
      <c r="L126" s="12">
        <v>1.78555</v>
      </c>
      <c r="N126" s="26">
        <v>4.4189999999999996</v>
      </c>
      <c r="O126" s="26">
        <v>1.78555</v>
      </c>
      <c r="P126" s="27">
        <v>0.36470999999999998</v>
      </c>
      <c r="Q126" s="26">
        <v>0.99875999999999998</v>
      </c>
      <c r="R126" s="26">
        <v>0.41435</v>
      </c>
      <c r="S126" s="26">
        <v>0.42215000000000003</v>
      </c>
      <c r="T126" s="12">
        <v>0.37541999999999998</v>
      </c>
      <c r="U126" s="26">
        <v>5.8389999999999997E-2</v>
      </c>
      <c r="W126" s="20" t="s">
        <v>192</v>
      </c>
      <c r="X126" s="20">
        <v>-4.443169830609589E-2</v>
      </c>
      <c r="Y126" s="20">
        <v>4.669426087220762E-2</v>
      </c>
      <c r="Z126" s="20">
        <v>-0.95154516799604372</v>
      </c>
      <c r="AA126" s="20">
        <v>0.34283832424900818</v>
      </c>
      <c r="AB126" s="20">
        <v>-0.13668526597513875</v>
      </c>
      <c r="AC126" s="20">
        <v>4.7821869362946981E-2</v>
      </c>
      <c r="AD126" s="20">
        <v>-0.13668526597513875</v>
      </c>
      <c r="AE126" s="20">
        <v>4.7821869362946981E-2</v>
      </c>
    </row>
    <row r="127" spans="1:31" x14ac:dyDescent="0.45">
      <c r="A127" s="11" t="s">
        <v>143</v>
      </c>
      <c r="B127" s="17" t="s">
        <v>87</v>
      </c>
      <c r="C127" s="12">
        <v>126</v>
      </c>
      <c r="D127" s="12">
        <v>4.3689999999999998</v>
      </c>
      <c r="E127" s="12">
        <v>8.0960000000000004E-2</v>
      </c>
      <c r="F127" s="12">
        <v>0.44024999999999997</v>
      </c>
      <c r="G127" s="12">
        <v>0.59206999999999999</v>
      </c>
      <c r="H127" s="12">
        <v>0.36291000000000001</v>
      </c>
      <c r="I127" s="12">
        <v>0.46073999999999998</v>
      </c>
      <c r="J127" s="12">
        <v>0.28105000000000002</v>
      </c>
      <c r="K127" s="12">
        <v>0.18093000000000001</v>
      </c>
      <c r="L127" s="12">
        <v>2.05125</v>
      </c>
      <c r="N127" s="26">
        <v>4.3689999999999998</v>
      </c>
      <c r="O127" s="26">
        <v>2.05125</v>
      </c>
      <c r="P127" s="27">
        <v>0.44024999999999997</v>
      </c>
      <c r="Q127" s="26">
        <v>0.59206999999999999</v>
      </c>
      <c r="R127" s="26">
        <v>0.36291000000000001</v>
      </c>
      <c r="S127" s="26">
        <v>0.46073999999999998</v>
      </c>
      <c r="T127" s="12">
        <v>0.18093000000000001</v>
      </c>
      <c r="U127" s="26">
        <v>0.28105000000000002</v>
      </c>
      <c r="W127" s="20" t="s">
        <v>193</v>
      </c>
      <c r="X127" s="20">
        <v>0.18528595896254343</v>
      </c>
      <c r="Y127" s="20">
        <v>4.7044243120501615E-2</v>
      </c>
      <c r="Z127" s="20">
        <v>3.9385469224776806</v>
      </c>
      <c r="AA127" s="20">
        <v>1.2454818452975596E-4</v>
      </c>
      <c r="AB127" s="20">
        <v>9.2340933490702978E-2</v>
      </c>
      <c r="AC127" s="20">
        <v>0.27823098443438388</v>
      </c>
      <c r="AD127" s="20">
        <v>9.2340933490702978E-2</v>
      </c>
      <c r="AE127" s="20">
        <v>0.27823098443438388</v>
      </c>
    </row>
    <row r="128" spans="1:31" ht="15.75" thickBot="1" x14ac:dyDescent="0.5">
      <c r="A128" s="11" t="s">
        <v>144</v>
      </c>
      <c r="B128" s="17" t="s">
        <v>45</v>
      </c>
      <c r="C128" s="12">
        <v>127</v>
      </c>
      <c r="D128" s="12">
        <v>4.3499999999999996</v>
      </c>
      <c r="E128" s="12">
        <v>4.7629999999999999E-2</v>
      </c>
      <c r="F128" s="12">
        <v>0.76820999999999995</v>
      </c>
      <c r="G128" s="12">
        <v>0.77710999999999997</v>
      </c>
      <c r="H128" s="12">
        <v>0.72989999999999999</v>
      </c>
      <c r="I128" s="12">
        <v>0.19847000000000001</v>
      </c>
      <c r="J128" s="12">
        <v>3.9E-2</v>
      </c>
      <c r="K128" s="12">
        <v>7.8549999999999995E-2</v>
      </c>
      <c r="L128" s="12">
        <v>1.7587299999999999</v>
      </c>
      <c r="N128" s="26">
        <v>4.3499999999999996</v>
      </c>
      <c r="O128" s="26">
        <v>1.7587299999999999</v>
      </c>
      <c r="P128" s="27">
        <v>0.76820999999999995</v>
      </c>
      <c r="Q128" s="26">
        <v>0.77710999999999997</v>
      </c>
      <c r="R128" s="26">
        <v>0.72989999999999999</v>
      </c>
      <c r="S128" s="26">
        <v>0.19847000000000001</v>
      </c>
      <c r="T128" s="12">
        <v>7.8549999999999995E-2</v>
      </c>
      <c r="U128" s="26">
        <v>3.9E-2</v>
      </c>
      <c r="W128" s="21" t="s">
        <v>204</v>
      </c>
      <c r="X128" s="21">
        <v>0.10681667639257815</v>
      </c>
      <c r="Y128" s="21">
        <v>6.7740365915900977E-2</v>
      </c>
      <c r="Z128" s="21">
        <v>1.5768541393058024</v>
      </c>
      <c r="AA128" s="21">
        <v>0.11690806199428738</v>
      </c>
      <c r="AB128" s="21">
        <v>-2.7017553215452059E-2</v>
      </c>
      <c r="AC128" s="21">
        <v>0.24065090600060834</v>
      </c>
      <c r="AD128" s="21">
        <v>-2.7017553215452059E-2</v>
      </c>
      <c r="AE128" s="21">
        <v>0.24065090600060834</v>
      </c>
    </row>
    <row r="129" spans="1:31" x14ac:dyDescent="0.45">
      <c r="A129" s="11" t="s">
        <v>145</v>
      </c>
      <c r="B129" s="17" t="s">
        <v>87</v>
      </c>
      <c r="C129" s="12">
        <v>128</v>
      </c>
      <c r="D129" s="12">
        <v>4.3319999999999999</v>
      </c>
      <c r="E129" s="12">
        <v>4.9340000000000002E-2</v>
      </c>
      <c r="F129" s="12">
        <v>0.99355000000000004</v>
      </c>
      <c r="G129" s="12">
        <v>1.1046400000000001</v>
      </c>
      <c r="H129" s="12">
        <v>4.7759999999999997E-2</v>
      </c>
      <c r="I129" s="12">
        <v>0.49495</v>
      </c>
      <c r="J129" s="12">
        <v>0.12474</v>
      </c>
      <c r="K129" s="12">
        <v>0.10460999999999999</v>
      </c>
      <c r="L129" s="12">
        <v>1.4618100000000001</v>
      </c>
      <c r="N129" s="26">
        <v>4.3319999999999999</v>
      </c>
      <c r="O129" s="26">
        <v>1.4618100000000001</v>
      </c>
      <c r="P129" s="27">
        <v>0.99355000000000004</v>
      </c>
      <c r="Q129" s="26">
        <v>1.1046400000000001</v>
      </c>
      <c r="R129" s="26">
        <v>4.7759999999999997E-2</v>
      </c>
      <c r="S129" s="26">
        <v>0.49495</v>
      </c>
      <c r="T129" s="12">
        <v>0.10460999999999999</v>
      </c>
      <c r="U129" s="26">
        <v>0.12474</v>
      </c>
      <c r="W129"/>
      <c r="X129"/>
      <c r="Y129"/>
      <c r="Z129"/>
      <c r="AA129"/>
      <c r="AB129"/>
      <c r="AC129"/>
      <c r="AD129"/>
      <c r="AE129"/>
    </row>
    <row r="130" spans="1:31" x14ac:dyDescent="0.45">
      <c r="A130" s="11" t="s">
        <v>146</v>
      </c>
      <c r="B130" s="17" t="s">
        <v>37</v>
      </c>
      <c r="C130" s="12">
        <v>129</v>
      </c>
      <c r="D130" s="12">
        <v>4.3070000000000004</v>
      </c>
      <c r="E130" s="12">
        <v>4.351E-2</v>
      </c>
      <c r="F130" s="12">
        <v>0.27107999999999999</v>
      </c>
      <c r="G130" s="12">
        <v>0.70904999999999996</v>
      </c>
      <c r="H130" s="12">
        <v>0.48246</v>
      </c>
      <c r="I130" s="12">
        <v>0.44017000000000001</v>
      </c>
      <c r="J130" s="12">
        <v>0.19034000000000001</v>
      </c>
      <c r="K130" s="12">
        <v>0.79588000000000003</v>
      </c>
      <c r="L130" s="12">
        <v>1.41805</v>
      </c>
      <c r="N130" s="26">
        <v>4.3070000000000004</v>
      </c>
      <c r="O130" s="26">
        <v>1.41805</v>
      </c>
      <c r="P130" s="27">
        <v>0.27107999999999999</v>
      </c>
      <c r="Q130" s="26">
        <v>0.70904999999999996</v>
      </c>
      <c r="R130" s="26">
        <v>0.48246</v>
      </c>
      <c r="S130" s="26">
        <v>0.44017000000000001</v>
      </c>
      <c r="T130" s="12">
        <v>0.79588000000000003</v>
      </c>
      <c r="U130" s="26">
        <v>0.19034000000000001</v>
      </c>
      <c r="W130" t="s">
        <v>255</v>
      </c>
      <c r="X130"/>
      <c r="Y130"/>
      <c r="Z130"/>
      <c r="AA130"/>
      <c r="AB130"/>
      <c r="AC130"/>
      <c r="AD130"/>
      <c r="AE130"/>
    </row>
    <row r="131" spans="1:31" ht="15.75" thickBot="1" x14ac:dyDescent="0.5">
      <c r="A131" s="11" t="s">
        <v>147</v>
      </c>
      <c r="B131" s="17" t="s">
        <v>45</v>
      </c>
      <c r="C131" s="12">
        <v>130</v>
      </c>
      <c r="D131" s="12">
        <v>4.2969999999999997</v>
      </c>
      <c r="E131" s="12">
        <v>4.2209999999999998E-2</v>
      </c>
      <c r="F131" s="12">
        <v>0.7419</v>
      </c>
      <c r="G131" s="12">
        <v>0.38562000000000002</v>
      </c>
      <c r="H131" s="12">
        <v>0.72926000000000002</v>
      </c>
      <c r="I131" s="12">
        <v>0.40577000000000002</v>
      </c>
      <c r="J131" s="12">
        <v>0.38330999999999998</v>
      </c>
      <c r="K131" s="12">
        <v>5.5469999999999998E-2</v>
      </c>
      <c r="L131" s="12">
        <v>1.59541</v>
      </c>
      <c r="N131" s="26">
        <v>4.2969999999999997</v>
      </c>
      <c r="O131" s="26">
        <v>1.59541</v>
      </c>
      <c r="P131" s="27">
        <v>0.7419</v>
      </c>
      <c r="Q131" s="26">
        <v>0.38562000000000002</v>
      </c>
      <c r="R131" s="26">
        <v>0.72926000000000002</v>
      </c>
      <c r="S131" s="26">
        <v>0.40577000000000002</v>
      </c>
      <c r="T131" s="12">
        <v>5.5469999999999998E-2</v>
      </c>
      <c r="U131" s="26">
        <v>0.38330999999999998</v>
      </c>
      <c r="W131"/>
      <c r="X131"/>
      <c r="Y131"/>
      <c r="Z131"/>
      <c r="AA131"/>
      <c r="AB131"/>
      <c r="AC131"/>
      <c r="AD131"/>
      <c r="AE131"/>
    </row>
    <row r="132" spans="1:31" x14ac:dyDescent="0.45">
      <c r="A132" s="11" t="s">
        <v>148</v>
      </c>
      <c r="B132" s="17" t="s">
        <v>87</v>
      </c>
      <c r="C132" s="12">
        <v>131</v>
      </c>
      <c r="D132" s="12">
        <v>4.2919999999999998</v>
      </c>
      <c r="E132" s="12">
        <v>6.13E-2</v>
      </c>
      <c r="F132" s="12">
        <v>1.6039999999999999E-2</v>
      </c>
      <c r="G132" s="12">
        <v>0.41133999999999998</v>
      </c>
      <c r="H132" s="12">
        <v>0.22561999999999999</v>
      </c>
      <c r="I132" s="12">
        <v>0.43053999999999998</v>
      </c>
      <c r="J132" s="12">
        <v>6.9769999999999999E-2</v>
      </c>
      <c r="K132" s="12">
        <v>0.33128000000000002</v>
      </c>
      <c r="L132" s="12">
        <v>2.8079100000000001</v>
      </c>
      <c r="N132" s="26">
        <v>4.2919999999999998</v>
      </c>
      <c r="O132" s="26">
        <v>2.8079100000000001</v>
      </c>
      <c r="P132" s="27">
        <v>1.6039999999999999E-2</v>
      </c>
      <c r="Q132" s="26">
        <v>0.41133999999999998</v>
      </c>
      <c r="R132" s="26">
        <v>0.22561999999999999</v>
      </c>
      <c r="S132" s="26">
        <v>0.43053999999999998</v>
      </c>
      <c r="T132" s="12">
        <v>0.33128000000000002</v>
      </c>
      <c r="U132" s="26">
        <v>6.9769999999999999E-2</v>
      </c>
      <c r="W132" s="45" t="s">
        <v>212</v>
      </c>
      <c r="X132" s="45"/>
      <c r="Y132"/>
      <c r="Z132"/>
      <c r="AA132"/>
      <c r="AB132"/>
      <c r="AC132"/>
      <c r="AD132"/>
      <c r="AE132"/>
    </row>
    <row r="133" spans="1:31" x14ac:dyDescent="0.45">
      <c r="A133" s="11" t="s">
        <v>149</v>
      </c>
      <c r="B133" s="17" t="s">
        <v>96</v>
      </c>
      <c r="C133" s="12">
        <v>132</v>
      </c>
      <c r="D133" s="12">
        <v>4.2709999999999999</v>
      </c>
      <c r="E133" s="12">
        <v>3.7510000000000002E-2</v>
      </c>
      <c r="F133" s="12">
        <v>0.83523999999999998</v>
      </c>
      <c r="G133" s="12">
        <v>1.01905</v>
      </c>
      <c r="H133" s="12">
        <v>0.70806000000000002</v>
      </c>
      <c r="I133" s="12">
        <v>0.53725999999999996</v>
      </c>
      <c r="J133" s="12">
        <v>9.1789999999999997E-2</v>
      </c>
      <c r="K133" s="12">
        <v>0.40827999999999998</v>
      </c>
      <c r="L133" s="12">
        <v>0.67108000000000001</v>
      </c>
      <c r="N133" s="26">
        <v>4.2709999999999999</v>
      </c>
      <c r="O133" s="26">
        <v>0.67108000000000001</v>
      </c>
      <c r="P133" s="27">
        <v>0.83523999999999998</v>
      </c>
      <c r="Q133" s="26">
        <v>1.01905</v>
      </c>
      <c r="R133" s="26">
        <v>0.70806000000000002</v>
      </c>
      <c r="S133" s="26">
        <v>0.53725999999999996</v>
      </c>
      <c r="T133" s="12">
        <v>0.40827999999999998</v>
      </c>
      <c r="U133" s="26">
        <v>9.1789999999999997E-2</v>
      </c>
      <c r="W133" s="20" t="s">
        <v>213</v>
      </c>
      <c r="X133" s="20">
        <v>0.47358757125091855</v>
      </c>
      <c r="Y133"/>
      <c r="Z133"/>
      <c r="AA133"/>
      <c r="AB133"/>
      <c r="AC133"/>
      <c r="AD133"/>
      <c r="AE133"/>
    </row>
    <row r="134" spans="1:31" x14ac:dyDescent="0.45">
      <c r="A134" s="11" t="s">
        <v>150</v>
      </c>
      <c r="B134" s="17" t="s">
        <v>87</v>
      </c>
      <c r="C134" s="12">
        <v>133</v>
      </c>
      <c r="D134" s="12">
        <v>4.2519999999999998</v>
      </c>
      <c r="E134" s="12">
        <v>4.6780000000000002E-2</v>
      </c>
      <c r="F134" s="12">
        <v>0.42249999999999999</v>
      </c>
      <c r="G134" s="12">
        <v>0.88766999999999996</v>
      </c>
      <c r="H134" s="12">
        <v>0.23402000000000001</v>
      </c>
      <c r="I134" s="12">
        <v>0.49308999999999997</v>
      </c>
      <c r="J134" s="12">
        <v>5.7860000000000002E-2</v>
      </c>
      <c r="K134" s="12">
        <v>0.20618</v>
      </c>
      <c r="L134" s="12">
        <v>1.9507099999999999</v>
      </c>
      <c r="N134" s="26">
        <v>4.2519999999999998</v>
      </c>
      <c r="O134" s="26">
        <v>1.9507099999999999</v>
      </c>
      <c r="P134" s="27">
        <v>0.42249999999999999</v>
      </c>
      <c r="Q134" s="26">
        <v>0.88766999999999996</v>
      </c>
      <c r="R134" s="26">
        <v>0.23402000000000001</v>
      </c>
      <c r="S134" s="26">
        <v>0.49308999999999997</v>
      </c>
      <c r="T134" s="12">
        <v>0.20618</v>
      </c>
      <c r="U134" s="26">
        <v>5.7860000000000002E-2</v>
      </c>
      <c r="W134" s="20" t="s">
        <v>214</v>
      </c>
      <c r="X134" s="20">
        <v>0.22428518764334385</v>
      </c>
      <c r="Y134"/>
      <c r="Z134"/>
      <c r="AA134"/>
      <c r="AB134"/>
      <c r="AC134"/>
      <c r="AD134"/>
      <c r="AE134"/>
    </row>
    <row r="135" spans="1:31" x14ac:dyDescent="0.45">
      <c r="A135" s="11" t="s">
        <v>151</v>
      </c>
      <c r="B135" s="17" t="s">
        <v>45</v>
      </c>
      <c r="C135" s="12">
        <v>134</v>
      </c>
      <c r="D135" s="12">
        <v>4.218</v>
      </c>
      <c r="E135" s="12">
        <v>4.8280000000000003E-2</v>
      </c>
      <c r="F135" s="12">
        <v>1.0121599999999999</v>
      </c>
      <c r="G135" s="12">
        <v>1.1061399999999999</v>
      </c>
      <c r="H135" s="12">
        <v>0.76649</v>
      </c>
      <c r="I135" s="12">
        <v>0.30586999999999998</v>
      </c>
      <c r="J135" s="12">
        <v>8.7200000000000003E-3</v>
      </c>
      <c r="K135" s="12">
        <v>0.11921</v>
      </c>
      <c r="L135" s="12">
        <v>0.89990999999999999</v>
      </c>
      <c r="N135" s="26">
        <v>4.218</v>
      </c>
      <c r="O135" s="26">
        <v>0.89990999999999999</v>
      </c>
      <c r="P135" s="27">
        <v>1.0121599999999999</v>
      </c>
      <c r="Q135" s="26">
        <v>1.1061399999999999</v>
      </c>
      <c r="R135" s="26">
        <v>0.76649</v>
      </c>
      <c r="S135" s="26">
        <v>0.30586999999999998</v>
      </c>
      <c r="T135" s="12">
        <v>0.11921</v>
      </c>
      <c r="U135" s="26">
        <v>8.7200000000000003E-3</v>
      </c>
      <c r="W135" s="20" t="s">
        <v>215</v>
      </c>
      <c r="X135" s="20">
        <v>0.19346208251658931</v>
      </c>
      <c r="Y135"/>
      <c r="Z135"/>
      <c r="AA135"/>
      <c r="AB135"/>
      <c r="AC135"/>
      <c r="AD135"/>
      <c r="AE135"/>
    </row>
    <row r="136" spans="1:31" x14ac:dyDescent="0.45">
      <c r="A136" s="11" t="s">
        <v>152</v>
      </c>
      <c r="B136" s="17" t="s">
        <v>22</v>
      </c>
      <c r="C136" s="12">
        <v>135</v>
      </c>
      <c r="D136" s="12">
        <v>4.194</v>
      </c>
      <c r="E136" s="12">
        <v>3.2599999999999997E-2</v>
      </c>
      <c r="F136" s="12">
        <v>0.88180000000000003</v>
      </c>
      <c r="G136" s="12">
        <v>0.747</v>
      </c>
      <c r="H136" s="12">
        <v>0.61712</v>
      </c>
      <c r="I136" s="12">
        <v>0.17288000000000001</v>
      </c>
      <c r="J136" s="12">
        <v>6.3240000000000005E-2</v>
      </c>
      <c r="K136" s="12">
        <v>0.11291</v>
      </c>
      <c r="L136" s="12">
        <v>1.59927</v>
      </c>
      <c r="N136" s="26">
        <v>4.194</v>
      </c>
      <c r="O136" s="26">
        <v>1.59927</v>
      </c>
      <c r="P136" s="27">
        <v>0.88180000000000003</v>
      </c>
      <c r="Q136" s="26">
        <v>0.747</v>
      </c>
      <c r="R136" s="26">
        <v>0.61712</v>
      </c>
      <c r="S136" s="26">
        <v>0.17288000000000001</v>
      </c>
      <c r="T136" s="12">
        <v>0.11291</v>
      </c>
      <c r="U136" s="26">
        <v>6.3240000000000005E-2</v>
      </c>
      <c r="W136" s="20" t="s">
        <v>4</v>
      </c>
      <c r="X136" s="20">
        <v>0.1137725165314703</v>
      </c>
      <c r="Y136"/>
      <c r="Z136"/>
      <c r="AA136"/>
      <c r="AB136"/>
      <c r="AC136"/>
      <c r="AD136"/>
      <c r="AE136"/>
    </row>
    <row r="137" spans="1:31" ht="15.75" thickBot="1" x14ac:dyDescent="0.5">
      <c r="A137" s="11" t="s">
        <v>153</v>
      </c>
      <c r="B137" s="17" t="s">
        <v>22</v>
      </c>
      <c r="C137" s="12">
        <v>136</v>
      </c>
      <c r="D137" s="12">
        <v>4.077</v>
      </c>
      <c r="E137" s="12">
        <v>4.367E-2</v>
      </c>
      <c r="F137" s="12">
        <v>0.54649000000000003</v>
      </c>
      <c r="G137" s="12">
        <v>0.68093000000000004</v>
      </c>
      <c r="H137" s="12">
        <v>0.40064</v>
      </c>
      <c r="I137" s="12">
        <v>0.35571000000000003</v>
      </c>
      <c r="J137" s="12">
        <v>7.8539999999999999E-2</v>
      </c>
      <c r="K137" s="12">
        <v>9.1310000000000002E-2</v>
      </c>
      <c r="L137" s="12">
        <v>1.92313</v>
      </c>
      <c r="N137" s="26">
        <v>4.077</v>
      </c>
      <c r="O137" s="26">
        <v>1.92313</v>
      </c>
      <c r="P137" s="27">
        <v>0.54649000000000003</v>
      </c>
      <c r="Q137" s="26">
        <v>0.68093000000000004</v>
      </c>
      <c r="R137" s="26">
        <v>0.40064</v>
      </c>
      <c r="S137" s="26">
        <v>0.35571000000000003</v>
      </c>
      <c r="T137" s="12">
        <v>9.1310000000000002E-2</v>
      </c>
      <c r="U137" s="26">
        <v>7.8539999999999999E-2</v>
      </c>
      <c r="W137" s="21" t="s">
        <v>216</v>
      </c>
      <c r="X137" s="21">
        <v>158</v>
      </c>
      <c r="Y137"/>
      <c r="Z137"/>
      <c r="AA137"/>
      <c r="AB137"/>
      <c r="AC137"/>
      <c r="AD137"/>
      <c r="AE137"/>
    </row>
    <row r="138" spans="1:31" x14ac:dyDescent="0.45">
      <c r="A138" s="11" t="s">
        <v>154</v>
      </c>
      <c r="B138" s="17" t="s">
        <v>87</v>
      </c>
      <c r="C138" s="12">
        <v>137</v>
      </c>
      <c r="D138" s="12">
        <v>4.0330000000000004</v>
      </c>
      <c r="E138" s="12">
        <v>4.7579999999999997E-2</v>
      </c>
      <c r="F138" s="12">
        <v>0.75778000000000001</v>
      </c>
      <c r="G138" s="12">
        <v>0.86040000000000005</v>
      </c>
      <c r="H138" s="12">
        <v>0.16683000000000001</v>
      </c>
      <c r="I138" s="12">
        <v>0.10384</v>
      </c>
      <c r="J138" s="12">
        <v>7.1220000000000006E-2</v>
      </c>
      <c r="K138" s="12">
        <v>0.12343999999999999</v>
      </c>
      <c r="L138" s="12">
        <v>1.94939</v>
      </c>
      <c r="N138" s="26">
        <v>4.0330000000000004</v>
      </c>
      <c r="O138" s="26">
        <v>1.94939</v>
      </c>
      <c r="P138" s="27">
        <v>0.75778000000000001</v>
      </c>
      <c r="Q138" s="26">
        <v>0.86040000000000005</v>
      </c>
      <c r="R138" s="26">
        <v>0.16683000000000001</v>
      </c>
      <c r="S138" s="26">
        <v>0.10384</v>
      </c>
      <c r="T138" s="12">
        <v>0.12343999999999999</v>
      </c>
      <c r="U138" s="26">
        <v>7.1220000000000006E-2</v>
      </c>
      <c r="W138"/>
      <c r="X138"/>
      <c r="Y138"/>
      <c r="Z138"/>
      <c r="AA138"/>
      <c r="AB138"/>
      <c r="AC138"/>
      <c r="AD138"/>
      <c r="AE138"/>
    </row>
    <row r="139" spans="1:31" ht="15.75" thickBot="1" x14ac:dyDescent="0.5">
      <c r="A139" s="11" t="s">
        <v>155</v>
      </c>
      <c r="B139" s="17" t="s">
        <v>87</v>
      </c>
      <c r="C139" s="12">
        <v>138</v>
      </c>
      <c r="D139" s="12">
        <v>3.9950000000000001</v>
      </c>
      <c r="E139" s="12">
        <v>5.602E-2</v>
      </c>
      <c r="F139" s="12">
        <v>0.26074000000000003</v>
      </c>
      <c r="G139" s="12">
        <v>1.0352600000000001</v>
      </c>
      <c r="H139" s="12">
        <v>0.20583000000000001</v>
      </c>
      <c r="I139" s="12">
        <v>0.38857000000000003</v>
      </c>
      <c r="J139" s="12">
        <v>0.12352</v>
      </c>
      <c r="K139" s="12">
        <v>0.18798000000000001</v>
      </c>
      <c r="L139" s="12">
        <v>1.7929299999999999</v>
      </c>
      <c r="N139" s="26">
        <v>3.9950000000000001</v>
      </c>
      <c r="O139" s="26">
        <v>1.7929299999999999</v>
      </c>
      <c r="P139" s="27">
        <v>0.26074000000000003</v>
      </c>
      <c r="Q139" s="26">
        <v>1.0352600000000001</v>
      </c>
      <c r="R139" s="26">
        <v>0.20583000000000001</v>
      </c>
      <c r="S139" s="26">
        <v>0.38857000000000003</v>
      </c>
      <c r="T139" s="12">
        <v>0.18798000000000001</v>
      </c>
      <c r="U139" s="26">
        <v>0.12352</v>
      </c>
      <c r="W139" t="s">
        <v>217</v>
      </c>
      <c r="X139"/>
      <c r="Y139"/>
      <c r="Z139"/>
      <c r="AA139"/>
      <c r="AB139"/>
      <c r="AC139"/>
      <c r="AD139"/>
      <c r="AE139"/>
    </row>
    <row r="140" spans="1:31" x14ac:dyDescent="0.45">
      <c r="A140" s="11" t="s">
        <v>156</v>
      </c>
      <c r="B140" s="17" t="s">
        <v>87</v>
      </c>
      <c r="C140" s="12">
        <v>139</v>
      </c>
      <c r="D140" s="12">
        <v>3.9889999999999999</v>
      </c>
      <c r="E140" s="12">
        <v>6.6820000000000004E-2</v>
      </c>
      <c r="F140" s="12">
        <v>0.67866000000000004</v>
      </c>
      <c r="G140" s="12">
        <v>0.66290000000000004</v>
      </c>
      <c r="H140" s="12">
        <v>0.31051000000000001</v>
      </c>
      <c r="I140" s="12">
        <v>0.41465999999999997</v>
      </c>
      <c r="J140" s="12">
        <v>0.11686000000000001</v>
      </c>
      <c r="K140" s="12">
        <v>0.12388</v>
      </c>
      <c r="L140" s="12">
        <v>1.6813499999999999</v>
      </c>
      <c r="N140" s="26">
        <v>3.9889999999999999</v>
      </c>
      <c r="O140" s="26">
        <v>1.6813499999999999</v>
      </c>
      <c r="P140" s="27">
        <v>0.67866000000000004</v>
      </c>
      <c r="Q140" s="26">
        <v>0.66290000000000004</v>
      </c>
      <c r="R140" s="26">
        <v>0.31051000000000001</v>
      </c>
      <c r="S140" s="26">
        <v>0.41465999999999997</v>
      </c>
      <c r="T140" s="12">
        <v>0.12388</v>
      </c>
      <c r="U140" s="26">
        <v>0.11686000000000001</v>
      </c>
      <c r="W140" s="22"/>
      <c r="X140" s="22" t="s">
        <v>222</v>
      </c>
      <c r="Y140" s="22" t="s">
        <v>223</v>
      </c>
      <c r="Z140" s="22" t="s">
        <v>224</v>
      </c>
      <c r="AA140" s="22" t="s">
        <v>225</v>
      </c>
      <c r="AB140" s="22" t="s">
        <v>226</v>
      </c>
      <c r="AC140"/>
      <c r="AD140"/>
      <c r="AE140"/>
    </row>
    <row r="141" spans="1:31" x14ac:dyDescent="0.45">
      <c r="A141" s="11" t="s">
        <v>157</v>
      </c>
      <c r="B141" s="17" t="s">
        <v>87</v>
      </c>
      <c r="C141" s="12">
        <v>140</v>
      </c>
      <c r="D141" s="12">
        <v>3.956</v>
      </c>
      <c r="E141" s="12">
        <v>4.7969999999999999E-2</v>
      </c>
      <c r="F141" s="12">
        <v>0.23905999999999999</v>
      </c>
      <c r="G141" s="12">
        <v>0.79273000000000005</v>
      </c>
      <c r="H141" s="12">
        <v>0.36314999999999997</v>
      </c>
      <c r="I141" s="12">
        <v>0.22917000000000001</v>
      </c>
      <c r="J141" s="12">
        <v>0.19900000000000001</v>
      </c>
      <c r="K141" s="12">
        <v>0.17441000000000001</v>
      </c>
      <c r="L141" s="12">
        <v>1.9581200000000001</v>
      </c>
      <c r="N141" s="26">
        <v>3.956</v>
      </c>
      <c r="O141" s="26">
        <v>1.9581200000000001</v>
      </c>
      <c r="P141" s="27">
        <v>0.23905999999999999</v>
      </c>
      <c r="Q141" s="26">
        <v>0.79273000000000005</v>
      </c>
      <c r="R141" s="26">
        <v>0.36314999999999997</v>
      </c>
      <c r="S141" s="26">
        <v>0.22917000000000001</v>
      </c>
      <c r="T141" s="12">
        <v>0.17441000000000001</v>
      </c>
      <c r="U141" s="26">
        <v>0.19900000000000001</v>
      </c>
      <c r="W141" s="20" t="s">
        <v>218</v>
      </c>
      <c r="X141" s="20">
        <v>6</v>
      </c>
      <c r="Y141" s="20">
        <v>0.56513237050604048</v>
      </c>
      <c r="Z141" s="20">
        <v>9.4188728417673409E-2</v>
      </c>
      <c r="AA141" s="20">
        <v>7.2765280045930094</v>
      </c>
      <c r="AB141" s="20">
        <v>7.6778596017944613E-7</v>
      </c>
      <c r="AC141"/>
      <c r="AD141"/>
      <c r="AE141"/>
    </row>
    <row r="142" spans="1:31" x14ac:dyDescent="0.45">
      <c r="A142" s="11" t="s">
        <v>158</v>
      </c>
      <c r="B142" s="17" t="s">
        <v>87</v>
      </c>
      <c r="C142" s="12">
        <v>141</v>
      </c>
      <c r="D142" s="12">
        <v>3.931</v>
      </c>
      <c r="E142" s="12">
        <v>4.317E-2</v>
      </c>
      <c r="F142" s="12">
        <v>0.21102000000000001</v>
      </c>
      <c r="G142" s="12">
        <v>1.1329899999999999</v>
      </c>
      <c r="H142" s="12">
        <v>0.33861000000000002</v>
      </c>
      <c r="I142" s="12">
        <v>0.45727000000000001</v>
      </c>
      <c r="J142" s="12">
        <v>7.2669999999999998E-2</v>
      </c>
      <c r="K142" s="12">
        <v>0.29065999999999997</v>
      </c>
      <c r="L142" s="12">
        <v>1.4276599999999999</v>
      </c>
      <c r="N142" s="26">
        <v>3.931</v>
      </c>
      <c r="O142" s="26">
        <v>1.4276599999999999</v>
      </c>
      <c r="P142" s="27">
        <v>0.21102000000000001</v>
      </c>
      <c r="Q142" s="26">
        <v>1.1329899999999999</v>
      </c>
      <c r="R142" s="26">
        <v>0.33861000000000002</v>
      </c>
      <c r="S142" s="26">
        <v>0.45727000000000001</v>
      </c>
      <c r="T142" s="12">
        <v>0.29065999999999997</v>
      </c>
      <c r="U142" s="26">
        <v>7.2669999999999998E-2</v>
      </c>
      <c r="W142" s="20" t="s">
        <v>219</v>
      </c>
      <c r="X142" s="20">
        <v>151</v>
      </c>
      <c r="Y142" s="20">
        <v>1.9545720132034561</v>
      </c>
      <c r="Z142" s="20">
        <v>1.2944185517903682E-2</v>
      </c>
      <c r="AA142" s="20"/>
      <c r="AB142" s="20"/>
      <c r="AC142"/>
      <c r="AD142"/>
      <c r="AE142"/>
    </row>
    <row r="143" spans="1:31" ht="15.75" thickBot="1" x14ac:dyDescent="0.5">
      <c r="A143" s="11" t="s">
        <v>159</v>
      </c>
      <c r="B143" s="17" t="s">
        <v>87</v>
      </c>
      <c r="C143" s="12">
        <v>142</v>
      </c>
      <c r="D143" s="12">
        <v>3.9039999999999999</v>
      </c>
      <c r="E143" s="12">
        <v>3.6080000000000001E-2</v>
      </c>
      <c r="F143" s="12">
        <v>0.36498000000000003</v>
      </c>
      <c r="G143" s="12">
        <v>0.97619</v>
      </c>
      <c r="H143" s="12">
        <v>0.43540000000000001</v>
      </c>
      <c r="I143" s="12">
        <v>0.36771999999999999</v>
      </c>
      <c r="J143" s="12">
        <v>0.10713</v>
      </c>
      <c r="K143" s="12">
        <v>0.20843</v>
      </c>
      <c r="L143" s="12">
        <v>1.4439500000000001</v>
      </c>
      <c r="N143" s="26">
        <v>3.9039999999999999</v>
      </c>
      <c r="O143" s="26">
        <v>1.4439500000000001</v>
      </c>
      <c r="P143" s="27">
        <v>0.36498000000000003</v>
      </c>
      <c r="Q143" s="26">
        <v>0.97619</v>
      </c>
      <c r="R143" s="26">
        <v>0.43540000000000001</v>
      </c>
      <c r="S143" s="26">
        <v>0.36771999999999999</v>
      </c>
      <c r="T143" s="12">
        <v>0.20843</v>
      </c>
      <c r="U143" s="26">
        <v>0.10713</v>
      </c>
      <c r="W143" s="21" t="s">
        <v>220</v>
      </c>
      <c r="X143" s="21">
        <v>157</v>
      </c>
      <c r="Y143" s="21">
        <v>2.5197043837094966</v>
      </c>
      <c r="Z143" s="21"/>
      <c r="AA143" s="21"/>
      <c r="AB143" s="21"/>
      <c r="AC143"/>
      <c r="AD143"/>
      <c r="AE143"/>
    </row>
    <row r="144" spans="1:31" ht="15.75" thickBot="1" x14ac:dyDescent="0.5">
      <c r="A144" s="11" t="s">
        <v>160</v>
      </c>
      <c r="B144" s="17" t="s">
        <v>87</v>
      </c>
      <c r="C144" s="12">
        <v>143</v>
      </c>
      <c r="D144" s="12">
        <v>3.8959999999999999</v>
      </c>
      <c r="E144" s="12">
        <v>4.5469999999999997E-2</v>
      </c>
      <c r="F144" s="12">
        <v>1.0602400000000001</v>
      </c>
      <c r="G144" s="12">
        <v>0.90527999999999997</v>
      </c>
      <c r="H144" s="12">
        <v>0.43371999999999999</v>
      </c>
      <c r="I144" s="12">
        <v>0.31913999999999998</v>
      </c>
      <c r="J144" s="12">
        <v>0.11090999999999999</v>
      </c>
      <c r="K144" s="12">
        <v>6.8220000000000003E-2</v>
      </c>
      <c r="L144" s="12">
        <v>0.99895</v>
      </c>
      <c r="N144" s="26">
        <v>3.8959999999999999</v>
      </c>
      <c r="O144" s="26">
        <v>0.99895</v>
      </c>
      <c r="P144" s="27">
        <v>1.0602400000000001</v>
      </c>
      <c r="Q144" s="26">
        <v>0.90527999999999997</v>
      </c>
      <c r="R144" s="26">
        <v>0.43371999999999999</v>
      </c>
      <c r="S144" s="26">
        <v>0.31913999999999998</v>
      </c>
      <c r="T144" s="12">
        <v>6.8220000000000003E-2</v>
      </c>
      <c r="U144" s="26">
        <v>0.11090999999999999</v>
      </c>
      <c r="W144"/>
      <c r="X144"/>
      <c r="Y144"/>
      <c r="Z144"/>
      <c r="AA144"/>
      <c r="AB144"/>
      <c r="AC144"/>
      <c r="AD144"/>
      <c r="AE144"/>
    </row>
    <row r="145" spans="1:31" x14ac:dyDescent="0.45">
      <c r="A145" s="11" t="s">
        <v>161</v>
      </c>
      <c r="B145" s="17" t="s">
        <v>87</v>
      </c>
      <c r="C145" s="12">
        <v>144</v>
      </c>
      <c r="D145" s="12">
        <v>3.8450000000000002</v>
      </c>
      <c r="E145" s="12">
        <v>3.6020000000000003E-2</v>
      </c>
      <c r="F145" s="12">
        <v>6.9400000000000003E-2</v>
      </c>
      <c r="G145" s="12">
        <v>0.77264999999999995</v>
      </c>
      <c r="H145" s="12">
        <v>0.29707</v>
      </c>
      <c r="I145" s="12">
        <v>0.47692000000000001</v>
      </c>
      <c r="J145" s="12">
        <v>0.15639</v>
      </c>
      <c r="K145" s="12">
        <v>0.19386999999999999</v>
      </c>
      <c r="L145" s="12">
        <v>1.8787700000000001</v>
      </c>
      <c r="N145" s="26">
        <v>3.8450000000000002</v>
      </c>
      <c r="O145" s="26">
        <v>1.8787700000000001</v>
      </c>
      <c r="P145" s="27">
        <v>6.9400000000000003E-2</v>
      </c>
      <c r="Q145" s="26">
        <v>0.77264999999999995</v>
      </c>
      <c r="R145" s="26">
        <v>0.29707</v>
      </c>
      <c r="S145" s="26">
        <v>0.47692000000000001</v>
      </c>
      <c r="T145" s="12">
        <v>0.19386999999999999</v>
      </c>
      <c r="U145" s="26">
        <v>0.15639</v>
      </c>
      <c r="W145" s="22"/>
      <c r="X145" s="22" t="s">
        <v>227</v>
      </c>
      <c r="Y145" s="22" t="s">
        <v>4</v>
      </c>
      <c r="Z145" s="22" t="s">
        <v>228</v>
      </c>
      <c r="AA145" s="22" t="s">
        <v>229</v>
      </c>
      <c r="AB145" s="22" t="s">
        <v>246</v>
      </c>
      <c r="AC145" s="22" t="s">
        <v>247</v>
      </c>
      <c r="AD145" s="22" t="s">
        <v>248</v>
      </c>
      <c r="AE145" s="22" t="s">
        <v>249</v>
      </c>
    </row>
    <row r="146" spans="1:31" x14ac:dyDescent="0.45">
      <c r="A146" s="11" t="s">
        <v>162</v>
      </c>
      <c r="B146" s="17" t="s">
        <v>37</v>
      </c>
      <c r="C146" s="12">
        <v>145</v>
      </c>
      <c r="D146" s="12">
        <v>3.819</v>
      </c>
      <c r="E146" s="12">
        <v>5.0689999999999999E-2</v>
      </c>
      <c r="F146" s="12">
        <v>0.46038000000000001</v>
      </c>
      <c r="G146" s="12">
        <v>0.62736000000000003</v>
      </c>
      <c r="H146" s="12">
        <v>0.61114000000000002</v>
      </c>
      <c r="I146" s="12">
        <v>0.66246000000000005</v>
      </c>
      <c r="J146" s="12">
        <v>7.2470000000000007E-2</v>
      </c>
      <c r="K146" s="12">
        <v>0.40359</v>
      </c>
      <c r="L146" s="12">
        <v>0.98194999999999999</v>
      </c>
      <c r="N146" s="26">
        <v>3.819</v>
      </c>
      <c r="O146" s="26">
        <v>0.98194999999999999</v>
      </c>
      <c r="P146" s="27">
        <v>0.46038000000000001</v>
      </c>
      <c r="Q146" s="26">
        <v>0.62736000000000003</v>
      </c>
      <c r="R146" s="26">
        <v>0.61114000000000002</v>
      </c>
      <c r="S146" s="26">
        <v>0.66246000000000005</v>
      </c>
      <c r="T146" s="12">
        <v>0.40359</v>
      </c>
      <c r="U146" s="26">
        <v>7.2470000000000007E-2</v>
      </c>
      <c r="W146" s="20" t="s">
        <v>221</v>
      </c>
      <c r="X146" s="20">
        <v>0.14466259701397788</v>
      </c>
      <c r="Y146" s="20">
        <v>4.8835248226843306E-2</v>
      </c>
      <c r="Z146" s="20">
        <v>2.9622578417541674</v>
      </c>
      <c r="AA146" s="20">
        <v>3.548719218657714E-3</v>
      </c>
      <c r="AB146" s="20">
        <v>4.8173966122999068E-2</v>
      </c>
      <c r="AC146" s="20">
        <v>0.24115122790495669</v>
      </c>
      <c r="AD146" s="20">
        <v>4.8173966122999068E-2</v>
      </c>
      <c r="AE146" s="20">
        <v>0.24115122790495669</v>
      </c>
    </row>
    <row r="147" spans="1:31" x14ac:dyDescent="0.45">
      <c r="A147" s="11" t="s">
        <v>163</v>
      </c>
      <c r="B147" s="17" t="s">
        <v>87</v>
      </c>
      <c r="C147" s="12">
        <v>146</v>
      </c>
      <c r="D147" s="12">
        <v>3.7810000000000001</v>
      </c>
      <c r="E147" s="12">
        <v>5.0610000000000002E-2</v>
      </c>
      <c r="F147" s="12">
        <v>0.28520000000000001</v>
      </c>
      <c r="G147" s="12">
        <v>1.00268</v>
      </c>
      <c r="H147" s="12">
        <v>0.38214999999999999</v>
      </c>
      <c r="I147" s="12">
        <v>0.32878000000000002</v>
      </c>
      <c r="J147" s="12">
        <v>5.747E-2</v>
      </c>
      <c r="K147" s="12">
        <v>0.34377000000000002</v>
      </c>
      <c r="L147" s="12">
        <v>1.38079</v>
      </c>
      <c r="N147" s="26">
        <v>3.7810000000000001</v>
      </c>
      <c r="O147" s="26">
        <v>1.38079</v>
      </c>
      <c r="P147" s="27">
        <v>0.28520000000000001</v>
      </c>
      <c r="Q147" s="26">
        <v>1.00268</v>
      </c>
      <c r="R147" s="26">
        <v>0.38214999999999999</v>
      </c>
      <c r="S147" s="26">
        <v>0.32878000000000002</v>
      </c>
      <c r="T147" s="12">
        <v>0.34377000000000002</v>
      </c>
      <c r="U147" s="26">
        <v>5.747E-2</v>
      </c>
      <c r="W147" s="20" t="s">
        <v>205</v>
      </c>
      <c r="X147" s="20">
        <v>0.17022256731318797</v>
      </c>
      <c r="Y147" s="20">
        <v>8.913136294311913E-2</v>
      </c>
      <c r="Z147" s="20">
        <v>1.9097942821969269</v>
      </c>
      <c r="AA147" s="20">
        <v>5.8055833095749063E-2</v>
      </c>
      <c r="AB147" s="20">
        <v>-5.8830836682527421E-3</v>
      </c>
      <c r="AC147" s="20">
        <v>0.34632821829462868</v>
      </c>
      <c r="AD147" s="20">
        <v>-5.8830836682527421E-3</v>
      </c>
      <c r="AE147" s="20">
        <v>0.34632821829462868</v>
      </c>
    </row>
    <row r="148" spans="1:31" x14ac:dyDescent="0.45">
      <c r="A148" s="11" t="s">
        <v>164</v>
      </c>
      <c r="B148" s="17" t="s">
        <v>87</v>
      </c>
      <c r="C148" s="12">
        <v>147</v>
      </c>
      <c r="D148" s="12">
        <v>3.681</v>
      </c>
      <c r="E148" s="12">
        <v>3.6330000000000001E-2</v>
      </c>
      <c r="F148" s="12">
        <v>0.20824000000000001</v>
      </c>
      <c r="G148" s="12">
        <v>0.66800999999999999</v>
      </c>
      <c r="H148" s="12">
        <v>0.46721000000000001</v>
      </c>
      <c r="I148" s="12">
        <v>0.19184000000000001</v>
      </c>
      <c r="J148" s="12">
        <v>8.1240000000000007E-2</v>
      </c>
      <c r="K148" s="12">
        <v>0.21332999999999999</v>
      </c>
      <c r="L148" s="12">
        <v>1.851</v>
      </c>
      <c r="N148" s="26">
        <v>3.681</v>
      </c>
      <c r="O148" s="26">
        <v>1.851</v>
      </c>
      <c r="P148" s="27">
        <v>0.20824000000000001</v>
      </c>
      <c r="Q148" s="26">
        <v>0.66800999999999999</v>
      </c>
      <c r="R148" s="26">
        <v>0.46721000000000001</v>
      </c>
      <c r="S148" s="26">
        <v>0.19184000000000001</v>
      </c>
      <c r="T148" s="12">
        <v>0.21332999999999999</v>
      </c>
      <c r="U148" s="26">
        <v>8.1240000000000007E-2</v>
      </c>
      <c r="W148" s="20" t="s">
        <v>206</v>
      </c>
      <c r="X148" s="20">
        <v>-2.6051875424874617E-2</v>
      </c>
      <c r="Y148" s="20">
        <v>1.6668113986602971E-2</v>
      </c>
      <c r="Z148" s="20">
        <v>-1.562976797843707</v>
      </c>
      <c r="AA148" s="20">
        <v>0.12015141685936058</v>
      </c>
      <c r="AB148" s="20">
        <v>-5.8984717101679469E-2</v>
      </c>
      <c r="AC148" s="20">
        <v>6.8809662519302359E-3</v>
      </c>
      <c r="AD148" s="20">
        <v>-5.8984717101679469E-2</v>
      </c>
      <c r="AE148" s="20">
        <v>6.8809662519302359E-3</v>
      </c>
    </row>
    <row r="149" spans="1:31" x14ac:dyDescent="0.45">
      <c r="A149" s="11" t="s">
        <v>165</v>
      </c>
      <c r="B149" s="17" t="s">
        <v>87</v>
      </c>
      <c r="C149" s="12">
        <v>148</v>
      </c>
      <c r="D149" s="12">
        <v>3.6779999999999999</v>
      </c>
      <c r="E149" s="12">
        <v>6.1120000000000001E-2</v>
      </c>
      <c r="F149" s="12">
        <v>7.85E-2</v>
      </c>
      <c r="G149" s="12">
        <v>0</v>
      </c>
      <c r="H149" s="12">
        <v>6.6989999999999994E-2</v>
      </c>
      <c r="I149" s="12">
        <v>0.48879</v>
      </c>
      <c r="J149" s="12">
        <v>8.2890000000000005E-2</v>
      </c>
      <c r="K149" s="12">
        <v>0.23835000000000001</v>
      </c>
      <c r="L149" s="12">
        <v>2.7223000000000002</v>
      </c>
      <c r="N149" s="26">
        <v>3.6779999999999999</v>
      </c>
      <c r="O149" s="26">
        <v>2.7223000000000002</v>
      </c>
      <c r="P149" s="27">
        <v>7.85E-2</v>
      </c>
      <c r="Q149" s="26">
        <v>0</v>
      </c>
      <c r="R149" s="26">
        <v>6.6989999999999994E-2</v>
      </c>
      <c r="S149" s="26">
        <v>0.48879</v>
      </c>
      <c r="T149" s="12">
        <v>0.23835000000000001</v>
      </c>
      <c r="U149" s="26">
        <v>8.2890000000000005E-2</v>
      </c>
      <c r="W149" s="20" t="s">
        <v>192</v>
      </c>
      <c r="X149" s="20">
        <v>-0.14359146019409455</v>
      </c>
      <c r="Y149" s="20">
        <v>4.4022415367909858E-2</v>
      </c>
      <c r="Z149" s="20">
        <v>-3.2617805950458036</v>
      </c>
      <c r="AA149" s="20">
        <v>1.3688235562856962E-3</v>
      </c>
      <c r="AB149" s="20">
        <v>-0.23057090110187706</v>
      </c>
      <c r="AC149" s="20">
        <v>-5.6612019286312057E-2</v>
      </c>
      <c r="AD149" s="20">
        <v>-0.23057090110187706</v>
      </c>
      <c r="AE149" s="20">
        <v>-5.6612019286312057E-2</v>
      </c>
    </row>
    <row r="150" spans="1:31" x14ac:dyDescent="0.45">
      <c r="A150" s="11" t="s">
        <v>166</v>
      </c>
      <c r="B150" s="17" t="s">
        <v>87</v>
      </c>
      <c r="C150" s="12">
        <v>149</v>
      </c>
      <c r="D150" s="12">
        <v>3.6669999999999998</v>
      </c>
      <c r="E150" s="12">
        <v>3.8300000000000001E-2</v>
      </c>
      <c r="F150" s="12">
        <v>0.34193000000000001</v>
      </c>
      <c r="G150" s="12">
        <v>0.76061999999999996</v>
      </c>
      <c r="H150" s="12">
        <v>0.15010000000000001</v>
      </c>
      <c r="I150" s="12">
        <v>0.23501</v>
      </c>
      <c r="J150" s="12">
        <v>5.2690000000000001E-2</v>
      </c>
      <c r="K150" s="12">
        <v>0.18386</v>
      </c>
      <c r="L150" s="12">
        <v>1.94296</v>
      </c>
      <c r="N150" s="26">
        <v>3.6669999999999998</v>
      </c>
      <c r="O150" s="26">
        <v>1.94296</v>
      </c>
      <c r="P150" s="27">
        <v>0.34193000000000001</v>
      </c>
      <c r="Q150" s="26">
        <v>0.76061999999999996</v>
      </c>
      <c r="R150" s="26">
        <v>0.15010000000000001</v>
      </c>
      <c r="S150" s="26">
        <v>0.23501</v>
      </c>
      <c r="T150" s="12">
        <v>0.18386</v>
      </c>
      <c r="U150" s="26">
        <v>5.2690000000000001E-2</v>
      </c>
      <c r="W150" s="20" t="s">
        <v>193</v>
      </c>
      <c r="X150" s="20">
        <v>2.9653434552839624E-2</v>
      </c>
      <c r="Y150" s="20">
        <v>4.6422501673077994E-2</v>
      </c>
      <c r="Z150" s="20">
        <v>0.63877286841774561</v>
      </c>
      <c r="AA150" s="20">
        <v>0.52393841217609749</v>
      </c>
      <c r="AB150" s="20">
        <v>-6.2068094293764239E-2</v>
      </c>
      <c r="AC150" s="20">
        <v>0.12137496339944349</v>
      </c>
      <c r="AD150" s="20">
        <v>-6.2068094293764239E-2</v>
      </c>
      <c r="AE150" s="20">
        <v>0.12137496339944349</v>
      </c>
    </row>
    <row r="151" spans="1:31" x14ac:dyDescent="0.45">
      <c r="A151" s="11" t="s">
        <v>167</v>
      </c>
      <c r="B151" s="17" t="s">
        <v>87</v>
      </c>
      <c r="C151" s="12">
        <v>150</v>
      </c>
      <c r="D151" s="12">
        <v>3.6560000000000001</v>
      </c>
      <c r="E151" s="12">
        <v>3.5900000000000001E-2</v>
      </c>
      <c r="F151" s="12">
        <v>0.17416999999999999</v>
      </c>
      <c r="G151" s="12">
        <v>0.46475</v>
      </c>
      <c r="H151" s="12">
        <v>0.24009</v>
      </c>
      <c r="I151" s="12">
        <v>0.37724999999999997</v>
      </c>
      <c r="J151" s="12">
        <v>0.12139</v>
      </c>
      <c r="K151" s="12">
        <v>0.28656999999999999</v>
      </c>
      <c r="L151" s="12">
        <v>1.9917199999999999</v>
      </c>
      <c r="N151" s="26">
        <v>3.6560000000000001</v>
      </c>
      <c r="O151" s="26">
        <v>1.9917199999999999</v>
      </c>
      <c r="P151" s="27">
        <v>0.17416999999999999</v>
      </c>
      <c r="Q151" s="26">
        <v>0.46475</v>
      </c>
      <c r="R151" s="26">
        <v>0.24009</v>
      </c>
      <c r="S151" s="26">
        <v>0.37724999999999997</v>
      </c>
      <c r="T151" s="12">
        <v>0.28656999999999999</v>
      </c>
      <c r="U151" s="26">
        <v>0.12139</v>
      </c>
      <c r="W151" s="20" t="s">
        <v>204</v>
      </c>
      <c r="X151" s="20">
        <v>0.14740483448321251</v>
      </c>
      <c r="Y151" s="20">
        <v>6.4193589055952988E-2</v>
      </c>
      <c r="Z151" s="20">
        <v>2.2962547608099961</v>
      </c>
      <c r="AA151" s="20">
        <v>2.3036775452458587E-2</v>
      </c>
      <c r="AB151" s="20">
        <v>2.0571210310449728E-2</v>
      </c>
      <c r="AC151" s="20">
        <v>0.27423845865597529</v>
      </c>
      <c r="AD151" s="20">
        <v>2.0571210310449728E-2</v>
      </c>
      <c r="AE151" s="20">
        <v>0.27423845865597529</v>
      </c>
    </row>
    <row r="152" spans="1:31" ht="15.75" thickBot="1" x14ac:dyDescent="0.5">
      <c r="A152" s="11" t="s">
        <v>168</v>
      </c>
      <c r="B152" s="17" t="s">
        <v>87</v>
      </c>
      <c r="C152" s="12">
        <v>151</v>
      </c>
      <c r="D152" s="12">
        <v>3.6549999999999998</v>
      </c>
      <c r="E152" s="12">
        <v>5.1409999999999997E-2</v>
      </c>
      <c r="F152" s="12">
        <v>0.46533999999999998</v>
      </c>
      <c r="G152" s="12">
        <v>0.77115</v>
      </c>
      <c r="H152" s="12">
        <v>0.15185000000000001</v>
      </c>
      <c r="I152" s="12">
        <v>0.46866000000000002</v>
      </c>
      <c r="J152" s="12">
        <v>0.17921999999999999</v>
      </c>
      <c r="K152" s="12">
        <v>0.20165</v>
      </c>
      <c r="L152" s="12">
        <v>1.41723</v>
      </c>
      <c r="N152" s="26">
        <v>3.6549999999999998</v>
      </c>
      <c r="O152" s="26">
        <v>1.41723</v>
      </c>
      <c r="P152" s="27">
        <v>0.46533999999999998</v>
      </c>
      <c r="Q152" s="26">
        <v>0.77115</v>
      </c>
      <c r="R152" s="26">
        <v>0.15185000000000001</v>
      </c>
      <c r="S152" s="26">
        <v>0.46866000000000002</v>
      </c>
      <c r="T152" s="12">
        <v>0.20165</v>
      </c>
      <c r="U152" s="26">
        <v>0.17921999999999999</v>
      </c>
      <c r="W152" s="21" t="s">
        <v>5</v>
      </c>
      <c r="X152" s="21">
        <v>0.28489077625420328</v>
      </c>
      <c r="Y152" s="21">
        <v>7.6242810313668377E-2</v>
      </c>
      <c r="Z152" s="21">
        <v>3.7366248054359779</v>
      </c>
      <c r="AA152" s="21">
        <v>2.6395972626485275E-4</v>
      </c>
      <c r="AB152" s="21">
        <v>0.13425031368760221</v>
      </c>
      <c r="AC152" s="21">
        <v>0.43553123882080436</v>
      </c>
      <c r="AD152" s="21">
        <v>0.13425031368760221</v>
      </c>
      <c r="AE152" s="21">
        <v>0.43553123882080436</v>
      </c>
    </row>
    <row r="153" spans="1:31" x14ac:dyDescent="0.45">
      <c r="A153" s="11" t="s">
        <v>169</v>
      </c>
      <c r="B153" s="17" t="s">
        <v>87</v>
      </c>
      <c r="C153" s="12">
        <v>152</v>
      </c>
      <c r="D153" s="12">
        <v>3.5870000000000002</v>
      </c>
      <c r="E153" s="12">
        <v>4.3240000000000001E-2</v>
      </c>
      <c r="F153" s="12">
        <v>0.25812000000000002</v>
      </c>
      <c r="G153" s="12">
        <v>0.85187999999999997</v>
      </c>
      <c r="H153" s="12">
        <v>0.27124999999999999</v>
      </c>
      <c r="I153" s="12">
        <v>0.39493</v>
      </c>
      <c r="J153" s="12">
        <v>0.12831999999999999</v>
      </c>
      <c r="K153" s="12">
        <v>0.21747</v>
      </c>
      <c r="L153" s="12">
        <v>1.4649399999999999</v>
      </c>
      <c r="N153" s="26">
        <v>3.5870000000000002</v>
      </c>
      <c r="O153" s="26">
        <v>1.4649399999999999</v>
      </c>
      <c r="P153" s="27">
        <v>0.25812000000000002</v>
      </c>
      <c r="Q153" s="26">
        <v>0.85187999999999997</v>
      </c>
      <c r="R153" s="26">
        <v>0.27124999999999999</v>
      </c>
      <c r="S153" s="26">
        <v>0.39493</v>
      </c>
      <c r="T153" s="12">
        <v>0.21747</v>
      </c>
      <c r="U153" s="26">
        <v>0.12831999999999999</v>
      </c>
      <c r="W153"/>
      <c r="X153"/>
      <c r="Y153"/>
      <c r="Z153"/>
      <c r="AA153"/>
      <c r="AB153"/>
      <c r="AC153"/>
      <c r="AD153"/>
      <c r="AE153"/>
    </row>
    <row r="154" spans="1:31" x14ac:dyDescent="0.45">
      <c r="A154" s="11" t="s">
        <v>170</v>
      </c>
      <c r="B154" s="17" t="s">
        <v>96</v>
      </c>
      <c r="C154" s="12">
        <v>153</v>
      </c>
      <c r="D154" s="12">
        <v>3.5750000000000002</v>
      </c>
      <c r="E154" s="12">
        <v>3.0839999999999999E-2</v>
      </c>
      <c r="F154" s="12">
        <v>0.31981999999999999</v>
      </c>
      <c r="G154" s="12">
        <v>0.30285000000000001</v>
      </c>
      <c r="H154" s="12">
        <v>0.30335000000000001</v>
      </c>
      <c r="I154" s="12">
        <v>0.23413999999999999</v>
      </c>
      <c r="J154" s="12">
        <v>9.7189999999999999E-2</v>
      </c>
      <c r="K154" s="12">
        <v>0.36509999999999998</v>
      </c>
      <c r="L154" s="12">
        <v>1.9520999999999999</v>
      </c>
      <c r="N154" s="26">
        <v>3.5750000000000002</v>
      </c>
      <c r="O154" s="26">
        <v>1.9520999999999999</v>
      </c>
      <c r="P154" s="27">
        <v>0.31981999999999999</v>
      </c>
      <c r="Q154" s="26">
        <v>0.30285000000000001</v>
      </c>
      <c r="R154" s="26">
        <v>0.30335000000000001</v>
      </c>
      <c r="S154" s="26">
        <v>0.23413999999999999</v>
      </c>
      <c r="T154" s="12">
        <v>0.36509999999999998</v>
      </c>
      <c r="U154" s="26">
        <v>9.7189999999999999E-2</v>
      </c>
      <c r="W154" t="s">
        <v>256</v>
      </c>
      <c r="X154"/>
      <c r="Y154"/>
      <c r="Z154"/>
      <c r="AA154"/>
      <c r="AB154"/>
      <c r="AC154"/>
      <c r="AD154"/>
      <c r="AE154"/>
    </row>
    <row r="155" spans="1:31" ht="15.75" thickBot="1" x14ac:dyDescent="0.5">
      <c r="A155" s="11" t="s">
        <v>171</v>
      </c>
      <c r="B155" s="17" t="s">
        <v>87</v>
      </c>
      <c r="C155" s="12">
        <v>154</v>
      </c>
      <c r="D155" s="12">
        <v>3.4649999999999999</v>
      </c>
      <c r="E155" s="12">
        <v>3.4639999999999997E-2</v>
      </c>
      <c r="F155" s="12">
        <v>0.22208</v>
      </c>
      <c r="G155" s="12">
        <v>0.77370000000000005</v>
      </c>
      <c r="H155" s="12">
        <v>0.42864000000000002</v>
      </c>
      <c r="I155" s="12">
        <v>0.59201000000000004</v>
      </c>
      <c r="J155" s="12">
        <v>0.55191000000000001</v>
      </c>
      <c r="K155" s="12">
        <v>0.22628000000000001</v>
      </c>
      <c r="L155" s="12">
        <v>0.67042000000000002</v>
      </c>
      <c r="N155" s="26">
        <v>3.4649999999999999</v>
      </c>
      <c r="O155" s="26">
        <v>0.67042000000000002</v>
      </c>
      <c r="P155" s="27">
        <v>0.22208</v>
      </c>
      <c r="Q155" s="26">
        <v>0.77370000000000005</v>
      </c>
      <c r="R155" s="26">
        <v>0.42864000000000002</v>
      </c>
      <c r="S155" s="26">
        <v>0.59201000000000004</v>
      </c>
      <c r="T155" s="12">
        <v>0.22628000000000001</v>
      </c>
      <c r="U155" s="26">
        <v>0.55191000000000001</v>
      </c>
      <c r="W155"/>
      <c r="X155"/>
      <c r="Y155"/>
      <c r="Z155"/>
      <c r="AA155"/>
      <c r="AB155"/>
      <c r="AC155"/>
      <c r="AD155"/>
      <c r="AE155"/>
    </row>
    <row r="156" spans="1:31" x14ac:dyDescent="0.45">
      <c r="A156" s="11" t="s">
        <v>172</v>
      </c>
      <c r="B156" s="17" t="s">
        <v>87</v>
      </c>
      <c r="C156" s="12">
        <v>155</v>
      </c>
      <c r="D156" s="12">
        <v>3.34</v>
      </c>
      <c r="E156" s="12">
        <v>3.6560000000000002E-2</v>
      </c>
      <c r="F156" s="12">
        <v>0.28665000000000002</v>
      </c>
      <c r="G156" s="12">
        <v>0.35386000000000001</v>
      </c>
      <c r="H156" s="12">
        <v>0.31909999999999999</v>
      </c>
      <c r="I156" s="12">
        <v>0.48449999999999999</v>
      </c>
      <c r="J156" s="12">
        <v>8.0100000000000005E-2</v>
      </c>
      <c r="K156" s="12">
        <v>0.18260000000000001</v>
      </c>
      <c r="L156" s="12">
        <v>1.6332800000000001</v>
      </c>
      <c r="N156" s="26">
        <v>3.34</v>
      </c>
      <c r="O156" s="26">
        <v>1.6332800000000001</v>
      </c>
      <c r="P156" s="27">
        <v>0.28665000000000002</v>
      </c>
      <c r="Q156" s="26">
        <v>0.35386000000000001</v>
      </c>
      <c r="R156" s="26">
        <v>0.31909999999999999</v>
      </c>
      <c r="S156" s="26">
        <v>0.48449999999999999</v>
      </c>
      <c r="T156" s="12">
        <v>0.18260000000000001</v>
      </c>
      <c r="U156" s="26">
        <v>8.0100000000000005E-2</v>
      </c>
      <c r="W156" s="45" t="s">
        <v>212</v>
      </c>
      <c r="X156" s="45"/>
      <c r="Y156"/>
      <c r="Z156"/>
      <c r="AA156"/>
      <c r="AB156"/>
      <c r="AC156"/>
      <c r="AD156"/>
      <c r="AE156"/>
    </row>
    <row r="157" spans="1:31" x14ac:dyDescent="0.45">
      <c r="A157" s="11" t="s">
        <v>173</v>
      </c>
      <c r="B157" s="17" t="s">
        <v>22</v>
      </c>
      <c r="C157" s="12">
        <v>156</v>
      </c>
      <c r="D157" s="12">
        <v>3.0059999999999998</v>
      </c>
      <c r="E157" s="12">
        <v>5.015E-2</v>
      </c>
      <c r="F157" s="12">
        <v>0.66320000000000001</v>
      </c>
      <c r="G157" s="12">
        <v>0.47488999999999998</v>
      </c>
      <c r="H157" s="12">
        <v>0.72192999999999996</v>
      </c>
      <c r="I157" s="12">
        <v>0.15684000000000001</v>
      </c>
      <c r="J157" s="12">
        <v>0.18906000000000001</v>
      </c>
      <c r="K157" s="12">
        <v>0.47178999999999999</v>
      </c>
      <c r="L157" s="12">
        <v>0.32857999999999998</v>
      </c>
      <c r="N157" s="26">
        <v>3.0059999999999998</v>
      </c>
      <c r="O157" s="26">
        <v>0.32857999999999998</v>
      </c>
      <c r="P157" s="27">
        <v>0.66320000000000001</v>
      </c>
      <c r="Q157" s="26">
        <v>0.47488999999999998</v>
      </c>
      <c r="R157" s="26">
        <v>0.72192999999999996</v>
      </c>
      <c r="S157" s="26">
        <v>0.15684000000000001</v>
      </c>
      <c r="T157" s="12">
        <v>0.47178999999999999</v>
      </c>
      <c r="U157" s="26">
        <v>0.18906000000000001</v>
      </c>
      <c r="W157" s="20" t="s">
        <v>213</v>
      </c>
      <c r="X157" s="20">
        <v>0.54470347860935941</v>
      </c>
      <c r="Y157"/>
      <c r="Z157"/>
      <c r="AA157"/>
      <c r="AB157"/>
      <c r="AC157"/>
      <c r="AD157"/>
      <c r="AE157"/>
    </row>
    <row r="158" spans="1:31" x14ac:dyDescent="0.45">
      <c r="A158" s="11" t="s">
        <v>174</v>
      </c>
      <c r="B158" s="17" t="s">
        <v>87</v>
      </c>
      <c r="C158" s="12">
        <v>157</v>
      </c>
      <c r="D158" s="12">
        <v>2.9049999999999998</v>
      </c>
      <c r="E158" s="12">
        <v>8.6580000000000004E-2</v>
      </c>
      <c r="F158" s="12">
        <v>1.5299999999999999E-2</v>
      </c>
      <c r="G158" s="12">
        <v>0.41587000000000002</v>
      </c>
      <c r="H158" s="12">
        <v>0.22395999999999999</v>
      </c>
      <c r="I158" s="12">
        <v>0.11849999999999999</v>
      </c>
      <c r="J158" s="12">
        <v>0.10062</v>
      </c>
      <c r="K158" s="12">
        <v>0.19727</v>
      </c>
      <c r="L158" s="12">
        <v>1.8330200000000001</v>
      </c>
      <c r="N158" s="26">
        <v>2.9049999999999998</v>
      </c>
      <c r="O158" s="26">
        <v>1.8330200000000001</v>
      </c>
      <c r="P158" s="27">
        <v>1.5299999999999999E-2</v>
      </c>
      <c r="Q158" s="26">
        <v>0.41587000000000002</v>
      </c>
      <c r="R158" s="26">
        <v>0.22395999999999999</v>
      </c>
      <c r="S158" s="26">
        <v>0.11849999999999999</v>
      </c>
      <c r="T158" s="12">
        <v>0.19727</v>
      </c>
      <c r="U158" s="26">
        <v>0.10062</v>
      </c>
      <c r="W158" s="20" t="s">
        <v>214</v>
      </c>
      <c r="X158" s="20">
        <v>0.29670187960913685</v>
      </c>
      <c r="Y158"/>
      <c r="Z158"/>
      <c r="AA158"/>
      <c r="AB158"/>
      <c r="AC158"/>
      <c r="AD158"/>
      <c r="AE158"/>
    </row>
    <row r="159" spans="1:31" x14ac:dyDescent="0.45">
      <c r="A159" s="11" t="s">
        <v>175</v>
      </c>
      <c r="B159" s="17" t="s">
        <v>87</v>
      </c>
      <c r="C159" s="12">
        <v>158</v>
      </c>
      <c r="D159" s="12">
        <v>2.839</v>
      </c>
      <c r="E159" s="12">
        <v>6.7269999999999996E-2</v>
      </c>
      <c r="F159" s="12">
        <v>0.20868</v>
      </c>
      <c r="G159" s="12">
        <v>0.13994999999999999</v>
      </c>
      <c r="H159" s="12">
        <v>0.28443000000000002</v>
      </c>
      <c r="I159" s="12">
        <v>0.36453000000000002</v>
      </c>
      <c r="J159" s="12">
        <v>0.10731</v>
      </c>
      <c r="K159" s="12">
        <v>0.16681000000000001</v>
      </c>
      <c r="L159" s="12">
        <v>1.5672600000000001</v>
      </c>
      <c r="N159" s="26">
        <v>2.839</v>
      </c>
      <c r="O159" s="26">
        <v>1.5672600000000001</v>
      </c>
      <c r="P159" s="27">
        <v>0.20868</v>
      </c>
      <c r="Q159" s="26">
        <v>0.13994999999999999</v>
      </c>
      <c r="R159" s="26">
        <v>0.28443000000000002</v>
      </c>
      <c r="S159" s="26">
        <v>0.36453000000000002</v>
      </c>
      <c r="T159" s="12">
        <v>0.16681000000000001</v>
      </c>
      <c r="U159" s="26">
        <v>0.10731</v>
      </c>
      <c r="W159" s="20" t="s">
        <v>215</v>
      </c>
      <c r="X159" s="20">
        <v>0.26875625893135419</v>
      </c>
      <c r="Y159"/>
      <c r="Z159"/>
      <c r="AA159"/>
      <c r="AB159"/>
      <c r="AC159"/>
      <c r="AD159"/>
      <c r="AE159"/>
    </row>
    <row r="160" spans="1:31" x14ac:dyDescent="0.45">
      <c r="B160" s="17"/>
      <c r="W160" s="20" t="s">
        <v>4</v>
      </c>
      <c r="X160" s="20">
        <v>0.10264448636687906</v>
      </c>
      <c r="Y160"/>
      <c r="Z160"/>
      <c r="AA160"/>
      <c r="AB160"/>
      <c r="AC160"/>
      <c r="AD160"/>
      <c r="AE160"/>
    </row>
    <row r="161" spans="1:38" ht="15.75" thickBot="1" x14ac:dyDescent="0.5">
      <c r="A161" s="4"/>
      <c r="B161" s="17"/>
      <c r="W161" s="21" t="s">
        <v>216</v>
      </c>
      <c r="X161" s="21">
        <v>158</v>
      </c>
      <c r="Y161"/>
      <c r="Z161"/>
      <c r="AA161"/>
      <c r="AB161"/>
      <c r="AC161"/>
      <c r="AD161"/>
      <c r="AE161"/>
    </row>
    <row r="162" spans="1:38" x14ac:dyDescent="0.45">
      <c r="B162" s="17"/>
      <c r="W162"/>
      <c r="X162"/>
      <c r="Y162"/>
      <c r="Z162"/>
      <c r="AA162"/>
      <c r="AB162"/>
      <c r="AC162"/>
      <c r="AD162"/>
      <c r="AE162"/>
    </row>
    <row r="163" spans="1:38" ht="15.75" thickBot="1" x14ac:dyDescent="0.5">
      <c r="W163" t="s">
        <v>217</v>
      </c>
      <c r="X163"/>
      <c r="Y163"/>
      <c r="Z163"/>
      <c r="AA163"/>
      <c r="AB163"/>
      <c r="AC163"/>
      <c r="AD163"/>
      <c r="AE163"/>
    </row>
    <row r="164" spans="1:38" x14ac:dyDescent="0.45">
      <c r="W164" s="22"/>
      <c r="X164" s="22" t="s">
        <v>222</v>
      </c>
      <c r="Y164" s="22" t="s">
        <v>223</v>
      </c>
      <c r="Z164" s="22" t="s">
        <v>224</v>
      </c>
      <c r="AA164" s="22" t="s">
        <v>225</v>
      </c>
      <c r="AB164" s="22" t="s">
        <v>226</v>
      </c>
      <c r="AC164"/>
      <c r="AD164"/>
      <c r="AE164"/>
    </row>
    <row r="165" spans="1:38" x14ac:dyDescent="0.45">
      <c r="W165" s="20" t="s">
        <v>218</v>
      </c>
      <c r="X165" s="20">
        <v>6</v>
      </c>
      <c r="Y165" s="20">
        <v>0.67116459675813789</v>
      </c>
      <c r="Z165" s="20">
        <v>0.11186076612635631</v>
      </c>
      <c r="AA165" s="20">
        <v>10.617115398156862</v>
      </c>
      <c r="AB165" s="20">
        <v>7.9889513315249742E-10</v>
      </c>
      <c r="AC165"/>
      <c r="AD165"/>
      <c r="AE165"/>
    </row>
    <row r="166" spans="1:38" x14ac:dyDescent="0.45">
      <c r="W166" s="20" t="s">
        <v>219</v>
      </c>
      <c r="X166" s="20">
        <v>151</v>
      </c>
      <c r="Y166" s="20">
        <v>1.5909194778095836</v>
      </c>
      <c r="Z166" s="20">
        <v>1.0535890581520421E-2</v>
      </c>
      <c r="AA166" s="20"/>
      <c r="AB166" s="20"/>
      <c r="AC166"/>
      <c r="AD166"/>
      <c r="AE166"/>
      <c r="AL166"/>
    </row>
    <row r="167" spans="1:38" ht="15.75" thickBot="1" x14ac:dyDescent="0.5">
      <c r="W167" s="21" t="s">
        <v>220</v>
      </c>
      <c r="X167" s="21">
        <v>157</v>
      </c>
      <c r="Y167" s="21">
        <v>2.2620840745677215</v>
      </c>
      <c r="Z167" s="21"/>
      <c r="AA167" s="21"/>
      <c r="AB167" s="21"/>
      <c r="AC167"/>
      <c r="AD167"/>
      <c r="AE167"/>
      <c r="AL167"/>
    </row>
    <row r="168" spans="1:38" ht="15.75" thickBot="1" x14ac:dyDescent="0.5">
      <c r="W168"/>
      <c r="X168"/>
      <c r="Y168"/>
      <c r="Z168"/>
      <c r="AA168"/>
      <c r="AB168"/>
      <c r="AC168"/>
      <c r="AD168"/>
      <c r="AE168"/>
      <c r="AL168"/>
    </row>
    <row r="169" spans="1:38" x14ac:dyDescent="0.45">
      <c r="W169" s="22"/>
      <c r="X169" s="22" t="s">
        <v>227</v>
      </c>
      <c r="Y169" s="22" t="s">
        <v>4</v>
      </c>
      <c r="Z169" s="22" t="s">
        <v>228</v>
      </c>
      <c r="AA169" s="22" t="s">
        <v>229</v>
      </c>
      <c r="AB169" s="22" t="s">
        <v>246</v>
      </c>
      <c r="AC169" s="22" t="s">
        <v>247</v>
      </c>
      <c r="AD169" s="22" t="s">
        <v>248</v>
      </c>
      <c r="AE169" s="22" t="s">
        <v>249</v>
      </c>
    </row>
    <row r="170" spans="1:38" x14ac:dyDescent="0.45">
      <c r="W170" s="20" t="s">
        <v>221</v>
      </c>
      <c r="X170" s="20">
        <v>-2.2164821841796287E-3</v>
      </c>
      <c r="Y170" s="20">
        <v>4.5320440474589066E-2</v>
      </c>
      <c r="Z170" s="20">
        <v>-4.8906898542223978E-2</v>
      </c>
      <c r="AA170" s="20">
        <v>0.96105812031313687</v>
      </c>
      <c r="AB170" s="20">
        <v>-9.1760559700827582E-2</v>
      </c>
      <c r="AC170" s="20">
        <v>8.7327595332468311E-2</v>
      </c>
      <c r="AD170" s="20">
        <v>-9.1760559700827582E-2</v>
      </c>
      <c r="AE170" s="20">
        <v>8.7327595332468311E-2</v>
      </c>
    </row>
    <row r="171" spans="1:38" x14ac:dyDescent="0.45">
      <c r="W171" s="20" t="s">
        <v>206</v>
      </c>
      <c r="X171" s="20">
        <v>-7.4732656780916989E-3</v>
      </c>
      <c r="Y171" s="20">
        <v>1.5146763782236701E-2</v>
      </c>
      <c r="Z171" s="20">
        <v>-0.49339025718853141</v>
      </c>
      <c r="AA171" s="20">
        <v>0.6224536857690266</v>
      </c>
      <c r="AB171" s="20">
        <v>-3.7400225258359475E-2</v>
      </c>
      <c r="AC171" s="20">
        <v>2.2453693902176074E-2</v>
      </c>
      <c r="AD171" s="20">
        <v>-3.7400225258359475E-2</v>
      </c>
      <c r="AE171" s="20">
        <v>2.2453693902176074E-2</v>
      </c>
    </row>
    <row r="172" spans="1:38" x14ac:dyDescent="0.45">
      <c r="W172" s="20" t="s">
        <v>192</v>
      </c>
      <c r="X172" s="20">
        <v>0.10730235747565835</v>
      </c>
      <c r="Y172" s="20">
        <v>4.0153457244020245E-2</v>
      </c>
      <c r="Z172" s="20">
        <v>2.6723068159127963</v>
      </c>
      <c r="AA172" s="20">
        <v>8.3607524459269004E-3</v>
      </c>
      <c r="AB172" s="20">
        <v>2.7967199865353606E-2</v>
      </c>
      <c r="AC172" s="20">
        <v>0.1866375150859631</v>
      </c>
      <c r="AD172" s="20">
        <v>2.7967199865353606E-2</v>
      </c>
      <c r="AE172" s="20">
        <v>0.1866375150859631</v>
      </c>
    </row>
    <row r="173" spans="1:38" x14ac:dyDescent="0.45">
      <c r="W173" s="20" t="s">
        <v>193</v>
      </c>
      <c r="X173" s="20">
        <v>-6.6111270557037666E-2</v>
      </c>
      <c r="Y173" s="20">
        <v>4.1591968741892762E-2</v>
      </c>
      <c r="Z173" s="20">
        <v>-1.5895201058479418</v>
      </c>
      <c r="AA173" s="20">
        <v>0.1140345871136102</v>
      </c>
      <c r="AB173" s="20">
        <v>-0.14828863763673866</v>
      </c>
      <c r="AC173" s="20">
        <v>1.6066096522663317E-2</v>
      </c>
      <c r="AD173" s="20">
        <v>-0.14828863763673866</v>
      </c>
      <c r="AE173" s="20">
        <v>1.6066096522663317E-2</v>
      </c>
    </row>
    <row r="174" spans="1:38" x14ac:dyDescent="0.45">
      <c r="W174" s="20" t="s">
        <v>204</v>
      </c>
      <c r="X174" s="20">
        <v>-6.4857810480694611E-2</v>
      </c>
      <c r="Y174" s="20">
        <v>5.8680447930730961E-2</v>
      </c>
      <c r="Z174" s="20">
        <v>-1.1052712235130804</v>
      </c>
      <c r="AA174" s="20">
        <v>0.27080004422837806</v>
      </c>
      <c r="AB174" s="20">
        <v>-0.18079857635138732</v>
      </c>
      <c r="AC174" s="20">
        <v>5.1082955389998103E-2</v>
      </c>
      <c r="AD174" s="20">
        <v>-0.18079857635138732</v>
      </c>
      <c r="AE174" s="20">
        <v>5.1082955389998103E-2</v>
      </c>
    </row>
    <row r="175" spans="1:38" x14ac:dyDescent="0.45">
      <c r="W175" s="20" t="s">
        <v>5</v>
      </c>
      <c r="X175" s="20">
        <v>0.33608424670725462</v>
      </c>
      <c r="Y175" s="20">
        <v>6.648998673209007E-2</v>
      </c>
      <c r="Z175" s="20">
        <v>5.0546595543994934</v>
      </c>
      <c r="AA175" s="20">
        <v>1.2313481458167596E-6</v>
      </c>
      <c r="AB175" s="20">
        <v>0.20471340247732217</v>
      </c>
      <c r="AC175" s="20">
        <v>0.46745509093718707</v>
      </c>
      <c r="AD175" s="20">
        <v>0.20471340247732217</v>
      </c>
      <c r="AE175" s="20">
        <v>0.46745509093718707</v>
      </c>
    </row>
    <row r="176" spans="1:38" ht="15.75" thickBot="1" x14ac:dyDescent="0.5">
      <c r="W176" s="21" t="s">
        <v>6</v>
      </c>
      <c r="X176" s="21">
        <v>0.13855227439661205</v>
      </c>
      <c r="Y176" s="21">
        <v>7.2548271658468264E-2</v>
      </c>
      <c r="Z176" s="21">
        <v>1.9097942821969269</v>
      </c>
      <c r="AA176" s="21">
        <v>5.8055833095749063E-2</v>
      </c>
      <c r="AB176" s="21">
        <v>-4.788522671040879E-3</v>
      </c>
      <c r="AC176" s="21">
        <v>0.28189307146426501</v>
      </c>
      <c r="AD176" s="21">
        <v>-4.788522671040879E-3</v>
      </c>
      <c r="AE176" s="21">
        <v>0.28189307146426501</v>
      </c>
    </row>
    <row r="177" spans="23:31" x14ac:dyDescent="0.45">
      <c r="W177"/>
      <c r="X177"/>
      <c r="Y177"/>
      <c r="Z177"/>
      <c r="AA177"/>
      <c r="AB177"/>
      <c r="AC177"/>
      <c r="AD177"/>
      <c r="AE177"/>
    </row>
    <row r="178" spans="23:31" x14ac:dyDescent="0.45">
      <c r="W178"/>
      <c r="X178"/>
      <c r="Y178"/>
      <c r="Z178"/>
      <c r="AA178"/>
      <c r="AB178"/>
      <c r="AC178"/>
      <c r="AD178"/>
      <c r="AE178"/>
    </row>
    <row r="179" spans="23:31" x14ac:dyDescent="0.45">
      <c r="W179" t="s">
        <v>211</v>
      </c>
      <c r="X179"/>
      <c r="Y179"/>
      <c r="Z179"/>
      <c r="AA179"/>
      <c r="AB179"/>
      <c r="AC179"/>
      <c r="AD179"/>
      <c r="AE179"/>
    </row>
    <row r="180" spans="23:31" ht="15.75" thickBot="1" x14ac:dyDescent="0.5">
      <c r="W180"/>
      <c r="X180"/>
      <c r="Y180"/>
      <c r="Z180"/>
      <c r="AA180"/>
      <c r="AB180"/>
      <c r="AC180"/>
      <c r="AD180"/>
      <c r="AE180"/>
    </row>
    <row r="181" spans="23:31" x14ac:dyDescent="0.45">
      <c r="W181" s="45" t="s">
        <v>212</v>
      </c>
      <c r="X181" s="45"/>
      <c r="Y181"/>
      <c r="Z181"/>
      <c r="AA181"/>
      <c r="AB181"/>
      <c r="AC181"/>
      <c r="AD181"/>
      <c r="AE181"/>
    </row>
    <row r="182" spans="23:31" x14ac:dyDescent="0.45">
      <c r="W182" s="20" t="s">
        <v>213</v>
      </c>
      <c r="X182" s="20">
        <v>0.21666306817162664</v>
      </c>
      <c r="Y182"/>
      <c r="Z182"/>
      <c r="AA182"/>
      <c r="AB182"/>
      <c r="AC182"/>
      <c r="AD182"/>
      <c r="AE182"/>
    </row>
    <row r="183" spans="23:31" x14ac:dyDescent="0.45">
      <c r="W183" s="20" t="s">
        <v>214</v>
      </c>
      <c r="X183" s="20">
        <v>4.6942885109542934E-2</v>
      </c>
      <c r="Y183"/>
      <c r="Z183"/>
      <c r="AA183"/>
      <c r="AB183"/>
      <c r="AC183"/>
      <c r="AD183"/>
      <c r="AE183"/>
    </row>
    <row r="184" spans="23:31" x14ac:dyDescent="0.45">
      <c r="W184" s="20" t="s">
        <v>215</v>
      </c>
      <c r="X184" s="20">
        <v>9.0730659748227832E-3</v>
      </c>
      <c r="Y184"/>
      <c r="Z184"/>
      <c r="AA184"/>
      <c r="AB184"/>
      <c r="AC184"/>
      <c r="AD184"/>
      <c r="AE184"/>
    </row>
    <row r="185" spans="23:31" x14ac:dyDescent="0.45">
      <c r="W185" s="20" t="s">
        <v>4</v>
      </c>
      <c r="X185" s="20">
        <v>0.55103287335921569</v>
      </c>
      <c r="Y185"/>
      <c r="Z185"/>
      <c r="AA185"/>
      <c r="AB185"/>
      <c r="AC185"/>
      <c r="AD185"/>
      <c r="AE185"/>
    </row>
    <row r="186" spans="23:31" ht="15.75" thickBot="1" x14ac:dyDescent="0.5">
      <c r="W186" s="21" t="s">
        <v>216</v>
      </c>
      <c r="X186" s="21">
        <v>158</v>
      </c>
      <c r="Y186"/>
      <c r="Z186"/>
      <c r="AA186"/>
      <c r="AB186"/>
      <c r="AC186"/>
      <c r="AD186"/>
      <c r="AE186"/>
    </row>
    <row r="187" spans="23:31" x14ac:dyDescent="0.45">
      <c r="W187"/>
      <c r="X187"/>
      <c r="Y187"/>
      <c r="Z187"/>
      <c r="AA187"/>
      <c r="AB187"/>
      <c r="AC187"/>
      <c r="AD187"/>
      <c r="AE187"/>
    </row>
    <row r="188" spans="23:31" ht="15.75" thickBot="1" x14ac:dyDescent="0.5">
      <c r="W188" t="s">
        <v>217</v>
      </c>
      <c r="X188"/>
      <c r="Y188"/>
      <c r="Z188"/>
      <c r="AA188"/>
      <c r="AB188"/>
      <c r="AC188"/>
      <c r="AD188"/>
      <c r="AE188"/>
    </row>
    <row r="189" spans="23:31" x14ac:dyDescent="0.45">
      <c r="W189" s="22"/>
      <c r="X189" s="22" t="s">
        <v>222</v>
      </c>
      <c r="Y189" s="22" t="s">
        <v>223</v>
      </c>
      <c r="Z189" s="22" t="s">
        <v>224</v>
      </c>
      <c r="AA189" s="22" t="s">
        <v>225</v>
      </c>
      <c r="AB189" s="22" t="s">
        <v>226</v>
      </c>
      <c r="AC189"/>
      <c r="AD189"/>
      <c r="AE189"/>
    </row>
    <row r="190" spans="23:31" x14ac:dyDescent="0.45">
      <c r="W190" s="20" t="s">
        <v>218</v>
      </c>
      <c r="X190" s="20">
        <v>6</v>
      </c>
      <c r="Y190" s="20">
        <v>2.2583061359542711</v>
      </c>
      <c r="Z190" s="20">
        <v>0.37638435599237852</v>
      </c>
      <c r="AA190" s="20">
        <v>1.2395856695947178</v>
      </c>
      <c r="AB190" s="20">
        <v>0.28921747402328934</v>
      </c>
      <c r="AC190"/>
      <c r="AD190"/>
      <c r="AE190"/>
    </row>
    <row r="191" spans="23:31" x14ac:dyDescent="0.45">
      <c r="W191" s="20" t="s">
        <v>219</v>
      </c>
      <c r="X191" s="20">
        <v>151</v>
      </c>
      <c r="Y191" s="20">
        <v>45.84922135589953</v>
      </c>
      <c r="Z191" s="20">
        <v>0.30363722752251343</v>
      </c>
      <c r="AA191" s="20"/>
      <c r="AB191" s="20"/>
      <c r="AC191"/>
      <c r="AD191"/>
      <c r="AE191"/>
    </row>
    <row r="192" spans="23:31" ht="15.75" thickBot="1" x14ac:dyDescent="0.5">
      <c r="W192" s="21" t="s">
        <v>220</v>
      </c>
      <c r="X192" s="21">
        <v>157</v>
      </c>
      <c r="Y192" s="21">
        <v>48.107527491853801</v>
      </c>
      <c r="Z192" s="21"/>
      <c r="AA192" s="21"/>
      <c r="AB192" s="21"/>
      <c r="AC192"/>
      <c r="AD192"/>
      <c r="AE192"/>
    </row>
    <row r="193" spans="23:31" ht="15.75" thickBot="1" x14ac:dyDescent="0.5">
      <c r="W193"/>
      <c r="X193"/>
      <c r="Y193"/>
      <c r="Z193"/>
      <c r="AA193"/>
      <c r="AB193"/>
      <c r="AC193"/>
      <c r="AD193"/>
      <c r="AE193"/>
    </row>
    <row r="194" spans="23:31" x14ac:dyDescent="0.45">
      <c r="W194" s="22"/>
      <c r="X194" s="22" t="s">
        <v>227</v>
      </c>
      <c r="Y194" s="22" t="s">
        <v>4</v>
      </c>
      <c r="Z194" s="22" t="s">
        <v>228</v>
      </c>
      <c r="AA194" s="22" t="s">
        <v>229</v>
      </c>
      <c r="AB194" s="22" t="s">
        <v>246</v>
      </c>
      <c r="AC194" s="22" t="s">
        <v>247</v>
      </c>
      <c r="AD194" s="22" t="s">
        <v>248</v>
      </c>
      <c r="AE194" s="22" t="s">
        <v>249</v>
      </c>
    </row>
    <row r="195" spans="23:31" x14ac:dyDescent="0.45">
      <c r="W195" s="20" t="s">
        <v>221</v>
      </c>
      <c r="X195" s="20">
        <v>1.8600643805192334</v>
      </c>
      <c r="Y195" s="20">
        <v>0.19047655849299705</v>
      </c>
      <c r="Z195" s="20">
        <v>9.7653191302677769</v>
      </c>
      <c r="AA195" s="20">
        <v>9.1719731981774543E-18</v>
      </c>
      <c r="AB195" s="20">
        <v>1.4837210012362254</v>
      </c>
      <c r="AC195" s="20">
        <v>2.2364077598022414</v>
      </c>
      <c r="AD195" s="20">
        <v>1.4837210012362254</v>
      </c>
      <c r="AE195" s="20">
        <v>2.2364077598022414</v>
      </c>
    </row>
    <row r="196" spans="23:31" x14ac:dyDescent="0.45">
      <c r="W196" s="20" t="s">
        <v>192</v>
      </c>
      <c r="X196" s="20">
        <v>-0.13943995847609009</v>
      </c>
      <c r="Y196" s="20">
        <v>0.22030459461694787</v>
      </c>
      <c r="Z196" s="20">
        <v>-0.63294167204519602</v>
      </c>
      <c r="AA196" s="20">
        <v>0.52772911070772666</v>
      </c>
      <c r="AB196" s="20">
        <v>-0.57471753943240245</v>
      </c>
      <c r="AC196" s="20">
        <v>0.29583762248022233</v>
      </c>
      <c r="AD196" s="20">
        <v>-0.57471753943240245</v>
      </c>
      <c r="AE196" s="20">
        <v>0.29583762248022233</v>
      </c>
    </row>
    <row r="197" spans="23:31" x14ac:dyDescent="0.45">
      <c r="W197" s="20" t="s">
        <v>193</v>
      </c>
      <c r="X197" s="20">
        <v>0.40890881986369904</v>
      </c>
      <c r="Y197" s="20">
        <v>0.22266827414197993</v>
      </c>
      <c r="Z197" s="20">
        <v>1.8364035983095039</v>
      </c>
      <c r="AA197" s="20">
        <v>6.8264493506197899E-2</v>
      </c>
      <c r="AB197" s="20">
        <v>-3.1038916554422202E-2</v>
      </c>
      <c r="AC197" s="20">
        <v>0.84885655628182022</v>
      </c>
      <c r="AD197" s="20">
        <v>-3.1038916554422202E-2</v>
      </c>
      <c r="AE197" s="20">
        <v>0.84885655628182022</v>
      </c>
    </row>
    <row r="198" spans="23:31" x14ac:dyDescent="0.45">
      <c r="W198" s="20" t="s">
        <v>204</v>
      </c>
      <c r="X198" s="20">
        <v>-2.4572842103325304E-2</v>
      </c>
      <c r="Y198" s="20">
        <v>0.31628334664624508</v>
      </c>
      <c r="Z198" s="20">
        <v>-7.7692494289967801E-2</v>
      </c>
      <c r="AA198" s="20">
        <v>0.93817551869132942</v>
      </c>
      <c r="AB198" s="20">
        <v>-0.64948513802851182</v>
      </c>
      <c r="AC198" s="20">
        <v>0.60033945382186116</v>
      </c>
      <c r="AD198" s="20">
        <v>-0.64948513802851182</v>
      </c>
      <c r="AE198" s="20">
        <v>0.60033945382186116</v>
      </c>
    </row>
    <row r="199" spans="23:31" x14ac:dyDescent="0.45">
      <c r="W199" s="20" t="s">
        <v>5</v>
      </c>
      <c r="X199" s="20">
        <v>0.33372748283145548</v>
      </c>
      <c r="Y199" s="20">
        <v>0.38500393447843267</v>
      </c>
      <c r="Z199" s="20">
        <v>0.86681577237271168</v>
      </c>
      <c r="AA199" s="20">
        <v>0.38741827470063783</v>
      </c>
      <c r="AB199" s="20">
        <v>-0.42696287657670329</v>
      </c>
      <c r="AC199" s="20">
        <v>1.0944178422396142</v>
      </c>
      <c r="AD199" s="20">
        <v>-0.42696287657670329</v>
      </c>
      <c r="AE199" s="20">
        <v>1.0944178422396142</v>
      </c>
    </row>
    <row r="200" spans="23:31" x14ac:dyDescent="0.45">
      <c r="W200" s="20" t="s">
        <v>6</v>
      </c>
      <c r="X200" s="20">
        <v>-0.61110984656622092</v>
      </c>
      <c r="Y200" s="20">
        <v>0.39099099065917869</v>
      </c>
      <c r="Z200" s="20">
        <v>-1.5629767978437046</v>
      </c>
      <c r="AA200" s="20">
        <v>0.12015141685936058</v>
      </c>
      <c r="AB200" s="20">
        <v>-1.3836294251331351</v>
      </c>
      <c r="AC200" s="20">
        <v>0.16140973200069331</v>
      </c>
      <c r="AD200" s="20">
        <v>-1.3836294251331351</v>
      </c>
      <c r="AE200" s="20">
        <v>0.16140973200069331</v>
      </c>
    </row>
    <row r="201" spans="23:31" ht="15.75" thickBot="1" x14ac:dyDescent="0.5">
      <c r="W201" s="21" t="s">
        <v>205</v>
      </c>
      <c r="X201" s="21">
        <v>-0.21537445301633476</v>
      </c>
      <c r="Y201" s="21">
        <v>0.43651946887560344</v>
      </c>
      <c r="Z201" s="21">
        <v>-0.49339025718853058</v>
      </c>
      <c r="AA201" s="21">
        <v>0.62245368576902727</v>
      </c>
      <c r="AB201" s="21">
        <v>-1.0778491498463294</v>
      </c>
      <c r="AC201" s="21">
        <v>0.64710024381365994</v>
      </c>
      <c r="AD201" s="21">
        <v>-1.0778491498463294</v>
      </c>
      <c r="AE201" s="21">
        <v>0.64710024381365994</v>
      </c>
    </row>
    <row r="202" spans="23:31" x14ac:dyDescent="0.45">
      <c r="W202"/>
      <c r="X202"/>
      <c r="Y202"/>
      <c r="Z202"/>
      <c r="AA202"/>
      <c r="AB202"/>
      <c r="AC202"/>
      <c r="AD202"/>
      <c r="AE202"/>
    </row>
    <row r="203" spans="23:31" x14ac:dyDescent="0.45">
      <c r="W203"/>
      <c r="X203"/>
      <c r="Y203"/>
      <c r="Z203"/>
      <c r="AA203"/>
      <c r="AB203"/>
      <c r="AC203"/>
      <c r="AD203"/>
      <c r="AE203"/>
    </row>
    <row r="204" spans="23:31" x14ac:dyDescent="0.45">
      <c r="W204"/>
      <c r="X204"/>
      <c r="Y204"/>
      <c r="Z204"/>
      <c r="AA204"/>
      <c r="AB204"/>
      <c r="AC204"/>
      <c r="AD204"/>
      <c r="AE204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361D1-08C8-4E7E-8172-E865AFB651E4}">
  <dimension ref="A1:J151"/>
  <sheetViews>
    <sheetView topLeftCell="A25" workbookViewId="0">
      <selection activeCell="J40" sqref="J40"/>
    </sheetView>
  </sheetViews>
  <sheetFormatPr defaultRowHeight="14.25" x14ac:dyDescent="0.45"/>
  <cols>
    <col min="1" max="1" width="19.796875" bestFit="1" customWidth="1"/>
    <col min="2" max="3" width="7.86328125" bestFit="1" customWidth="1"/>
    <col min="4" max="4" width="11.86328125" bestFit="1" customWidth="1"/>
    <col min="5" max="6" width="6.59765625" bestFit="1" customWidth="1"/>
    <col min="8" max="8" width="9.1328125" bestFit="1" customWidth="1"/>
  </cols>
  <sheetData>
    <row r="1" spans="1:10" ht="15.4" x14ac:dyDescent="0.45">
      <c r="A1" s="3" t="s">
        <v>0</v>
      </c>
      <c r="B1" s="3">
        <v>2015</v>
      </c>
      <c r="C1" s="3">
        <v>2016</v>
      </c>
      <c r="D1" s="3">
        <v>2017</v>
      </c>
      <c r="E1" s="3">
        <v>2018</v>
      </c>
      <c r="F1" s="3">
        <v>2019</v>
      </c>
      <c r="G1" s="3"/>
      <c r="H1" s="3">
        <v>2020</v>
      </c>
      <c r="I1" s="4"/>
      <c r="J1" s="4"/>
    </row>
    <row r="2" spans="1:10" ht="15.4" x14ac:dyDescent="0.45">
      <c r="A2" s="3" t="s">
        <v>170</v>
      </c>
      <c r="B2" s="5">
        <f>VLOOKUP(A2,'2015'!A:L,11,0)</f>
        <v>0.36509999999999998</v>
      </c>
      <c r="C2" s="5">
        <f>VLOOKUP($A2,'2016'!A:M,11,0)</f>
        <v>7.1120000000000003E-2</v>
      </c>
      <c r="D2" s="5">
        <f>VLOOKUP($A2,'2017'!A:N,10,0)</f>
        <v>0.31187093257904103</v>
      </c>
      <c r="E2" s="5">
        <f>VLOOKUP($A2,'2018'!A:U,8,0)</f>
        <v>0.191</v>
      </c>
      <c r="F2" s="5">
        <f>VLOOKUP($A2,'2019'!A:S,8,0)</f>
        <v>0.158</v>
      </c>
      <c r="G2" s="4"/>
      <c r="H2" s="5">
        <f t="shared" ref="H2:H65" si="0">FORECAST($H$1,B2:F2,$B$1:$F$1)</f>
        <v>0.13112218651581031</v>
      </c>
      <c r="I2" s="4"/>
      <c r="J2" s="4"/>
    </row>
    <row r="3" spans="1:10" ht="15.4" x14ac:dyDescent="0.45">
      <c r="A3" s="3" t="s">
        <v>112</v>
      </c>
      <c r="B3" s="5">
        <f>VLOOKUP(A3,'2015'!A:L,11,0)</f>
        <v>0.14272000000000001</v>
      </c>
      <c r="C3" s="5">
        <f>VLOOKUP($A3,'2016'!A:M,11,0)</f>
        <v>5.3010000000000002E-2</v>
      </c>
      <c r="D3" s="5">
        <f>VLOOKUP($A3,'2017'!A:N,10,0)</f>
        <v>0.20131294429302199</v>
      </c>
      <c r="E3" s="5">
        <f>VLOOKUP($A3,'2018'!A:U,8,0)</f>
        <v>0.14899999999999999</v>
      </c>
      <c r="F3" s="5">
        <f>VLOOKUP($A3,'2019'!A:S,8,0)</f>
        <v>0.17799999999999999</v>
      </c>
      <c r="G3" s="4"/>
      <c r="H3" s="5">
        <f t="shared" si="0"/>
        <v>0.19477358885860241</v>
      </c>
      <c r="I3" s="4"/>
      <c r="J3" s="4"/>
    </row>
    <row r="4" spans="1:10" ht="15.4" x14ac:dyDescent="0.45">
      <c r="A4" s="3" t="s">
        <v>83</v>
      </c>
      <c r="B4" s="5">
        <f>VLOOKUP(A4,'2015'!A:L,11,0)</f>
        <v>7.8219999999999998E-2</v>
      </c>
      <c r="C4" s="5">
        <f>VLOOKUP($A4,'2016'!A:M,11,0)</f>
        <v>0.16156999999999999</v>
      </c>
      <c r="D4" s="5">
        <f>VLOOKUP($A4,'2017'!A:N,10,0)</f>
        <v>6.9436646997928606E-2</v>
      </c>
      <c r="E4" s="5">
        <f>VLOOKUP($A4,'2018'!A:U,8,0)</f>
        <v>5.5E-2</v>
      </c>
      <c r="F4" s="5">
        <f>VLOOKUP($A4,'2019'!A:S,8,0)</f>
        <v>7.2999999999999995E-2</v>
      </c>
      <c r="G4" s="4"/>
      <c r="H4" s="5">
        <f t="shared" si="0"/>
        <v>5.2342329399586163E-2</v>
      </c>
      <c r="I4" s="4"/>
      <c r="J4" s="4"/>
    </row>
    <row r="5" spans="1:10" ht="15.4" x14ac:dyDescent="0.45">
      <c r="A5" s="3" t="s">
        <v>43</v>
      </c>
      <c r="B5" s="5">
        <f>VLOOKUP(A5,'2015'!A:L,11,0)</f>
        <v>0.11451</v>
      </c>
      <c r="C5" s="5">
        <f>VLOOKUP($A5,'2016'!A:M,11,0)</f>
        <v>7.2959999999999997E-2</v>
      </c>
      <c r="D5" s="5">
        <f>VLOOKUP($A5,'2017'!A:N,10,0)</f>
        <v>0.109457060694695</v>
      </c>
      <c r="E5" s="5">
        <f>VLOOKUP($A5,'2018'!A:U,8,0)</f>
        <v>6.2E-2</v>
      </c>
      <c r="F5" s="5">
        <f>VLOOKUP($A5,'2019'!A:S,8,0)</f>
        <v>6.6000000000000003E-2</v>
      </c>
      <c r="G5" s="4"/>
      <c r="H5" s="5">
        <f t="shared" si="0"/>
        <v>5.2591412138937699E-2</v>
      </c>
      <c r="I5" s="4"/>
      <c r="J5" s="4"/>
    </row>
    <row r="6" spans="1:10" ht="15.4" x14ac:dyDescent="0.45">
      <c r="A6" s="3" t="s">
        <v>144</v>
      </c>
      <c r="B6" s="5">
        <f>VLOOKUP(A6,'2015'!A:L,11,0)</f>
        <v>7.8549999999999995E-2</v>
      </c>
      <c r="C6" s="5">
        <f>VLOOKUP($A6,'2016'!A:M,11,0)</f>
        <v>3.6159999999999998E-2</v>
      </c>
      <c r="D6" s="5">
        <f>VLOOKUP($A6,'2017'!A:N,10,0)</f>
        <v>8.3488091826438904E-2</v>
      </c>
      <c r="E6" s="5">
        <f>VLOOKUP($A6,'2018'!A:U,8,0)</f>
        <v>7.6999999999999999E-2</v>
      </c>
      <c r="F6" s="5">
        <f>VLOOKUP($A6,'2019'!A:S,8,0)</f>
        <v>9.5000000000000001E-2</v>
      </c>
      <c r="G6" s="4"/>
      <c r="H6" s="5">
        <f t="shared" si="0"/>
        <v>9.6161618365286472E-2</v>
      </c>
      <c r="I6" s="4"/>
      <c r="J6" s="4"/>
    </row>
    <row r="7" spans="1:10" ht="15.4" x14ac:dyDescent="0.45">
      <c r="A7" s="3" t="s">
        <v>20</v>
      </c>
      <c r="B7" s="5">
        <f>VLOOKUP(A7,'2015'!A:L,11,0)</f>
        <v>0.43562000000000001</v>
      </c>
      <c r="C7" s="5">
        <f>VLOOKUP($A7,'2016'!A:M,11,0)</f>
        <v>0.32330999999999999</v>
      </c>
      <c r="D7" s="5">
        <f>VLOOKUP($A7,'2017'!A:N,10,0)</f>
        <v>0.47769924998283397</v>
      </c>
      <c r="E7" s="5">
        <f>VLOOKUP($A7,'2018'!A:U,8,0)</f>
        <v>0.36099999999999999</v>
      </c>
      <c r="F7" s="5">
        <f>VLOOKUP($A7,'2019'!A:S,8,0)</f>
        <v>0.33200000000000002</v>
      </c>
      <c r="G7" s="4"/>
      <c r="H7" s="5">
        <f t="shared" si="0"/>
        <v>0.33506084999656593</v>
      </c>
      <c r="I7" s="4"/>
      <c r="J7" s="4"/>
    </row>
    <row r="8" spans="1:10" ht="15.4" x14ac:dyDescent="0.45">
      <c r="A8" s="3" t="s">
        <v>25</v>
      </c>
      <c r="B8" s="5">
        <f>VLOOKUP(A8,'2015'!A:L,11,0)</f>
        <v>0.33088000000000001</v>
      </c>
      <c r="C8" s="5">
        <f>VLOOKUP($A8,'2016'!A:M,11,0)</f>
        <v>0.21348</v>
      </c>
      <c r="D8" s="5">
        <f>VLOOKUP($A8,'2017'!A:N,10,0)</f>
        <v>0.31647232174873402</v>
      </c>
      <c r="E8" s="5">
        <f>VLOOKUP($A8,'2018'!A:U,8,0)</f>
        <v>0.24199999999999999</v>
      </c>
      <c r="F8" s="5">
        <f>VLOOKUP($A8,'2019'!A:S,8,0)</f>
        <v>0.24399999999999999</v>
      </c>
      <c r="G8" s="4"/>
      <c r="H8" s="5">
        <f t="shared" si="0"/>
        <v>0.2257944643497467</v>
      </c>
      <c r="I8" s="4"/>
      <c r="J8" s="4"/>
    </row>
    <row r="9" spans="1:10" ht="15.4" x14ac:dyDescent="0.45">
      <c r="A9" s="3" t="s">
        <v>97</v>
      </c>
      <c r="B9" s="5">
        <f>VLOOKUP(A9,'2015'!A:L,11,0)</f>
        <v>7.7990000000000004E-2</v>
      </c>
      <c r="C9" s="5">
        <f>VLOOKUP($A9,'2016'!A:M,11,0)</f>
        <v>0.17913999999999999</v>
      </c>
      <c r="D9" s="5">
        <f>VLOOKUP($A9,'2017'!A:N,10,0)</f>
        <v>4.5269340276718098E-2</v>
      </c>
      <c r="E9" s="5">
        <f>VLOOKUP($A9,'2018'!A:U,8,0)</f>
        <v>3.1E-2</v>
      </c>
      <c r="F9" s="5">
        <f>VLOOKUP($A9,'2019'!A:S,8,0)</f>
        <v>3.5000000000000003E-2</v>
      </c>
      <c r="G9" s="4"/>
      <c r="H9" s="5">
        <f t="shared" si="0"/>
        <v>3.4438680553421364E-3</v>
      </c>
      <c r="I9" s="4"/>
      <c r="J9" s="4"/>
    </row>
    <row r="10" spans="1:10" ht="15.4" x14ac:dyDescent="0.45">
      <c r="A10" s="3" t="s">
        <v>64</v>
      </c>
      <c r="B10" s="5">
        <f>VLOOKUP(A10,'2015'!A:L,11,0)</f>
        <v>0.17362</v>
      </c>
      <c r="C10" s="5">
        <f>VLOOKUP($A10,'2016'!A:M,11,0)</f>
        <v>0.25772</v>
      </c>
      <c r="D10" s="5">
        <f>VLOOKUP($A10,'2017'!A:N,10,0)</f>
        <v>0.172668486833572</v>
      </c>
      <c r="E10" s="5">
        <f>VLOOKUP($A10,'2018'!A:U,8,0)</f>
        <v>0.24299999999999999</v>
      </c>
      <c r="F10" s="5">
        <f>VLOOKUP($A10,'2019'!A:S,8,0)</f>
        <v>0.255</v>
      </c>
      <c r="G10" s="4"/>
      <c r="H10" s="5">
        <f t="shared" si="0"/>
        <v>0.26481369736671567</v>
      </c>
      <c r="I10" s="4"/>
      <c r="J10" s="4"/>
    </row>
    <row r="11" spans="1:10" ht="15.4" x14ac:dyDescent="0.45">
      <c r="A11" s="3" t="s">
        <v>126</v>
      </c>
      <c r="B11" s="5">
        <f>VLOOKUP(A11,'2015'!A:L,11,0)</f>
        <v>0.21221999999999999</v>
      </c>
      <c r="C11" s="5">
        <f>VLOOKUP($A11,'2016'!A:M,11,0)</f>
        <v>0.12583</v>
      </c>
      <c r="D11" s="5">
        <f>VLOOKUP($A11,'2017'!A:N,10,0)</f>
        <v>0.17225535213947299</v>
      </c>
      <c r="E11" s="5">
        <f>VLOOKUP($A11,'2018'!A:U,8,0)</f>
        <v>0.153</v>
      </c>
      <c r="F11" s="5">
        <f>VLOOKUP($A11,'2019'!A:S,8,0)</f>
        <v>0.16600000000000001</v>
      </c>
      <c r="G11" s="4"/>
      <c r="H11" s="5">
        <f t="shared" si="0"/>
        <v>0.1462800704278937</v>
      </c>
      <c r="I11" s="4"/>
      <c r="J11" s="4"/>
    </row>
    <row r="12" spans="1:10" ht="15.4" x14ac:dyDescent="0.45">
      <c r="A12" s="3" t="s">
        <v>74</v>
      </c>
      <c r="B12" s="5">
        <f>VLOOKUP(A12,'2015'!A:L,11,0)</f>
        <v>0.11046</v>
      </c>
      <c r="C12" s="5">
        <f>VLOOKUP($A12,'2016'!A:M,11,0)</f>
        <v>0.17457</v>
      </c>
      <c r="D12" s="5">
        <f>VLOOKUP($A12,'2017'!A:N,10,0)</f>
        <v>0.15513750910759</v>
      </c>
      <c r="E12" s="5">
        <f>VLOOKUP($A12,'2018'!A:U,8,0)</f>
        <v>0.10100000000000001</v>
      </c>
      <c r="F12" s="5">
        <f>VLOOKUP($A12,'2019'!A:S,8,0)</f>
        <v>9.4E-2</v>
      </c>
      <c r="G12" s="4"/>
      <c r="H12" s="5">
        <f t="shared" si="0"/>
        <v>9.5086501821519676E-2</v>
      </c>
      <c r="I12" s="4"/>
      <c r="J12" s="4"/>
    </row>
    <row r="13" spans="1:10" ht="15.4" x14ac:dyDescent="0.45">
      <c r="A13" s="3" t="s">
        <v>31</v>
      </c>
      <c r="B13" s="5">
        <f>VLOOKUP(A13,'2015'!A:L,11,0)</f>
        <v>0.2225</v>
      </c>
      <c r="C13" s="5">
        <f>VLOOKUP($A13,'2016'!A:M,11,0)</f>
        <v>0.26247999999999999</v>
      </c>
      <c r="D13" s="5">
        <f>VLOOKUP($A13,'2017'!A:N,10,0)</f>
        <v>0.23150333762168901</v>
      </c>
      <c r="E13" s="5">
        <f>VLOOKUP($A13,'2018'!A:U,8,0)</f>
        <v>0.188</v>
      </c>
      <c r="F13" s="5">
        <f>VLOOKUP($A13,'2019'!A:S,8,0)</f>
        <v>0.16</v>
      </c>
      <c r="G13" s="4"/>
      <c r="H13" s="5">
        <f t="shared" si="0"/>
        <v>0.15305266752433511</v>
      </c>
      <c r="I13" s="4"/>
      <c r="J13" s="4"/>
    </row>
    <row r="14" spans="1:10" ht="15.4" x14ac:dyDescent="0.45">
      <c r="A14" s="3" t="s">
        <v>172</v>
      </c>
      <c r="B14" s="5">
        <f>VLOOKUP(A14,'2015'!A:L,11,0)</f>
        <v>0.18260000000000001</v>
      </c>
      <c r="C14" s="5">
        <f>VLOOKUP($A14,'2016'!A:M,11,0)</f>
        <v>6.6809999999999994E-2</v>
      </c>
      <c r="D14" s="5">
        <f>VLOOKUP($A14,'2017'!A:N,10,0)</f>
        <v>0.20794846117496499</v>
      </c>
      <c r="E14" s="5">
        <f>VLOOKUP($A14,'2018'!A:U,8,0)</f>
        <v>0.16300000000000001</v>
      </c>
      <c r="F14" s="5">
        <f>VLOOKUP($A14,'2019'!A:S,8,0)</f>
        <v>0.17499999999999999</v>
      </c>
      <c r="G14" s="4"/>
      <c r="H14" s="5">
        <f t="shared" si="0"/>
        <v>0.18336869223499264</v>
      </c>
      <c r="I14" s="4"/>
      <c r="J14" s="4"/>
    </row>
    <row r="15" spans="1:10" ht="15.4" x14ac:dyDescent="0.45">
      <c r="A15" s="3" t="s">
        <v>95</v>
      </c>
      <c r="B15" s="5">
        <f>VLOOKUP(A15,'2015'!A:L,11,0)</f>
        <v>0.47998000000000002</v>
      </c>
      <c r="C15" s="5">
        <f>VLOOKUP($A15,'2016'!A:M,11,0)</f>
        <v>0.16159999999999999</v>
      </c>
      <c r="D15" s="5">
        <f>VLOOKUP($A15,'2017'!A:N,10,0)</f>
        <v>0.474054545164108</v>
      </c>
      <c r="E15" s="5">
        <f>VLOOKUP($A15,'2018'!A:U,8,0)</f>
        <v>0.36399999999999999</v>
      </c>
      <c r="F15" s="5">
        <f>VLOOKUP($A15,'2019'!A:S,8,0)</f>
        <v>0.37</v>
      </c>
      <c r="G15" s="4"/>
      <c r="H15" s="5">
        <f t="shared" si="0"/>
        <v>0.36465890903282183</v>
      </c>
      <c r="I15" s="4"/>
      <c r="J15" s="4"/>
    </row>
    <row r="16" spans="1:10" ht="15.4" x14ac:dyDescent="0.45">
      <c r="A16" s="3" t="s">
        <v>66</v>
      </c>
      <c r="B16" s="5">
        <f>VLOOKUP(A16,'2015'!A:L,11,0)</f>
        <v>0.20535999999999999</v>
      </c>
      <c r="C16" s="5">
        <f>VLOOKUP($A16,'2016'!A:M,11,0)</f>
        <v>7.7460000000000001E-2</v>
      </c>
      <c r="D16" s="5">
        <f>VLOOKUP($A16,'2017'!A:N,10,0)</f>
        <v>0.22556072473526001</v>
      </c>
      <c r="E16" s="5">
        <f>VLOOKUP($A16,'2018'!A:U,8,0)</f>
        <v>0.14099999999999999</v>
      </c>
      <c r="F16" s="5">
        <f>VLOOKUP($A16,'2019'!A:S,8,0)</f>
        <v>0.13700000000000001</v>
      </c>
      <c r="G16" s="4"/>
      <c r="H16" s="5">
        <f t="shared" si="0"/>
        <v>0.1353221449470503</v>
      </c>
      <c r="I16" s="4"/>
      <c r="J16" s="4"/>
    </row>
    <row r="17" spans="1:10" ht="15.4" x14ac:dyDescent="0.45">
      <c r="A17" s="3" t="s">
        <v>113</v>
      </c>
      <c r="B17" s="5">
        <f>VLOOKUP(A17,'2015'!A:L,11,0)</f>
        <v>0.24807999999999999</v>
      </c>
      <c r="C17" s="5">
        <f>VLOOKUP($A17,'2016'!A:M,11,0)</f>
        <v>0</v>
      </c>
      <c r="D17" s="5">
        <f>VLOOKUP($A17,'2017'!A:N,10,0)</f>
        <v>0.32886749505996699</v>
      </c>
      <c r="E17" s="5">
        <f>VLOOKUP($A17,'2018'!A:U,8,0)</f>
        <v>0.216</v>
      </c>
      <c r="F17" s="5">
        <f>VLOOKUP($A17,'2019'!A:S,8,0)</f>
        <v>0.26300000000000001</v>
      </c>
      <c r="G17" s="4"/>
      <c r="H17" s="5">
        <f t="shared" si="0"/>
        <v>0.28494149901199251</v>
      </c>
      <c r="I17" s="4"/>
      <c r="J17" s="4"/>
    </row>
    <row r="18" spans="1:10" ht="15.4" x14ac:dyDescent="0.45">
      <c r="A18" s="3" t="s">
        <v>145</v>
      </c>
      <c r="B18" s="5">
        <f>VLOOKUP(A18,'2015'!A:L,11,0)</f>
        <v>0.10460999999999999</v>
      </c>
      <c r="C18" s="5">
        <f>VLOOKUP($A18,'2016'!A:M,11,0)</f>
        <v>0.10768999999999999</v>
      </c>
      <c r="D18" s="5">
        <f>VLOOKUP($A18,'2017'!A:N,10,0)</f>
        <v>9.9348448216915103E-2</v>
      </c>
      <c r="E18" s="5">
        <f>VLOOKUP($A18,'2018'!A:U,8,0)</f>
        <v>4.2000000000000003E-2</v>
      </c>
      <c r="F18" s="5">
        <f>VLOOKUP($A18,'2019'!A:S,8,0)</f>
        <v>2.5000000000000001E-2</v>
      </c>
      <c r="G18" s="4"/>
      <c r="H18" s="5">
        <f t="shared" si="0"/>
        <v>8.256689643381776E-3</v>
      </c>
      <c r="I18" s="4"/>
      <c r="J18" s="4"/>
    </row>
    <row r="19" spans="1:10" ht="15.4" x14ac:dyDescent="0.45">
      <c r="A19" s="3" t="s">
        <v>28</v>
      </c>
      <c r="B19" s="5">
        <f>VLOOKUP(A19,'2015'!A:L,11,0)</f>
        <v>0.14574000000000001</v>
      </c>
      <c r="C19" s="5">
        <f>VLOOKUP($A19,'2016'!A:M,11,0)</f>
        <v>0.14166000000000001</v>
      </c>
      <c r="D19" s="5">
        <f>VLOOKUP($A19,'2017'!A:N,10,0)</f>
        <v>0.16234989464283001</v>
      </c>
      <c r="E19" s="5">
        <f>VLOOKUP($A19,'2018'!A:U,8,0)</f>
        <v>0.11</v>
      </c>
      <c r="F19" s="5">
        <f>VLOOKUP($A19,'2019'!A:S,8,0)</f>
        <v>9.9000000000000005E-2</v>
      </c>
      <c r="G19" s="4"/>
      <c r="H19" s="5">
        <f t="shared" si="0"/>
        <v>9.4207978928565694E-2</v>
      </c>
      <c r="I19" s="4"/>
      <c r="J19" s="4"/>
    </row>
    <row r="20" spans="1:10" ht="15.4" x14ac:dyDescent="0.45">
      <c r="A20" s="3" t="s">
        <v>151</v>
      </c>
      <c r="B20" s="5">
        <f>VLOOKUP(A20,'2015'!A:L,11,0)</f>
        <v>0.11921</v>
      </c>
      <c r="C20" s="5">
        <f>VLOOKUP($A20,'2016'!A:M,11,0)</f>
        <v>6.1500000000000001E-3</v>
      </c>
      <c r="D20" s="5">
        <f>VLOOKUP($A20,'2017'!A:N,10,0)</f>
        <v>0.11317769438028299</v>
      </c>
      <c r="E20" s="5">
        <f>VLOOKUP($A20,'2018'!A:U,8,0)</f>
        <v>6.4000000000000001E-2</v>
      </c>
      <c r="F20" s="5">
        <f>VLOOKUP($A20,'2019'!A:S,8,0)</f>
        <v>8.1000000000000003E-2</v>
      </c>
      <c r="G20" s="4"/>
      <c r="H20" s="5">
        <f t="shared" si="0"/>
        <v>7.113653887605631E-2</v>
      </c>
      <c r="I20" s="4"/>
      <c r="J20" s="4"/>
    </row>
    <row r="21" spans="1:10" ht="15.4" x14ac:dyDescent="0.45">
      <c r="A21" s="3" t="s">
        <v>169</v>
      </c>
      <c r="B21" s="5">
        <f>VLOOKUP(A21,'2015'!A:L,11,0)</f>
        <v>0.21747</v>
      </c>
      <c r="C21" s="5">
        <f>VLOOKUP($A21,'2016'!A:M,11,0)</f>
        <v>0.12533</v>
      </c>
      <c r="D21" s="5">
        <f>VLOOKUP($A21,'2017'!A:N,10,0)</f>
        <v>0.25086468458175698</v>
      </c>
      <c r="E21" s="5">
        <f>VLOOKUP($A21,'2018'!A:U,8,0)</f>
        <v>0.17499999999999999</v>
      </c>
      <c r="F21" s="5">
        <f>VLOOKUP($A21,'2019'!A:S,8,0)</f>
        <v>0.17699999999999999</v>
      </c>
      <c r="G21" s="4"/>
      <c r="H21" s="5">
        <f t="shared" si="0"/>
        <v>0.17975193691635116</v>
      </c>
      <c r="I21" s="4"/>
      <c r="J21" s="4"/>
    </row>
    <row r="22" spans="1:10" ht="15.4" x14ac:dyDescent="0.45">
      <c r="A22" s="3" t="s">
        <v>174</v>
      </c>
      <c r="B22" s="5">
        <f>VLOOKUP(A22,'2015'!A:L,11,0)</f>
        <v>0.19727</v>
      </c>
      <c r="C22" s="5">
        <f>VLOOKUP($A22,'2016'!A:M,11,0)</f>
        <v>9.4189999999999996E-2</v>
      </c>
      <c r="D22" s="5">
        <f>VLOOKUP($A22,'2017'!A:N,10,0)</f>
        <v>0.204435184597969</v>
      </c>
      <c r="E22" s="5">
        <f>VLOOKUP($A22,'2018'!A:U,8,0)</f>
        <v>0.14899999999999999</v>
      </c>
      <c r="F22" s="5">
        <f>VLOOKUP($A22,'2019'!A:S,8,0)</f>
        <v>0.17599999999999999</v>
      </c>
      <c r="G22" s="4"/>
      <c r="H22" s="5">
        <f t="shared" si="0"/>
        <v>0.16786003691959417</v>
      </c>
      <c r="I22" s="4"/>
      <c r="J22" s="4"/>
    </row>
    <row r="23" spans="1:10" ht="15.4" x14ac:dyDescent="0.45">
      <c r="A23" s="3" t="s">
        <v>162</v>
      </c>
      <c r="B23" s="5">
        <f>VLOOKUP(A23,'2015'!A:L,11,0)</f>
        <v>0.40359</v>
      </c>
      <c r="C23" s="5">
        <f>VLOOKUP($A23,'2016'!A:M,11,0)</f>
        <v>8.0920000000000006E-2</v>
      </c>
      <c r="D23" s="5">
        <f>VLOOKUP($A23,'2017'!A:N,10,0)</f>
        <v>0.38592296838760398</v>
      </c>
      <c r="E23" s="5">
        <f>VLOOKUP($A23,'2018'!A:U,8,0)</f>
        <v>0.25600000000000001</v>
      </c>
      <c r="F23" s="5">
        <f>VLOOKUP($A23,'2019'!A:S,8,0)</f>
        <v>0.23200000000000001</v>
      </c>
      <c r="G23" s="4"/>
      <c r="H23" s="5">
        <f t="shared" si="0"/>
        <v>0.22125659367752348</v>
      </c>
      <c r="I23" s="4"/>
      <c r="J23" s="4"/>
    </row>
    <row r="24" spans="1:10" ht="15.4" x14ac:dyDescent="0.45">
      <c r="A24" s="3" t="s">
        <v>150</v>
      </c>
      <c r="B24" s="5">
        <f>VLOOKUP(A24,'2015'!A:L,11,0)</f>
        <v>0.20618</v>
      </c>
      <c r="C24" s="5">
        <f>VLOOKUP($A24,'2016'!A:M,11,0)</f>
        <v>6.1260000000000002E-2</v>
      </c>
      <c r="D24" s="5">
        <f>VLOOKUP($A24,'2017'!A:N,10,0)</f>
        <v>0.23629845678806299</v>
      </c>
      <c r="E24" s="5">
        <f>VLOOKUP($A24,'2018'!A:U,8,0)</f>
        <v>0.183</v>
      </c>
      <c r="F24" s="5">
        <f>VLOOKUP($A24,'2019'!A:S,8,0)</f>
        <v>0.187</v>
      </c>
      <c r="G24" s="4"/>
      <c r="H24" s="5">
        <f t="shared" si="0"/>
        <v>0.19976169135761168</v>
      </c>
      <c r="I24" s="4"/>
      <c r="J24" s="4"/>
    </row>
    <row r="25" spans="1:10" ht="15.4" x14ac:dyDescent="0.45">
      <c r="A25" s="3" t="s">
        <v>13</v>
      </c>
      <c r="B25" s="5">
        <f>VLOOKUP(A25,'2015'!A:L,11,0)</f>
        <v>0.45811000000000002</v>
      </c>
      <c r="C25" s="5">
        <f>VLOOKUP($A25,'2016'!A:M,11,0)</f>
        <v>0.31329000000000001</v>
      </c>
      <c r="D25" s="5">
        <f>VLOOKUP($A25,'2017'!A:N,10,0)</f>
        <v>0.43553972244262701</v>
      </c>
      <c r="E25" s="5">
        <f>VLOOKUP($A25,'2018'!A:U,8,0)</f>
        <v>0.32100000000000001</v>
      </c>
      <c r="F25" s="5">
        <f>VLOOKUP($A25,'2019'!A:S,8,0)</f>
        <v>0.28499999999999998</v>
      </c>
      <c r="G25" s="4"/>
      <c r="H25" s="5">
        <f t="shared" si="0"/>
        <v>0.26103494448852871</v>
      </c>
      <c r="I25" s="4"/>
      <c r="J25" s="4"/>
    </row>
    <row r="26" spans="1:10" ht="15.4" x14ac:dyDescent="0.45">
      <c r="A26" s="3" t="s">
        <v>165</v>
      </c>
      <c r="B26" s="5">
        <f>VLOOKUP(A26,'2015'!A:L,11,0)</f>
        <v>0.23835000000000001</v>
      </c>
      <c r="C26" s="5">
        <v>0</v>
      </c>
      <c r="D26" s="5">
        <f>VLOOKUP($A26,'2017'!A:N,10,0)</f>
        <v>0.28087648749351501</v>
      </c>
      <c r="E26" s="5">
        <f>VLOOKUP($A26,'2018'!A:U,8,0)</f>
        <v>0.218</v>
      </c>
      <c r="F26" s="5">
        <f>VLOOKUP($A26,'2019'!A:S,8,0)</f>
        <v>0.23499999999999999</v>
      </c>
      <c r="G26" s="4"/>
      <c r="H26" s="5">
        <f t="shared" si="0"/>
        <v>0.25783529749870127</v>
      </c>
      <c r="I26" s="4"/>
      <c r="J26" s="4"/>
    </row>
    <row r="27" spans="1:10" ht="15.4" x14ac:dyDescent="0.45">
      <c r="A27" s="3" t="s">
        <v>166</v>
      </c>
      <c r="B27" s="5">
        <f>VLOOKUP(A27,'2015'!A:L,11,0)</f>
        <v>0.18386</v>
      </c>
      <c r="C27" s="5">
        <f>VLOOKUP($A27,'2016'!A:M,11,0)</f>
        <v>4.9520000000000002E-2</v>
      </c>
      <c r="D27" s="5">
        <f>VLOOKUP($A27,'2017'!A:N,10,0)</f>
        <v>0.21611385047435799</v>
      </c>
      <c r="E27" s="5">
        <f>VLOOKUP($A27,'2018'!A:U,8,0)</f>
        <v>0.18099999999999999</v>
      </c>
      <c r="F27" s="5">
        <f>VLOOKUP($A27,'2019'!A:S,8,0)</f>
        <v>0.19800000000000001</v>
      </c>
      <c r="G27" s="4"/>
      <c r="H27" s="5">
        <f t="shared" si="0"/>
        <v>0.2136267700948693</v>
      </c>
      <c r="I27" s="4"/>
      <c r="J27" s="4"/>
    </row>
    <row r="28" spans="1:10" ht="15.4" x14ac:dyDescent="0.45">
      <c r="A28" s="3" t="s">
        <v>40</v>
      </c>
      <c r="B28" s="5">
        <f>VLOOKUP(A28,'2015'!A:L,11,0)</f>
        <v>0.33362999999999998</v>
      </c>
      <c r="C28" s="5">
        <f>VLOOKUP($A28,'2016'!A:M,11,0)</f>
        <v>0.11451</v>
      </c>
      <c r="D28" s="5">
        <f>VLOOKUP($A28,'2017'!A:N,10,0)</f>
        <v>0.32666242122650102</v>
      </c>
      <c r="E28" s="5">
        <f>VLOOKUP($A28,'2018'!A:U,8,0)</f>
        <v>0.19700000000000001</v>
      </c>
      <c r="F28" s="5">
        <f>VLOOKUP($A28,'2019'!A:S,8,0)</f>
        <v>0.187</v>
      </c>
      <c r="G28" s="4"/>
      <c r="H28" s="5">
        <f t="shared" si="0"/>
        <v>0.16852948424529757</v>
      </c>
      <c r="I28" s="4"/>
      <c r="J28" s="4"/>
    </row>
    <row r="29" spans="1:10" ht="15.4" x14ac:dyDescent="0.45">
      <c r="A29" s="3" t="s">
        <v>101</v>
      </c>
      <c r="B29" s="5">
        <f>VLOOKUP(A29,'2015'!A:L,11,0)</f>
        <v>8.1850000000000006E-2</v>
      </c>
      <c r="C29" s="5">
        <f>VLOOKUP($A29,'2016'!A:M,11,0)</f>
        <v>2.7449999999999999E-2</v>
      </c>
      <c r="D29" s="5">
        <f>VLOOKUP($A29,'2017'!A:N,10,0)</f>
        <v>2.8806841000914601E-2</v>
      </c>
      <c r="E29" s="5">
        <f>VLOOKUP($A29,'2018'!A:U,8,0)</f>
        <v>2.9000000000000001E-2</v>
      </c>
      <c r="F29" s="5">
        <f>VLOOKUP($A29,'2019'!A:S,8,0)</f>
        <v>5.8000000000000003E-2</v>
      </c>
      <c r="G29" s="4"/>
      <c r="H29" s="5">
        <f t="shared" si="0"/>
        <v>3.1176368200183546E-2</v>
      </c>
      <c r="I29" s="4"/>
      <c r="J29" s="4"/>
    </row>
    <row r="30" spans="1:10" ht="15.4" x14ac:dyDescent="0.45">
      <c r="A30" s="3" t="s">
        <v>47</v>
      </c>
      <c r="B30" s="5">
        <f>VLOOKUP(A30,'2015'!A:L,11,0)</f>
        <v>0.18401000000000001</v>
      </c>
      <c r="C30" s="5">
        <f>VLOOKUP($A30,'2016'!A:M,11,0)</f>
        <v>5.3990000000000003E-2</v>
      </c>
      <c r="D30" s="5">
        <f>VLOOKUP($A30,'2017'!A:N,10,0)</f>
        <v>0.149014472961426</v>
      </c>
      <c r="E30" s="5">
        <f>VLOOKUP($A30,'2018'!A:U,8,0)</f>
        <v>9.9000000000000005E-2</v>
      </c>
      <c r="F30" s="5">
        <f>VLOOKUP($A30,'2019'!A:S,8,0)</f>
        <v>9.9000000000000005E-2</v>
      </c>
      <c r="G30" s="4"/>
      <c r="H30" s="5">
        <f t="shared" si="0"/>
        <v>7.9499894592288456E-2</v>
      </c>
      <c r="I30" s="4"/>
      <c r="J30" s="4"/>
    </row>
    <row r="31" spans="1:10" ht="15.4" x14ac:dyDescent="0.45">
      <c r="A31" s="3" t="s">
        <v>156</v>
      </c>
      <c r="B31" s="5">
        <f>VLOOKUP(A31,'2015'!A:L,11,0)</f>
        <v>0.12388</v>
      </c>
      <c r="C31" s="5">
        <f>VLOOKUP($A31,'2016'!A:M,11,0)</f>
        <v>9.7530000000000006E-2</v>
      </c>
      <c r="D31" s="5">
        <f>VLOOKUP($A31,'2017'!A:N,10,0)</f>
        <v>0.120852127671242</v>
      </c>
      <c r="E31" s="5">
        <f>VLOOKUP($A31,'2018'!A:U,8,0)</f>
        <v>9.0999999999999998E-2</v>
      </c>
      <c r="F31" s="5">
        <f>VLOOKUP($A31,'2019'!A:S,8,0)</f>
        <v>0.105</v>
      </c>
      <c r="G31" s="4"/>
      <c r="H31" s="5">
        <f t="shared" si="0"/>
        <v>9.4365425534247649E-2</v>
      </c>
      <c r="I31" s="4"/>
      <c r="J31" s="4"/>
    </row>
    <row r="32" spans="1:10" ht="15.4" x14ac:dyDescent="0.45">
      <c r="A32" s="3" t="s">
        <v>137</v>
      </c>
      <c r="B32" s="5">
        <f>VLOOKUP(A32,'2015'!A:L,11,0)</f>
        <v>0.24834000000000001</v>
      </c>
      <c r="C32" s="5">
        <f>VLOOKUP($A32,'2016'!A:M,11,0)</f>
        <v>6.0749999999999998E-2</v>
      </c>
      <c r="D32" s="5">
        <f>VLOOKUP($A32,'2017'!A:N,10,0)</f>
        <v>0.246455833315849</v>
      </c>
      <c r="E32" s="5">
        <f>VLOOKUP($A32,'2018'!A:U,8,0)</f>
        <v>0.19700000000000001</v>
      </c>
      <c r="F32" s="5">
        <f>VLOOKUP($A32,'2019'!A:S,8,0)</f>
        <v>0.21199999999999999</v>
      </c>
      <c r="G32" s="4"/>
      <c r="H32" s="5">
        <f t="shared" si="0"/>
        <v>0.21198016666317088</v>
      </c>
      <c r="I32" s="4"/>
      <c r="J32" s="4"/>
    </row>
    <row r="33" spans="1:10" ht="15.4" x14ac:dyDescent="0.45">
      <c r="A33" s="3" t="s">
        <v>23</v>
      </c>
      <c r="B33" s="5">
        <f>VLOOKUP(A33,'2015'!A:L,11,0)</f>
        <v>0.25496999999999997</v>
      </c>
      <c r="C33" s="5">
        <f>VLOOKUP($A33,'2016'!A:M,11,0)</f>
        <v>0.10546999999999999</v>
      </c>
      <c r="D33" s="5">
        <f>VLOOKUP($A33,'2017'!A:N,10,0)</f>
        <v>0.21461322903633101</v>
      </c>
      <c r="E33" s="5">
        <f>VLOOKUP($A33,'2018'!A:U,8,0)</f>
        <v>0.14299999999999999</v>
      </c>
      <c r="F33" s="5">
        <f>VLOOKUP($A33,'2019'!A:S,8,0)</f>
        <v>0.14399999999999999</v>
      </c>
      <c r="G33" s="4"/>
      <c r="H33" s="5">
        <f t="shared" si="0"/>
        <v>0.11708764580726694</v>
      </c>
      <c r="I33" s="4"/>
      <c r="J33" s="4"/>
    </row>
    <row r="34" spans="1:10" ht="15.4" x14ac:dyDescent="0.45">
      <c r="A34" s="3" t="s">
        <v>77</v>
      </c>
      <c r="B34" s="5">
        <f>VLOOKUP(A34,'2015'!A:L,11,0)</f>
        <v>5.4440000000000002E-2</v>
      </c>
      <c r="C34" s="5">
        <f>VLOOKUP($A34,'2016'!A:M,11,0)</f>
        <v>4.002E-2</v>
      </c>
      <c r="D34" s="5">
        <f>VLOOKUP($A34,'2017'!A:N,10,0)</f>
        <v>0.24800297617912301</v>
      </c>
      <c r="E34" s="5">
        <f>VLOOKUP($A34,'2018'!A:U,8,0)</f>
        <v>0.12</v>
      </c>
      <c r="F34" s="5">
        <f>VLOOKUP($A34,'2019'!A:S,8,0)</f>
        <v>0.11899999999999999</v>
      </c>
      <c r="G34" s="4"/>
      <c r="H34" s="5">
        <f t="shared" si="0"/>
        <v>0.17902259523582842</v>
      </c>
      <c r="I34" s="4"/>
      <c r="J34" s="4"/>
    </row>
    <row r="35" spans="1:10" ht="15.4" x14ac:dyDescent="0.45">
      <c r="A35" s="3" t="s">
        <v>82</v>
      </c>
      <c r="B35" s="5">
        <f>VLOOKUP(A35,'2015'!A:L,11,0)</f>
        <v>0.30637999999999999</v>
      </c>
      <c r="C35" s="5">
        <f>VLOOKUP($A35,'2016'!A:M,11,0)</f>
        <v>5.228E-2</v>
      </c>
      <c r="D35" s="5">
        <f>VLOOKUP($A35,'2017'!A:N,10,0)</f>
        <v>0.27125430107116699</v>
      </c>
      <c r="E35" s="5">
        <f>VLOOKUP($A35,'2018'!A:U,8,0)</f>
        <v>0.20200000000000001</v>
      </c>
      <c r="F35" s="5">
        <f>VLOOKUP($A35,'2019'!A:S,8,0)</f>
        <v>0.19</v>
      </c>
      <c r="G35" s="4"/>
      <c r="H35" s="5">
        <f t="shared" si="0"/>
        <v>0.17947086021423431</v>
      </c>
      <c r="I35" s="4"/>
      <c r="J35" s="4"/>
    </row>
    <row r="36" spans="1:10" ht="15.4" x14ac:dyDescent="0.45">
      <c r="A36" s="3" t="s">
        <v>44</v>
      </c>
      <c r="B36" s="5">
        <f>VLOOKUP(A36,'2015'!A:L,11,0)</f>
        <v>0.10686</v>
      </c>
      <c r="C36" s="5">
        <f>VLOOKUP($A36,'2016'!A:M,11,0)</f>
        <v>3.986E-2</v>
      </c>
      <c r="D36" s="5">
        <f>VLOOKUP($A36,'2017'!A:N,10,0)</f>
        <v>8.8106758892536205E-2</v>
      </c>
      <c r="E36" s="5">
        <f>VLOOKUP($A36,'2018'!A:U,8,0)</f>
        <v>6.4000000000000001E-2</v>
      </c>
      <c r="F36" s="5">
        <f>VLOOKUP($A36,'2019'!A:S,8,0)</f>
        <v>4.5999999999999999E-2</v>
      </c>
      <c r="G36" s="4"/>
      <c r="H36" s="5">
        <f t="shared" si="0"/>
        <v>3.9691351778508022E-2</v>
      </c>
      <c r="I36" s="4"/>
      <c r="J36" s="4"/>
    </row>
    <row r="37" spans="1:10" ht="15.4" x14ac:dyDescent="0.45">
      <c r="A37" s="3" t="s">
        <v>11</v>
      </c>
      <c r="B37" s="5">
        <f>VLOOKUP(A37,'2015'!A:L,11,0)</f>
        <v>0.34139000000000003</v>
      </c>
      <c r="C37" s="5">
        <f>VLOOKUP($A37,'2016'!A:M,11,0)</f>
        <v>0.44452999999999998</v>
      </c>
      <c r="D37" s="5">
        <f>VLOOKUP($A37,'2017'!A:N,10,0)</f>
        <v>0.35528048872947698</v>
      </c>
      <c r="E37" s="5">
        <f>VLOOKUP($A37,'2018'!A:U,8,0)</f>
        <v>0.28399999999999997</v>
      </c>
      <c r="F37" s="5">
        <f>VLOOKUP($A37,'2019'!A:S,8,0)</f>
        <v>0.252</v>
      </c>
      <c r="G37" s="4"/>
      <c r="H37" s="5">
        <f t="shared" si="0"/>
        <v>0.23364709774590153</v>
      </c>
      <c r="I37" s="4"/>
      <c r="J37" s="4"/>
    </row>
    <row r="38" spans="1:10" ht="15.4" x14ac:dyDescent="0.45">
      <c r="A38" s="3" t="s">
        <v>115</v>
      </c>
      <c r="B38" s="5">
        <f>VLOOKUP(A38,'2015'!A:L,11,0)</f>
        <v>0.21684</v>
      </c>
      <c r="C38" s="5">
        <f>VLOOKUP($A38,'2016'!A:M,11,0)</f>
        <v>0.12372</v>
      </c>
      <c r="D38" s="5">
        <f>VLOOKUP($A38,'2017'!A:N,10,0)</f>
        <v>0.18696784973144501</v>
      </c>
      <c r="E38" s="5">
        <f>VLOOKUP($A38,'2018'!A:U,8,0)</f>
        <v>0.12</v>
      </c>
      <c r="F38" s="5">
        <f>VLOOKUP($A38,'2019'!A:S,8,0)</f>
        <v>0.113</v>
      </c>
      <c r="G38" s="4"/>
      <c r="H38" s="5">
        <f t="shared" si="0"/>
        <v>8.8685569946285625E-2</v>
      </c>
      <c r="I38" s="4"/>
      <c r="J38" s="4"/>
    </row>
    <row r="39" spans="1:10" ht="15.4" x14ac:dyDescent="0.45">
      <c r="A39" s="3" t="s">
        <v>63</v>
      </c>
      <c r="B39" s="5">
        <f>VLOOKUP(A39,'2015'!A:L,11,0)</f>
        <v>0.11541</v>
      </c>
      <c r="C39" s="5">
        <f>VLOOKUP($A39,'2016'!A:M,11,0)</f>
        <v>0.18037</v>
      </c>
      <c r="D39" s="5">
        <f>VLOOKUP($A39,'2017'!A:N,10,0)</f>
        <v>0.150112465023994</v>
      </c>
      <c r="E39" s="5">
        <f>VLOOKUP($A39,'2018'!A:U,8,0)</f>
        <v>0.114</v>
      </c>
      <c r="F39" s="5">
        <f>VLOOKUP($A39,'2019'!A:S,8,0)</f>
        <v>0.126</v>
      </c>
      <c r="G39" s="4"/>
      <c r="H39" s="5">
        <f t="shared" si="0"/>
        <v>0.12362149300479786</v>
      </c>
      <c r="I39" s="4"/>
      <c r="J39" s="4"/>
    </row>
    <row r="40" spans="1:10" ht="15.4" x14ac:dyDescent="0.45">
      <c r="A40" s="3" t="s">
        <v>152</v>
      </c>
      <c r="B40" s="5">
        <f>VLOOKUP(A40,'2015'!A:L,11,0)</f>
        <v>0.11291</v>
      </c>
      <c r="C40" s="5">
        <f>VLOOKUP($A40,'2016'!A:M,11,0)</f>
        <v>0.10392999999999999</v>
      </c>
      <c r="D40" s="5">
        <f>VLOOKUP($A40,'2017'!A:N,10,0)</f>
        <v>0.12863144278526301</v>
      </c>
      <c r="E40" s="5">
        <f>VLOOKUP($A40,'2018'!A:U,8,0)</f>
        <v>9.1999999999999998E-2</v>
      </c>
      <c r="F40" s="5">
        <f>VLOOKUP($A40,'2019'!A:S,8,0)</f>
        <v>7.5999999999999998E-2</v>
      </c>
      <c r="G40" s="4"/>
      <c r="H40" s="5">
        <f t="shared" si="0"/>
        <v>7.6969288557052096E-2</v>
      </c>
      <c r="I40" s="4"/>
      <c r="J40" s="4"/>
    </row>
    <row r="41" spans="1:10" ht="15.4" x14ac:dyDescent="0.45">
      <c r="A41" s="3" t="s">
        <v>57</v>
      </c>
      <c r="B41" s="5">
        <f>VLOOKUP(A41,'2015'!A:L,11,0)</f>
        <v>0.10692</v>
      </c>
      <c r="C41" s="5">
        <f>VLOOKUP($A41,'2016'!A:M,11,0)</f>
        <v>0.10613</v>
      </c>
      <c r="D41" s="5">
        <f>VLOOKUP($A41,'2017'!A:N,10,0)</f>
        <v>7.8257985413074493E-2</v>
      </c>
      <c r="E41" s="5">
        <f>VLOOKUP($A41,'2018'!A:U,8,0)</f>
        <v>6.5000000000000002E-2</v>
      </c>
      <c r="F41" s="5">
        <f>VLOOKUP($A41,'2019'!A:S,8,0)</f>
        <v>9.2999999999999999E-2</v>
      </c>
      <c r="G41" s="4"/>
      <c r="H41" s="5">
        <f t="shared" si="0"/>
        <v>6.917059708261597E-2</v>
      </c>
      <c r="I41" s="4"/>
      <c r="J41" s="4"/>
    </row>
    <row r="42" spans="1:10" ht="15.4" x14ac:dyDescent="0.45">
      <c r="A42" s="3" t="s">
        <v>89</v>
      </c>
      <c r="B42" s="5">
        <f>VLOOKUP(A42,'2015'!A:L,11,0)</f>
        <v>8.6800000000000002E-2</v>
      </c>
      <c r="C42" s="5">
        <f>VLOOKUP($A42,'2016'!A:M,11,0)</f>
        <v>0.18518999999999999</v>
      </c>
      <c r="D42" s="5">
        <f>VLOOKUP($A42,'2017'!A:N,10,0)</f>
        <v>9.8890811204910306E-2</v>
      </c>
      <c r="E42" s="5">
        <f>VLOOKUP($A42,'2018'!A:U,8,0)</f>
        <v>8.5999999999999993E-2</v>
      </c>
      <c r="F42" s="5">
        <f>VLOOKUP($A42,'2019'!A:S,8,0)</f>
        <v>0.10299999999999999</v>
      </c>
      <c r="G42" s="4"/>
      <c r="H42" s="5">
        <f t="shared" si="0"/>
        <v>9.1939162240981531E-2</v>
      </c>
      <c r="I42" s="4"/>
      <c r="J42" s="4"/>
    </row>
    <row r="43" spans="1:10" ht="15.4" x14ac:dyDescent="0.45">
      <c r="A43" s="3" t="s">
        <v>139</v>
      </c>
      <c r="B43" s="5">
        <f>VLOOKUP(A43,'2015'!A:L,11,0)</f>
        <v>0.24324999999999999</v>
      </c>
      <c r="C43" s="5">
        <f>VLOOKUP($A43,'2016'!A:M,11,0)</f>
        <v>0.17169999999999999</v>
      </c>
      <c r="D43" s="5">
        <f>VLOOKUP($A43,'2017'!A:N,10,0)</f>
        <v>0.31265074014663702</v>
      </c>
      <c r="E43" s="5">
        <f>VLOOKUP($A43,'2018'!A:U,8,0)</f>
        <v>0.22</v>
      </c>
      <c r="F43" s="5">
        <f>VLOOKUP($A43,'2019'!A:S,8,0)</f>
        <v>0.20899999999999999</v>
      </c>
      <c r="G43" s="4"/>
      <c r="H43" s="5">
        <f t="shared" si="0"/>
        <v>0.22526014802932792</v>
      </c>
      <c r="I43" s="4"/>
      <c r="J43" s="4"/>
    </row>
    <row r="44" spans="1:10" ht="15.4" x14ac:dyDescent="0.45">
      <c r="A44" s="3" t="s">
        <v>15</v>
      </c>
      <c r="B44" s="5">
        <f>VLOOKUP(A44,'2015'!A:L,11,0)</f>
        <v>0.23351</v>
      </c>
      <c r="C44" s="5">
        <f>VLOOKUP($A44,'2016'!A:M,11,0)</f>
        <v>0.41004000000000002</v>
      </c>
      <c r="D44" s="5">
        <f>VLOOKUP($A44,'2017'!A:N,10,0)</f>
        <v>0.24548277258873</v>
      </c>
      <c r="E44" s="5">
        <f>VLOOKUP($A44,'2018'!A:U,8,0)</f>
        <v>0.20200000000000001</v>
      </c>
      <c r="F44" s="5">
        <f>VLOOKUP($A44,'2019'!A:S,8,0)</f>
        <v>0.153</v>
      </c>
      <c r="G44" s="4"/>
      <c r="H44" s="5">
        <f t="shared" si="0"/>
        <v>0.13808855451773638</v>
      </c>
      <c r="I44" s="4"/>
      <c r="J44" s="4"/>
    </row>
    <row r="45" spans="1:10" ht="15.4" x14ac:dyDescent="0.45">
      <c r="A45" s="3" t="s">
        <v>42</v>
      </c>
      <c r="B45" s="5">
        <f>VLOOKUP(A45,'2015'!A:L,11,0)</f>
        <v>0.12332</v>
      </c>
      <c r="C45" s="5">
        <f>VLOOKUP($A45,'2016'!A:M,11,0)</f>
        <v>0.17807999999999999</v>
      </c>
      <c r="D45" s="5">
        <f>VLOOKUP($A45,'2017'!A:N,10,0)</f>
        <v>0.12976230680942499</v>
      </c>
      <c r="E45" s="5">
        <f>VLOOKUP($A45,'2018'!A:U,8,0)</f>
        <v>9.8000000000000004E-2</v>
      </c>
      <c r="F45" s="5">
        <f>VLOOKUP($A45,'2019'!A:S,8,0)</f>
        <v>0.111</v>
      </c>
      <c r="G45" s="4"/>
      <c r="H45" s="5">
        <f t="shared" si="0"/>
        <v>9.6616461361886508E-2</v>
      </c>
      <c r="I45" s="4"/>
      <c r="J45" s="4"/>
    </row>
    <row r="46" spans="1:10" ht="15.4" x14ac:dyDescent="0.45">
      <c r="A46" s="3" t="s">
        <v>160</v>
      </c>
      <c r="B46" s="5">
        <f>VLOOKUP(A46,'2015'!A:L,11,0)</f>
        <v>6.8220000000000003E-2</v>
      </c>
      <c r="C46" s="5">
        <f>VLOOKUP($A46,'2016'!A:M,11,0)</f>
        <v>9.3140000000000001E-2</v>
      </c>
      <c r="D46" s="5">
        <f>VLOOKUP($A46,'2017'!A:N,10,0)</f>
        <v>4.3785378336906398E-2</v>
      </c>
      <c r="E46" s="5">
        <f>VLOOKUP($A46,'2018'!A:U,8,0)</f>
        <v>3.2000000000000001E-2</v>
      </c>
      <c r="F46" s="5">
        <f>VLOOKUP($A46,'2019'!A:S,8,0)</f>
        <v>4.2999999999999997E-2</v>
      </c>
      <c r="G46" s="4"/>
      <c r="H46" s="5">
        <f t="shared" si="0"/>
        <v>2.2555075667384017E-2</v>
      </c>
      <c r="I46" s="4"/>
      <c r="J46" s="4"/>
    </row>
    <row r="47" spans="1:10" ht="15.4" x14ac:dyDescent="0.45">
      <c r="A47" s="3" t="s">
        <v>147</v>
      </c>
      <c r="B47" s="5">
        <f>VLOOKUP(A47,'2015'!A:L,11,0)</f>
        <v>5.5469999999999998E-2</v>
      </c>
      <c r="C47" s="5">
        <f>VLOOKUP($A47,'2016'!A:M,11,0)</f>
        <v>0.31879999999999997</v>
      </c>
      <c r="D47" s="5">
        <f>VLOOKUP($A47,'2017'!A:N,10,0)</f>
        <v>5.4008815437555299E-2</v>
      </c>
      <c r="E47" s="5">
        <f>VLOOKUP($A47,'2018'!A:U,8,0)</f>
        <v>3.7999999999999999E-2</v>
      </c>
      <c r="F47" s="5">
        <f>VLOOKUP($A47,'2019'!A:S,8,0)</f>
        <v>4.2999999999999997E-2</v>
      </c>
      <c r="G47" s="4"/>
      <c r="H47" s="5">
        <f t="shared" si="0"/>
        <v>1.0133763087509351E-2</v>
      </c>
      <c r="I47" s="4"/>
      <c r="J47" s="4"/>
    </row>
    <row r="48" spans="1:10" ht="15.4" x14ac:dyDescent="0.45">
      <c r="A48" s="3" t="s">
        <v>39</v>
      </c>
      <c r="B48" s="5">
        <f>VLOOKUP(A48,'2015'!A:L,11,0)</f>
        <v>0.28214</v>
      </c>
      <c r="C48" s="5">
        <f>VLOOKUP($A48,'2016'!A:M,11,0)</f>
        <v>0.28550999999999999</v>
      </c>
      <c r="D48" s="5">
        <f>VLOOKUP($A48,'2017'!A:N,10,0)</f>
        <v>0.33626917004585299</v>
      </c>
      <c r="E48" s="5">
        <f>VLOOKUP($A48,'2018'!A:U,8,0)</f>
        <v>0.27300000000000002</v>
      </c>
      <c r="F48" s="5">
        <f>VLOOKUP($A48,'2019'!A:S,8,0)</f>
        <v>0.26100000000000001</v>
      </c>
      <c r="G48" s="4"/>
      <c r="H48" s="5">
        <f t="shared" si="0"/>
        <v>0.27114683400917095</v>
      </c>
      <c r="I48" s="4"/>
      <c r="J48" s="4"/>
    </row>
    <row r="49" spans="1:10" ht="15.4" x14ac:dyDescent="0.45">
      <c r="A49" s="3" t="s">
        <v>131</v>
      </c>
      <c r="B49" s="5">
        <f>VLOOKUP(A49,'2015'!A:L,11,0)</f>
        <v>0.23086999999999999</v>
      </c>
      <c r="C49" s="5">
        <f>VLOOKUP($A49,'2016'!A:M,11,0)</f>
        <v>3.2599999999999997E-2</v>
      </c>
      <c r="D49" s="5">
        <f>VLOOKUP($A49,'2017'!A:N,10,0)</f>
        <v>0.25692394375801098</v>
      </c>
      <c r="E49" s="5">
        <f>VLOOKUP($A49,'2018'!A:U,8,0)</f>
        <v>0.21199999999999999</v>
      </c>
      <c r="F49" s="5">
        <f>VLOOKUP($A49,'2019'!A:S,8,0)</f>
        <v>0.245</v>
      </c>
      <c r="G49" s="4"/>
      <c r="H49" s="5">
        <f t="shared" si="0"/>
        <v>0.25777678875159893</v>
      </c>
      <c r="I49" s="4"/>
      <c r="J49" s="4"/>
    </row>
    <row r="50" spans="1:10" ht="15.4" x14ac:dyDescent="0.45">
      <c r="A50" s="6" t="s">
        <v>119</v>
      </c>
      <c r="B50" s="7">
        <f>VLOOKUP(A50,'2015'!A:L,11,0)</f>
        <v>0</v>
      </c>
      <c r="C50" s="7">
        <f>VLOOKUP($A50,'2016'!A:M,11,0)</f>
        <v>4.1270000000000001E-2</v>
      </c>
      <c r="D50" s="7">
        <f>VLOOKUP($A50,'2017'!A:N,10,0)</f>
        <v>0</v>
      </c>
      <c r="E50" s="7">
        <f>VLOOKUP($A50,'2018'!A:U,8,0)</f>
        <v>0</v>
      </c>
      <c r="F50" s="7">
        <f>VLOOKUP($A50,'2019'!A:S,8,0)</f>
        <v>0</v>
      </c>
      <c r="G50" s="8"/>
      <c r="H50" s="7">
        <v>0</v>
      </c>
      <c r="I50" s="4"/>
      <c r="J50" s="4"/>
    </row>
    <row r="51" spans="1:10" ht="15.4" x14ac:dyDescent="0.45">
      <c r="A51" s="3" t="s">
        <v>58</v>
      </c>
      <c r="B51" s="5">
        <f>VLOOKUP(A51,'2015'!A:L,11,0)</f>
        <v>0.27489000000000002</v>
      </c>
      <c r="C51" s="5">
        <f>VLOOKUP($A51,'2016'!A:M,11,0)</f>
        <v>8.7010000000000004E-2</v>
      </c>
      <c r="D51" s="5">
        <f>VLOOKUP($A51,'2017'!A:N,10,0)</f>
        <v>0.28348839282989502</v>
      </c>
      <c r="E51" s="5">
        <f>VLOOKUP($A51,'2018'!A:U,8,0)</f>
        <v>0.17899999999999999</v>
      </c>
      <c r="F51" s="5">
        <f>VLOOKUP($A51,'2019'!A:S,8,0)</f>
        <v>0.17499999999999999</v>
      </c>
      <c r="G51" s="4"/>
      <c r="H51" s="5">
        <f t="shared" si="0"/>
        <v>0.16754067856598098</v>
      </c>
      <c r="I51" s="4"/>
      <c r="J51" s="4"/>
    </row>
    <row r="52" spans="1:10" ht="15.4" x14ac:dyDescent="0.45">
      <c r="A52" s="3" t="s">
        <v>167</v>
      </c>
      <c r="B52" s="5">
        <f>VLOOKUP(A52,'2015'!A:L,11,0)</f>
        <v>0.28656999999999999</v>
      </c>
      <c r="C52" s="5">
        <f>VLOOKUP($A52,'2016'!A:M,11,0)</f>
        <v>0.1192</v>
      </c>
      <c r="D52" s="5">
        <f>VLOOKUP($A52,'2017'!A:N,10,0)</f>
        <v>0.26481509208679199</v>
      </c>
      <c r="E52" s="5">
        <f>VLOOKUP($A52,'2018'!A:U,8,0)</f>
        <v>0.185</v>
      </c>
      <c r="F52" s="5">
        <f>VLOOKUP($A52,'2019'!A:S,8,0)</f>
        <v>0.20699999999999999</v>
      </c>
      <c r="G52" s="4"/>
      <c r="H52" s="5">
        <f t="shared" si="0"/>
        <v>0.18451501841735762</v>
      </c>
      <c r="I52" s="4"/>
      <c r="J52" s="4"/>
    </row>
    <row r="53" spans="1:10" ht="15.4" x14ac:dyDescent="0.45">
      <c r="A53" s="3" t="s">
        <v>136</v>
      </c>
      <c r="B53" s="5">
        <f>VLOOKUP(A53,'2015'!A:L,11,0)</f>
        <v>0.46187</v>
      </c>
      <c r="C53" s="5">
        <f>VLOOKUP($A53,'2016'!A:M,11,0)</f>
        <v>0.14476</v>
      </c>
      <c r="D53" s="5">
        <f>VLOOKUP($A53,'2017'!A:N,10,0)</f>
        <v>0.489203780889511</v>
      </c>
      <c r="E53" s="5">
        <f>VLOOKUP($A53,'2018'!A:U,8,0)</f>
        <v>0.39200000000000002</v>
      </c>
      <c r="F53" s="5">
        <f>VLOOKUP($A53,'2019'!A:S,8,0)</f>
        <v>0.41899999999999998</v>
      </c>
      <c r="G53" s="4"/>
      <c r="H53" s="5">
        <f t="shared" si="0"/>
        <v>0.42981675617790671</v>
      </c>
      <c r="I53" s="4"/>
      <c r="J53" s="4"/>
    </row>
    <row r="54" spans="1:10" ht="15.4" x14ac:dyDescent="0.45">
      <c r="A54" s="3" t="s">
        <v>122</v>
      </c>
      <c r="B54" s="5">
        <f>VLOOKUP(A54,'2015'!A:L,11,0)</f>
        <v>0.23027</v>
      </c>
      <c r="C54" s="5">
        <f>VLOOKUP($A54,'2016'!A:M,11,0)</f>
        <v>6.9059999999999996E-2</v>
      </c>
      <c r="D54" s="5">
        <f>VLOOKUP($A54,'2017'!A:N,10,0)</f>
        <v>0.23618887364864299</v>
      </c>
      <c r="E54" s="5">
        <f>VLOOKUP($A54,'2018'!A:U,8,0)</f>
        <v>0.19700000000000001</v>
      </c>
      <c r="F54" s="5">
        <f>VLOOKUP($A54,'2019'!A:S,8,0)</f>
        <v>0.246</v>
      </c>
      <c r="G54" s="4"/>
      <c r="H54" s="5">
        <f t="shared" si="0"/>
        <v>0.24352377472973075</v>
      </c>
      <c r="I54" s="4"/>
      <c r="J54" s="4"/>
    </row>
    <row r="55" spans="1:10" ht="15.4" x14ac:dyDescent="0.45">
      <c r="A55" s="3" t="s">
        <v>88</v>
      </c>
      <c r="B55" s="5">
        <f>VLOOKUP(A55,'2015'!A:L,11,0)</f>
        <v>0.39478000000000002</v>
      </c>
      <c r="C55" s="5">
        <f>VLOOKUP($A55,'2016'!A:M,11,0)</f>
        <v>0.31646999999999997</v>
      </c>
      <c r="D55" s="5">
        <f>VLOOKUP($A55,'2017'!A:N,10,0)</f>
        <v>0.37446579337120101</v>
      </c>
      <c r="E55" s="5">
        <f>VLOOKUP($A55,'2018'!A:U,8,0)</f>
        <v>0.246</v>
      </c>
      <c r="F55" s="5">
        <f>VLOOKUP($A55,'2019'!A:S,8,0)</f>
        <v>0.25800000000000001</v>
      </c>
      <c r="G55" s="4"/>
      <c r="H55" s="5">
        <f t="shared" si="0"/>
        <v>0.21473415867424706</v>
      </c>
      <c r="I55" s="4"/>
      <c r="J55" s="4"/>
    </row>
    <row r="56" spans="1:10" ht="15.4" x14ac:dyDescent="0.45">
      <c r="A56" s="3" t="s">
        <v>121</v>
      </c>
      <c r="B56" s="5">
        <f>VLOOKUP(A56,'2015'!A:L,11,0)</f>
        <v>0.128</v>
      </c>
      <c r="C56" s="5">
        <f>VLOOKUP($A56,'2016'!A:M,11,0)</f>
        <v>4.4720000000000003E-2</v>
      </c>
      <c r="D56" s="5">
        <f>VLOOKUP($A56,'2017'!A:N,10,0)</f>
        <v>7.84016624093056E-2</v>
      </c>
      <c r="E56" s="5">
        <f>VLOOKUP($A56,'2018'!A:U,8,0)</f>
        <v>6.0999999999999999E-2</v>
      </c>
      <c r="F56" s="5">
        <f>VLOOKUP($A56,'2019'!A:S,8,0)</f>
        <v>8.1000000000000003E-2</v>
      </c>
      <c r="G56" s="4"/>
      <c r="H56" s="5">
        <f t="shared" si="0"/>
        <v>5.5308332481859068E-2</v>
      </c>
      <c r="I56" s="4"/>
      <c r="J56" s="4"/>
    </row>
    <row r="57" spans="1:10" ht="15.4" x14ac:dyDescent="0.45">
      <c r="A57" s="3" t="s">
        <v>10</v>
      </c>
      <c r="B57" s="5">
        <f>VLOOKUP(A57,'2015'!A:L,11,0)</f>
        <v>0.43630000000000002</v>
      </c>
      <c r="C57" s="5">
        <f>VLOOKUP($A57,'2016'!A:M,11,0)</f>
        <v>0.14974999999999999</v>
      </c>
      <c r="D57" s="5">
        <f>VLOOKUP($A57,'2017'!A:N,10,0)</f>
        <v>0.475540220737457</v>
      </c>
      <c r="E57" s="5">
        <f>VLOOKUP($A57,'2018'!A:U,8,0)</f>
        <v>0.35299999999999998</v>
      </c>
      <c r="F57" s="5">
        <f>VLOOKUP($A57,'2019'!A:S,8,0)</f>
        <v>0.35399999999999998</v>
      </c>
      <c r="G57" s="4"/>
      <c r="H57" s="5">
        <f t="shared" si="0"/>
        <v>0.36531304414749233</v>
      </c>
      <c r="I57" s="4"/>
      <c r="J57" s="4"/>
    </row>
    <row r="58" spans="1:10" ht="15.4" x14ac:dyDescent="0.45">
      <c r="A58" s="3" t="s">
        <v>134</v>
      </c>
      <c r="B58" s="5">
        <f>VLOOKUP(A58,'2015'!A:L,11,0)</f>
        <v>0.26474999999999999</v>
      </c>
      <c r="C58" s="5">
        <f>VLOOKUP($A58,'2016'!A:M,11,0)</f>
        <v>8.7220000000000006E-2</v>
      </c>
      <c r="D58" s="5">
        <f>VLOOKUP($A58,'2017'!A:N,10,0)</f>
        <v>0.23153848946094499</v>
      </c>
      <c r="E58" s="5">
        <f>VLOOKUP($A58,'2018'!A:U,8,0)</f>
        <v>0.17199999999999999</v>
      </c>
      <c r="F58" s="5">
        <f>VLOOKUP($A58,'2019'!A:S,8,0)</f>
        <v>0.2</v>
      </c>
      <c r="G58" s="4"/>
      <c r="H58" s="5">
        <f t="shared" si="0"/>
        <v>0.1776856978921888</v>
      </c>
      <c r="I58" s="4"/>
      <c r="J58" s="4"/>
    </row>
    <row r="59" spans="1:10" ht="15.4" x14ac:dyDescent="0.45">
      <c r="A59" s="3" t="s">
        <v>90</v>
      </c>
      <c r="B59" s="5">
        <f>VLOOKUP(A59,'2015'!A:L,11,0)</f>
        <v>0.51534999999999997</v>
      </c>
      <c r="C59" s="5">
        <f>VLOOKUP($A59,'2016'!A:M,11,0)</f>
        <v>3.2200000000000002E-3</v>
      </c>
      <c r="D59" s="5">
        <f>VLOOKUP($A59,'2017'!A:N,10,0)</f>
        <v>0.61170458793640103</v>
      </c>
      <c r="E59" s="5">
        <f>VLOOKUP($A59,'2018'!A:U,8,0)</f>
        <v>0.48399999999999999</v>
      </c>
      <c r="F59" s="5">
        <f>VLOOKUP($A59,'2019'!A:S,8,0)</f>
        <v>0.498</v>
      </c>
      <c r="G59" s="4"/>
      <c r="H59" s="5">
        <f t="shared" si="0"/>
        <v>0.55627891758726378</v>
      </c>
      <c r="I59" s="4"/>
      <c r="J59" s="4"/>
    </row>
    <row r="60" spans="1:10" ht="15.4" x14ac:dyDescent="0.45">
      <c r="A60" s="3" t="s">
        <v>127</v>
      </c>
      <c r="B60" s="5">
        <f>VLOOKUP(A60,'2015'!A:L,11,0)</f>
        <v>0.38085999999999998</v>
      </c>
      <c r="C60" s="5">
        <f>VLOOKUP($A60,'2016'!A:M,11,0)</f>
        <v>5.57E-2</v>
      </c>
      <c r="D60" s="5">
        <f>VLOOKUP($A60,'2017'!A:N,10,0)</f>
        <v>0.38724291324615501</v>
      </c>
      <c r="E60" s="5">
        <f>VLOOKUP($A60,'2018'!A:U,8,0)</f>
        <v>0.28199999999999997</v>
      </c>
      <c r="F60" s="5">
        <f>VLOOKUP($A60,'2019'!A:S,8,0)</f>
        <v>0.27</v>
      </c>
      <c r="G60" s="4"/>
      <c r="H60" s="5">
        <f t="shared" si="0"/>
        <v>0.27653458264923092</v>
      </c>
      <c r="I60" s="4"/>
      <c r="J60" s="4"/>
    </row>
    <row r="61" spans="1:10" ht="15.4" x14ac:dyDescent="0.45">
      <c r="A61" s="3" t="s">
        <v>129</v>
      </c>
      <c r="B61" s="5">
        <f>VLOOKUP(A61,'2015'!A:L,11,0)</f>
        <v>0.17921999999999999</v>
      </c>
      <c r="C61" s="5">
        <f>VLOOKUP($A61,'2016'!A:M,11,0)</f>
        <v>0.13636000000000001</v>
      </c>
      <c r="D61" s="5">
        <f>VLOOKUP($A61,'2017'!A:N,10,0)</f>
        <v>0.19963726401328999</v>
      </c>
      <c r="E61" s="5">
        <f>VLOOKUP($A61,'2018'!A:U,8,0)</f>
        <v>0.14799999999999999</v>
      </c>
      <c r="F61" s="5">
        <f>VLOOKUP($A61,'2019'!A:S,8,0)</f>
        <v>0.14799999999999999</v>
      </c>
      <c r="G61" s="4"/>
      <c r="H61" s="5">
        <f t="shared" si="0"/>
        <v>0.14700345280265736</v>
      </c>
      <c r="I61" s="4"/>
      <c r="J61" s="4"/>
    </row>
    <row r="62" spans="1:10" ht="15.4" x14ac:dyDescent="0.45">
      <c r="A62" s="3" t="s">
        <v>30</v>
      </c>
      <c r="B62" s="5">
        <f>VLOOKUP(A62,'2015'!A:L,11,0)</f>
        <v>0.45900999999999997</v>
      </c>
      <c r="C62" s="5">
        <f>VLOOKUP($A62,'2016'!A:M,11,0)</f>
        <v>0.29754000000000003</v>
      </c>
      <c r="D62" s="5">
        <f>VLOOKUP($A62,'2017'!A:N,10,0)</f>
        <v>0.42785832285880998</v>
      </c>
      <c r="E62" s="5">
        <f>VLOOKUP($A62,'2018'!A:U,8,0)</f>
        <v>0.307</v>
      </c>
      <c r="F62" s="5">
        <f>VLOOKUP($A62,'2019'!A:S,8,0)</f>
        <v>0.29799999999999999</v>
      </c>
      <c r="G62" s="4"/>
      <c r="H62" s="5">
        <f t="shared" si="0"/>
        <v>0.26411366457176655</v>
      </c>
      <c r="I62" s="4"/>
      <c r="J62" s="4"/>
    </row>
    <row r="63" spans="1:10" ht="15.4" x14ac:dyDescent="0.45">
      <c r="A63" s="3" t="s">
        <v>21</v>
      </c>
      <c r="B63" s="5">
        <f>VLOOKUP(A63,'2015'!A:L,11,0)</f>
        <v>0.33172000000000001</v>
      </c>
      <c r="C63" s="5">
        <f>VLOOKUP($A63,'2016'!A:M,11,0)</f>
        <v>8.7279999999999996E-2</v>
      </c>
      <c r="D63" s="5">
        <f>VLOOKUP($A63,'2017'!A:N,10,0)</f>
        <v>0.33008265495300299</v>
      </c>
      <c r="E63" s="5">
        <f>VLOOKUP($A63,'2018'!A:U,8,0)</f>
        <v>0.35399999999999998</v>
      </c>
      <c r="F63" s="5">
        <f>VLOOKUP($A63,'2019'!A:S,8,0)</f>
        <v>0.26100000000000001</v>
      </c>
      <c r="G63" s="4"/>
      <c r="H63" s="5">
        <f t="shared" si="0"/>
        <v>0.31040053099059861</v>
      </c>
      <c r="I63" s="4"/>
      <c r="J63" s="4"/>
    </row>
    <row r="64" spans="1:10" ht="15.4" x14ac:dyDescent="0.45">
      <c r="A64" s="3" t="s">
        <v>65</v>
      </c>
      <c r="B64" s="5">
        <f>VLOOKUP(A64,'2015'!A:L,11,0)</f>
        <v>0.22822999999999999</v>
      </c>
      <c r="C64" s="5">
        <f>VLOOKUP($A64,'2016'!A:M,11,0)</f>
        <v>2.5559999999999999E-2</v>
      </c>
      <c r="D64" s="5">
        <f>VLOOKUP($A64,'2017'!A:N,10,0)</f>
        <v>0.17278964817524001</v>
      </c>
      <c r="E64" s="5">
        <f>VLOOKUP($A64,'2018'!A:U,8,0)</f>
        <v>0.13700000000000001</v>
      </c>
      <c r="F64" s="5">
        <f>VLOOKUP($A64,'2019'!A:S,8,0)</f>
        <v>0.158</v>
      </c>
      <c r="G64" s="4"/>
      <c r="H64" s="5">
        <f t="shared" si="0"/>
        <v>0.1356099296350477</v>
      </c>
      <c r="I64" s="4"/>
      <c r="J64" s="4"/>
    </row>
    <row r="65" spans="1:10" ht="15.4" x14ac:dyDescent="0.45">
      <c r="A65" s="3" t="s">
        <v>168</v>
      </c>
      <c r="B65" s="5">
        <f>VLOOKUP(A65,'2015'!A:L,11,0)</f>
        <v>0.20165</v>
      </c>
      <c r="C65" s="5">
        <f>VLOOKUP($A65,'2016'!A:M,11,0)</f>
        <v>0.15529999999999999</v>
      </c>
      <c r="D65" s="5">
        <f>VLOOKUP($A65,'2017'!A:N,10,0)</f>
        <v>0.20123746991157501</v>
      </c>
      <c r="E65" s="5">
        <f>VLOOKUP($A65,'2018'!A:U,8,0)</f>
        <v>0.14599999999999999</v>
      </c>
      <c r="F65" s="5">
        <f>VLOOKUP($A65,'2019'!A:S,8,0)</f>
        <v>0.154</v>
      </c>
      <c r="G65" s="4"/>
      <c r="H65" s="5">
        <f t="shared" si="0"/>
        <v>0.14025749398231468</v>
      </c>
      <c r="I65" s="4"/>
      <c r="J65" s="4"/>
    </row>
    <row r="66" spans="1:10" ht="15.4" x14ac:dyDescent="0.45">
      <c r="A66" s="3" t="s">
        <v>80</v>
      </c>
      <c r="B66" s="5">
        <f>VLOOKUP(A66,'2015'!A:L,11,0)</f>
        <v>0.21229999999999999</v>
      </c>
      <c r="C66" s="5">
        <f>VLOOKUP($A66,'2016'!A:M,11,0)</f>
        <v>4.2939999999999999E-2</v>
      </c>
      <c r="D66" s="5">
        <f>VLOOKUP($A66,'2017'!A:N,10,0)</f>
        <v>0.23381833732128099</v>
      </c>
      <c r="E66" s="5">
        <f>VLOOKUP($A66,'2018'!A:U,8,0)</f>
        <v>9.6000000000000002E-2</v>
      </c>
      <c r="F66" s="5">
        <f>VLOOKUP($A66,'2019'!A:S,8,0)</f>
        <v>0.107</v>
      </c>
      <c r="G66" s="4"/>
      <c r="H66" s="5">
        <f t="shared" ref="H66:H129" si="1">FORECAST($H$1,B66:F66,$B$1:$F$1)</f>
        <v>9.1149667464257789E-2</v>
      </c>
      <c r="I66" s="4"/>
      <c r="J66" s="4"/>
    </row>
    <row r="67" spans="1:10" ht="15.4" x14ac:dyDescent="0.45">
      <c r="A67" s="3" t="s">
        <v>61</v>
      </c>
      <c r="B67" s="5">
        <f>VLOOKUP(A67,'2015'!A:L,11,0)</f>
        <v>0.10705000000000001</v>
      </c>
      <c r="C67" s="5">
        <f>VLOOKUP($A67,'2016'!A:M,11,0)</f>
        <v>0.18984999999999999</v>
      </c>
      <c r="D67" s="5">
        <f>VLOOKUP($A67,'2017'!A:N,10,0)</f>
        <v>0.12057276815176</v>
      </c>
      <c r="E67" s="5">
        <f>VLOOKUP($A67,'2018'!A:U,8,0)</f>
        <v>7.9000000000000001E-2</v>
      </c>
      <c r="F67" s="5">
        <f>VLOOKUP($A67,'2019'!A:S,8,0)</f>
        <v>6.9000000000000006E-2</v>
      </c>
      <c r="G67" s="4"/>
      <c r="H67" s="5">
        <f t="shared" si="1"/>
        <v>5.7009553630351206E-2</v>
      </c>
      <c r="I67" s="4"/>
      <c r="J67" s="4"/>
    </row>
    <row r="68" spans="1:10" ht="15.4" x14ac:dyDescent="0.45">
      <c r="A68" s="3" t="s">
        <v>99</v>
      </c>
      <c r="B68" s="5">
        <f>VLOOKUP(A68,'2015'!A:L,11,0)</f>
        <v>0.11053</v>
      </c>
      <c r="C68" s="5">
        <f>VLOOKUP($A68,'2016'!A:M,11,0)</f>
        <v>0.13297</v>
      </c>
      <c r="D68" s="5">
        <f>VLOOKUP($A68,'2017'!A:N,10,0)</f>
        <v>0.172170460224152</v>
      </c>
      <c r="E68" s="5">
        <f>VLOOKUP($A68,'2018'!A:U,8,0)</f>
        <v>0.13</v>
      </c>
      <c r="F68" s="5">
        <f>VLOOKUP($A68,'2019'!A:S,8,0)</f>
        <v>0.11</v>
      </c>
      <c r="G68" s="4"/>
      <c r="H68" s="5">
        <f t="shared" si="1"/>
        <v>0.12992509204483049</v>
      </c>
      <c r="I68" s="4"/>
      <c r="J68" s="4"/>
    </row>
    <row r="69" spans="1:10" ht="15.4" x14ac:dyDescent="0.45">
      <c r="A69" s="3" t="s">
        <v>69</v>
      </c>
      <c r="B69" s="5">
        <f>VLOOKUP(A69,'2015'!A:L,11,0)</f>
        <v>0.11827</v>
      </c>
      <c r="C69" s="5">
        <f>VLOOKUP($A69,'2016'!A:M,11,0)</f>
        <v>0.11132</v>
      </c>
      <c r="D69" s="5">
        <f>VLOOKUP($A69,'2017'!A:N,10,0)</f>
        <v>0.20196442306041701</v>
      </c>
      <c r="E69" s="5">
        <f>VLOOKUP($A69,'2018'!A:U,8,0)</f>
        <v>0.14799999999999999</v>
      </c>
      <c r="F69" s="5">
        <f>VLOOKUP($A69,'2019'!A:S,8,0)</f>
        <v>0.14599999999999999</v>
      </c>
      <c r="G69" s="4"/>
      <c r="H69" s="5">
        <f t="shared" si="1"/>
        <v>0.17275288461208049</v>
      </c>
      <c r="I69" s="4"/>
      <c r="J69" s="4"/>
    </row>
    <row r="70" spans="1:10" ht="15.4" x14ac:dyDescent="0.45">
      <c r="A70" s="3" t="s">
        <v>142</v>
      </c>
      <c r="B70" s="5">
        <f>VLOOKUP(A70,'2015'!A:L,11,0)</f>
        <v>0.37541999999999998</v>
      </c>
      <c r="C70" s="5">
        <f>VLOOKUP($A70,'2016'!A:M,11,0)</f>
        <v>6.6860000000000003E-2</v>
      </c>
      <c r="D70" s="5">
        <f>VLOOKUP($A70,'2017'!A:N,10,0)</f>
        <v>0.444860309362411</v>
      </c>
      <c r="E70" s="5">
        <f>VLOOKUP($A70,'2018'!A:U,8,0)</f>
        <v>0.35199999999999998</v>
      </c>
      <c r="F70" s="5">
        <f>VLOOKUP($A70,'2019'!A:S,8,0)</f>
        <v>0.372</v>
      </c>
      <c r="G70" s="4"/>
      <c r="H70" s="5">
        <f t="shared" si="1"/>
        <v>0.40571806187247716</v>
      </c>
      <c r="I70" s="4"/>
      <c r="J70" s="4"/>
    </row>
    <row r="71" spans="1:10" ht="15.4" x14ac:dyDescent="0.45">
      <c r="A71" s="3" t="s">
        <v>84</v>
      </c>
      <c r="B71" s="5">
        <f>VLOOKUP(A71,'2015'!A:L,11,0)</f>
        <v>0.28310000000000002</v>
      </c>
      <c r="C71" s="5">
        <f>VLOOKUP($A71,'2016'!A:M,11,0)</f>
        <v>6.547E-2</v>
      </c>
      <c r="D71" s="5">
        <f>VLOOKUP($A71,'2017'!A:N,10,0)</f>
        <v>0.31993144750595098</v>
      </c>
      <c r="E71" s="5">
        <f>VLOOKUP($A71,'2018'!A:U,8,0)</f>
        <v>0.27400000000000002</v>
      </c>
      <c r="F71" s="5">
        <f>VLOOKUP($A71,'2019'!A:S,8,0)</f>
        <v>0.26200000000000001</v>
      </c>
      <c r="G71" s="4"/>
      <c r="H71" s="5">
        <f t="shared" si="1"/>
        <v>0.29079928950118727</v>
      </c>
      <c r="I71" s="4"/>
      <c r="J71" s="4"/>
    </row>
    <row r="72" spans="1:10" ht="15.4" x14ac:dyDescent="0.45">
      <c r="A72" s="3" t="s">
        <v>54</v>
      </c>
      <c r="B72" s="5">
        <f>VLOOKUP(A72,'2015'!A:L,11,0)</f>
        <v>0.16228000000000001</v>
      </c>
      <c r="C72" s="5">
        <f>VLOOKUP($A72,'2016'!A:M,11,0)</f>
        <v>0.23669000000000001</v>
      </c>
      <c r="D72" s="5">
        <f>VLOOKUP($A72,'2017'!A:N,10,0)</f>
        <v>0.22828979790210699</v>
      </c>
      <c r="E72" s="5">
        <f>VLOOKUP($A72,'2018'!A:U,8,0)</f>
        <v>0.16700000000000001</v>
      </c>
      <c r="F72" s="5">
        <f>VLOOKUP($A72,'2019'!A:S,8,0)</f>
        <v>0.14199999999999999</v>
      </c>
      <c r="G72" s="4"/>
      <c r="H72" s="5">
        <f t="shared" si="1"/>
        <v>0.15417695958042543</v>
      </c>
      <c r="I72" s="4"/>
      <c r="J72" s="4"/>
    </row>
    <row r="73" spans="1:10" ht="15.4" x14ac:dyDescent="0.45">
      <c r="A73" s="3" t="s">
        <v>93</v>
      </c>
      <c r="B73" s="5">
        <f>VLOOKUP(A73,'2015'!A:L,11,0)</f>
        <v>0.30030000000000001</v>
      </c>
      <c r="C73" s="5">
        <f>VLOOKUP($A73,'2016'!A:M,11,0)</f>
        <v>4.7620000000000003E-2</v>
      </c>
      <c r="D73" s="5">
        <f>VLOOKUP($A73,'2017'!A:N,10,0)</f>
        <v>0.42858037352562001</v>
      </c>
      <c r="E73" s="5">
        <f>VLOOKUP($A73,'2018'!A:U,8,0)</f>
        <v>0.28100000000000003</v>
      </c>
      <c r="F73" s="5">
        <f>VLOOKUP($A73,'2019'!A:S,8,0)</f>
        <v>0.3</v>
      </c>
      <c r="G73" s="4"/>
      <c r="H73" s="5">
        <f t="shared" si="1"/>
        <v>0.34133407470512367</v>
      </c>
      <c r="I73" s="4"/>
      <c r="J73" s="4"/>
    </row>
    <row r="74" spans="1:10" ht="15.4" x14ac:dyDescent="0.45">
      <c r="A74" s="3" t="s">
        <v>116</v>
      </c>
      <c r="B74" s="5">
        <f>VLOOKUP(A74,'2015'!A:L,11,0)</f>
        <v>0.42192000000000002</v>
      </c>
      <c r="C74" s="5">
        <f>VLOOKUP($A74,'2016'!A:M,11,0)</f>
        <v>0.22423000000000001</v>
      </c>
      <c r="D74" s="5">
        <v>0</v>
      </c>
      <c r="E74" s="5">
        <f>VLOOKUP($A74,'2018'!A:U,8,0)</f>
        <v>0.23</v>
      </c>
      <c r="F74" s="5">
        <f>VLOOKUP($A74,'2019'!A:S,8,0)</f>
        <v>0.26600000000000001</v>
      </c>
      <c r="G74" s="4"/>
      <c r="H74" s="5">
        <f t="shared" si="1"/>
        <v>0.13660900000000709</v>
      </c>
      <c r="I74" s="4"/>
      <c r="J74" s="4"/>
    </row>
    <row r="75" spans="1:10" ht="15.4" x14ac:dyDescent="0.45">
      <c r="A75" s="3" t="s">
        <v>106</v>
      </c>
      <c r="B75" s="5">
        <f>VLOOKUP(A75,'2015'!A:L,11,0)</f>
        <v>0.18226000000000001</v>
      </c>
      <c r="C75" s="5">
        <f>VLOOKUP($A75,'2016'!A:M,11,0)</f>
        <v>8.8900000000000007E-2</v>
      </c>
      <c r="D75" s="5">
        <f>VLOOKUP($A75,'2017'!A:N,10,0)</f>
        <v>0.153074786067009</v>
      </c>
      <c r="E75" s="5">
        <f>VLOOKUP($A75,'2018'!A:U,8,0)</f>
        <v>9.1999999999999998E-2</v>
      </c>
      <c r="F75" s="5">
        <f>VLOOKUP($A75,'2019'!A:S,8,0)</f>
        <v>7.4999999999999997E-2</v>
      </c>
      <c r="G75" s="4"/>
      <c r="H75" s="5">
        <f t="shared" si="1"/>
        <v>5.48209572134013E-2</v>
      </c>
      <c r="I75" s="4"/>
      <c r="J75" s="4"/>
    </row>
    <row r="76" spans="1:10" ht="15.4" x14ac:dyDescent="0.45">
      <c r="A76" s="3" t="s">
        <v>120</v>
      </c>
      <c r="B76" s="5">
        <f>VLOOKUP(A76,'2015'!A:L,11,0)</f>
        <v>0.21854000000000001</v>
      </c>
      <c r="C76" s="5">
        <f>VLOOKUP($A76,'2016'!A:M,11,0)</f>
        <v>3.0609999999999998E-2</v>
      </c>
      <c r="D76" s="5">
        <f>VLOOKUP($A76,'2017'!A:N,10,0)</f>
        <v>0.26445075869560197</v>
      </c>
      <c r="E76" s="5">
        <f>VLOOKUP($A76,'2018'!A:U,8,0)</f>
        <v>0.214</v>
      </c>
      <c r="F76" s="5">
        <f>VLOOKUP($A76,'2019'!A:S,8,0)</f>
        <v>0.16600000000000001</v>
      </c>
      <c r="G76" s="4"/>
      <c r="H76" s="5">
        <f t="shared" si="1"/>
        <v>0.20221315173912124</v>
      </c>
      <c r="I76" s="4"/>
      <c r="J76" s="4"/>
    </row>
    <row r="77" spans="1:10" ht="15.4" x14ac:dyDescent="0.45">
      <c r="A77" s="3" t="s">
        <v>114</v>
      </c>
      <c r="B77" s="5">
        <f>VLOOKUP(A77,'2015'!A:L,11,0)</f>
        <v>0.16388</v>
      </c>
      <c r="C77" s="5">
        <v>0</v>
      </c>
      <c r="D77" s="5">
        <f>VLOOKUP($A77,'2017'!A:N,10,0)</f>
        <v>0.15749727189540899</v>
      </c>
      <c r="E77" s="5">
        <f>VLOOKUP($A77,'2018'!A:U,8,0)</f>
        <v>0.11600000000000001</v>
      </c>
      <c r="F77" s="5">
        <f>VLOOKUP($A77,'2019'!A:S,8,0)</f>
        <v>0.107</v>
      </c>
      <c r="G77" s="4"/>
      <c r="H77" s="5">
        <f t="shared" si="1"/>
        <v>0.10954745437908181</v>
      </c>
      <c r="I77" s="4"/>
      <c r="J77" s="4"/>
    </row>
    <row r="78" spans="1:10" ht="15.4" x14ac:dyDescent="0.45">
      <c r="A78" s="3" t="s">
        <v>133</v>
      </c>
      <c r="B78" s="5">
        <f>VLOOKUP(A78,'2015'!A:L,11,0)</f>
        <v>0.24362</v>
      </c>
      <c r="C78" s="5">
        <f>VLOOKUP($A78,'2016'!A:M,11,0)</f>
        <v>4.8520000000000001E-2</v>
      </c>
      <c r="D78" s="5">
        <f>VLOOKUP($A78,'2017'!A:N,10,0)</f>
        <v>0.26654988527298001</v>
      </c>
      <c r="E78" s="5">
        <f>VLOOKUP($A78,'2018'!A:U,8,0)</f>
        <v>0.20599999999999999</v>
      </c>
      <c r="F78" s="5">
        <f>VLOOKUP($A78,'2019'!A:S,8,0)</f>
        <v>0.23300000000000001</v>
      </c>
      <c r="G78" s="4"/>
      <c r="H78" s="5">
        <f t="shared" si="1"/>
        <v>0.24040997705459688</v>
      </c>
      <c r="I78" s="4"/>
      <c r="J78" s="4"/>
    </row>
    <row r="79" spans="1:10" ht="15.4" x14ac:dyDescent="0.45">
      <c r="A79" s="3" t="s">
        <v>78</v>
      </c>
      <c r="B79" s="5">
        <f>VLOOKUP(A79,'2015'!A:L,11,0)</f>
        <v>0.18295</v>
      </c>
      <c r="C79" s="5">
        <f>VLOOKUP($A79,'2016'!A:M,11,0)</f>
        <v>0.10339</v>
      </c>
      <c r="D79" s="5">
        <f>VLOOKUP($A79,'2017'!A:N,10,0)</f>
        <v>0.15207366645336201</v>
      </c>
      <c r="E79" s="5">
        <f>VLOOKUP($A79,'2018'!A:U,8,0)</f>
        <v>0.11600000000000001</v>
      </c>
      <c r="F79" s="5">
        <f>VLOOKUP($A79,'2019'!A:S,8,0)</f>
        <v>0.13300000000000001</v>
      </c>
      <c r="G79" s="4"/>
      <c r="H79" s="5">
        <f t="shared" si="1"/>
        <v>0.111295733290671</v>
      </c>
      <c r="I79" s="4"/>
      <c r="J79" s="4"/>
    </row>
    <row r="80" spans="1:10" ht="15.4" x14ac:dyDescent="0.45">
      <c r="A80" s="3" t="s">
        <v>71</v>
      </c>
      <c r="B80" s="5">
        <f>VLOOKUP(A80,'2015'!A:L,11,0)</f>
        <v>2.6409999999999999E-2</v>
      </c>
      <c r="C80" s="5">
        <f>VLOOKUP($A80,'2016'!A:M,11,0)</f>
        <v>1.8200000000000001E-2</v>
      </c>
      <c r="D80" s="5">
        <f>VLOOKUP($A80,'2017'!A:N,10,0)</f>
        <v>1.0164656676352E-2</v>
      </c>
      <c r="E80" s="5">
        <f>VLOOKUP($A80,'2018'!A:U,8,0)</f>
        <v>2.5999999999999999E-2</v>
      </c>
      <c r="F80" s="5">
        <f>VLOOKUP($A80,'2019'!A:S,8,0)</f>
        <v>4.2999999999999997E-2</v>
      </c>
      <c r="G80" s="4"/>
      <c r="H80" s="5">
        <f t="shared" si="1"/>
        <v>3.7048931335270652E-2</v>
      </c>
      <c r="I80" s="4"/>
      <c r="J80" s="4"/>
    </row>
    <row r="81" spans="1:10" ht="15.4" x14ac:dyDescent="0.45">
      <c r="A81" s="3" t="s">
        <v>29</v>
      </c>
      <c r="B81" s="5">
        <f>VLOOKUP(A81,'2015'!A:L,11,0)</f>
        <v>0.28033999999999998</v>
      </c>
      <c r="C81" s="5">
        <f>VLOOKUP($A81,'2016'!A:M,11,0)</f>
        <v>0.35328999999999999</v>
      </c>
      <c r="D81" s="5">
        <f>VLOOKUP($A81,'2017'!A:N,10,0)</f>
        <v>0.283180981874466</v>
      </c>
      <c r="E81" s="5">
        <f>VLOOKUP($A81,'2018'!A:U,8,0)</f>
        <v>0.19600000000000001</v>
      </c>
      <c r="F81" s="5">
        <f>VLOOKUP($A81,'2019'!A:S,8,0)</f>
        <v>0.19400000000000001</v>
      </c>
      <c r="G81" s="4"/>
      <c r="H81" s="5">
        <f t="shared" si="1"/>
        <v>0.16237119637489172</v>
      </c>
      <c r="I81" s="4"/>
      <c r="J81" s="4"/>
    </row>
    <row r="82" spans="1:10" ht="15.4" x14ac:dyDescent="0.45">
      <c r="A82" s="3" t="s">
        <v>164</v>
      </c>
      <c r="B82" s="5">
        <f>VLOOKUP(A82,'2015'!A:L,11,0)</f>
        <v>0.21332999999999999</v>
      </c>
      <c r="C82" s="5">
        <f>VLOOKUP($A82,'2016'!A:M,11,0)</f>
        <v>7.5060000000000002E-2</v>
      </c>
      <c r="D82" s="5">
        <f>VLOOKUP($A82,'2017'!A:N,10,0)</f>
        <v>0.208732530474663</v>
      </c>
      <c r="E82" s="5">
        <f>VLOOKUP($A82,'2018'!A:U,8,0)</f>
        <v>0.155</v>
      </c>
      <c r="F82" s="5">
        <f>VLOOKUP($A82,'2019'!A:S,8,0)</f>
        <v>0.16900000000000001</v>
      </c>
      <c r="G82" s="4"/>
      <c r="H82" s="5">
        <f t="shared" si="1"/>
        <v>0.1616085060949326</v>
      </c>
      <c r="I82" s="4"/>
      <c r="J82" s="4"/>
    </row>
    <row r="83" spans="1:10" ht="15.4" x14ac:dyDescent="0.45">
      <c r="A83" s="3" t="s">
        <v>148</v>
      </c>
      <c r="B83" s="5">
        <f>VLOOKUP(A83,'2015'!A:L,11,0)</f>
        <v>0.33128000000000002</v>
      </c>
      <c r="C83" s="5">
        <f>VLOOKUP($A83,'2016'!A:M,11,0)</f>
        <v>7.5639999999999999E-2</v>
      </c>
      <c r="D83" s="5">
        <f>VLOOKUP($A83,'2017'!A:N,10,0)</f>
        <v>0.287170469760895</v>
      </c>
      <c r="E83" s="5">
        <f>VLOOKUP($A83,'2018'!A:U,8,0)</f>
        <v>0.21</v>
      </c>
      <c r="F83" s="5">
        <f>VLOOKUP($A83,'2019'!A:S,8,0)</f>
        <v>0.218</v>
      </c>
      <c r="G83" s="4"/>
      <c r="H83" s="5">
        <f t="shared" si="1"/>
        <v>0.19675809395217669</v>
      </c>
      <c r="I83" s="4"/>
      <c r="J83" s="4"/>
    </row>
    <row r="84" spans="1:10" ht="15.4" x14ac:dyDescent="0.45">
      <c r="A84" s="3" t="s">
        <v>76</v>
      </c>
      <c r="B84" s="5">
        <f>VLOOKUP(A84,'2015'!A:L,11,0)</f>
        <v>0.33074999999999999</v>
      </c>
      <c r="C84" s="5">
        <f>VLOOKUP($A84,'2016'!A:M,11,0)</f>
        <v>9.0810000000000002E-2</v>
      </c>
      <c r="D84" s="5">
        <f>VLOOKUP($A84,'2017'!A:N,10,0)</f>
        <v>0.41660892963409402</v>
      </c>
      <c r="E84" s="5">
        <f>VLOOKUP($A84,'2018'!A:U,8,0)</f>
        <v>0.311</v>
      </c>
      <c r="F84" s="5">
        <f>VLOOKUP($A84,'2019'!A:S,8,0)</f>
        <v>0.26</v>
      </c>
      <c r="G84" s="4"/>
      <c r="H84" s="5">
        <f t="shared" si="1"/>
        <v>0.30544078592681956</v>
      </c>
      <c r="I84" s="4"/>
      <c r="J84" s="4"/>
    </row>
    <row r="85" spans="1:10" ht="15.4" x14ac:dyDescent="0.45">
      <c r="A85" s="3" t="s">
        <v>155</v>
      </c>
      <c r="B85" s="5">
        <f>VLOOKUP(A85,'2015'!A:L,11,0)</f>
        <v>0.18798000000000001</v>
      </c>
      <c r="C85" s="5">
        <f>VLOOKUP($A85,'2016'!A:M,11,0)</f>
        <v>0.13647000000000001</v>
      </c>
      <c r="D85" s="5">
        <f>VLOOKUP($A85,'2017'!A:N,10,0)</f>
        <v>0.18335419893264801</v>
      </c>
      <c r="E85" s="5">
        <f>VLOOKUP($A85,'2018'!A:U,8,0)</f>
        <v>0.13900000000000001</v>
      </c>
      <c r="F85" s="5">
        <f>VLOOKUP($A85,'2019'!A:S,8,0)</f>
        <v>0.153</v>
      </c>
      <c r="G85" s="4"/>
      <c r="H85" s="5">
        <f t="shared" si="1"/>
        <v>0.13973183978652948</v>
      </c>
      <c r="I85" s="4"/>
      <c r="J85" s="4"/>
    </row>
    <row r="86" spans="1:10" ht="15.4" x14ac:dyDescent="0.45">
      <c r="A86" s="3" t="s">
        <v>51</v>
      </c>
      <c r="B86" s="5">
        <f>VLOOKUP(A86,'2015'!A:L,11,0)</f>
        <v>0.51751999999999998</v>
      </c>
      <c r="C86" s="5">
        <f>VLOOKUP($A86,'2016'!A:M,11,0)</f>
        <v>0.17554</v>
      </c>
      <c r="D86" s="5">
        <f>VLOOKUP($A86,'2017'!A:N,10,0)</f>
        <v>0.57473057508468595</v>
      </c>
      <c r="E86" s="5">
        <f>VLOOKUP($A86,'2018'!A:U,8,0)</f>
        <v>0.376</v>
      </c>
      <c r="F86" s="5">
        <f>VLOOKUP($A86,'2019'!A:S,8,0)</f>
        <v>0.375</v>
      </c>
      <c r="G86" s="4"/>
      <c r="H86" s="5">
        <f t="shared" si="1"/>
        <v>0.37838411501693514</v>
      </c>
      <c r="I86" s="4"/>
      <c r="J86" s="4"/>
    </row>
    <row r="87" spans="1:10" ht="15.4" x14ac:dyDescent="0.45">
      <c r="A87" s="3" t="s">
        <v>141</v>
      </c>
      <c r="B87" s="5">
        <f>VLOOKUP(A87,'2015'!A:L,11,0)</f>
        <v>0.219</v>
      </c>
      <c r="C87" s="5">
        <f>VLOOKUP($A87,'2016'!A:M,11,0)</f>
        <v>0.17954999999999999</v>
      </c>
      <c r="D87" s="5">
        <f>VLOOKUP($A87,'2017'!A:N,10,0)</f>
        <v>0.20187002420425401</v>
      </c>
      <c r="E87" s="5">
        <f>VLOOKUP($A87,'2018'!A:U,8,0)</f>
        <v>0.13400000000000001</v>
      </c>
      <c r="F87" s="5">
        <f>VLOOKUP($A87,'2019'!A:S,8,0)</f>
        <v>0.106</v>
      </c>
      <c r="G87" s="4"/>
      <c r="H87" s="5">
        <f t="shared" si="1"/>
        <v>8.661900484084839E-2</v>
      </c>
      <c r="I87" s="4"/>
      <c r="J87" s="4"/>
    </row>
    <row r="88" spans="1:10" ht="15.4" x14ac:dyDescent="0.45">
      <c r="A88" s="3" t="s">
        <v>86</v>
      </c>
      <c r="B88" s="5">
        <f>VLOOKUP(A88,'2015'!A:L,11,0)</f>
        <v>0.37744</v>
      </c>
      <c r="C88" s="5">
        <f>VLOOKUP($A88,'2016'!A:M,11,0)</f>
        <v>5.203E-2</v>
      </c>
      <c r="D88" s="5">
        <f>VLOOKUP($A88,'2017'!A:N,10,0)</f>
        <v>0.36093375086784402</v>
      </c>
      <c r="E88" s="5">
        <f>VLOOKUP($A88,'2018'!A:U,8,0)</f>
        <v>0.245</v>
      </c>
      <c r="F88" s="5">
        <f>VLOOKUP($A88,'2019'!A:S,8,0)</f>
        <v>0.215</v>
      </c>
      <c r="G88" s="4"/>
      <c r="H88" s="5">
        <f t="shared" si="1"/>
        <v>0.21050775017356926</v>
      </c>
      <c r="I88" s="4"/>
      <c r="J88" s="4"/>
    </row>
    <row r="89" spans="1:10" ht="15.4" x14ac:dyDescent="0.45">
      <c r="A89" s="3" t="s">
        <v>26</v>
      </c>
      <c r="B89" s="5">
        <f>VLOOKUP(A89,'2015'!A:L,11,0)</f>
        <v>0.14074</v>
      </c>
      <c r="C89" s="5">
        <f>VLOOKUP($A89,'2016'!A:M,11,0)</f>
        <v>0.18354999999999999</v>
      </c>
      <c r="D89" s="5">
        <f>VLOOKUP($A89,'2017'!A:N,10,0)</f>
        <v>0.120990432798862</v>
      </c>
      <c r="E89" s="5">
        <f>VLOOKUP($A89,'2018'!A:U,8,0)</f>
        <v>6.9000000000000006E-2</v>
      </c>
      <c r="F89" s="5">
        <f>VLOOKUP($A89,'2019'!A:S,8,0)</f>
        <v>7.3999999999999996E-2</v>
      </c>
      <c r="G89" s="4"/>
      <c r="H89" s="5">
        <f t="shared" si="1"/>
        <v>4.3247086559773606E-2</v>
      </c>
      <c r="I89" s="4"/>
      <c r="J89" s="4"/>
    </row>
    <row r="90" spans="1:10" ht="15.4" x14ac:dyDescent="0.45">
      <c r="A90" s="3" t="s">
        <v>67</v>
      </c>
      <c r="B90" s="5">
        <f>VLOOKUP(A90,'2015'!A:L,11,0)</f>
        <v>0.20951</v>
      </c>
      <c r="C90" s="5">
        <f>VLOOKUP($A90,'2016'!A:M,11,0)</f>
        <v>1.9029999999999998E-2</v>
      </c>
      <c r="D90" s="5">
        <f>VLOOKUP($A90,'2017'!A:N,10,0)</f>
        <v>0.208779126405716</v>
      </c>
      <c r="E90" s="5">
        <f>VLOOKUP($A90,'2018'!A:U,8,0)</f>
        <v>0.17100000000000001</v>
      </c>
      <c r="F90" s="5">
        <f>VLOOKUP($A90,'2019'!A:S,8,0)</f>
        <v>0.18099999999999999</v>
      </c>
      <c r="G90" s="4"/>
      <c r="H90" s="5">
        <f t="shared" si="1"/>
        <v>0.1863488252811436</v>
      </c>
      <c r="I90" s="4"/>
      <c r="J90" s="4"/>
    </row>
    <row r="91" spans="1:10" ht="15.4" x14ac:dyDescent="0.45">
      <c r="A91" s="3" t="s">
        <v>117</v>
      </c>
      <c r="B91" s="5">
        <f>VLOOKUP(A91,'2015'!A:L,11,0)</f>
        <v>0.33229999999999998</v>
      </c>
      <c r="C91" s="5">
        <f>VLOOKUP($A91,'2016'!A:M,11,0)</f>
        <v>3.2849999999999997E-2</v>
      </c>
      <c r="D91" s="5">
        <f>VLOOKUP($A91,'2017'!A:N,10,0)</f>
        <v>0.33846423029899603</v>
      </c>
      <c r="E91" s="5">
        <f>VLOOKUP($A91,'2018'!A:U,8,0)</f>
        <v>0.253</v>
      </c>
      <c r="F91" s="5">
        <f>VLOOKUP($A91,'2019'!A:S,8,0)</f>
        <v>0.23499999999999999</v>
      </c>
      <c r="G91" s="4"/>
      <c r="H91" s="5">
        <f t="shared" si="1"/>
        <v>0.24598784605979951</v>
      </c>
      <c r="I91" s="4"/>
      <c r="J91" s="4"/>
    </row>
    <row r="92" spans="1:10" ht="15.4" x14ac:dyDescent="0.45">
      <c r="A92" s="3" t="s">
        <v>100</v>
      </c>
      <c r="B92" s="5">
        <f>VLOOKUP(A92,'2015'!A:L,11,0)</f>
        <v>0.16139999999999999</v>
      </c>
      <c r="C92" s="5">
        <f>VLOOKUP($A92,'2016'!A:M,11,0)</f>
        <v>0.12720999999999999</v>
      </c>
      <c r="D92" s="5">
        <f>VLOOKUP($A92,'2017'!A:N,10,0)</f>
        <v>0.19791102409362801</v>
      </c>
      <c r="E92" s="5">
        <f>VLOOKUP($A92,'2018'!A:U,8,0)</f>
        <v>0.111</v>
      </c>
      <c r="F92" s="5">
        <f>VLOOKUP($A92,'2019'!A:S,8,0)</f>
        <v>0.14199999999999999</v>
      </c>
      <c r="G92" s="4"/>
      <c r="H92" s="5">
        <f t="shared" si="1"/>
        <v>0.13140120481872586</v>
      </c>
      <c r="I92" s="4"/>
      <c r="J92" s="4"/>
    </row>
    <row r="93" spans="1:10" ht="15.4" x14ac:dyDescent="0.45">
      <c r="A93" s="3" t="s">
        <v>109</v>
      </c>
      <c r="B93" s="5">
        <f>VLOOKUP(A93,'2015'!A:L,11,0)</f>
        <v>7.1720000000000006E-2</v>
      </c>
      <c r="C93" s="5">
        <f>VLOOKUP($A93,'2016'!A:M,11,0)</f>
        <v>8.4040000000000004E-2</v>
      </c>
      <c r="D93" s="5">
        <f>VLOOKUP($A93,'2017'!A:N,10,0)</f>
        <v>3.2209955155849498E-2</v>
      </c>
      <c r="E93" s="5">
        <f>VLOOKUP($A93,'2018'!A:U,8,0)</f>
        <v>2.5999999999999999E-2</v>
      </c>
      <c r="F93" s="5">
        <f>VLOOKUP($A93,'2019'!A:S,8,0)</f>
        <v>3.5999999999999997E-2</v>
      </c>
      <c r="G93" s="4"/>
      <c r="H93" s="5">
        <f t="shared" si="1"/>
        <v>1.1149991031167872E-2</v>
      </c>
      <c r="I93" s="4"/>
      <c r="J93" s="4"/>
    </row>
    <row r="94" spans="1:10" ht="15.4" x14ac:dyDescent="0.45">
      <c r="A94" s="3" t="s">
        <v>111</v>
      </c>
      <c r="B94" s="5">
        <f>VLOOKUP(A94,'2015'!A:L,11,0)</f>
        <v>0.22269</v>
      </c>
      <c r="C94" s="5">
        <v>0</v>
      </c>
      <c r="D94" s="5">
        <f>VLOOKUP($A94,'2017'!A:N,10,0)</f>
        <v>0.322228103876114</v>
      </c>
      <c r="E94" s="5">
        <f>VLOOKUP($A94,'2018'!A:U,8,0)</f>
        <v>0.20599999999999999</v>
      </c>
      <c r="F94" s="5">
        <f>VLOOKUP($A94,'2019'!A:S,8,0)</f>
        <v>0.19700000000000001</v>
      </c>
      <c r="G94" s="4"/>
      <c r="H94" s="5">
        <f t="shared" si="1"/>
        <v>0.23596962077522221</v>
      </c>
      <c r="I94" s="4"/>
      <c r="J94" s="4"/>
    </row>
    <row r="95" spans="1:10" ht="15.4" x14ac:dyDescent="0.45">
      <c r="A95" s="3" t="s">
        <v>146</v>
      </c>
      <c r="B95" s="5">
        <f>VLOOKUP(A95,'2015'!A:L,11,0)</f>
        <v>0.79588000000000003</v>
      </c>
      <c r="C95" s="5">
        <f>VLOOKUP($A95,'2016'!A:M,11,0)</f>
        <v>0.20243</v>
      </c>
      <c r="D95" s="5">
        <f>VLOOKUP($A95,'2017'!A:N,10,0)</f>
        <v>0.83807516098022505</v>
      </c>
      <c r="E95" s="5">
        <f>VLOOKUP($A95,'2018'!A:U,8,0)</f>
        <v>0.59799999999999998</v>
      </c>
      <c r="F95" s="5">
        <f>VLOOKUP($A95,'2019'!A:S,8,0)</f>
        <v>0.56599999999999995</v>
      </c>
      <c r="G95" s="4"/>
      <c r="H95" s="5">
        <f t="shared" si="1"/>
        <v>0.58082003219604594</v>
      </c>
      <c r="I95" s="4"/>
      <c r="J95" s="4"/>
    </row>
    <row r="96" spans="1:10" ht="15.4" x14ac:dyDescent="0.45">
      <c r="A96" s="3" t="s">
        <v>182</v>
      </c>
      <c r="B96" s="5">
        <v>0</v>
      </c>
      <c r="C96" s="5">
        <f>VLOOKUP($A96,'2016'!A:M,11,0)</f>
        <v>0.10398</v>
      </c>
      <c r="D96" s="5">
        <f>VLOOKUP($A96,'2017'!A:N,10,0)</f>
        <v>7.7133744955062894E-2</v>
      </c>
      <c r="E96" s="5">
        <f>VLOOKUP($A96,'2018'!A:U,8,0)</f>
        <v>5.0999999999999997E-2</v>
      </c>
      <c r="F96" s="5">
        <f>VLOOKUP($A96,'2019'!A:S,8,0)</f>
        <v>7.0000000000000007E-2</v>
      </c>
      <c r="G96" s="4"/>
      <c r="H96" s="5">
        <f t="shared" si="1"/>
        <v>8.6528748991010929E-2</v>
      </c>
      <c r="I96" s="4"/>
      <c r="J96" s="4"/>
    </row>
    <row r="97" spans="1:10" ht="15.4" x14ac:dyDescent="0.45">
      <c r="A97" s="3" t="s">
        <v>138</v>
      </c>
      <c r="B97" s="5">
        <f>VLOOKUP(A97,'2015'!A:L,11,0)</f>
        <v>0.32296000000000002</v>
      </c>
      <c r="C97" s="5">
        <f>VLOOKUP($A97,'2016'!A:M,11,0)</f>
        <v>7.0080000000000003E-2</v>
      </c>
      <c r="D97" s="5">
        <f>VLOOKUP($A97,'2017'!A:N,10,0)</f>
        <v>0.39409616589546198</v>
      </c>
      <c r="E97" s="5">
        <f>VLOOKUP($A97,'2018'!A:U,8,0)</f>
        <v>0.30199999999999999</v>
      </c>
      <c r="F97" s="5">
        <f>VLOOKUP($A97,'2019'!A:S,8,0)</f>
        <v>0.28499999999999998</v>
      </c>
      <c r="G97" s="4"/>
      <c r="H97" s="5">
        <f t="shared" si="1"/>
        <v>0.32162723317909325</v>
      </c>
      <c r="I97" s="4"/>
      <c r="J97" s="4"/>
    </row>
    <row r="98" spans="1:10" ht="15.4" x14ac:dyDescent="0.45">
      <c r="A98" s="3" t="s">
        <v>16</v>
      </c>
      <c r="B98" s="5">
        <f>VLOOKUP(A98,'2015'!A:L,11,0)</f>
        <v>0.47610000000000002</v>
      </c>
      <c r="C98" s="5">
        <f>VLOOKUP($A98,'2016'!A:M,11,0)</f>
        <v>0.29926999999999998</v>
      </c>
      <c r="D98" s="5">
        <f>VLOOKUP($A98,'2017'!A:N,10,0)</f>
        <v>0.47048982977867099</v>
      </c>
      <c r="E98" s="5">
        <f>VLOOKUP($A98,'2018'!A:U,8,0)</f>
        <v>0.33300000000000002</v>
      </c>
      <c r="F98" s="5">
        <f>VLOOKUP($A98,'2019'!A:S,8,0)</f>
        <v>0.32200000000000001</v>
      </c>
      <c r="G98" s="4"/>
      <c r="H98" s="5">
        <f t="shared" si="1"/>
        <v>0.29783096595573255</v>
      </c>
      <c r="I98" s="4"/>
      <c r="J98" s="4"/>
    </row>
    <row r="99" spans="1:10" ht="15.4" x14ac:dyDescent="0.45">
      <c r="A99" s="3" t="s">
        <v>18</v>
      </c>
      <c r="B99" s="5">
        <f>VLOOKUP(A99,'2015'!A:L,11,0)</f>
        <v>0.47500999999999999</v>
      </c>
      <c r="C99" s="5">
        <f>VLOOKUP($A99,'2016'!A:M,11,0)</f>
        <v>0.41904000000000002</v>
      </c>
      <c r="D99" s="5">
        <f>VLOOKUP($A99,'2017'!A:N,10,0)</f>
        <v>0.50000512599945102</v>
      </c>
      <c r="E99" s="5">
        <f>VLOOKUP($A99,'2018'!A:U,8,0)</f>
        <v>0.36499999999999999</v>
      </c>
      <c r="F99" s="5">
        <f>VLOOKUP($A99,'2019'!A:S,8,0)</f>
        <v>0.33</v>
      </c>
      <c r="G99" s="4"/>
      <c r="H99" s="5">
        <f t="shared" si="1"/>
        <v>0.31459302519989762</v>
      </c>
      <c r="I99" s="4"/>
      <c r="J99" s="4"/>
    </row>
    <row r="100" spans="1:10" ht="15.4" x14ac:dyDescent="0.45">
      <c r="A100" s="3" t="s">
        <v>72</v>
      </c>
      <c r="B100" s="5">
        <f>VLOOKUP(A100,'2015'!A:L,11,0)</f>
        <v>0.27815000000000001</v>
      </c>
      <c r="C100" s="5">
        <f>VLOOKUP($A100,'2016'!A:M,11,0)</f>
        <v>0.16292000000000001</v>
      </c>
      <c r="D100" s="5">
        <f>VLOOKUP($A100,'2017'!A:N,10,0)</f>
        <v>0.30167421698570301</v>
      </c>
      <c r="E100" s="5">
        <f>VLOOKUP($A100,'2018'!A:U,8,0)</f>
        <v>0.20799999999999999</v>
      </c>
      <c r="F100" s="5">
        <f>VLOOKUP($A100,'2019'!A:S,8,0)</f>
        <v>0.2</v>
      </c>
      <c r="G100" s="4"/>
      <c r="H100" s="5">
        <f t="shared" si="1"/>
        <v>0.1967828433971448</v>
      </c>
      <c r="I100" s="4"/>
      <c r="J100" s="4"/>
    </row>
    <row r="101" spans="1:10" ht="15.4" x14ac:dyDescent="0.45">
      <c r="A101" s="3" t="s">
        <v>161</v>
      </c>
      <c r="B101" s="5">
        <f>VLOOKUP(A101,'2015'!A:L,11,0)</f>
        <v>0.19386999999999999</v>
      </c>
      <c r="C101" s="5">
        <f>VLOOKUP($A101,'2016'!A:M,11,0)</f>
        <v>0.17176</v>
      </c>
      <c r="D101" s="5">
        <f>VLOOKUP($A101,'2017'!A:N,10,0)</f>
        <v>0.228673845529556</v>
      </c>
      <c r="E101" s="5">
        <f>VLOOKUP($A101,'2018'!A:U,8,0)</f>
        <v>0.17499999999999999</v>
      </c>
      <c r="F101" s="5">
        <f>VLOOKUP($A101,'2019'!A:S,8,0)</f>
        <v>0.188</v>
      </c>
      <c r="G101" s="4"/>
      <c r="H101" s="5">
        <f t="shared" si="1"/>
        <v>0.18891076910591131</v>
      </c>
      <c r="I101" s="4"/>
      <c r="J101" s="4"/>
    </row>
    <row r="102" spans="1:10" ht="15.4" x14ac:dyDescent="0.45">
      <c r="A102" s="3" t="s">
        <v>94</v>
      </c>
      <c r="B102" s="5">
        <f>VLOOKUP(A102,'2015'!A:L,11,0)</f>
        <v>0.27233000000000002</v>
      </c>
      <c r="C102" s="5">
        <f>VLOOKUP($A102,'2016'!A:M,11,0)</f>
        <v>3.0499999999999999E-2</v>
      </c>
      <c r="D102" s="5">
        <f>VLOOKUP($A102,'2017'!A:N,10,0)</f>
        <v>0.23094719648361201</v>
      </c>
      <c r="E102" s="5">
        <f>VLOOKUP($A102,'2018'!A:U,8,0)</f>
        <v>0.20100000000000001</v>
      </c>
      <c r="F102" s="5">
        <f>VLOOKUP($A102,'2019'!A:S,8,0)</f>
        <v>0.215</v>
      </c>
      <c r="G102" s="4"/>
      <c r="H102" s="5">
        <f t="shared" si="1"/>
        <v>0.20670743929672319</v>
      </c>
      <c r="I102" s="4"/>
      <c r="J102" s="4"/>
    </row>
    <row r="103" spans="1:10" ht="15.4" x14ac:dyDescent="0.45">
      <c r="A103" s="3" t="s">
        <v>12</v>
      </c>
      <c r="B103" s="5">
        <f>VLOOKUP(A103,'2015'!A:L,11,0)</f>
        <v>0.34699000000000002</v>
      </c>
      <c r="C103" s="5">
        <f>VLOOKUP($A103,'2016'!A:M,11,0)</f>
        <v>0.35776000000000002</v>
      </c>
      <c r="D103" s="5">
        <f>VLOOKUP($A103,'2017'!A:N,10,0)</f>
        <v>0.36201223731040999</v>
      </c>
      <c r="E103" s="5">
        <f>VLOOKUP($A103,'2018'!A:U,8,0)</f>
        <v>0.28599999999999998</v>
      </c>
      <c r="F103" s="5">
        <f>VLOOKUP($A103,'2019'!A:S,8,0)</f>
        <v>0.27100000000000002</v>
      </c>
      <c r="G103" s="4"/>
      <c r="H103" s="5">
        <f t="shared" si="1"/>
        <v>0.25763044746208408</v>
      </c>
      <c r="I103" s="4"/>
      <c r="J103" s="4"/>
    </row>
    <row r="104" spans="1:10" ht="15.4" x14ac:dyDescent="0.45">
      <c r="A104" s="3" t="s">
        <v>98</v>
      </c>
      <c r="B104" s="5">
        <f>VLOOKUP(A104,'2015'!A:L,11,0)</f>
        <v>0.33671000000000001</v>
      </c>
      <c r="C104" s="5">
        <f>VLOOKUP($A104,'2016'!A:M,11,0)</f>
        <v>0.13880000000000001</v>
      </c>
      <c r="D104" s="5">
        <f>VLOOKUP($A104,'2017'!A:N,10,0)</f>
        <v>0.31544601917266801</v>
      </c>
      <c r="E104" s="5">
        <f>VLOOKUP($A104,'2018'!A:U,8,0)</f>
        <v>0.216</v>
      </c>
      <c r="F104" s="5">
        <f>VLOOKUP($A104,'2019'!A:S,8,0)</f>
        <v>0.22</v>
      </c>
      <c r="G104" s="4"/>
      <c r="H104" s="5">
        <f t="shared" si="1"/>
        <v>0.19852520383453154</v>
      </c>
      <c r="I104" s="4"/>
      <c r="J104" s="4"/>
    </row>
    <row r="105" spans="1:10" ht="15.4" x14ac:dyDescent="0.45">
      <c r="A105" s="3" t="s">
        <v>125</v>
      </c>
      <c r="B105" s="5">
        <f>VLOOKUP(A105,'2015'!A:L,11,0)</f>
        <v>0.11251</v>
      </c>
      <c r="C105" s="5">
        <f>VLOOKUP($A105,'2016'!A:M,11,0)</f>
        <v>0.10613</v>
      </c>
      <c r="D105" s="5">
        <f>VLOOKUP($A105,'2017'!A:N,10,0)</f>
        <v>0.114173173904419</v>
      </c>
      <c r="E105" s="5">
        <f>VLOOKUP($A105,'2018'!A:U,8,0)</f>
        <v>8.5999999999999993E-2</v>
      </c>
      <c r="F105" s="5">
        <f>VLOOKUP($A105,'2019'!A:S,8,0)</f>
        <v>0.10299999999999999</v>
      </c>
      <c r="G105" s="4"/>
      <c r="H105" s="5">
        <f t="shared" si="1"/>
        <v>9.2617634780882696E-2</v>
      </c>
      <c r="I105" s="4"/>
      <c r="J105" s="4"/>
    </row>
    <row r="106" spans="1:10" ht="15.4" x14ac:dyDescent="0.45">
      <c r="A106" s="3" t="s">
        <v>38</v>
      </c>
      <c r="B106" s="5">
        <f>VLOOKUP(A106,'2015'!A:L,11,0)</f>
        <v>0.24434</v>
      </c>
      <c r="C106" s="5">
        <f>VLOOKUP($A106,'2016'!A:M,11,0)</f>
        <v>8.4229999999999999E-2</v>
      </c>
      <c r="D106" s="5">
        <f>VLOOKUP($A106,'2017'!A:N,10,0)</f>
        <v>0.21055693924426999</v>
      </c>
      <c r="E106" s="5">
        <f>VLOOKUP($A106,'2018'!A:U,8,0)</f>
        <v>0.125</v>
      </c>
      <c r="F106" s="5">
        <f>VLOOKUP($A106,'2019'!A:S,8,0)</f>
        <v>0.109</v>
      </c>
      <c r="G106" s="4"/>
      <c r="H106" s="5">
        <f t="shared" si="1"/>
        <v>8.5652387848853095E-2</v>
      </c>
      <c r="I106" s="4"/>
      <c r="J106" s="4"/>
    </row>
    <row r="107" spans="1:10" ht="15.4" x14ac:dyDescent="0.45">
      <c r="A107" s="3" t="s">
        <v>68</v>
      </c>
      <c r="B107" s="5">
        <f>VLOOKUP(A107,'2015'!A:L,11,0)</f>
        <v>0.34239999999999998</v>
      </c>
      <c r="C107" s="5">
        <f>VLOOKUP($A107,'2016'!A:M,11,0)</f>
        <v>7.3959999999999998E-2</v>
      </c>
      <c r="D107" s="5">
        <f>VLOOKUP($A107,'2017'!A:N,10,0)</f>
        <v>0.22415065765380901</v>
      </c>
      <c r="E107" s="5">
        <f>VLOOKUP($A107,'2018'!A:U,8,0)</f>
        <v>0.16200000000000001</v>
      </c>
      <c r="F107" s="5">
        <f>VLOOKUP($A107,'2019'!A:S,8,0)</f>
        <v>0.184</v>
      </c>
      <c r="G107" s="4"/>
      <c r="H107" s="5">
        <f t="shared" si="1"/>
        <v>0.12867413153076512</v>
      </c>
      <c r="I107" s="4"/>
      <c r="J107" s="4"/>
    </row>
    <row r="108" spans="1:10" ht="15.4" x14ac:dyDescent="0.45">
      <c r="A108" s="3" t="s">
        <v>73</v>
      </c>
      <c r="B108" s="5">
        <f>VLOOKUP(A108,'2015'!A:L,11,0)</f>
        <v>0.14982000000000001</v>
      </c>
      <c r="C108" s="5">
        <f>VLOOKUP($A108,'2016'!A:M,11,0)</f>
        <v>5.2920000000000002E-2</v>
      </c>
      <c r="D108" s="5">
        <f>VLOOKUP($A108,'2017'!A:N,10,0)</f>
        <v>0.12681971490383101</v>
      </c>
      <c r="E108" s="5">
        <f>VLOOKUP($A108,'2018'!A:U,8,0)</f>
        <v>9.1999999999999998E-2</v>
      </c>
      <c r="F108" s="5">
        <f>VLOOKUP($A108,'2019'!A:S,8,0)</f>
        <v>8.3000000000000004E-2</v>
      </c>
      <c r="G108" s="4"/>
      <c r="H108" s="5">
        <f t="shared" si="1"/>
        <v>7.2543942980765053E-2</v>
      </c>
      <c r="I108" s="4"/>
      <c r="J108" s="4"/>
    </row>
    <row r="109" spans="1:10" ht="15.4" x14ac:dyDescent="0.45">
      <c r="A109" s="3" t="s">
        <v>107</v>
      </c>
      <c r="B109" s="5">
        <f>VLOOKUP(A109,'2015'!A:L,11,0)</f>
        <v>0.24990999999999999</v>
      </c>
      <c r="C109" s="5">
        <f>VLOOKUP($A109,'2016'!A:M,11,0)</f>
        <v>0.11756999999999999</v>
      </c>
      <c r="D109" s="5">
        <f>VLOOKUP($A109,'2017'!A:N,10,0)</f>
        <v>0.193513423204422</v>
      </c>
      <c r="E109" s="5">
        <f>VLOOKUP($A109,'2018'!A:U,8,0)</f>
        <v>0.12</v>
      </c>
      <c r="F109" s="5">
        <f>VLOOKUP($A109,'2019'!A:S,8,0)</f>
        <v>0.11700000000000001</v>
      </c>
      <c r="G109" s="4"/>
      <c r="H109" s="5">
        <f t="shared" si="1"/>
        <v>8.0581684640883111E-2</v>
      </c>
      <c r="I109" s="4"/>
      <c r="J109" s="4"/>
    </row>
    <row r="110" spans="1:10" ht="15.4" x14ac:dyDescent="0.45">
      <c r="A110" s="3" t="s">
        <v>75</v>
      </c>
      <c r="B110" s="5">
        <f>VLOOKUP(A110,'2015'!A:L,11,0)</f>
        <v>0.16758999999999999</v>
      </c>
      <c r="C110" s="5">
        <f>VLOOKUP($A110,'2016'!A:M,11,0)</f>
        <v>5.5E-2</v>
      </c>
      <c r="D110" s="5">
        <f>VLOOKUP($A110,'2017'!A:N,10,0)</f>
        <v>0.158465966582298</v>
      </c>
      <c r="E110" s="5">
        <f>VLOOKUP($A110,'2018'!A:U,8,0)</f>
        <v>0.108</v>
      </c>
      <c r="F110" s="5">
        <f>VLOOKUP($A110,'2019'!A:S,8,0)</f>
        <v>0.11700000000000001</v>
      </c>
      <c r="G110" s="4"/>
      <c r="H110" s="5">
        <f t="shared" si="1"/>
        <v>0.1067571933164615</v>
      </c>
      <c r="I110" s="4"/>
      <c r="J110" s="4"/>
    </row>
    <row r="111" spans="1:10" ht="15.4" x14ac:dyDescent="0.45">
      <c r="A111" s="3" t="s">
        <v>105</v>
      </c>
      <c r="B111" s="5">
        <f>VLOOKUP(A111,'2015'!A:L,11,0)</f>
        <v>0.13719000000000001</v>
      </c>
      <c r="C111" s="5">
        <f>VLOOKUP($A111,'2016'!A:M,11,0)</f>
        <v>1.521E-2</v>
      </c>
      <c r="D111" s="5">
        <f>VLOOKUP($A111,'2017'!A:N,10,0)</f>
        <v>9.5102712512016296E-2</v>
      </c>
      <c r="E111" s="5">
        <f>VLOOKUP($A111,'2018'!A:U,8,0)</f>
        <v>5.5E-2</v>
      </c>
      <c r="F111" s="5">
        <f>VLOOKUP($A111,'2019'!A:S,8,0)</f>
        <v>4.7E-2</v>
      </c>
      <c r="G111" s="4"/>
      <c r="H111" s="5">
        <f t="shared" si="1"/>
        <v>2.7723542502400278E-2</v>
      </c>
      <c r="I111" s="4"/>
      <c r="J111" s="4"/>
    </row>
    <row r="112" spans="1:10" ht="15.4" x14ac:dyDescent="0.45">
      <c r="A112" s="3" t="s">
        <v>41</v>
      </c>
      <c r="B112" s="5">
        <f>VLOOKUP(A112,'2015'!A:L,11,0)</f>
        <v>0.32573000000000002</v>
      </c>
      <c r="C112" s="5">
        <f>VLOOKUP($A112,'2016'!A:M,11,0)</f>
        <v>0.48048999999999997</v>
      </c>
      <c r="D112" s="5">
        <f>VLOOKUP($A112,'2017'!A:N,10,0)</f>
        <v>0.33047387003898598</v>
      </c>
      <c r="E112" s="5">
        <f>VLOOKUP($A112,'2018'!A:U,8,0)</f>
        <v>0.25600000000000001</v>
      </c>
      <c r="F112" s="5">
        <f>VLOOKUP($A112,'2019'!A:S,8,0)</f>
        <v>0.22</v>
      </c>
      <c r="G112" s="4"/>
      <c r="H112" s="5">
        <f t="shared" si="1"/>
        <v>0.19175377400779325</v>
      </c>
      <c r="I112" s="4"/>
      <c r="J112" s="4"/>
    </row>
    <row r="113" spans="1:10" ht="15.4" x14ac:dyDescent="0.45">
      <c r="A113" s="3" t="s">
        <v>103</v>
      </c>
      <c r="B113" s="5">
        <f>VLOOKUP(A113,'2015'!A:L,11,0)</f>
        <v>0.13747999999999999</v>
      </c>
      <c r="C113" s="5">
        <f>VLOOKUP($A113,'2016'!A:M,11,0)</f>
        <v>6.79E-3</v>
      </c>
      <c r="D113" s="5">
        <f>VLOOKUP($A113,'2017'!A:N,10,0)</f>
        <v>0.133519917726517</v>
      </c>
      <c r="E113" s="5">
        <f>VLOOKUP($A113,'2018'!A:U,8,0)</f>
        <v>8.7999999999999995E-2</v>
      </c>
      <c r="F113" s="5">
        <f>VLOOKUP($A113,'2019'!A:S,8,0)</f>
        <v>8.3000000000000004E-2</v>
      </c>
      <c r="G113" s="4"/>
      <c r="H113" s="5">
        <f t="shared" si="1"/>
        <v>8.1432983545303372E-2</v>
      </c>
      <c r="I113" s="4"/>
      <c r="J113" s="4"/>
    </row>
    <row r="114" spans="1:10" ht="15.4" x14ac:dyDescent="0.45">
      <c r="A114" s="3" t="s">
        <v>79</v>
      </c>
      <c r="B114" s="5">
        <f>VLOOKUP(A114,'2015'!A:L,11,0)</f>
        <v>1.99E-3</v>
      </c>
      <c r="C114" s="5">
        <f>VLOOKUP($A114,'2016'!A:M,11,0)</f>
        <v>3.5860000000000003E-2</v>
      </c>
      <c r="D114" s="5">
        <f>VLOOKUP($A114,'2017'!A:N,10,0)</f>
        <v>5.2263822406530401E-2</v>
      </c>
      <c r="E114" s="5">
        <f>VLOOKUP($A114,'2018'!A:U,8,0)</f>
        <v>6.5000000000000002E-2</v>
      </c>
      <c r="F114" s="5">
        <f>VLOOKUP($A114,'2019'!A:S,8,0)</f>
        <v>8.2000000000000003E-2</v>
      </c>
      <c r="G114" s="4"/>
      <c r="H114" s="5">
        <f t="shared" si="1"/>
        <v>0.10417076448130302</v>
      </c>
      <c r="I114" s="4"/>
      <c r="J114" s="4"/>
    </row>
    <row r="115" spans="1:10" ht="15.4" x14ac:dyDescent="0.45">
      <c r="A115" s="3" t="s">
        <v>171</v>
      </c>
      <c r="B115" s="5">
        <f>VLOOKUP(A115,'2015'!A:L,11,0)</f>
        <v>0.22628000000000001</v>
      </c>
      <c r="C115" s="5">
        <f>VLOOKUP($A115,'2016'!A:M,11,0)</f>
        <v>0.50521000000000005</v>
      </c>
      <c r="D115" s="5">
        <f>VLOOKUP($A115,'2017'!A:N,10,0)</f>
        <v>0.25275602936744701</v>
      </c>
      <c r="E115" s="5">
        <f>VLOOKUP($A115,'2018'!A:U,8,0)</f>
        <v>0.2</v>
      </c>
      <c r="F115" s="5">
        <f>VLOOKUP($A115,'2019'!A:S,8,0)</f>
        <v>0.217</v>
      </c>
      <c r="G115" s="4"/>
      <c r="H115" s="5">
        <f t="shared" si="1"/>
        <v>0.18311820587348393</v>
      </c>
      <c r="I115" s="4"/>
      <c r="J115" s="4"/>
    </row>
    <row r="116" spans="1:10" ht="15.4" x14ac:dyDescent="0.45">
      <c r="A116" s="3" t="s">
        <v>49</v>
      </c>
      <c r="B116" s="5">
        <f>VLOOKUP(A116,'2015'!A:L,11,0)</f>
        <v>0.13705999999999999</v>
      </c>
      <c r="C116" s="5">
        <f>VLOOKUP($A116,'2016'!A:M,11,0)</f>
        <v>0.30008000000000001</v>
      </c>
      <c r="D116" s="5">
        <f>VLOOKUP($A116,'2017'!A:N,10,0)</f>
        <v>0.14761601388454401</v>
      </c>
      <c r="E116" s="5">
        <f>VLOOKUP($A116,'2018'!A:U,8,0)</f>
        <v>9.8000000000000004E-2</v>
      </c>
      <c r="F116" s="5">
        <f>VLOOKUP($A116,'2019'!A:S,8,0)</f>
        <v>0.08</v>
      </c>
      <c r="G116" s="4"/>
      <c r="H116" s="5">
        <f t="shared" si="1"/>
        <v>5.7691202776901207E-2</v>
      </c>
      <c r="I116" s="4"/>
      <c r="J116" s="4"/>
    </row>
    <row r="117" spans="1:10" ht="15.4" x14ac:dyDescent="0.45">
      <c r="A117" s="3" t="s">
        <v>159</v>
      </c>
      <c r="B117" s="5">
        <f>VLOOKUP(A117,'2015'!A:L,11,0)</f>
        <v>0.20843</v>
      </c>
      <c r="C117" s="5">
        <f>VLOOKUP($A117,'2016'!A:M,11,0)</f>
        <v>0.11681</v>
      </c>
      <c r="D117" s="5">
        <f>VLOOKUP($A117,'2017'!A:N,10,0)</f>
        <v>0.183468893170357</v>
      </c>
      <c r="E117" s="5">
        <f>VLOOKUP($A117,'2018'!A:U,8,0)</f>
        <v>0.13800000000000001</v>
      </c>
      <c r="F117" s="5">
        <f>VLOOKUP($A117,'2019'!A:S,8,0)</f>
        <v>0.153</v>
      </c>
      <c r="G117" s="4"/>
      <c r="H117" s="5">
        <f t="shared" si="1"/>
        <v>0.13304077863407215</v>
      </c>
      <c r="I117" s="4"/>
      <c r="J117" s="4"/>
    </row>
    <row r="118" spans="1:10" ht="15.4" x14ac:dyDescent="0.45">
      <c r="A118" s="3" t="s">
        <v>104</v>
      </c>
      <c r="B118" s="5">
        <f>VLOOKUP(A118,'2015'!A:L,11,0)</f>
        <v>0.19231000000000001</v>
      </c>
      <c r="C118" s="5">
        <f>VLOOKUP($A118,'2016'!A:M,11,0)</f>
        <v>4.3389999999999998E-2</v>
      </c>
      <c r="D118" s="5">
        <f>VLOOKUP($A118,'2017'!A:N,10,0)</f>
        <v>0.22012588381767301</v>
      </c>
      <c r="E118" s="5">
        <f>VLOOKUP($A118,'2018'!A:U,8,0)</f>
        <v>0.13400000000000001</v>
      </c>
      <c r="F118" s="5">
        <f>VLOOKUP($A118,'2019'!A:S,8,0)</f>
        <v>0.13700000000000001</v>
      </c>
      <c r="G118" s="4"/>
      <c r="H118" s="5">
        <f t="shared" si="1"/>
        <v>0.1393621767635338</v>
      </c>
      <c r="I118" s="4"/>
      <c r="J118" s="4"/>
    </row>
    <row r="119" spans="1:10" ht="15.4" x14ac:dyDescent="0.45">
      <c r="A119" s="3" t="s">
        <v>140</v>
      </c>
      <c r="B119" s="5">
        <f>VLOOKUP(A119,'2015'!A:L,11,0)</f>
        <v>0.21487999999999999</v>
      </c>
      <c r="C119" s="5">
        <f>VLOOKUP($A119,'2016'!A:M,11,0)</f>
        <v>8.1960000000000005E-2</v>
      </c>
      <c r="D119" s="5">
        <f>VLOOKUP($A119,'2017'!A:N,10,0)</f>
        <v>0.293040901422501</v>
      </c>
      <c r="E119" s="5">
        <f>VLOOKUP($A119,'2018'!A:U,8,0)</f>
        <v>0.23799999999999999</v>
      </c>
      <c r="F119" s="5">
        <f>VLOOKUP($A119,'2019'!A:S,8,0)</f>
        <v>0.252</v>
      </c>
      <c r="G119" s="4"/>
      <c r="H119" s="5">
        <f t="shared" si="1"/>
        <v>0.28506018028449631</v>
      </c>
      <c r="I119" s="4"/>
      <c r="J119" s="4"/>
    </row>
    <row r="120" spans="1:10" ht="15.4" x14ac:dyDescent="0.45">
      <c r="A120" s="3" t="s">
        <v>36</v>
      </c>
      <c r="B120" s="5">
        <f>VLOOKUP(A120,'2015'!A:L,11,0)</f>
        <v>0.31104999999999999</v>
      </c>
      <c r="C120" s="5">
        <f>VLOOKUP($A120,'2016'!A:M,11,0)</f>
        <v>0.46987000000000001</v>
      </c>
      <c r="D120" s="5">
        <f>VLOOKUP($A120,'2017'!A:N,10,0)</f>
        <v>0.34596598148345897</v>
      </c>
      <c r="E120" s="5">
        <f>VLOOKUP($A120,'2018'!A:U,8,0)</f>
        <v>0.26100000000000001</v>
      </c>
      <c r="F120" s="5">
        <f>VLOOKUP($A120,'2019'!A:S,8,0)</f>
        <v>0.27100000000000002</v>
      </c>
      <c r="G120" s="4"/>
      <c r="H120" s="5">
        <f t="shared" si="1"/>
        <v>0.24508619629669681</v>
      </c>
      <c r="I120" s="4"/>
      <c r="J120" s="4"/>
    </row>
    <row r="121" spans="1:10" ht="15.4" x14ac:dyDescent="0.45">
      <c r="A121" s="3" t="s">
        <v>60</v>
      </c>
      <c r="B121" s="5">
        <f>VLOOKUP(A121,'2015'!A:L,11,0)</f>
        <v>0.16893</v>
      </c>
      <c r="C121" s="5">
        <f>VLOOKUP($A121,'2016'!A:M,11,0)</f>
        <v>2.947E-2</v>
      </c>
      <c r="D121" s="5">
        <f>VLOOKUP($A121,'2017'!A:N,10,0)</f>
        <v>0.13654448091983801</v>
      </c>
      <c r="E121" s="5">
        <f>VLOOKUP($A121,'2018'!A:U,8,0)</f>
        <v>0.11799999999999999</v>
      </c>
      <c r="F121" s="5">
        <f>VLOOKUP($A121,'2019'!A:S,8,0)</f>
        <v>0.121</v>
      </c>
      <c r="G121" s="4"/>
      <c r="H121" s="5">
        <f t="shared" si="1"/>
        <v>0.11258989618396753</v>
      </c>
      <c r="I121" s="4"/>
      <c r="J121" s="4"/>
    </row>
    <row r="122" spans="1:10" ht="15.4" x14ac:dyDescent="0.45">
      <c r="A122" s="3" t="s">
        <v>70</v>
      </c>
      <c r="B122" s="5">
        <f>VLOOKUP(A122,'2015'!A:L,11,0)</f>
        <v>0.25328000000000001</v>
      </c>
      <c r="C122" s="5">
        <f>VLOOKUP($A122,'2016'!A:M,11,0)</f>
        <v>3.635E-2</v>
      </c>
      <c r="D122" s="5">
        <f>VLOOKUP($A122,'2017'!A:N,10,0)</f>
        <v>0.24264909327030201</v>
      </c>
      <c r="E122" s="5">
        <f>VLOOKUP($A122,'2018'!A:U,8,0)</f>
        <v>0.16</v>
      </c>
      <c r="F122" s="5">
        <f>VLOOKUP($A122,'2019'!A:S,8,0)</f>
        <v>0.14399999999999999</v>
      </c>
      <c r="G122" s="4"/>
      <c r="H122" s="5">
        <f t="shared" si="1"/>
        <v>0.13878281865405739</v>
      </c>
      <c r="I122" s="4"/>
      <c r="J122" s="4"/>
    </row>
    <row r="123" spans="1:10" ht="15.4" x14ac:dyDescent="0.45">
      <c r="A123" s="3" t="s">
        <v>180</v>
      </c>
      <c r="B123" s="5">
        <v>0</v>
      </c>
      <c r="C123" s="5">
        <f>VLOOKUP($A123,'2016'!A:M,11,0)</f>
        <v>0.31180000000000002</v>
      </c>
      <c r="D123" s="5">
        <f>VLOOKUP($A123,'2017'!A:N,10,0)</f>
        <v>0.29163131117820701</v>
      </c>
      <c r="E123" s="5">
        <f>VLOOKUP($A123,'2018'!A:U,8,0)</f>
        <v>0.23799999999999999</v>
      </c>
      <c r="F123" s="5">
        <f>VLOOKUP($A123,'2019'!A:S,8,0)</f>
        <v>0.24299999999999999</v>
      </c>
      <c r="G123" s="4"/>
      <c r="H123" s="5">
        <f t="shared" si="1"/>
        <v>0.3405462622356481</v>
      </c>
      <c r="I123" s="4"/>
      <c r="J123" s="4"/>
    </row>
    <row r="124" spans="1:10" ht="15.4" x14ac:dyDescent="0.45">
      <c r="A124" s="3" t="s">
        <v>130</v>
      </c>
      <c r="B124" s="5">
        <f>VLOOKUP(A124,'2015'!A:L,11,0)</f>
        <v>0.11973</v>
      </c>
      <c r="C124" s="5">
        <f>VLOOKUP($A124,'2016'!A:M,11,0)</f>
        <v>8.4150000000000003E-2</v>
      </c>
      <c r="D124" s="5">
        <f>VLOOKUP($A124,'2017'!A:N,10,0)</f>
        <v>0.13936237990856201</v>
      </c>
      <c r="E124" s="5">
        <f>VLOOKUP($A124,'2018'!A:U,8,0)</f>
        <v>0.10299999999999999</v>
      </c>
      <c r="F124" s="5">
        <f>VLOOKUP($A124,'2019'!A:S,8,0)</f>
        <v>0.13</v>
      </c>
      <c r="G124" s="4"/>
      <c r="H124" s="5">
        <f t="shared" si="1"/>
        <v>0.12706547598171181</v>
      </c>
      <c r="I124" s="4"/>
      <c r="J124" s="4"/>
    </row>
    <row r="125" spans="1:10" ht="15.4" x14ac:dyDescent="0.45">
      <c r="A125" s="3" t="s">
        <v>62</v>
      </c>
      <c r="B125" s="5">
        <f>VLOOKUP(A125,'2015'!A:L,11,0)</f>
        <v>0.18557000000000001</v>
      </c>
      <c r="C125" s="5">
        <f>VLOOKUP($A125,'2016'!A:M,11,0)</f>
        <v>7.7160000000000006E-2</v>
      </c>
      <c r="D125" s="5">
        <f>VLOOKUP($A125,'2017'!A:N,10,0)</f>
        <v>0.20667436718940699</v>
      </c>
      <c r="E125" s="5">
        <f>VLOOKUP($A125,'2018'!A:U,8,0)</f>
        <v>0.17499999999999999</v>
      </c>
      <c r="F125" s="5">
        <f>VLOOKUP($A125,'2019'!A:S,8,0)</f>
        <v>0.17499999999999999</v>
      </c>
      <c r="G125" s="4"/>
      <c r="H125" s="5">
        <f t="shared" si="1"/>
        <v>0.18689087343788024</v>
      </c>
      <c r="I125" s="4"/>
      <c r="J125" s="4"/>
    </row>
    <row r="126" spans="1:10" ht="15.4" x14ac:dyDescent="0.45">
      <c r="A126" s="3" t="s">
        <v>183</v>
      </c>
      <c r="B126" s="5">
        <v>0</v>
      </c>
      <c r="C126" s="5">
        <f>VLOOKUP($A126,'2016'!A:M,11,0)</f>
        <v>0.13014999999999999</v>
      </c>
      <c r="D126" s="5">
        <f>VLOOKUP($A126,'2017'!A:N,10,0)</f>
        <v>0.285670816898346</v>
      </c>
      <c r="E126" s="5">
        <f>VLOOKUP($A126,'2018'!A:U,8,0)</f>
        <v>0.224</v>
      </c>
      <c r="F126" s="5">
        <f>VLOOKUP($A126,'2019'!A:S,8,0)</f>
        <v>0.20200000000000001</v>
      </c>
      <c r="G126" s="4"/>
      <c r="H126" s="5">
        <f t="shared" si="1"/>
        <v>0.31771916337966388</v>
      </c>
      <c r="I126" s="4"/>
      <c r="J126" s="4"/>
    </row>
    <row r="127" spans="1:10" ht="15.4" x14ac:dyDescent="0.45">
      <c r="A127" s="3" t="s">
        <v>50</v>
      </c>
      <c r="B127" s="5">
        <f>VLOOKUP(A127,'2015'!A:L,11,0)</f>
        <v>0.18226999999999999</v>
      </c>
      <c r="C127" s="5">
        <f>VLOOKUP($A127,'2016'!A:M,11,0)</f>
        <v>6.1370000000000001E-2</v>
      </c>
      <c r="D127" s="5">
        <f>VLOOKUP($A127,'2017'!A:N,10,0)</f>
        <v>0.190133571624756</v>
      </c>
      <c r="E127" s="5">
        <f>VLOOKUP($A127,'2018'!A:U,8,0)</f>
        <v>0.14199999999999999</v>
      </c>
      <c r="F127" s="5">
        <f>VLOOKUP($A127,'2019'!A:S,8,0)</f>
        <v>0.153</v>
      </c>
      <c r="G127" s="4"/>
      <c r="H127" s="5">
        <f t="shared" si="1"/>
        <v>0.15238171432495129</v>
      </c>
      <c r="I127" s="4"/>
      <c r="J127" s="4"/>
    </row>
    <row r="128" spans="1:10" ht="15.4" x14ac:dyDescent="0.45">
      <c r="A128" s="3" t="s">
        <v>149</v>
      </c>
      <c r="B128" s="5">
        <f>VLOOKUP(A128,'2015'!A:L,11,0)</f>
        <v>0.40827999999999998</v>
      </c>
      <c r="C128" s="5">
        <f>VLOOKUP($A128,'2016'!A:M,11,0)</f>
        <v>7.9640000000000002E-2</v>
      </c>
      <c r="D128" s="5">
        <f>VLOOKUP($A128,'2017'!A:N,10,0)</f>
        <v>0.49086356163024902</v>
      </c>
      <c r="E128" s="5">
        <f>VLOOKUP($A128,'2018'!A:U,8,0)</f>
        <v>0.307</v>
      </c>
      <c r="F128" s="5">
        <f>VLOOKUP($A128,'2019'!A:S,8,0)</f>
        <v>0.24399999999999999</v>
      </c>
      <c r="G128" s="4"/>
      <c r="H128" s="5">
        <f t="shared" si="1"/>
        <v>0.27559671232604899</v>
      </c>
      <c r="I128" s="4"/>
      <c r="J128" s="4"/>
    </row>
    <row r="129" spans="1:10" ht="15.4" x14ac:dyDescent="0.45">
      <c r="A129" s="3" t="s">
        <v>17</v>
      </c>
      <c r="B129" s="5">
        <f>VLOOKUP(A129,'2015'!A:L,11,0)</f>
        <v>0.36262</v>
      </c>
      <c r="C129" s="5">
        <f>VLOOKUP($A129,'2016'!A:M,11,0)</f>
        <v>0.40866999999999998</v>
      </c>
      <c r="D129" s="5">
        <f>VLOOKUP($A129,'2017'!A:N,10,0)</f>
        <v>0.38539925217628501</v>
      </c>
      <c r="E129" s="5">
        <f>VLOOKUP($A129,'2018'!A:U,8,0)</f>
        <v>0.28499999999999998</v>
      </c>
      <c r="F129" s="5">
        <f>VLOOKUP($A129,'2019'!A:S,8,0)</f>
        <v>0.26700000000000002</v>
      </c>
      <c r="G129" s="4"/>
      <c r="H129" s="5">
        <f t="shared" si="1"/>
        <v>0.2472648504352577</v>
      </c>
      <c r="I129" s="4"/>
      <c r="J129" s="4"/>
    </row>
    <row r="130" spans="1:10" ht="15.4" x14ac:dyDescent="0.45">
      <c r="A130" s="3" t="s">
        <v>8</v>
      </c>
      <c r="B130" s="5">
        <f>VLOOKUP(A130,'2015'!A:L,11,0)</f>
        <v>0.29677999999999999</v>
      </c>
      <c r="C130" s="5">
        <f>VLOOKUP($A130,'2016'!A:M,11,0)</f>
        <v>0.41203000000000001</v>
      </c>
      <c r="D130" s="5">
        <f>VLOOKUP($A130,'2017'!A:N,10,0)</f>
        <v>0.29054927825927701</v>
      </c>
      <c r="E130" s="5">
        <f>VLOOKUP($A130,'2018'!A:U,8,0)</f>
        <v>0.25600000000000001</v>
      </c>
      <c r="F130" s="5">
        <f>VLOOKUP($A130,'2019'!A:S,8,0)</f>
        <v>0.26300000000000001</v>
      </c>
      <c r="G130" s="4"/>
      <c r="H130" s="5">
        <f t="shared" ref="H130:H151" si="2">FORECAST($H$1,B130:F130,$B$1:$F$1)</f>
        <v>0.23659485565185889</v>
      </c>
      <c r="I130" s="4"/>
      <c r="J130" s="4"/>
    </row>
    <row r="131" spans="1:10" ht="15.4" x14ac:dyDescent="0.45">
      <c r="A131" s="3" t="s">
        <v>173</v>
      </c>
      <c r="B131" s="5">
        <f>VLOOKUP(A131,'2015'!A:L,11,0)</f>
        <v>0.47178999999999999</v>
      </c>
      <c r="C131" s="5">
        <f>VLOOKUP($A131,'2016'!A:M,11,0)</f>
        <v>0.17233000000000001</v>
      </c>
      <c r="D131" s="5">
        <f>VLOOKUP($A131,'2017'!A:N,10,0)</f>
        <v>0.49366372823715199</v>
      </c>
      <c r="E131" s="5">
        <f>VLOOKUP($A131,'2018'!A:U,8,0)</f>
        <v>0.376</v>
      </c>
      <c r="F131" s="5">
        <f>VLOOKUP($A131,'2019'!A:S,8,0)</f>
        <v>0.33100000000000002</v>
      </c>
      <c r="G131" s="4"/>
      <c r="H131" s="5">
        <f t="shared" si="2"/>
        <v>0.34558374564742955</v>
      </c>
      <c r="I131" s="4"/>
      <c r="J131" s="4"/>
    </row>
    <row r="132" spans="1:10" ht="15.4" x14ac:dyDescent="0.45">
      <c r="A132" s="3" t="s">
        <v>52</v>
      </c>
      <c r="B132" s="5">
        <f>VLOOKUP(A132,'2015'!A:L,11,0)</f>
        <v>0.25375999999999999</v>
      </c>
      <c r="C132" s="5">
        <f>VLOOKUP($A132,'2016'!A:M,11,0)</f>
        <v>6.6299999999999998E-2</v>
      </c>
      <c r="D132" s="5">
        <f>VLOOKUP($A132,'2017'!A:N,10,0)</f>
        <v>0.258360475301743</v>
      </c>
      <c r="E132" s="5">
        <f>VLOOKUP($A132,'2018'!A:U,8,0)</f>
        <v>0.151</v>
      </c>
      <c r="F132" s="5">
        <f>VLOOKUP($A132,'2019'!A:S,8,0)</f>
        <v>0.24199999999999999</v>
      </c>
      <c r="G132" s="4"/>
      <c r="H132" s="5">
        <f t="shared" si="2"/>
        <v>0.21263809506034903</v>
      </c>
      <c r="I132" s="4"/>
      <c r="J132" s="4"/>
    </row>
    <row r="133" spans="1:10" ht="15.4" x14ac:dyDescent="0.45">
      <c r="A133" s="3" t="s">
        <v>123</v>
      </c>
      <c r="B133" s="5">
        <f>VLOOKUP(A133,'2015'!A:L,11,0)</f>
        <v>0.22974</v>
      </c>
      <c r="C133" s="5">
        <f>VLOOKUP($A133,'2016'!A:M,11,0)</f>
        <v>0.13508999999999999</v>
      </c>
      <c r="D133" s="5">
        <f>VLOOKUP($A133,'2017'!A:N,10,0)</f>
        <v>0.24899764358997301</v>
      </c>
      <c r="E133" s="5">
        <f>VLOOKUP($A133,'2018'!A:U,8,0)</f>
        <v>0.187</v>
      </c>
      <c r="F133" s="5">
        <f>VLOOKUP($A133,'2019'!A:S,8,0)</f>
        <v>0.23</v>
      </c>
      <c r="G133" s="4"/>
      <c r="H133" s="5">
        <f t="shared" si="2"/>
        <v>0.22189452871799453</v>
      </c>
      <c r="I133" s="4"/>
      <c r="J133" s="4"/>
    </row>
    <row r="134" spans="1:10" ht="15.4" x14ac:dyDescent="0.45">
      <c r="A134" s="3" t="s">
        <v>163</v>
      </c>
      <c r="B134" s="5">
        <f>VLOOKUP(A134,'2015'!A:L,11,0)</f>
        <v>0.34377000000000002</v>
      </c>
      <c r="C134" s="5">
        <f>VLOOKUP($A134,'2016'!A:M,11,0)</f>
        <v>5.0990000000000001E-2</v>
      </c>
      <c r="D134" s="5">
        <f>VLOOKUP($A134,'2017'!A:N,10,0)</f>
        <v>0.354256361722946</v>
      </c>
      <c r="E134" s="5">
        <f>VLOOKUP($A134,'2018'!A:U,8,0)</f>
        <v>0.27</v>
      </c>
      <c r="F134" s="5">
        <f>VLOOKUP($A134,'2019'!A:S,8,0)</f>
        <v>0.27600000000000002</v>
      </c>
      <c r="G134" s="4"/>
      <c r="H134" s="5">
        <f t="shared" si="2"/>
        <v>0.28404427234458751</v>
      </c>
      <c r="I134" s="4"/>
      <c r="J134" s="4"/>
    </row>
    <row r="135" spans="1:10" ht="15.4" x14ac:dyDescent="0.45">
      <c r="A135" s="3" t="s">
        <v>48</v>
      </c>
      <c r="B135" s="5">
        <f>VLOOKUP(A135,'2015'!A:L,11,0)</f>
        <v>0.57630000000000003</v>
      </c>
      <c r="C135" s="5">
        <f>VLOOKUP($A135,'2016'!A:M,11,0)</f>
        <v>2.8330000000000001E-2</v>
      </c>
      <c r="D135" s="5">
        <f>VLOOKUP($A135,'2017'!A:N,10,0)</f>
        <v>0.57212311029434204</v>
      </c>
      <c r="E135" s="5">
        <f>VLOOKUP($A135,'2018'!A:U,8,0)</f>
        <v>0.36399999999999999</v>
      </c>
      <c r="F135" s="5">
        <f>VLOOKUP($A135,'2019'!A:S,8,0)</f>
        <v>0.35899999999999999</v>
      </c>
      <c r="G135" s="4"/>
      <c r="H135" s="5">
        <f t="shared" si="2"/>
        <v>0.35027162205886953</v>
      </c>
      <c r="I135" s="4"/>
      <c r="J135" s="4"/>
    </row>
    <row r="136" spans="1:10" ht="15.4" x14ac:dyDescent="0.45">
      <c r="A136" s="3" t="s">
        <v>175</v>
      </c>
      <c r="B136" s="5">
        <f>VLOOKUP(A136,'2015'!A:L,11,0)</f>
        <v>0.16681000000000001</v>
      </c>
      <c r="C136" s="5">
        <f>VLOOKUP($A136,'2016'!A:M,11,0)</f>
        <v>0.11587</v>
      </c>
      <c r="D136" s="5">
        <f>VLOOKUP($A136,'2017'!A:N,10,0)</f>
        <v>0.19689615070819899</v>
      </c>
      <c r="E136" s="5">
        <f>VLOOKUP($A136,'2018'!A:U,8,0)</f>
        <v>0.158</v>
      </c>
      <c r="F136" s="5">
        <f>VLOOKUP($A136,'2019'!A:S,8,0)</f>
        <v>0.17699999999999999</v>
      </c>
      <c r="G136" s="4"/>
      <c r="H136" s="5">
        <f t="shared" si="2"/>
        <v>0.18166823014163924</v>
      </c>
      <c r="I136" s="4"/>
      <c r="J136" s="4"/>
    </row>
    <row r="137" spans="1:10" ht="15.4" x14ac:dyDescent="0.45">
      <c r="A137" s="3" t="s">
        <v>124</v>
      </c>
      <c r="B137" s="5">
        <f>VLOOKUP(A137,'2015'!A:L,11,0)</f>
        <v>6.4310000000000006E-2</v>
      </c>
      <c r="C137" s="5">
        <f>VLOOKUP($A137,'2016'!A:M,11,0)</f>
        <v>8.1699999999999995E-2</v>
      </c>
      <c r="D137" s="5">
        <f>VLOOKUP($A137,'2017'!A:N,10,0)</f>
        <v>4.96933571994305E-2</v>
      </c>
      <c r="E137" s="5">
        <f>VLOOKUP($A137,'2018'!A:U,8,0)</f>
        <v>0.04</v>
      </c>
      <c r="F137" s="5">
        <f>VLOOKUP($A137,'2019'!A:S,8,0)</f>
        <v>5.8999999999999997E-2</v>
      </c>
      <c r="G137" s="4"/>
      <c r="H137" s="5">
        <f t="shared" si="2"/>
        <v>4.3244671439888194E-2</v>
      </c>
      <c r="I137" s="4"/>
      <c r="J137" s="4"/>
    </row>
    <row r="138" spans="1:10" ht="15.4" x14ac:dyDescent="0.45">
      <c r="A138" s="3" t="s">
        <v>92</v>
      </c>
      <c r="B138" s="5">
        <f>VLOOKUP(A138,'2015'!A:L,11,0)</f>
        <v>0.12253</v>
      </c>
      <c r="C138" s="5">
        <f>VLOOKUP($A138,'2016'!A:M,11,0)</f>
        <v>0.12348000000000001</v>
      </c>
      <c r="D138" s="5">
        <f>VLOOKUP($A138,'2017'!A:N,10,0)</f>
        <v>4.6693041920661899E-2</v>
      </c>
      <c r="E138" s="5">
        <f>VLOOKUP($A138,'2018'!A:U,8,0)</f>
        <v>0.106</v>
      </c>
      <c r="F138" s="5">
        <f>VLOOKUP($A138,'2019'!A:S,8,0)</f>
        <v>8.3000000000000004E-2</v>
      </c>
      <c r="G138" s="4"/>
      <c r="H138" s="5">
        <f t="shared" si="2"/>
        <v>6.7378608384132122E-2</v>
      </c>
      <c r="I138" s="4"/>
      <c r="J138" s="4"/>
    </row>
    <row r="139" spans="1:10" ht="15.4" x14ac:dyDescent="0.45">
      <c r="A139" s="3" t="s">
        <v>85</v>
      </c>
      <c r="B139" s="5">
        <f>VLOOKUP(A139,'2015'!A:L,11,0)</f>
        <v>0.16979</v>
      </c>
      <c r="C139" s="5">
        <f>VLOOKUP($A139,'2016'!A:M,11,0)</f>
        <v>0.28466999999999998</v>
      </c>
      <c r="D139" s="5">
        <f>VLOOKUP($A139,'2017'!A:N,10,0)</f>
        <v>0.24992498755455</v>
      </c>
      <c r="E139" s="5">
        <f>VLOOKUP($A139,'2018'!A:U,8,0)</f>
        <v>0.19900000000000001</v>
      </c>
      <c r="F139" s="5">
        <f>VLOOKUP($A139,'2019'!A:S,8,0)</f>
        <v>0.24399999999999999</v>
      </c>
      <c r="G139" s="4"/>
      <c r="H139" s="5">
        <f t="shared" si="2"/>
        <v>0.24830199751090909</v>
      </c>
      <c r="I139" s="4"/>
      <c r="J139" s="4"/>
    </row>
    <row r="140" spans="1:10" ht="15.4" x14ac:dyDescent="0.45">
      <c r="A140" s="3" t="s">
        <v>158</v>
      </c>
      <c r="B140" s="5">
        <f>VLOOKUP(A140,'2015'!A:L,11,0)</f>
        <v>0.29065999999999997</v>
      </c>
      <c r="C140" s="5">
        <f>VLOOKUP($A140,'2016'!A:M,11,0)</f>
        <v>6.4420000000000005E-2</v>
      </c>
      <c r="D140" s="5">
        <f>VLOOKUP($A140,'2017'!A:N,10,0)</f>
        <v>0.32576605677604697</v>
      </c>
      <c r="E140" s="5">
        <f>VLOOKUP($A140,'2018'!A:U,8,0)</f>
        <v>0.25900000000000001</v>
      </c>
      <c r="F140" s="5">
        <f>VLOOKUP($A140,'2019'!A:S,8,0)</f>
        <v>0.252</v>
      </c>
      <c r="G140" s="4"/>
      <c r="H140" s="5">
        <f t="shared" si="2"/>
        <v>0.27354721135521132</v>
      </c>
      <c r="I140" s="4"/>
      <c r="J140" s="4"/>
    </row>
    <row r="141" spans="1:10" ht="15.4" x14ac:dyDescent="0.45">
      <c r="A141" s="3" t="s">
        <v>128</v>
      </c>
      <c r="B141" s="5">
        <f>VLOOKUP(A141,'2015'!A:L,11,0)</f>
        <v>0.15275</v>
      </c>
      <c r="C141" s="5">
        <f>VLOOKUP($A141,'2016'!A:M,11,0)</f>
        <v>1.8290000000000001E-2</v>
      </c>
      <c r="D141" s="5">
        <f>VLOOKUP($A141,'2017'!A:N,10,0)</f>
        <v>0.27006146311759899</v>
      </c>
      <c r="E141" s="5">
        <f>VLOOKUP($A141,'2018'!A:U,8,0)</f>
        <v>0.187</v>
      </c>
      <c r="F141" s="5">
        <f>VLOOKUP($A141,'2019'!A:S,8,0)</f>
        <v>0.187</v>
      </c>
      <c r="G141" s="4"/>
      <c r="H141" s="5">
        <f t="shared" si="2"/>
        <v>0.23418329262351989</v>
      </c>
      <c r="I141" s="4"/>
      <c r="J141" s="4"/>
    </row>
    <row r="142" spans="1:10" ht="15.4" x14ac:dyDescent="0.45">
      <c r="A142" s="3" t="s">
        <v>32</v>
      </c>
      <c r="B142" s="5">
        <f>VLOOKUP(A142,'2015'!A:L,11,0)</f>
        <v>0.26428000000000001</v>
      </c>
      <c r="C142" s="5">
        <f>VLOOKUP($A142,'2016'!A:M,11,0)</f>
        <v>0.35560999999999998</v>
      </c>
      <c r="D142" s="5">
        <f>VLOOKUP($A142,'2017'!A:N,10,0)</f>
        <v>0.36094194650650002</v>
      </c>
      <c r="E142" s="5">
        <f>VLOOKUP($A142,'2018'!A:U,8,0)</f>
        <v>0.186</v>
      </c>
      <c r="F142" s="5">
        <f>VLOOKUP($A142,'2019'!A:S,8,0)</f>
        <v>0.26200000000000001</v>
      </c>
      <c r="G142" s="4"/>
      <c r="H142" s="5">
        <f t="shared" si="2"/>
        <v>0.23351538930130289</v>
      </c>
      <c r="I142" s="4"/>
      <c r="J142" s="4"/>
    </row>
    <row r="143" spans="1:10" ht="15.4" x14ac:dyDescent="0.45">
      <c r="A143" s="3" t="s">
        <v>33</v>
      </c>
      <c r="B143" s="5">
        <f>VLOOKUP(A143,'2015'!A:L,11,0)</f>
        <v>0.51912000000000003</v>
      </c>
      <c r="C143" s="5">
        <f>VLOOKUP($A143,'2016'!A:M,11,0)</f>
        <v>0.27399000000000001</v>
      </c>
      <c r="D143" s="5">
        <f>VLOOKUP($A143,'2017'!A:N,10,0)</f>
        <v>0.492774158716202</v>
      </c>
      <c r="E143" s="5">
        <f>VLOOKUP($A143,'2018'!A:U,8,0)</f>
        <v>0.26200000000000001</v>
      </c>
      <c r="F143" s="5">
        <f>VLOOKUP($A143,'2019'!A:S,8,0)</f>
        <v>0.34799999999999998</v>
      </c>
      <c r="G143" s="4"/>
      <c r="H143" s="5">
        <f t="shared" si="2"/>
        <v>0.27290783174323963</v>
      </c>
      <c r="I143" s="4"/>
      <c r="J143" s="4"/>
    </row>
    <row r="144" spans="1:10" ht="15.4" x14ac:dyDescent="0.45">
      <c r="A144" s="3" t="s">
        <v>27</v>
      </c>
      <c r="B144" s="5">
        <f>VLOOKUP(A144,'2015'!A:L,11,0)</f>
        <v>0.40105000000000002</v>
      </c>
      <c r="C144" s="5">
        <f>VLOOKUP($A144,'2016'!A:M,11,0)</f>
        <v>0.14868000000000001</v>
      </c>
      <c r="D144" s="5">
        <f>VLOOKUP($A144,'2017'!A:N,10,0)</f>
        <v>0.39257878065109297</v>
      </c>
      <c r="E144" s="5">
        <f>VLOOKUP($A144,'2018'!A:U,8,0)</f>
        <v>0.29099999999999998</v>
      </c>
      <c r="F144" s="5">
        <f>VLOOKUP($A144,'2019'!A:S,8,0)</f>
        <v>0.28000000000000003</v>
      </c>
      <c r="G144" s="4"/>
      <c r="H144" s="5">
        <f t="shared" si="2"/>
        <v>0.27272775613021949</v>
      </c>
      <c r="I144" s="4"/>
      <c r="J144" s="4"/>
    </row>
    <row r="145" spans="1:10" ht="15.4" x14ac:dyDescent="0.45">
      <c r="A145" s="3" t="s">
        <v>46</v>
      </c>
      <c r="B145" s="5">
        <f>VLOOKUP(A145,'2015'!A:L,11,0)</f>
        <v>0.2324</v>
      </c>
      <c r="C145" s="5">
        <f>VLOOKUP($A145,'2016'!A:M,11,0)</f>
        <v>0.21393999999999999</v>
      </c>
      <c r="D145" s="5">
        <f>VLOOKUP($A145,'2017'!A:N,10,0)</f>
        <v>0.17509692907333399</v>
      </c>
      <c r="E145" s="5">
        <f>VLOOKUP($A145,'2018'!A:U,8,0)</f>
        <v>0.13</v>
      </c>
      <c r="F145" s="5">
        <f>VLOOKUP($A145,'2019'!A:S,8,0)</f>
        <v>0.127</v>
      </c>
      <c r="G145" s="4"/>
      <c r="H145" s="5">
        <f t="shared" si="2"/>
        <v>8.7265385814667695E-2</v>
      </c>
      <c r="I145" s="4"/>
      <c r="J145" s="4"/>
    </row>
    <row r="146" spans="1:10" ht="15.4" x14ac:dyDescent="0.45">
      <c r="A146" s="3" t="s">
        <v>59</v>
      </c>
      <c r="B146" s="5">
        <f>VLOOKUP(A146,'2015'!A:L,11,0)</f>
        <v>0.22836999999999999</v>
      </c>
      <c r="C146" s="5">
        <f>VLOOKUP($A146,'2016'!A:M,11,0)</f>
        <v>0.28333000000000003</v>
      </c>
      <c r="D146" s="5">
        <f>VLOOKUP($A146,'2017'!A:N,10,0)</f>
        <v>0.415983647108078</v>
      </c>
      <c r="E146" s="5">
        <f>VLOOKUP($A146,'2018'!A:U,8,0)</f>
        <v>0.32800000000000001</v>
      </c>
      <c r="F146" s="5">
        <f>VLOOKUP($A146,'2019'!A:S,8,0)</f>
        <v>0.32200000000000001</v>
      </c>
      <c r="G146" s="4"/>
      <c r="H146" s="5">
        <f t="shared" si="2"/>
        <v>0.38511572942162076</v>
      </c>
      <c r="I146" s="4"/>
      <c r="J146" s="4"/>
    </row>
    <row r="147" spans="1:10" ht="15.4" x14ac:dyDescent="0.45">
      <c r="A147" s="3" t="s">
        <v>35</v>
      </c>
      <c r="B147" s="5">
        <f>VLOOKUP(A147,'2015'!A:L,11,0)</f>
        <v>5.8409999999999997E-2</v>
      </c>
      <c r="C147" s="5">
        <f>VLOOKUP($A147,'2016'!A:M,11,0)</f>
        <v>8.3040000000000003E-2</v>
      </c>
      <c r="D147" s="5">
        <f>VLOOKUP($A147,'2017'!A:N,10,0)</f>
        <v>6.5019629895687103E-2</v>
      </c>
      <c r="E147" s="5">
        <f>VLOOKUP($A147,'2018'!A:U,8,0)</f>
        <v>5.6000000000000001E-2</v>
      </c>
      <c r="F147" s="5">
        <f>VLOOKUP($A147,'2019'!A:S,8,0)</f>
        <v>6.4000000000000001E-2</v>
      </c>
      <c r="G147" s="4"/>
      <c r="H147" s="5">
        <f t="shared" si="2"/>
        <v>6.0535925979137151E-2</v>
      </c>
      <c r="I147" s="4"/>
      <c r="J147" s="4"/>
    </row>
    <row r="148" spans="1:10" ht="15.4" x14ac:dyDescent="0.45">
      <c r="A148" s="3" t="s">
        <v>91</v>
      </c>
      <c r="B148" s="5">
        <f>VLOOKUP(A148,'2015'!A:L,11,0)</f>
        <v>0.1686</v>
      </c>
      <c r="C148" s="5">
        <f>VLOOKUP($A148,'2016'!A:M,11,0)</f>
        <v>0.11556</v>
      </c>
      <c r="D148" s="5">
        <f>VLOOKUP($A148,'2017'!A:N,10,0)</f>
        <v>0.234968051314354</v>
      </c>
      <c r="E148" s="5">
        <f>VLOOKUP($A148,'2018'!A:U,8,0)</f>
        <v>0.17699999999999999</v>
      </c>
      <c r="F148" s="5">
        <f>VLOOKUP($A148,'2019'!A:S,8,0)</f>
        <v>0.14699999999999999</v>
      </c>
      <c r="G148" s="4"/>
      <c r="H148" s="5">
        <f t="shared" si="2"/>
        <v>0.17409761026287107</v>
      </c>
      <c r="I148" s="4"/>
      <c r="J148" s="4"/>
    </row>
    <row r="149" spans="1:10" ht="15.4" x14ac:dyDescent="0.45">
      <c r="A149" s="3" t="s">
        <v>153</v>
      </c>
      <c r="B149" s="5">
        <f>VLOOKUP(A149,'2015'!A:L,11,0)</f>
        <v>9.1310000000000002E-2</v>
      </c>
      <c r="C149" s="5">
        <f>VLOOKUP($A149,'2016'!A:M,11,0)</f>
        <v>5.892E-2</v>
      </c>
      <c r="D149" s="5">
        <f>VLOOKUP($A149,'2017'!A:N,10,0)</f>
        <v>0.104125209152699</v>
      </c>
      <c r="E149" s="5">
        <f>VLOOKUP($A149,'2018'!A:U,8,0)</f>
        <v>8.3000000000000004E-2</v>
      </c>
      <c r="F149" s="5">
        <f>VLOOKUP($A149,'2019'!A:S,8,0)</f>
        <v>0.108</v>
      </c>
      <c r="G149" s="4"/>
      <c r="H149" s="5">
        <f t="shared" si="2"/>
        <v>0.10630904183054035</v>
      </c>
      <c r="I149" s="4"/>
      <c r="J149" s="4"/>
    </row>
    <row r="150" spans="1:10" ht="15.4" x14ac:dyDescent="0.45">
      <c r="A150" s="3" t="s">
        <v>102</v>
      </c>
      <c r="B150" s="5">
        <f>VLOOKUP(A150,'2015'!A:L,11,0)</f>
        <v>0.19591</v>
      </c>
      <c r="C150" s="5">
        <f>VLOOKUP($A150,'2016'!A:M,11,0)</f>
        <v>0.11479</v>
      </c>
      <c r="D150" s="5">
        <f>VLOOKUP($A150,'2017'!A:N,10,0)</f>
        <v>0.24958014488220201</v>
      </c>
      <c r="E150" s="5">
        <f>VLOOKUP($A150,'2018'!A:U,8,0)</f>
        <v>0.221</v>
      </c>
      <c r="F150" s="5">
        <f>VLOOKUP($A150,'2019'!A:S,8,0)</f>
        <v>0.247</v>
      </c>
      <c r="G150" s="4"/>
      <c r="H150" s="5">
        <f t="shared" si="2"/>
        <v>0.26817302897644169</v>
      </c>
      <c r="I150" s="4"/>
      <c r="J150" s="4"/>
    </row>
    <row r="151" spans="1:10" ht="15.4" x14ac:dyDescent="0.45">
      <c r="A151" s="3" t="s">
        <v>132</v>
      </c>
      <c r="B151" s="5">
        <f>VLOOKUP(A151,'2015'!A:L,11,0)</f>
        <v>0.18987000000000001</v>
      </c>
      <c r="C151" s="5">
        <f>VLOOKUP($A151,'2016'!A:M,11,0)</f>
        <v>8.5819999999999994E-2</v>
      </c>
      <c r="D151" s="5">
        <f>VLOOKUP($A151,'2017'!A:N,10,0)</f>
        <v>0.18914349377155301</v>
      </c>
      <c r="E151" s="5">
        <f>VLOOKUP($A151,'2018'!A:U,8,0)</f>
        <v>0.13200000000000001</v>
      </c>
      <c r="F151" s="5">
        <f>VLOOKUP($A151,'2019'!A:S,8,0)</f>
        <v>0.151</v>
      </c>
      <c r="G151" s="4"/>
      <c r="H151" s="5">
        <f t="shared" si="2"/>
        <v>0.14009869875431047</v>
      </c>
      <c r="I151" s="4"/>
      <c r="J151" s="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1FF0C-68A3-4669-823C-BA0DBFA4543A}">
  <dimension ref="A1:J151"/>
  <sheetViews>
    <sheetView topLeftCell="A23" workbookViewId="0">
      <selection activeCell="Q40" sqref="Q40"/>
    </sheetView>
  </sheetViews>
  <sheetFormatPr defaultRowHeight="14.25" x14ac:dyDescent="0.45"/>
  <cols>
    <col min="1" max="1" width="19.796875" style="2" bestFit="1" customWidth="1"/>
    <col min="2" max="2" width="8.06640625" style="1" customWidth="1"/>
    <col min="3" max="3" width="9.19921875" style="1" bestFit="1" customWidth="1"/>
    <col min="4" max="4" width="11.796875" style="1" bestFit="1" customWidth="1"/>
    <col min="5" max="6" width="9.19921875" style="1" bestFit="1" customWidth="1"/>
  </cols>
  <sheetData>
    <row r="1" spans="1:10" s="2" customFormat="1" ht="15.4" x14ac:dyDescent="0.45">
      <c r="A1" s="3" t="s">
        <v>0</v>
      </c>
      <c r="B1" s="9">
        <v>2015</v>
      </c>
      <c r="C1" s="9">
        <v>2016</v>
      </c>
      <c r="D1" s="9">
        <v>2017</v>
      </c>
      <c r="E1" s="9">
        <v>2018</v>
      </c>
      <c r="F1" s="9">
        <v>2019</v>
      </c>
      <c r="G1" s="3"/>
      <c r="H1" s="9">
        <v>2020</v>
      </c>
      <c r="I1" s="3"/>
      <c r="J1" s="3"/>
    </row>
    <row r="2" spans="1:10" ht="15.4" x14ac:dyDescent="0.45">
      <c r="A2" s="6" t="s">
        <v>170</v>
      </c>
      <c r="B2" s="7">
        <f>VLOOKUP(A2,'2015'!A:L,10,0)</f>
        <v>9.7189999999999999E-2</v>
      </c>
      <c r="C2" s="7">
        <f>VLOOKUP($A2,'2016'!A:M,12,0)</f>
        <v>0.31268000000000001</v>
      </c>
      <c r="D2" s="7">
        <f>VLOOKUP($A2,'2017'!A:N,11,0)</f>
        <v>6.1157830059528399E-2</v>
      </c>
      <c r="E2" s="7">
        <f>VLOOKUP($A2,'2018'!A:U,9,0)</f>
        <v>3.5999999999999997E-2</v>
      </c>
      <c r="F2" s="7">
        <f>VLOOKUP($A2,'2019'!A:S,9,0)</f>
        <v>2.5000000000000001E-2</v>
      </c>
      <c r="G2" s="8"/>
      <c r="H2" s="7">
        <v>0</v>
      </c>
      <c r="I2" s="4"/>
      <c r="J2" s="4"/>
    </row>
    <row r="3" spans="1:10" ht="15.4" x14ac:dyDescent="0.45">
      <c r="A3" s="4" t="s">
        <v>112</v>
      </c>
      <c r="B3" s="5">
        <f>VLOOKUP(A3,'2015'!A:L,10,0)</f>
        <v>6.4130000000000006E-2</v>
      </c>
      <c r="C3" s="5">
        <f>VLOOKUP($A3,'2016'!A:M,12,0)</f>
        <v>0.16839999999999999</v>
      </c>
      <c r="D3" s="5">
        <f>VLOOKUP($A3,'2017'!A:N,11,0)</f>
        <v>3.9864215999841697E-2</v>
      </c>
      <c r="E3" s="5">
        <f>VLOOKUP($A3,'2018'!A:U,9,0)</f>
        <v>3.2000000000000001E-2</v>
      </c>
      <c r="F3" s="5">
        <f>VLOOKUP($A3,'2019'!A:S,9,0)</f>
        <v>2.7E-2</v>
      </c>
      <c r="G3" s="4"/>
      <c r="H3" s="5">
        <f t="shared" ref="H3:H65" si="0">FORECAST($H$1,B3:F3,$B$1:$F$1)</f>
        <v>3.0808431999673758E-3</v>
      </c>
      <c r="I3" s="4"/>
      <c r="J3" s="4"/>
    </row>
    <row r="4" spans="1:10" ht="15.4" x14ac:dyDescent="0.45">
      <c r="A4" s="4" t="s">
        <v>83</v>
      </c>
      <c r="B4" s="5">
        <f>VLOOKUP(A4,'2015'!A:L,10,0)</f>
        <v>0.17383000000000001</v>
      </c>
      <c r="C4" s="5">
        <f>VLOOKUP($A4,'2016'!A:M,12,0)</f>
        <v>7.0440000000000003E-2</v>
      </c>
      <c r="D4" s="5">
        <f>VLOOKUP($A4,'2017'!A:N,11,0)</f>
        <v>0.14609611034393299</v>
      </c>
      <c r="E4" s="5">
        <f>VLOOKUP($A4,'2018'!A:U,9,0)</f>
        <v>0.13500000000000001</v>
      </c>
      <c r="F4" s="5">
        <f>VLOOKUP($A4,'2019'!A:S,9,0)</f>
        <v>0.114</v>
      </c>
      <c r="G4" s="4"/>
      <c r="H4" s="5">
        <f t="shared" si="0"/>
        <v>0.11134322206878622</v>
      </c>
      <c r="I4" s="4"/>
      <c r="J4" s="4"/>
    </row>
    <row r="5" spans="1:10" ht="15.4" x14ac:dyDescent="0.45">
      <c r="A5" s="4" t="s">
        <v>43</v>
      </c>
      <c r="B5" s="5">
        <f>VLOOKUP(A5,'2015'!A:L,10,0)</f>
        <v>8.4839999999999999E-2</v>
      </c>
      <c r="C5" s="5">
        <f>VLOOKUP($A5,'2016'!A:M,12,0)</f>
        <v>0.10989</v>
      </c>
      <c r="D5" s="5">
        <f>VLOOKUP($A5,'2017'!A:N,11,0)</f>
        <v>5.9739887714386E-2</v>
      </c>
      <c r="E5" s="5">
        <f>VLOOKUP($A5,'2018'!A:U,9,0)</f>
        <v>5.3999999999999999E-2</v>
      </c>
      <c r="F5" s="5">
        <f>VLOOKUP($A5,'2019'!A:S,9,0)</f>
        <v>0.05</v>
      </c>
      <c r="G5" s="4"/>
      <c r="H5" s="5">
        <f t="shared" si="0"/>
        <v>3.4022977542878863E-2</v>
      </c>
      <c r="I5" s="4"/>
      <c r="J5" s="4"/>
    </row>
    <row r="6" spans="1:10" ht="15.4" x14ac:dyDescent="0.45">
      <c r="A6" s="4" t="s">
        <v>144</v>
      </c>
      <c r="B6" s="5">
        <f>VLOOKUP(A6,'2015'!A:L,10,0)</f>
        <v>3.9E-2</v>
      </c>
      <c r="C6" s="5">
        <f>VLOOKUP($A6,'2016'!A:M,12,0)</f>
        <v>7.7929999999999999E-2</v>
      </c>
      <c r="D6" s="5">
        <f>VLOOKUP($A6,'2017'!A:N,11,0)</f>
        <v>2.66744215041399E-2</v>
      </c>
      <c r="E6" s="5">
        <f>VLOOKUP($A6,'2018'!A:U,9,0)</f>
        <v>2.8000000000000001E-2</v>
      </c>
      <c r="F6" s="5">
        <f>VLOOKUP($A6,'2019'!A:S,9,0)</f>
        <v>6.4000000000000001E-2</v>
      </c>
      <c r="G6" s="4"/>
      <c r="H6" s="5">
        <f t="shared" si="0"/>
        <v>4.7141884300827983E-2</v>
      </c>
      <c r="I6" s="4"/>
      <c r="J6" s="4"/>
    </row>
    <row r="7" spans="1:10" ht="15.4" x14ac:dyDescent="0.45">
      <c r="A7" s="4" t="s">
        <v>20</v>
      </c>
      <c r="B7" s="5">
        <f>VLOOKUP(A7,'2015'!A:L,10,0)</f>
        <v>0.35637000000000002</v>
      </c>
      <c r="C7" s="5">
        <f>VLOOKUP($A7,'2016'!A:M,12,0)</f>
        <v>0.47406999999999999</v>
      </c>
      <c r="D7" s="5">
        <f>VLOOKUP($A7,'2017'!A:N,11,0)</f>
        <v>0.30118373036384599</v>
      </c>
      <c r="E7" s="5">
        <f>VLOOKUP($A7,'2018'!A:U,9,0)</f>
        <v>0.30199999999999999</v>
      </c>
      <c r="F7" s="5">
        <f>VLOOKUP($A7,'2019'!A:S,9,0)</f>
        <v>0.28999999999999998</v>
      </c>
      <c r="G7" s="4"/>
      <c r="H7" s="5">
        <f t="shared" si="0"/>
        <v>0.25328174607277276</v>
      </c>
      <c r="I7" s="4"/>
      <c r="J7" s="4"/>
    </row>
    <row r="8" spans="1:10" ht="15.4" x14ac:dyDescent="0.45">
      <c r="A8" s="4" t="s">
        <v>25</v>
      </c>
      <c r="B8" s="5">
        <f>VLOOKUP(A8,'2015'!A:L,10,0)</f>
        <v>0.18676000000000001</v>
      </c>
      <c r="C8" s="5">
        <f>VLOOKUP($A8,'2016'!A:M,12,0)</f>
        <v>0.32865</v>
      </c>
      <c r="D8" s="5">
        <f>VLOOKUP($A8,'2017'!A:N,11,0)</f>
        <v>0.221060365438461</v>
      </c>
      <c r="E8" s="5">
        <f>VLOOKUP($A8,'2018'!A:U,9,0)</f>
        <v>0.224</v>
      </c>
      <c r="F8" s="5">
        <f>VLOOKUP($A8,'2019'!A:S,9,0)</f>
        <v>0.22600000000000001</v>
      </c>
      <c r="G8" s="4"/>
      <c r="H8" s="5">
        <f t="shared" si="0"/>
        <v>0.2294430730876913</v>
      </c>
      <c r="I8" s="4"/>
      <c r="J8" s="4"/>
    </row>
    <row r="9" spans="1:10" ht="15.4" x14ac:dyDescent="0.45">
      <c r="A9" s="4" t="s">
        <v>97</v>
      </c>
      <c r="B9" s="5">
        <f>VLOOKUP(A9,'2015'!A:L,10,0)</f>
        <v>0.16064999999999999</v>
      </c>
      <c r="C9" s="5">
        <f>VLOOKUP($A9,'2016'!A:M,12,0)</f>
        <v>5.6399999999999999E-2</v>
      </c>
      <c r="D9" s="5">
        <f>VLOOKUP($A9,'2017'!A:N,11,0)</f>
        <v>0.18098750710487399</v>
      </c>
      <c r="E9" s="5">
        <f>VLOOKUP($A9,'2018'!A:U,9,0)</f>
        <v>0.17599999999999999</v>
      </c>
      <c r="F9" s="5">
        <f>VLOOKUP($A9,'2019'!A:S,9,0)</f>
        <v>0.182</v>
      </c>
      <c r="G9" s="4"/>
      <c r="H9" s="5">
        <f t="shared" si="0"/>
        <v>0.19989750142097762</v>
      </c>
      <c r="I9" s="4"/>
      <c r="J9" s="4"/>
    </row>
    <row r="10" spans="1:10" ht="15.4" x14ac:dyDescent="0.45">
      <c r="A10" s="4" t="s">
        <v>64</v>
      </c>
      <c r="B10" s="5">
        <f>VLOOKUP(A10,'2015'!A:L,10,0)</f>
        <v>0.30599999999999999</v>
      </c>
      <c r="C10" s="5">
        <f>VLOOKUP($A10,'2016'!A:M,12,0)</f>
        <v>0.17147000000000001</v>
      </c>
      <c r="D10" s="5">
        <f>VLOOKUP($A10,'2017'!A:N,11,0)</f>
        <v>0.25704216957092302</v>
      </c>
      <c r="E10" s="5">
        <f>VLOOKUP($A10,'2018'!A:U,9,0)</f>
        <v>0.123</v>
      </c>
      <c r="F10" s="5">
        <f>VLOOKUP($A10,'2019'!A:S,9,0)</f>
        <v>0.11</v>
      </c>
      <c r="G10" s="4"/>
      <c r="H10" s="5">
        <f t="shared" si="0"/>
        <v>6.1361433914186136E-2</v>
      </c>
      <c r="I10" s="4"/>
      <c r="J10" s="4"/>
    </row>
    <row r="11" spans="1:10" ht="15.4" x14ac:dyDescent="0.45">
      <c r="A11" s="4" t="s">
        <v>126</v>
      </c>
      <c r="B11" s="5">
        <f>VLOOKUP(A11,'2015'!A:L,10,0)</f>
        <v>0.12569</v>
      </c>
      <c r="C11" s="5">
        <f>VLOOKUP($A11,'2016'!A:M,12,0)</f>
        <v>0.19131999999999999</v>
      </c>
      <c r="D11" s="5">
        <f>VLOOKUP($A11,'2017'!A:N,11,0)</f>
        <v>0.123717859387398</v>
      </c>
      <c r="E11" s="5">
        <f>VLOOKUP($A11,'2018'!A:U,9,0)</f>
        <v>0.14399999999999999</v>
      </c>
      <c r="F11" s="5">
        <f>VLOOKUP($A11,'2019'!A:S,9,0)</f>
        <v>0.14299999999999999</v>
      </c>
      <c r="G11" s="4"/>
      <c r="H11" s="5">
        <f t="shared" si="0"/>
        <v>0.14173557187747976</v>
      </c>
      <c r="I11" s="4"/>
      <c r="J11" s="4"/>
    </row>
    <row r="12" spans="1:10" ht="15.4" x14ac:dyDescent="0.45">
      <c r="A12" s="4" t="s">
        <v>74</v>
      </c>
      <c r="B12" s="5">
        <f>VLOOKUP(A12,'2015'!A:L,10,0)</f>
        <v>0.19089999999999999</v>
      </c>
      <c r="C12" s="5">
        <f>VLOOKUP($A12,'2016'!A:M,12,0)</f>
        <v>0.13941999999999999</v>
      </c>
      <c r="D12" s="5">
        <f>VLOOKUP($A12,'2017'!A:N,11,0)</f>
        <v>0.156313821673393</v>
      </c>
      <c r="E12" s="5">
        <f>VLOOKUP($A12,'2018'!A:U,9,0)</f>
        <v>0.154</v>
      </c>
      <c r="F12" s="5">
        <f>VLOOKUP($A12,'2019'!A:S,9,0)</f>
        <v>0.14199999999999999</v>
      </c>
      <c r="G12" s="4"/>
      <c r="H12" s="5">
        <f t="shared" si="0"/>
        <v>0.13156076433467945</v>
      </c>
      <c r="I12" s="4"/>
      <c r="J12" s="4"/>
    </row>
    <row r="13" spans="1:10" ht="15.4" x14ac:dyDescent="0.45">
      <c r="A13" s="4" t="s">
        <v>31</v>
      </c>
      <c r="B13" s="5">
        <f>VLOOKUP(A13,'2015'!A:L,10,0)</f>
        <v>0.22539999999999999</v>
      </c>
      <c r="C13" s="5">
        <f>VLOOKUP($A13,'2016'!A:M,12,0)</f>
        <v>0.2424</v>
      </c>
      <c r="D13" s="5">
        <f>VLOOKUP($A13,'2017'!A:N,11,0)</f>
        <v>0.25134313106536899</v>
      </c>
      <c r="E13" s="5">
        <f>VLOOKUP($A13,'2018'!A:U,9,0)</f>
        <v>0.24</v>
      </c>
      <c r="F13" s="5">
        <f>VLOOKUP($A13,'2019'!A:S,9,0)</f>
        <v>0.21</v>
      </c>
      <c r="G13" s="4"/>
      <c r="H13" s="5">
        <f t="shared" si="0"/>
        <v>0.2238686262130738</v>
      </c>
      <c r="I13" s="4"/>
      <c r="J13" s="4"/>
    </row>
    <row r="14" spans="1:10" ht="15.4" x14ac:dyDescent="0.45">
      <c r="A14" s="4" t="s">
        <v>172</v>
      </c>
      <c r="B14" s="5">
        <f>VLOOKUP(A14,'2015'!A:L,10,0)</f>
        <v>8.0100000000000005E-2</v>
      </c>
      <c r="C14" s="5">
        <f>VLOOKUP($A14,'2016'!A:M,12,0)</f>
        <v>0.20180000000000001</v>
      </c>
      <c r="D14" s="5">
        <f>VLOOKUP($A14,'2017'!A:N,11,0)</f>
        <v>6.0929015278816202E-2</v>
      </c>
      <c r="E14" s="5">
        <f>VLOOKUP($A14,'2018'!A:U,9,0)</f>
        <v>6.7000000000000004E-2</v>
      </c>
      <c r="F14" s="5">
        <f>VLOOKUP($A14,'2019'!A:S,9,0)</f>
        <v>8.2000000000000003E-2</v>
      </c>
      <c r="G14" s="4"/>
      <c r="H14" s="5">
        <f t="shared" si="0"/>
        <v>5.9065803055766253E-2</v>
      </c>
      <c r="I14" s="4"/>
      <c r="J14" s="4"/>
    </row>
    <row r="15" spans="1:10" ht="15.4" x14ac:dyDescent="0.45">
      <c r="A15" s="4" t="s">
        <v>95</v>
      </c>
      <c r="B15" s="5">
        <f>VLOOKUP(A15,'2015'!A:L,10,0)</f>
        <v>0.15445</v>
      </c>
      <c r="C15" s="5">
        <f>VLOOKUP($A15,'2016'!A:M,12,0)</f>
        <v>0.48546</v>
      </c>
      <c r="D15" s="5">
        <f>VLOOKUP($A15,'2017'!A:N,11,0)</f>
        <v>0.17338038980960799</v>
      </c>
      <c r="E15" s="5">
        <f>VLOOKUP($A15,'2018'!A:U,9,0)</f>
        <v>0.17100000000000001</v>
      </c>
      <c r="F15" s="5">
        <f>VLOOKUP($A15,'2019'!A:S,9,0)</f>
        <v>0.16700000000000001</v>
      </c>
      <c r="G15" s="4"/>
      <c r="H15" s="5">
        <f t="shared" si="0"/>
        <v>0.14345007796192277</v>
      </c>
      <c r="I15" s="4"/>
      <c r="J15" s="4"/>
    </row>
    <row r="16" spans="1:10" ht="15.4" x14ac:dyDescent="0.45">
      <c r="A16" s="4" t="s">
        <v>66</v>
      </c>
      <c r="B16" s="5">
        <f>VLOOKUP(A16,'2015'!A:L,10,0)</f>
        <v>8.7999999999999995E-2</v>
      </c>
      <c r="C16" s="5">
        <f>VLOOKUP($A16,'2016'!A:M,12,0)</f>
        <v>0.21698000000000001</v>
      </c>
      <c r="D16" s="5">
        <f>VLOOKUP($A16,'2017'!A:N,11,0)</f>
        <v>6.0477726161479901E-2</v>
      </c>
      <c r="E16" s="5">
        <f>VLOOKUP($A16,'2018'!A:U,9,0)</f>
        <v>5.3999999999999999E-2</v>
      </c>
      <c r="F16" s="5">
        <f>VLOOKUP($A16,'2019'!A:S,9,0)</f>
        <v>6.4000000000000001E-2</v>
      </c>
      <c r="G16" s="4"/>
      <c r="H16" s="5">
        <f t="shared" si="0"/>
        <v>3.3397545232297432E-2</v>
      </c>
      <c r="I16" s="4"/>
      <c r="J16" s="4"/>
    </row>
    <row r="17" spans="1:10" ht="15.4" x14ac:dyDescent="0.45">
      <c r="A17" s="6" t="s">
        <v>113</v>
      </c>
      <c r="B17" s="7">
        <f>VLOOKUP(A17,'2015'!A:L,10,0)</f>
        <v>2.2699999999999999E-3</v>
      </c>
      <c r="C17" s="7">
        <f>VLOOKUP($A17,'2016'!A:M,12,0)</f>
        <v>0.29888999999999999</v>
      </c>
      <c r="D17" s="7">
        <f>VLOOKUP($A17,'2017'!A:N,11,0)</f>
        <v>0</v>
      </c>
      <c r="E17" s="7">
        <f>VLOOKUP($A17,'2018'!A:U,9,0)</f>
        <v>0</v>
      </c>
      <c r="F17" s="7">
        <f>VLOOKUP($A17,'2019'!A:S,9,0)</f>
        <v>6.0000000000000001E-3</v>
      </c>
      <c r="G17" s="8"/>
      <c r="H17" s="7">
        <v>0</v>
      </c>
      <c r="I17" s="4"/>
      <c r="J17" s="4"/>
    </row>
    <row r="18" spans="1:10" ht="15.4" x14ac:dyDescent="0.45">
      <c r="A18" s="4" t="s">
        <v>145</v>
      </c>
      <c r="B18" s="5">
        <f>VLOOKUP(A18,'2015'!A:L,10,0)</f>
        <v>0.12474</v>
      </c>
      <c r="C18" s="5">
        <f>VLOOKUP($A18,'2016'!A:M,12,0)</f>
        <v>0.12425</v>
      </c>
      <c r="D18" s="5">
        <f>VLOOKUP($A18,'2017'!A:N,11,0)</f>
        <v>9.8583199083805098E-2</v>
      </c>
      <c r="E18" s="5">
        <f>VLOOKUP($A18,'2018'!A:U,9,0)</f>
        <v>9.1999999999999998E-2</v>
      </c>
      <c r="F18" s="5">
        <f>VLOOKUP($A18,'2019'!A:S,9,0)</f>
        <v>0.1</v>
      </c>
      <c r="G18" s="4"/>
      <c r="H18" s="5">
        <f t="shared" si="0"/>
        <v>8.3395639816760792E-2</v>
      </c>
      <c r="I18" s="4"/>
      <c r="J18" s="4"/>
    </row>
    <row r="19" spans="1:10" ht="15.4" x14ac:dyDescent="0.45">
      <c r="A19" s="4" t="s">
        <v>28</v>
      </c>
      <c r="B19" s="5">
        <f>VLOOKUP(A19,'2015'!A:L,10,0)</f>
        <v>0.17521</v>
      </c>
      <c r="C19" s="5">
        <f>VLOOKUP($A19,'2016'!A:M,12,0)</f>
        <v>0.15776000000000001</v>
      </c>
      <c r="D19" s="5">
        <f>VLOOKUP($A19,'2017'!A:N,11,0)</f>
        <v>0.111092761158943</v>
      </c>
      <c r="E19" s="5">
        <f>VLOOKUP($A19,'2018'!A:U,9,0)</f>
        <v>8.7999999999999995E-2</v>
      </c>
      <c r="F19" s="5">
        <f>VLOOKUP($A19,'2019'!A:S,9,0)</f>
        <v>8.5999999999999993E-2</v>
      </c>
      <c r="G19" s="4"/>
      <c r="H19" s="5">
        <f t="shared" si="0"/>
        <v>4.9158552231794772E-2</v>
      </c>
      <c r="I19" s="4"/>
      <c r="J19" s="4"/>
    </row>
    <row r="20" spans="1:10" ht="15.4" x14ac:dyDescent="0.45">
      <c r="A20" s="6" t="s">
        <v>151</v>
      </c>
      <c r="B20" s="7">
        <f>VLOOKUP(A20,'2015'!A:L,10,0)</f>
        <v>8.7200000000000003E-3</v>
      </c>
      <c r="C20" s="7">
        <f>VLOOKUP($A20,'2016'!A:M,12,0)</f>
        <v>0.12792999999999999</v>
      </c>
      <c r="D20" s="7">
        <f>VLOOKUP($A20,'2017'!A:N,11,0)</f>
        <v>1.1051530949771401E-2</v>
      </c>
      <c r="E20" s="7">
        <f>VLOOKUP($A20,'2018'!A:U,9,0)</f>
        <v>8.9999999999999993E-3</v>
      </c>
      <c r="F20" s="7">
        <f>VLOOKUP($A20,'2019'!A:S,9,0)</f>
        <v>4.0000000000000001E-3</v>
      </c>
      <c r="G20" s="8"/>
      <c r="H20" s="7">
        <v>0</v>
      </c>
      <c r="I20" s="4"/>
      <c r="J20" s="4"/>
    </row>
    <row r="21" spans="1:10" ht="15.4" x14ac:dyDescent="0.45">
      <c r="A21" s="4" t="s">
        <v>169</v>
      </c>
      <c r="B21" s="5">
        <f>VLOOKUP(A21,'2015'!A:L,10,0)</f>
        <v>0.12831999999999999</v>
      </c>
      <c r="C21" s="5">
        <f>VLOOKUP($A21,'2016'!A:M,12,0)</f>
        <v>0.24353</v>
      </c>
      <c r="D21" s="5">
        <f>VLOOKUP($A21,'2017'!A:N,11,0)</f>
        <v>0.120328105986118</v>
      </c>
      <c r="E21" s="5">
        <f>VLOOKUP($A21,'2018'!A:U,9,0)</f>
        <v>0.128</v>
      </c>
      <c r="F21" s="5">
        <f>VLOOKUP($A21,'2019'!A:S,9,0)</f>
        <v>0.113</v>
      </c>
      <c r="G21" s="4"/>
      <c r="H21" s="5">
        <f t="shared" si="0"/>
        <v>0.1027846211972232</v>
      </c>
      <c r="I21" s="4"/>
      <c r="J21" s="4"/>
    </row>
    <row r="22" spans="1:10" ht="15.4" x14ac:dyDescent="0.45">
      <c r="A22" s="4" t="s">
        <v>174</v>
      </c>
      <c r="B22" s="5">
        <f>VLOOKUP(A22,'2015'!A:L,10,0)</f>
        <v>0.10062</v>
      </c>
      <c r="C22" s="5">
        <f>VLOOKUP($A22,'2016'!A:M,12,0)</f>
        <v>0.2029</v>
      </c>
      <c r="D22" s="5">
        <f>VLOOKUP($A22,'2017'!A:N,11,0)</f>
        <v>8.4147945046424893E-2</v>
      </c>
      <c r="E22" s="5">
        <f>VLOOKUP($A22,'2018'!A:U,9,0)</f>
        <v>7.5999999999999998E-2</v>
      </c>
      <c r="F22" s="5">
        <f>VLOOKUP($A22,'2019'!A:S,9,0)</f>
        <v>0.18</v>
      </c>
      <c r="G22" s="4"/>
      <c r="H22" s="5">
        <f t="shared" si="0"/>
        <v>0.13829158900928551</v>
      </c>
      <c r="I22" s="4"/>
      <c r="J22" s="4"/>
    </row>
    <row r="23" spans="1:10" ht="15.4" x14ac:dyDescent="0.45">
      <c r="A23" s="4" t="s">
        <v>162</v>
      </c>
      <c r="B23" s="5">
        <f>VLOOKUP(A23,'2015'!A:L,10,0)</f>
        <v>7.2470000000000007E-2</v>
      </c>
      <c r="C23" s="5">
        <f>VLOOKUP($A23,'2016'!A:M,12,0)</f>
        <v>0.40339000000000003</v>
      </c>
      <c r="D23" s="5">
        <f>VLOOKUP($A23,'2017'!A:N,11,0)</f>
        <v>6.8105950951576205E-2</v>
      </c>
      <c r="E23" s="5">
        <f>VLOOKUP($A23,'2018'!A:U,9,0)</f>
        <v>6.5000000000000002E-2</v>
      </c>
      <c r="F23" s="5">
        <f>VLOOKUP($A23,'2019'!A:S,9,0)</f>
        <v>6.2E-2</v>
      </c>
      <c r="G23" s="4"/>
      <c r="H23" s="5">
        <f t="shared" si="0"/>
        <v>2.6394190190316635E-2</v>
      </c>
      <c r="I23" s="4"/>
      <c r="J23" s="4"/>
    </row>
    <row r="24" spans="1:10" ht="15.4" x14ac:dyDescent="0.45">
      <c r="A24" s="4" t="s">
        <v>150</v>
      </c>
      <c r="B24" s="5">
        <f>VLOOKUP(A24,'2015'!A:L,10,0)</f>
        <v>5.7860000000000002E-2</v>
      </c>
      <c r="C24" s="5">
        <f>VLOOKUP($A24,'2016'!A:M,12,0)</f>
        <v>0.2268</v>
      </c>
      <c r="D24" s="5">
        <f>VLOOKUP($A24,'2017'!A:N,11,0)</f>
        <v>5.1306631416082403E-2</v>
      </c>
      <c r="E24" s="5">
        <f>VLOOKUP($A24,'2018'!A:U,9,0)</f>
        <v>4.2999999999999997E-2</v>
      </c>
      <c r="F24" s="5">
        <f>VLOOKUP($A24,'2019'!A:S,9,0)</f>
        <v>3.6999999999999998E-2</v>
      </c>
      <c r="G24" s="4"/>
      <c r="H24" s="5">
        <f t="shared" si="0"/>
        <v>1.5537326283215691E-2</v>
      </c>
      <c r="I24" s="4"/>
      <c r="J24" s="4"/>
    </row>
    <row r="25" spans="1:10" ht="15.4" x14ac:dyDescent="0.45">
      <c r="A25" s="4" t="s">
        <v>13</v>
      </c>
      <c r="B25" s="5">
        <f>VLOOKUP(A25,'2015'!A:L,10,0)</f>
        <v>0.32956999999999997</v>
      </c>
      <c r="C25" s="5">
        <f>VLOOKUP($A25,'2016'!A:M,12,0)</f>
        <v>0.44834000000000002</v>
      </c>
      <c r="D25" s="5">
        <f>VLOOKUP($A25,'2017'!A:N,11,0)</f>
        <v>0.287371516227722</v>
      </c>
      <c r="E25" s="5">
        <f>VLOOKUP($A25,'2018'!A:U,9,0)</f>
        <v>0.29099999999999998</v>
      </c>
      <c r="F25" s="5">
        <f>VLOOKUP($A25,'2019'!A:S,9,0)</f>
        <v>0.308</v>
      </c>
      <c r="G25" s="4"/>
      <c r="H25" s="5">
        <f t="shared" si="0"/>
        <v>0.27271230324554097</v>
      </c>
      <c r="I25" s="4"/>
      <c r="J25" s="4"/>
    </row>
    <row r="26" spans="1:10" ht="15.4" x14ac:dyDescent="0.45">
      <c r="A26" s="4" t="s">
        <v>165</v>
      </c>
      <c r="B26" s="5">
        <f>VLOOKUP(A26,'2015'!A:L,10,0)</f>
        <v>8.2890000000000005E-2</v>
      </c>
      <c r="C26" s="5">
        <v>0</v>
      </c>
      <c r="D26" s="5">
        <f>VLOOKUP($A26,'2017'!A:N,11,0)</f>
        <v>5.6565076112747199E-2</v>
      </c>
      <c r="E26" s="5">
        <f>VLOOKUP($A26,'2018'!A:U,9,0)</f>
        <v>3.7999999999999999E-2</v>
      </c>
      <c r="F26" s="5">
        <f>VLOOKUP($A26,'2019'!A:S,9,0)</f>
        <v>3.5000000000000003E-2</v>
      </c>
      <c r="G26" s="4"/>
      <c r="H26" s="5">
        <f t="shared" si="0"/>
        <v>2.5157015222548651E-2</v>
      </c>
      <c r="I26" s="4"/>
      <c r="J26" s="4"/>
    </row>
    <row r="27" spans="1:10" ht="15.4" x14ac:dyDescent="0.45">
      <c r="A27" s="4" t="s">
        <v>166</v>
      </c>
      <c r="B27" s="5">
        <f>VLOOKUP(A27,'2015'!A:L,10,0)</f>
        <v>5.2690000000000001E-2</v>
      </c>
      <c r="C27" s="5">
        <f>VLOOKUP($A27,'2016'!A:M,12,0)</f>
        <v>0.18667</v>
      </c>
      <c r="D27" s="5">
        <f>VLOOKUP($A27,'2017'!A:N,11,0)</f>
        <v>5.3581882268190398E-2</v>
      </c>
      <c r="E27" s="5">
        <f>VLOOKUP($A27,'2018'!A:U,9,0)</f>
        <v>0.06</v>
      </c>
      <c r="F27" s="5">
        <f>VLOOKUP($A27,'2019'!A:S,9,0)</f>
        <v>7.8E-2</v>
      </c>
      <c r="G27" s="4"/>
      <c r="H27" s="5">
        <f t="shared" si="0"/>
        <v>6.3373376453638386E-2</v>
      </c>
      <c r="I27" s="4"/>
      <c r="J27" s="4"/>
    </row>
    <row r="28" spans="1:10" ht="15.4" x14ac:dyDescent="0.45">
      <c r="A28" s="4" t="s">
        <v>40</v>
      </c>
      <c r="B28" s="5">
        <f>VLOOKUP(A28,'2015'!A:L,10,0)</f>
        <v>0.12869</v>
      </c>
      <c r="C28" s="5">
        <f>VLOOKUP($A28,'2016'!A:M,12,0)</f>
        <v>0.31595000000000001</v>
      </c>
      <c r="D28" s="5">
        <f>VLOOKUP($A28,'2017'!A:N,11,0)</f>
        <v>8.2287982106208801E-2</v>
      </c>
      <c r="E28" s="5">
        <f>VLOOKUP($A28,'2018'!A:U,9,0)</f>
        <v>6.0999999999999999E-2</v>
      </c>
      <c r="F28" s="5">
        <f>VLOOKUP($A28,'2019'!A:S,9,0)</f>
        <v>5.6000000000000001E-2</v>
      </c>
      <c r="G28" s="4"/>
      <c r="H28" s="5">
        <f t="shared" si="0"/>
        <v>8.6865964212421432E-3</v>
      </c>
      <c r="I28" s="4"/>
      <c r="J28" s="4"/>
    </row>
    <row r="29" spans="1:10" ht="15.4" x14ac:dyDescent="0.45">
      <c r="A29" s="4" t="s">
        <v>101</v>
      </c>
      <c r="B29" s="5">
        <f>VLOOKUP(A29,'2015'!A:L,10,0)</f>
        <v>2.7810000000000001E-2</v>
      </c>
      <c r="C29" s="5">
        <f>VLOOKUP($A29,'2016'!A:M,12,0)</f>
        <v>4.9590000000000002E-2</v>
      </c>
      <c r="D29" s="5">
        <f>VLOOKUP($A29,'2017'!A:N,11,0)</f>
        <v>2.2794274613261199E-2</v>
      </c>
      <c r="E29" s="5">
        <f>VLOOKUP($A29,'2018'!A:U,9,0)</f>
        <v>0.10299999999999999</v>
      </c>
      <c r="F29" s="5">
        <f>VLOOKUP($A29,'2019'!A:S,9,0)</f>
        <v>0.1</v>
      </c>
      <c r="G29" s="4"/>
      <c r="H29" s="5">
        <f t="shared" si="0"/>
        <v>0.11997585492265017</v>
      </c>
      <c r="I29" s="4"/>
      <c r="J29" s="4"/>
    </row>
    <row r="30" spans="1:10" ht="15.4" x14ac:dyDescent="0.45">
      <c r="A30" s="4" t="s">
        <v>47</v>
      </c>
      <c r="B30" s="5">
        <f>VLOOKUP(A30,'2015'!A:L,10,0)</f>
        <v>5.1200000000000002E-2</v>
      </c>
      <c r="C30" s="5">
        <f>VLOOKUP($A30,'2016'!A:M,12,0)</f>
        <v>0.15626000000000001</v>
      </c>
      <c r="D30" s="5">
        <f>VLOOKUP($A30,'2017'!A:N,11,0)</f>
        <v>4.6668741852045101E-2</v>
      </c>
      <c r="E30" s="5">
        <f>VLOOKUP($A30,'2018'!A:U,9,0)</f>
        <v>3.9E-2</v>
      </c>
      <c r="F30" s="5">
        <f>VLOOKUP($A30,'2019'!A:S,9,0)</f>
        <v>3.4000000000000002E-2</v>
      </c>
      <c r="G30" s="4"/>
      <c r="H30" s="5">
        <f t="shared" si="0"/>
        <v>1.9927748370410114E-2</v>
      </c>
      <c r="I30" s="4"/>
      <c r="J30" s="4"/>
    </row>
    <row r="31" spans="1:10" ht="15.4" x14ac:dyDescent="0.45">
      <c r="A31" s="4" t="s">
        <v>156</v>
      </c>
      <c r="B31" s="5">
        <f>VLOOKUP(A31,'2015'!A:L,10,0)</f>
        <v>0.11686000000000001</v>
      </c>
      <c r="C31" s="5">
        <f>VLOOKUP($A31,'2016'!A:M,12,0)</f>
        <v>0.12077</v>
      </c>
      <c r="D31" s="5">
        <f>VLOOKUP($A31,'2017'!A:N,11,0)</f>
        <v>7.9618133604526506E-2</v>
      </c>
      <c r="E31" s="5">
        <f>VLOOKUP($A31,'2018'!A:U,9,0)</f>
        <v>7.6999999999999999E-2</v>
      </c>
      <c r="F31" s="5">
        <f>VLOOKUP($A31,'2019'!A:S,9,0)</f>
        <v>9.2999999999999999E-2</v>
      </c>
      <c r="G31" s="4"/>
      <c r="H31" s="5">
        <f t="shared" si="0"/>
        <v>7.0002626720903294E-2</v>
      </c>
      <c r="I31" s="4"/>
      <c r="J31" s="4"/>
    </row>
    <row r="32" spans="1:10" ht="15.4" x14ac:dyDescent="0.45">
      <c r="A32" s="4" t="s">
        <v>137</v>
      </c>
      <c r="B32" s="5">
        <f>VLOOKUP(A32,'2015'!A:L,10,0)</f>
        <v>7.6249999999999998E-2</v>
      </c>
      <c r="C32" s="5">
        <f>VLOOKUP($A32,'2016'!A:M,12,0)</f>
        <v>0.25457999999999997</v>
      </c>
      <c r="D32" s="5">
        <f>VLOOKUP($A32,'2017'!A:N,11,0)</f>
        <v>6.02413564920425E-2</v>
      </c>
      <c r="E32" s="5">
        <f>VLOOKUP($A32,'2018'!A:U,9,0)</f>
        <v>5.1999999999999998E-2</v>
      </c>
      <c r="F32" s="5">
        <f>VLOOKUP($A32,'2019'!A:S,9,0)</f>
        <v>5.2999999999999999E-2</v>
      </c>
      <c r="G32" s="4"/>
      <c r="H32" s="5">
        <f t="shared" si="0"/>
        <v>2.4490271298404309E-2</v>
      </c>
      <c r="I32" s="4"/>
      <c r="J32" s="4"/>
    </row>
    <row r="33" spans="1:10" ht="15.4" x14ac:dyDescent="0.45">
      <c r="A33" s="4" t="s">
        <v>23</v>
      </c>
      <c r="B33" s="5">
        <f>VLOOKUP(A33,'2015'!A:L,10,0)</f>
        <v>0.10582999999999999</v>
      </c>
      <c r="C33" s="5">
        <f>VLOOKUP($A33,'2016'!A:M,12,0)</f>
        <v>0.22553000000000001</v>
      </c>
      <c r="D33" s="5">
        <f>VLOOKUP($A33,'2017'!A:N,11,0)</f>
        <v>0.100106589496136</v>
      </c>
      <c r="E33" s="5">
        <f>VLOOKUP($A33,'2018'!A:U,9,0)</f>
        <v>0.10100000000000001</v>
      </c>
      <c r="F33" s="5">
        <f>VLOOKUP($A33,'2019'!A:S,9,0)</f>
        <v>9.2999999999999999E-2</v>
      </c>
      <c r="G33" s="4"/>
      <c r="H33" s="5">
        <f t="shared" si="0"/>
        <v>8.0036317899228493E-2</v>
      </c>
      <c r="I33" s="4"/>
      <c r="J33" s="4"/>
    </row>
    <row r="34" spans="1:10" ht="15.4" x14ac:dyDescent="0.45">
      <c r="A34" s="4" t="s">
        <v>77</v>
      </c>
      <c r="B34" s="5">
        <f>VLOOKUP(A34,'2015'!A:L,10,0)</f>
        <v>2.4299999999999999E-2</v>
      </c>
      <c r="C34" s="5">
        <f>VLOOKUP($A34,'2016'!A:M,12,0)</f>
        <v>0.18434</v>
      </c>
      <c r="D34" s="5">
        <f>VLOOKUP($A34,'2017'!A:N,11,0)</f>
        <v>4.3103110045194598E-2</v>
      </c>
      <c r="E34" s="5">
        <f>VLOOKUP($A34,'2018'!A:U,9,0)</f>
        <v>3.9E-2</v>
      </c>
      <c r="F34" s="5">
        <f>VLOOKUP($A34,'2019'!A:S,9,0)</f>
        <v>2.1999999999999999E-2</v>
      </c>
      <c r="G34" s="4"/>
      <c r="H34" s="5">
        <f t="shared" si="0"/>
        <v>1.7566622009038468E-2</v>
      </c>
      <c r="I34" s="4"/>
      <c r="J34" s="4"/>
    </row>
    <row r="35" spans="1:10" ht="15.4" x14ac:dyDescent="0.45">
      <c r="A35" s="4" t="s">
        <v>82</v>
      </c>
      <c r="B35" s="5">
        <f>VLOOKUP(A35,'2015'!A:L,10,0)</f>
        <v>6.1460000000000001E-2</v>
      </c>
      <c r="C35" s="5">
        <f>VLOOKUP($A35,'2016'!A:M,12,0)</f>
        <v>0.27905999999999997</v>
      </c>
      <c r="D35" s="5">
        <f>VLOOKUP($A35,'2017'!A:N,11,0)</f>
        <v>4.1237976402044303E-2</v>
      </c>
      <c r="E35" s="5">
        <f>VLOOKUP($A35,'2018'!A:U,9,0)</f>
        <v>3.5000000000000003E-2</v>
      </c>
      <c r="F35" s="5">
        <f>VLOOKUP($A35,'2019'!A:S,9,0)</f>
        <v>4.1000000000000002E-2</v>
      </c>
      <c r="G35" s="4"/>
      <c r="H35" s="5">
        <f t="shared" si="0"/>
        <v>6.0575952804100552E-3</v>
      </c>
      <c r="I35" s="4"/>
      <c r="J35" s="4"/>
    </row>
    <row r="36" spans="1:10" ht="15.4" x14ac:dyDescent="0.45">
      <c r="A36" s="4" t="s">
        <v>44</v>
      </c>
      <c r="B36" s="5">
        <f>VLOOKUP(A36,'2015'!A:L,10,0)</f>
        <v>2.6519999999999998E-2</v>
      </c>
      <c r="C36" s="5">
        <f>VLOOKUP($A36,'2016'!A:M,12,0)</f>
        <v>9.9290000000000003E-2</v>
      </c>
      <c r="D36" s="5">
        <f>VLOOKUP($A36,'2017'!A:N,11,0)</f>
        <v>3.6872927099466303E-2</v>
      </c>
      <c r="E36" s="5">
        <f>VLOOKUP($A36,'2018'!A:U,9,0)</f>
        <v>3.4000000000000002E-2</v>
      </c>
      <c r="F36" s="5">
        <f>VLOOKUP($A36,'2019'!A:S,9,0)</f>
        <v>3.5999999999999997E-2</v>
      </c>
      <c r="G36" s="4"/>
      <c r="H36" s="5">
        <f t="shared" si="0"/>
        <v>3.2637585419893256E-2</v>
      </c>
      <c r="I36" s="4"/>
      <c r="J36" s="4"/>
    </row>
    <row r="37" spans="1:10" ht="15.4" x14ac:dyDescent="0.45">
      <c r="A37" s="4" t="s">
        <v>11</v>
      </c>
      <c r="B37" s="5">
        <f>VLOOKUP(A37,'2015'!A:L,10,0)</f>
        <v>0.48357</v>
      </c>
      <c r="C37" s="5">
        <f>VLOOKUP($A37,'2016'!A:M,12,0)</f>
        <v>0.36170999999999998</v>
      </c>
      <c r="D37" s="5">
        <f>VLOOKUP($A37,'2017'!A:N,11,0)</f>
        <v>0.40077006816864003</v>
      </c>
      <c r="E37" s="5">
        <f>VLOOKUP($A37,'2018'!A:U,9,0)</f>
        <v>0.40799999999999997</v>
      </c>
      <c r="F37" s="5">
        <f>VLOOKUP($A37,'2019'!A:S,9,0)</f>
        <v>0.41</v>
      </c>
      <c r="G37" s="4"/>
      <c r="H37" s="5">
        <f t="shared" si="0"/>
        <v>0.38255501363372701</v>
      </c>
      <c r="I37" s="4"/>
      <c r="J37" s="4"/>
    </row>
    <row r="38" spans="1:10" ht="15.4" x14ac:dyDescent="0.45">
      <c r="A38" s="4" t="s">
        <v>115</v>
      </c>
      <c r="B38" s="5">
        <f>VLOOKUP(A38,'2015'!A:L,10,0)</f>
        <v>0.14233999999999999</v>
      </c>
      <c r="C38" s="5">
        <f>VLOOKUP($A38,'2016'!A:M,12,0)</f>
        <v>0.21285999999999999</v>
      </c>
      <c r="D38" s="5">
        <f>VLOOKUP($A38,'2017'!A:N,11,0)</f>
        <v>0.113945253193378</v>
      </c>
      <c r="E38" s="5">
        <f>VLOOKUP($A38,'2018'!A:U,9,0)</f>
        <v>0.106</v>
      </c>
      <c r="F38" s="5">
        <f>VLOOKUP($A38,'2019'!A:S,9,0)</f>
        <v>0.10100000000000001</v>
      </c>
      <c r="G38" s="4"/>
      <c r="H38" s="5">
        <f t="shared" si="0"/>
        <v>7.8367050638682656E-2</v>
      </c>
      <c r="I38" s="4"/>
      <c r="J38" s="4"/>
    </row>
    <row r="39" spans="1:10" ht="15.4" x14ac:dyDescent="0.45">
      <c r="A39" s="4" t="s">
        <v>63</v>
      </c>
      <c r="B39" s="5">
        <f>VLOOKUP(A39,'2015'!A:L,10,0)</f>
        <v>0.18090000000000001</v>
      </c>
      <c r="C39" s="5">
        <f>VLOOKUP($A39,'2016'!A:M,12,0)</f>
        <v>0.10074</v>
      </c>
      <c r="D39" s="5">
        <f>VLOOKUP($A39,'2017'!A:N,11,0)</f>
        <v>0.140134647488594</v>
      </c>
      <c r="E39" s="5">
        <f>VLOOKUP($A39,'2018'!A:U,9,0)</f>
        <v>0.12</v>
      </c>
      <c r="F39" s="5">
        <f>VLOOKUP($A39,'2019'!A:S,9,0)</f>
        <v>8.6999999999999994E-2</v>
      </c>
      <c r="G39" s="4"/>
      <c r="H39" s="5">
        <f t="shared" si="0"/>
        <v>7.5192929497717387E-2</v>
      </c>
      <c r="I39" s="4"/>
      <c r="J39" s="4"/>
    </row>
    <row r="40" spans="1:10" ht="15.4" x14ac:dyDescent="0.45">
      <c r="A40" s="4" t="s">
        <v>152</v>
      </c>
      <c r="B40" s="5">
        <f>VLOOKUP(A40,'2015'!A:L,10,0)</f>
        <v>6.3240000000000005E-2</v>
      </c>
      <c r="C40" s="5">
        <f>VLOOKUP($A40,'2016'!A:M,12,0)</f>
        <v>0.12706000000000001</v>
      </c>
      <c r="D40" s="5">
        <f>VLOOKUP($A40,'2017'!A:N,11,0)</f>
        <v>0.114381365478039</v>
      </c>
      <c r="E40" s="5">
        <f>VLOOKUP($A40,'2018'!A:U,9,0)</f>
        <v>0.107</v>
      </c>
      <c r="F40" s="5">
        <f>VLOOKUP($A40,'2019'!A:S,9,0)</f>
        <v>6.7000000000000004E-2</v>
      </c>
      <c r="G40" s="4"/>
      <c r="H40" s="5">
        <f t="shared" si="0"/>
        <v>9.1974273095607906E-2</v>
      </c>
      <c r="I40" s="4"/>
      <c r="J40" s="4"/>
    </row>
    <row r="41" spans="1:10" ht="15.4" x14ac:dyDescent="0.45">
      <c r="A41" s="4" t="s">
        <v>57</v>
      </c>
      <c r="B41" s="5">
        <f>VLOOKUP(A41,'2015'!A:L,10,0)</f>
        <v>0.11776</v>
      </c>
      <c r="C41" s="5">
        <f>VLOOKUP($A41,'2016'!A:M,12,0)</f>
        <v>8.8770000000000002E-2</v>
      </c>
      <c r="D41" s="5">
        <f>VLOOKUP($A41,'2017'!A:N,11,0)</f>
        <v>8.9980959892272894E-2</v>
      </c>
      <c r="E41" s="5">
        <f>VLOOKUP($A41,'2018'!A:U,9,0)</f>
        <v>8.2000000000000003E-2</v>
      </c>
      <c r="F41" s="5">
        <f>VLOOKUP($A41,'2019'!A:S,9,0)</f>
        <v>7.3999999999999996E-2</v>
      </c>
      <c r="G41" s="4"/>
      <c r="H41" s="5">
        <f t="shared" si="0"/>
        <v>6.2215191978456374E-2</v>
      </c>
      <c r="I41" s="4"/>
      <c r="J41" s="4"/>
    </row>
    <row r="42" spans="1:10" ht="15.4" x14ac:dyDescent="0.45">
      <c r="A42" s="4" t="s">
        <v>89</v>
      </c>
      <c r="B42" s="5">
        <f>VLOOKUP(A42,'2015'!A:L,10,0)</f>
        <v>0.15184</v>
      </c>
      <c r="C42" s="5">
        <f>VLOOKUP($A42,'2016'!A:M,12,0)</f>
        <v>8.4229999999999999E-2</v>
      </c>
      <c r="D42" s="5">
        <f>VLOOKUP($A42,'2017'!A:N,11,0)</f>
        <v>0.183248922228813</v>
      </c>
      <c r="E42" s="5">
        <f>VLOOKUP($A42,'2018'!A:U,9,0)</f>
        <v>0.17399999999999999</v>
      </c>
      <c r="F42" s="5">
        <f>VLOOKUP($A42,'2019'!A:S,9,0)</f>
        <v>0.161</v>
      </c>
      <c r="G42" s="4"/>
      <c r="H42" s="5">
        <f t="shared" si="0"/>
        <v>0.18329078444576297</v>
      </c>
      <c r="I42" s="4"/>
      <c r="J42" s="4"/>
    </row>
    <row r="43" spans="1:10" ht="15.4" x14ac:dyDescent="0.45">
      <c r="A43" s="4" t="s">
        <v>139</v>
      </c>
      <c r="B43" s="5">
        <f>VLOOKUP(A43,'2015'!A:L,10,0)</f>
        <v>0.15048</v>
      </c>
      <c r="C43" s="5">
        <f>VLOOKUP($A43,'2016'!A:M,12,0)</f>
        <v>0.29521999999999998</v>
      </c>
      <c r="D43" s="5">
        <f>VLOOKUP($A43,'2017'!A:N,11,0)</f>
        <v>0.16545571386814101</v>
      </c>
      <c r="E43" s="5">
        <f>VLOOKUP($A43,'2018'!A:U,9,0)</f>
        <v>0.14599999999999999</v>
      </c>
      <c r="F43" s="5">
        <f>VLOOKUP($A43,'2019'!A:S,9,0)</f>
        <v>0.1</v>
      </c>
      <c r="G43" s="4"/>
      <c r="H43" s="5">
        <f t="shared" si="0"/>
        <v>9.6377142773633295E-2</v>
      </c>
      <c r="I43" s="4"/>
      <c r="J43" s="4"/>
    </row>
    <row r="44" spans="1:10" ht="15.4" x14ac:dyDescent="0.45">
      <c r="A44" s="4" t="s">
        <v>15</v>
      </c>
      <c r="B44" s="5">
        <f>VLOOKUP(A44,'2015'!A:L,10,0)</f>
        <v>0.41371999999999998</v>
      </c>
      <c r="C44" s="5">
        <f>VLOOKUP($A44,'2016'!A:M,12,0)</f>
        <v>0.25491999999999998</v>
      </c>
      <c r="D44" s="5">
        <f>VLOOKUP($A44,'2017'!A:N,11,0)</f>
        <v>0.38261154294013999</v>
      </c>
      <c r="E44" s="5">
        <f>VLOOKUP($A44,'2018'!A:U,9,0)</f>
        <v>0.39300000000000002</v>
      </c>
      <c r="F44" s="5">
        <f>VLOOKUP($A44,'2019'!A:S,9,0)</f>
        <v>0.39300000000000002</v>
      </c>
      <c r="G44" s="4"/>
      <c r="H44" s="5">
        <f t="shared" si="0"/>
        <v>0.39644230858802842</v>
      </c>
      <c r="I44" s="4"/>
      <c r="J44" s="4"/>
    </row>
    <row r="45" spans="1:10" ht="15.4" x14ac:dyDescent="0.45">
      <c r="A45" s="4" t="s">
        <v>42</v>
      </c>
      <c r="B45" s="5">
        <f>VLOOKUP(A45,'2015'!A:L,10,0)</f>
        <v>0.20646</v>
      </c>
      <c r="C45" s="5">
        <f>VLOOKUP($A45,'2016'!A:M,12,0)</f>
        <v>0.1216</v>
      </c>
      <c r="D45" s="5">
        <f>VLOOKUP($A45,'2017'!A:N,11,0)</f>
        <v>0.17250242829322801</v>
      </c>
      <c r="E45" s="5">
        <f>VLOOKUP($A45,'2018'!A:U,9,0)</f>
        <v>0.17599999999999999</v>
      </c>
      <c r="F45" s="5">
        <f>VLOOKUP($A45,'2019'!A:S,9,0)</f>
        <v>0.183</v>
      </c>
      <c r="G45" s="4"/>
      <c r="H45" s="5">
        <f t="shared" si="0"/>
        <v>0.17415648565864572</v>
      </c>
      <c r="I45" s="4"/>
      <c r="J45" s="4"/>
    </row>
    <row r="46" spans="1:10" ht="15.4" x14ac:dyDescent="0.45">
      <c r="A46" s="4" t="s">
        <v>160</v>
      </c>
      <c r="B46" s="5">
        <f>VLOOKUP(A46,'2015'!A:L,10,0)</f>
        <v>0.11090999999999999</v>
      </c>
      <c r="C46" s="5">
        <f>VLOOKUP($A46,'2016'!A:M,12,0)</f>
        <v>6.2440000000000002E-2</v>
      </c>
      <c r="D46" s="5">
        <f>VLOOKUP($A46,'2017'!A:N,11,0)</f>
        <v>7.6046787202358204E-2</v>
      </c>
      <c r="E46" s="5">
        <f>VLOOKUP($A46,'2018'!A:U,9,0)</f>
        <v>5.1999999999999998E-2</v>
      </c>
      <c r="F46" s="5">
        <f>VLOOKUP($A46,'2019'!A:S,9,0)</f>
        <v>5.5E-2</v>
      </c>
      <c r="G46" s="4"/>
      <c r="H46" s="5">
        <f t="shared" si="0"/>
        <v>3.4601357440468661E-2</v>
      </c>
      <c r="I46" s="4"/>
      <c r="J46" s="4"/>
    </row>
    <row r="47" spans="1:10" ht="15.4" x14ac:dyDescent="0.45">
      <c r="A47" s="4" t="s">
        <v>147</v>
      </c>
      <c r="B47" s="5">
        <f>VLOOKUP(A47,'2015'!A:L,10,0)</f>
        <v>0.38330999999999998</v>
      </c>
      <c r="C47" s="5">
        <f>VLOOKUP($A47,'2016'!A:M,12,0)</f>
        <v>6.7860000000000004E-2</v>
      </c>
      <c r="D47" s="5">
        <f>VLOOKUP($A47,'2017'!A:N,11,0)</f>
        <v>0.25166663527488697</v>
      </c>
      <c r="E47" s="5">
        <f>VLOOKUP($A47,'2018'!A:U,9,0)</f>
        <v>0.215</v>
      </c>
      <c r="F47" s="5">
        <f>VLOOKUP($A47,'2019'!A:S,9,0)</f>
        <v>0.16400000000000001</v>
      </c>
      <c r="G47" s="4"/>
      <c r="H47" s="5">
        <f t="shared" si="0"/>
        <v>0.12892332705497722</v>
      </c>
      <c r="I47" s="4"/>
      <c r="J47" s="4"/>
    </row>
    <row r="48" spans="1:10" ht="15.4" x14ac:dyDescent="0.45">
      <c r="A48" s="4" t="s">
        <v>39</v>
      </c>
      <c r="B48" s="5">
        <f>VLOOKUP(A48,'2015'!A:L,10,0)</f>
        <v>0.21843000000000001</v>
      </c>
      <c r="C48" s="5">
        <f>VLOOKUP($A48,'2016'!A:M,12,0)</f>
        <v>0.30452000000000001</v>
      </c>
      <c r="D48" s="5">
        <f>VLOOKUP($A48,'2017'!A:N,11,0)</f>
        <v>0.276731938123703</v>
      </c>
      <c r="E48" s="5">
        <f>VLOOKUP($A48,'2018'!A:U,9,0)</f>
        <v>0.28000000000000003</v>
      </c>
      <c r="F48" s="5">
        <f>VLOOKUP($A48,'2019'!A:S,9,0)</f>
        <v>0.26500000000000001</v>
      </c>
      <c r="G48" s="4"/>
      <c r="H48" s="5">
        <f t="shared" si="0"/>
        <v>0.28952238762474103</v>
      </c>
      <c r="I48" s="4"/>
      <c r="J48" s="4"/>
    </row>
    <row r="49" spans="1:10" ht="15.4" x14ac:dyDescent="0.45">
      <c r="A49" s="4" t="s">
        <v>131</v>
      </c>
      <c r="B49" s="5">
        <f>VLOOKUP(A49,'2015'!A:L,10,0)</f>
        <v>4.3549999999999998E-2</v>
      </c>
      <c r="C49" s="5">
        <f>VLOOKUP($A49,'2016'!A:M,12,0)</f>
        <v>0.21203</v>
      </c>
      <c r="D49" s="5">
        <f>VLOOKUP($A49,'2017'!A:N,11,0)</f>
        <v>2.5336369872093201E-2</v>
      </c>
      <c r="E49" s="5">
        <f>VLOOKUP($A49,'2018'!A:U,9,0)</f>
        <v>2.9000000000000001E-2</v>
      </c>
      <c r="F49" s="5">
        <f>VLOOKUP($A49,'2019'!A:S,9,0)</f>
        <v>0.04</v>
      </c>
      <c r="G49" s="4"/>
      <c r="H49" s="5">
        <f t="shared" si="0"/>
        <v>1.2944273974419218E-2</v>
      </c>
      <c r="I49" s="4"/>
      <c r="J49" s="4"/>
    </row>
    <row r="50" spans="1:10" ht="15.4" x14ac:dyDescent="0.45">
      <c r="A50" s="4" t="s">
        <v>119</v>
      </c>
      <c r="B50" s="5">
        <f>VLOOKUP(A50,'2015'!A:L,10,0)</f>
        <v>1.397E-2</v>
      </c>
      <c r="C50" s="5">
        <f>VLOOKUP($A50,'2016'!A:M,12,0)</f>
        <v>0</v>
      </c>
      <c r="D50" s="5">
        <f>VLOOKUP($A50,'2017'!A:N,11,0)</f>
        <v>4.3289776891469997E-2</v>
      </c>
      <c r="E50" s="5">
        <f>VLOOKUP($A50,'2018'!A:U,9,0)</f>
        <v>4.3999999999999997E-2</v>
      </c>
      <c r="F50" s="5">
        <f>VLOOKUP($A50,'2019'!A:S,9,0)</f>
        <v>3.4000000000000002E-2</v>
      </c>
      <c r="G50" s="4"/>
      <c r="H50" s="5">
        <f t="shared" si="0"/>
        <v>5.2269955378292821E-2</v>
      </c>
      <c r="I50" s="4"/>
      <c r="J50" s="4"/>
    </row>
    <row r="51" spans="1:10" ht="15.4" x14ac:dyDescent="0.45">
      <c r="A51" s="4" t="s">
        <v>58</v>
      </c>
      <c r="B51" s="5">
        <f>VLOOKUP(A51,'2015'!A:L,10,0)</f>
        <v>9.4719999999999999E-2</v>
      </c>
      <c r="C51" s="5">
        <f>VLOOKUP($A51,'2016'!A:M,12,0)</f>
        <v>0.28808</v>
      </c>
      <c r="D51" s="5">
        <f>VLOOKUP($A51,'2017'!A:N,11,0)</f>
        <v>7.72232785820961E-2</v>
      </c>
      <c r="E51" s="5">
        <f>VLOOKUP($A51,'2018'!A:U,9,0)</f>
        <v>7.0999999999999994E-2</v>
      </c>
      <c r="F51" s="5">
        <f>VLOOKUP($A51,'2019'!A:S,9,0)</f>
        <v>7.8E-2</v>
      </c>
      <c r="G51" s="4"/>
      <c r="H51" s="5">
        <f t="shared" si="0"/>
        <v>4.6648655716417409E-2</v>
      </c>
      <c r="I51" s="4"/>
      <c r="J51" s="4"/>
    </row>
    <row r="52" spans="1:10" ht="15.4" x14ac:dyDescent="0.45">
      <c r="A52" s="4" t="s">
        <v>167</v>
      </c>
      <c r="B52" s="5">
        <f>VLOOKUP(A52,'2015'!A:L,10,0)</f>
        <v>0.12139</v>
      </c>
      <c r="C52" s="5">
        <f>VLOOKUP($A52,'2016'!A:M,12,0)</f>
        <v>0.29914000000000002</v>
      </c>
      <c r="D52" s="5">
        <f>VLOOKUP($A52,'2017'!A:N,11,0)</f>
        <v>0.110937617719173</v>
      </c>
      <c r="E52" s="5">
        <f>VLOOKUP($A52,'2018'!A:U,9,0)</f>
        <v>9.4E-2</v>
      </c>
      <c r="F52" s="5">
        <f>VLOOKUP($A52,'2019'!A:S,9,0)</f>
        <v>8.5999999999999993E-2</v>
      </c>
      <c r="G52" s="4"/>
      <c r="H52" s="5">
        <f t="shared" si="0"/>
        <v>5.9517523543831885E-2</v>
      </c>
      <c r="I52" s="4"/>
      <c r="J52" s="4"/>
    </row>
    <row r="53" spans="1:10" ht="15.4" x14ac:dyDescent="0.45">
      <c r="A53" s="4" t="s">
        <v>136</v>
      </c>
      <c r="B53" s="5">
        <f>VLOOKUP(A53,'2015'!A:L,10,0)</f>
        <v>0.17175000000000001</v>
      </c>
      <c r="C53" s="5">
        <f>VLOOKUP($A53,'2016'!A:M,12,0)</f>
        <v>0.47958000000000001</v>
      </c>
      <c r="D53" s="5">
        <f>VLOOKUP($A53,'2017'!A:N,11,0)</f>
        <v>9.9872149527072906E-2</v>
      </c>
      <c r="E53" s="5">
        <f>VLOOKUP($A53,'2018'!A:U,9,0)</f>
        <v>0.104</v>
      </c>
      <c r="F53" s="5">
        <f>VLOOKUP($A53,'2019'!A:S,9,0)</f>
        <v>0.11</v>
      </c>
      <c r="G53" s="4"/>
      <c r="H53" s="5">
        <f t="shared" si="0"/>
        <v>4.3316429905416953E-2</v>
      </c>
      <c r="I53" s="4"/>
      <c r="J53" s="4"/>
    </row>
    <row r="54" spans="1:10" ht="15.4" x14ac:dyDescent="0.45">
      <c r="A54" s="4" t="s">
        <v>122</v>
      </c>
      <c r="B54" s="5">
        <f>VLOOKUP(A54,'2015'!A:L,10,0)</f>
        <v>6.8250000000000005E-2</v>
      </c>
      <c r="C54" s="5">
        <f>VLOOKUP($A54,'2016'!A:M,12,0)</f>
        <v>0.2044</v>
      </c>
      <c r="D54" s="5">
        <f>VLOOKUP($A54,'2017'!A:N,11,0)</f>
        <v>7.3345452547073406E-2</v>
      </c>
      <c r="E54" s="5">
        <f>VLOOKUP($A54,'2018'!A:U,9,0)</f>
        <v>7.3999999999999996E-2</v>
      </c>
      <c r="F54" s="5">
        <f>VLOOKUP($A54,'2019'!A:S,9,0)</f>
        <v>7.8E-2</v>
      </c>
      <c r="G54" s="4"/>
      <c r="H54" s="5">
        <f t="shared" si="0"/>
        <v>6.6329090509416488E-2</v>
      </c>
      <c r="I54" s="4"/>
      <c r="J54" s="4"/>
    </row>
    <row r="55" spans="1:10" ht="15.4" x14ac:dyDescent="0.45">
      <c r="A55" s="4" t="s">
        <v>88</v>
      </c>
      <c r="B55" s="5">
        <f>VLOOKUP(A55,'2015'!A:L,10,0)</f>
        <v>0.37124000000000001</v>
      </c>
      <c r="C55" s="5">
        <f>VLOOKUP($A55,'2016'!A:M,12,0)</f>
        <v>0.40096999999999999</v>
      </c>
      <c r="D55" s="5">
        <f>VLOOKUP($A55,'2017'!A:N,11,0)</f>
        <v>0.29393374919891402</v>
      </c>
      <c r="E55" s="5">
        <f>VLOOKUP($A55,'2018'!A:U,9,0)</f>
        <v>0.29099999999999998</v>
      </c>
      <c r="F55" s="5">
        <f>VLOOKUP($A55,'2019'!A:S,9,0)</f>
        <v>0.28699999999999998</v>
      </c>
      <c r="G55" s="4"/>
      <c r="H55" s="5">
        <f t="shared" si="0"/>
        <v>0.24529374983978158</v>
      </c>
      <c r="I55" s="4"/>
      <c r="J55" s="4"/>
    </row>
    <row r="56" spans="1:10" ht="15.4" x14ac:dyDescent="0.45">
      <c r="A56" s="4" t="s">
        <v>121</v>
      </c>
      <c r="B56" s="5">
        <f>VLOOKUP(A56,'2015'!A:L,10,0)</f>
        <v>2.758E-2</v>
      </c>
      <c r="C56" s="5">
        <f>VLOOKUP($A56,'2016'!A:M,12,0)</f>
        <v>9.9000000000000005E-2</v>
      </c>
      <c r="D56" s="5">
        <f>VLOOKUP($A56,'2017'!A:N,11,0)</f>
        <v>3.66369374096394E-2</v>
      </c>
      <c r="E56" s="5">
        <f>VLOOKUP($A56,'2018'!A:U,9,0)</f>
        <v>2.1999999999999999E-2</v>
      </c>
      <c r="F56" s="5">
        <f>VLOOKUP($A56,'2019'!A:S,9,0)</f>
        <v>0.02</v>
      </c>
      <c r="G56" s="4"/>
      <c r="H56" s="5">
        <f t="shared" si="0"/>
        <v>1.3395387481924814E-2</v>
      </c>
      <c r="I56" s="4"/>
      <c r="J56" s="4"/>
    </row>
    <row r="57" spans="1:10" ht="15.4" x14ac:dyDescent="0.45">
      <c r="A57" s="4" t="s">
        <v>10</v>
      </c>
      <c r="B57" s="5">
        <f>VLOOKUP(A57,'2015'!A:L,10,0)</f>
        <v>0.14144999999999999</v>
      </c>
      <c r="C57" s="5">
        <f>VLOOKUP($A57,'2016'!A:M,12,0)</f>
        <v>0.47677999999999998</v>
      </c>
      <c r="D57" s="5">
        <f>VLOOKUP($A57,'2017'!A:N,11,0)</f>
        <v>0.15352655947208399</v>
      </c>
      <c r="E57" s="5">
        <f>VLOOKUP($A57,'2018'!A:U,9,0)</f>
        <v>0.13800000000000001</v>
      </c>
      <c r="F57" s="5">
        <f>VLOOKUP($A57,'2019'!A:S,9,0)</f>
        <v>0.11799999999999999</v>
      </c>
      <c r="G57" s="4"/>
      <c r="H57" s="5">
        <f t="shared" si="0"/>
        <v>8.9847311894416748E-2</v>
      </c>
      <c r="I57" s="4"/>
      <c r="J57" s="4"/>
    </row>
    <row r="58" spans="1:10" ht="15.4" x14ac:dyDescent="0.45">
      <c r="A58" s="4" t="s">
        <v>134</v>
      </c>
      <c r="B58" s="5">
        <f>VLOOKUP(A58,'2015'!A:L,10,0)</f>
        <v>8.4919999999999995E-2</v>
      </c>
      <c r="C58" s="5">
        <f>VLOOKUP($A58,'2016'!A:M,12,0)</f>
        <v>0.25028</v>
      </c>
      <c r="D58" s="5">
        <f>VLOOKUP($A58,'2017'!A:N,11,0)</f>
        <v>9.22268852591515E-2</v>
      </c>
      <c r="E58" s="5">
        <f>VLOOKUP($A58,'2018'!A:U,9,0)</f>
        <v>9.2999999999999999E-2</v>
      </c>
      <c r="F58" s="5">
        <f>VLOOKUP($A58,'2019'!A:S,9,0)</f>
        <v>8.5000000000000006E-2</v>
      </c>
      <c r="G58" s="4"/>
      <c r="H58" s="5">
        <f t="shared" si="0"/>
        <v>7.3949377051828691E-2</v>
      </c>
      <c r="I58" s="4"/>
      <c r="J58" s="4"/>
    </row>
    <row r="59" spans="1:10" ht="15.4" x14ac:dyDescent="0.45">
      <c r="A59" s="6" t="s">
        <v>90</v>
      </c>
      <c r="B59" s="7">
        <f>VLOOKUP(A59,'2015'!A:L,10,0)</f>
        <v>0</v>
      </c>
      <c r="C59" s="7">
        <f>VLOOKUP($A59,'2016'!A:M,12,0)</f>
        <v>0.56520999999999999</v>
      </c>
      <c r="D59" s="7">
        <f>VLOOKUP($A59,'2017'!A:N,11,0)</f>
        <v>1.5317135490477101E-2</v>
      </c>
      <c r="E59" s="7">
        <f>VLOOKUP($A59,'2018'!A:U,9,0)</f>
        <v>1.7999999999999999E-2</v>
      </c>
      <c r="F59" s="7">
        <f>VLOOKUP($A59,'2019'!A:S,9,0)</f>
        <v>2.8000000000000001E-2</v>
      </c>
      <c r="G59" s="8"/>
      <c r="H59" s="7">
        <v>0</v>
      </c>
      <c r="I59" s="4"/>
      <c r="J59" s="4"/>
    </row>
    <row r="60" spans="1:10" ht="15.4" x14ac:dyDescent="0.45">
      <c r="A60" s="4" t="s">
        <v>127</v>
      </c>
      <c r="B60" s="5">
        <f>VLOOKUP(A60,'2015'!A:L,10,0)</f>
        <v>5.8630000000000002E-2</v>
      </c>
      <c r="C60" s="5">
        <f>VLOOKUP($A60,'2016'!A:M,12,0)</f>
        <v>0.38538</v>
      </c>
      <c r="D60" s="5">
        <f>VLOOKUP($A60,'2017'!A:N,11,0)</f>
        <v>4.8761073499917998E-2</v>
      </c>
      <c r="E60" s="5">
        <f>VLOOKUP($A60,'2018'!A:U,9,0)</f>
        <v>0.129</v>
      </c>
      <c r="F60" s="5">
        <f>VLOOKUP($A60,'2019'!A:S,9,0)</f>
        <v>0.125</v>
      </c>
      <c r="G60" s="4"/>
      <c r="H60" s="5">
        <f t="shared" si="0"/>
        <v>0.11226221469998166</v>
      </c>
      <c r="I60" s="4"/>
      <c r="J60" s="4"/>
    </row>
    <row r="61" spans="1:10" ht="15.4" x14ac:dyDescent="0.45">
      <c r="A61" s="4" t="s">
        <v>129</v>
      </c>
      <c r="B61" s="5">
        <f>VLOOKUP(A61,'2015'!A:L,10,0)</f>
        <v>0.13788</v>
      </c>
      <c r="C61" s="5">
        <f>VLOOKUP($A61,'2016'!A:M,12,0)</f>
        <v>0.19589000000000001</v>
      </c>
      <c r="D61" s="5">
        <f>VLOOKUP($A61,'2017'!A:N,11,0)</f>
        <v>0.10721575468778601</v>
      </c>
      <c r="E61" s="5">
        <f>VLOOKUP($A61,'2018'!A:U,9,0)</f>
        <v>9.5000000000000001E-2</v>
      </c>
      <c r="F61" s="5">
        <f>VLOOKUP($A61,'2019'!A:S,9,0)</f>
        <v>8.8999999999999996E-2</v>
      </c>
      <c r="G61" s="4"/>
      <c r="H61" s="5">
        <f t="shared" si="0"/>
        <v>6.5402150937565295E-2</v>
      </c>
      <c r="I61" s="4"/>
      <c r="J61" s="4"/>
    </row>
    <row r="62" spans="1:10" ht="15.4" x14ac:dyDescent="0.45">
      <c r="A62" s="4" t="s">
        <v>30</v>
      </c>
      <c r="B62" s="5">
        <f>VLOOKUP(A62,'2015'!A:L,10,0)</f>
        <v>0.28703000000000001</v>
      </c>
      <c r="C62" s="5">
        <f>VLOOKUP($A62,'2016'!A:M,12,0)</f>
        <v>0.44962999999999997</v>
      </c>
      <c r="D62" s="5">
        <f>VLOOKUP($A62,'2017'!A:N,11,0)</f>
        <v>0.29838815331459001</v>
      </c>
      <c r="E62" s="5">
        <f>VLOOKUP($A62,'2018'!A:U,9,0)</f>
        <v>0.30599999999999999</v>
      </c>
      <c r="F62" s="5">
        <f>VLOOKUP($A62,'2019'!A:S,9,0)</f>
        <v>0.31</v>
      </c>
      <c r="G62" s="4"/>
      <c r="H62" s="5">
        <f t="shared" si="0"/>
        <v>0.30090263066291811</v>
      </c>
      <c r="I62" s="4"/>
      <c r="J62" s="4"/>
    </row>
    <row r="63" spans="1:10" ht="15.4" x14ac:dyDescent="0.45">
      <c r="A63" s="4" t="s">
        <v>21</v>
      </c>
      <c r="B63" s="5">
        <f>VLOOKUP(A63,'2015'!A:L,10,0)</f>
        <v>7.7850000000000003E-2</v>
      </c>
      <c r="C63" s="5">
        <f>VLOOKUP($A63,'2016'!A:M,12,0)</f>
        <v>0.32288</v>
      </c>
      <c r="D63" s="5">
        <f>VLOOKUP($A63,'2017'!A:N,11,0)</f>
        <v>8.5242100059986101E-2</v>
      </c>
      <c r="E63" s="5">
        <f>VLOOKUP($A63,'2018'!A:U,9,0)</f>
        <v>0.27200000000000002</v>
      </c>
      <c r="F63" s="5">
        <f>VLOOKUP($A63,'2019'!A:S,9,0)</f>
        <v>8.2000000000000003E-2</v>
      </c>
      <c r="G63" s="4"/>
      <c r="H63" s="5">
        <f t="shared" si="0"/>
        <v>0.15522042001199665</v>
      </c>
      <c r="I63" s="4"/>
      <c r="J63" s="4"/>
    </row>
    <row r="64" spans="1:10" ht="15.4" x14ac:dyDescent="0.45">
      <c r="A64" s="4" t="s">
        <v>65</v>
      </c>
      <c r="B64" s="5">
        <f>VLOOKUP(A64,'2015'!A:L,10,0)</f>
        <v>2.9010000000000001E-2</v>
      </c>
      <c r="C64" s="5">
        <f>VLOOKUP($A64,'2016'!A:M,12,0)</f>
        <v>0.16683999999999999</v>
      </c>
      <c r="D64" s="5">
        <f>VLOOKUP($A64,'2017'!A:N,11,0)</f>
        <v>2.8028091415762901E-2</v>
      </c>
      <c r="E64" s="5">
        <f>VLOOKUP($A64,'2018'!A:U,9,0)</f>
        <v>2.8000000000000001E-2</v>
      </c>
      <c r="F64" s="5">
        <f>VLOOKUP($A64,'2019'!A:S,9,0)</f>
        <v>0.03</v>
      </c>
      <c r="G64" s="4"/>
      <c r="H64" s="5">
        <f t="shared" si="0"/>
        <v>1.5317618283152257E-2</v>
      </c>
      <c r="I64" s="4"/>
      <c r="J64" s="4"/>
    </row>
    <row r="65" spans="1:10" ht="15.4" x14ac:dyDescent="0.45">
      <c r="A65" s="4" t="s">
        <v>168</v>
      </c>
      <c r="B65" s="5">
        <f>VLOOKUP(A65,'2015'!A:L,10,0)</f>
        <v>0.17921999999999999</v>
      </c>
      <c r="C65" s="5">
        <f>VLOOKUP($A65,'2016'!A:M,12,0)</f>
        <v>0.20338000000000001</v>
      </c>
      <c r="D65" s="5">
        <f>VLOOKUP($A65,'2017'!A:N,11,0)</f>
        <v>0.130061775445938</v>
      </c>
      <c r="E65" s="5">
        <f>VLOOKUP($A65,'2018'!A:U,9,0)</f>
        <v>0.10299999999999999</v>
      </c>
      <c r="F65" s="5">
        <f>VLOOKUP($A65,'2019'!A:S,9,0)</f>
        <v>0.09</v>
      </c>
      <c r="G65" s="4"/>
      <c r="H65" s="5">
        <f t="shared" si="0"/>
        <v>5.748635508918909E-2</v>
      </c>
      <c r="I65" s="4"/>
      <c r="J65" s="4"/>
    </row>
    <row r="66" spans="1:10" ht="15.4" x14ac:dyDescent="0.45">
      <c r="A66" s="4" t="s">
        <v>80</v>
      </c>
      <c r="B66" s="5">
        <f>VLOOKUP(A66,'2015'!A:L,10,0)</f>
        <v>2.299E-2</v>
      </c>
      <c r="C66" s="5">
        <f>VLOOKUP($A66,'2016'!A:M,12,0)</f>
        <v>0.22245000000000001</v>
      </c>
      <c r="D66" s="5">
        <f>VLOOKUP($A66,'2017'!A:N,11,0)</f>
        <v>5.5267781019210802E-2</v>
      </c>
      <c r="E66" s="5">
        <f>VLOOKUP($A66,'2018'!A:U,9,0)</f>
        <v>3.1E-2</v>
      </c>
      <c r="F66" s="5">
        <f>VLOOKUP($A66,'2019'!A:S,9,0)</f>
        <v>2.8000000000000001E-2</v>
      </c>
      <c r="G66" s="4"/>
      <c r="H66" s="5">
        <f t="shared" ref="H66:H129" si="1">FORECAST($H$1,B66:F66,$B$1:$F$1)</f>
        <v>1.751255620384029E-2</v>
      </c>
      <c r="I66" s="4"/>
      <c r="J66" s="4"/>
    </row>
    <row r="67" spans="1:10" ht="15.4" x14ac:dyDescent="0.45">
      <c r="A67" s="4" t="s">
        <v>61</v>
      </c>
      <c r="B67" s="5">
        <f>VLOOKUP(A67,'2015'!A:L,10,0)</f>
        <v>0.18060000000000001</v>
      </c>
      <c r="C67" s="5">
        <f>VLOOKUP($A67,'2016'!A:M,12,0)</f>
        <v>0.10224</v>
      </c>
      <c r="D67" s="5">
        <f>VLOOKUP($A67,'2017'!A:N,11,0)</f>
        <v>0.163760736584663</v>
      </c>
      <c r="E67" s="5">
        <f>VLOOKUP($A67,'2018'!A:U,9,0)</f>
        <v>0.15</v>
      </c>
      <c r="F67" s="5">
        <f>VLOOKUP($A67,'2019'!A:S,9,0)</f>
        <v>0.14000000000000001</v>
      </c>
      <c r="G67" s="4"/>
      <c r="H67" s="5">
        <f t="shared" si="1"/>
        <v>0.13728814731693273</v>
      </c>
      <c r="I67" s="4"/>
      <c r="J67" s="4"/>
    </row>
    <row r="68" spans="1:10" ht="15.4" x14ac:dyDescent="0.45">
      <c r="A68" s="4" t="s">
        <v>99</v>
      </c>
      <c r="B68" s="5">
        <f>VLOOKUP(A68,'2015'!A:L,10,0)</f>
        <v>0.14293</v>
      </c>
      <c r="C68" s="5">
        <f>VLOOKUP($A68,'2016'!A:M,12,0)</f>
        <v>0.14262</v>
      </c>
      <c r="D68" s="5">
        <f>VLOOKUP($A68,'2017'!A:N,11,0)</f>
        <v>0.11980327218771</v>
      </c>
      <c r="E68" s="5">
        <f>VLOOKUP($A68,'2018'!A:U,9,0)</f>
        <v>0.13400000000000001</v>
      </c>
      <c r="F68" s="5">
        <f>VLOOKUP($A68,'2019'!A:S,9,0)</f>
        <v>0.13</v>
      </c>
      <c r="G68" s="4"/>
      <c r="H68" s="5">
        <f t="shared" si="1"/>
        <v>0.1235266544375424</v>
      </c>
      <c r="I68" s="4"/>
      <c r="J68" s="4"/>
    </row>
    <row r="69" spans="1:10" ht="15.4" x14ac:dyDescent="0.45">
      <c r="A69" s="4" t="s">
        <v>69</v>
      </c>
      <c r="B69" s="5">
        <f>VLOOKUP(A69,'2015'!A:L,10,0)</f>
        <v>8.4540000000000004E-2</v>
      </c>
      <c r="C69" s="5">
        <f>VLOOKUP($A69,'2016'!A:M,12,0)</f>
        <v>0.15010999999999999</v>
      </c>
      <c r="D69" s="5">
        <f>VLOOKUP($A69,'2017'!A:N,11,0)</f>
        <v>0.119282886385918</v>
      </c>
      <c r="E69" s="5">
        <f>VLOOKUP($A69,'2018'!A:U,9,0)</f>
        <v>0.121</v>
      </c>
      <c r="F69" s="5">
        <f>VLOOKUP($A69,'2019'!A:S,9,0)</f>
        <v>9.6000000000000002E-2</v>
      </c>
      <c r="G69" s="4"/>
      <c r="H69" s="5">
        <f t="shared" si="1"/>
        <v>0.11232957727718351</v>
      </c>
      <c r="I69" s="4"/>
      <c r="J69" s="4"/>
    </row>
    <row r="70" spans="1:10" ht="15.4" x14ac:dyDescent="0.45">
      <c r="A70" s="4" t="s">
        <v>142</v>
      </c>
      <c r="B70" s="5">
        <f>VLOOKUP(A70,'2015'!A:L,10,0)</f>
        <v>5.8389999999999997E-2</v>
      </c>
      <c r="C70" s="5">
        <f>VLOOKUP($A70,'2016'!A:M,12,0)</f>
        <v>0.41327999999999998</v>
      </c>
      <c r="D70" s="5">
        <f>VLOOKUP($A70,'2017'!A:N,11,0)</f>
        <v>6.4641319215297699E-2</v>
      </c>
      <c r="E70" s="5">
        <f>VLOOKUP($A70,'2018'!A:U,9,0)</f>
        <v>5.5E-2</v>
      </c>
      <c r="F70" s="5">
        <f>VLOOKUP($A70,'2019'!A:S,9,0)</f>
        <v>5.2999999999999999E-2</v>
      </c>
      <c r="G70" s="4"/>
      <c r="H70" s="5">
        <f t="shared" si="1"/>
        <v>1.8144263843055342E-2</v>
      </c>
      <c r="I70" s="4"/>
      <c r="J70" s="4"/>
    </row>
    <row r="71" spans="1:10" ht="15.4" x14ac:dyDescent="0.45">
      <c r="A71" s="6" t="s">
        <v>84</v>
      </c>
      <c r="B71" s="7">
        <f>VLOOKUP(A71,'2015'!A:L,10,0)</f>
        <v>4.7410000000000001E-2</v>
      </c>
      <c r="C71" s="7">
        <f>VLOOKUP($A71,'2016'!A:M,12,0)</f>
        <v>0.27992</v>
      </c>
      <c r="D71" s="7">
        <f>VLOOKUP($A71,'2017'!A:N,11,0)</f>
        <v>5.7471618056297302E-2</v>
      </c>
      <c r="E71" s="7">
        <f>VLOOKUP($A71,'2018'!A:U,9,0)</f>
        <v>2.3E-2</v>
      </c>
      <c r="F71" s="7">
        <f>VLOOKUP($A71,'2019'!A:S,9,0)</f>
        <v>6.0000000000000001E-3</v>
      </c>
      <c r="G71" s="8"/>
      <c r="H71" s="7">
        <v>0</v>
      </c>
      <c r="I71" s="4"/>
      <c r="J71" s="4"/>
    </row>
    <row r="72" spans="1:10" ht="15.4" x14ac:dyDescent="0.45">
      <c r="A72" s="4" t="s">
        <v>54</v>
      </c>
      <c r="B72" s="5">
        <f>VLOOKUP(A72,'2015'!A:L,10,0)</f>
        <v>0.25608999999999998</v>
      </c>
      <c r="C72" s="5">
        <f>VLOOKUP($A72,'2016'!A:M,12,0)</f>
        <v>0.15964999999999999</v>
      </c>
      <c r="D72" s="5">
        <f>VLOOKUP($A72,'2017'!A:N,11,0)</f>
        <v>0.21515955030918099</v>
      </c>
      <c r="E72" s="5">
        <f>VLOOKUP($A72,'2018'!A:U,9,0)</f>
        <v>0.106</v>
      </c>
      <c r="F72" s="5">
        <f>VLOOKUP($A72,'2019'!A:S,9,0)</f>
        <v>9.7000000000000003E-2</v>
      </c>
      <c r="G72" s="4"/>
      <c r="H72" s="5">
        <f t="shared" si="1"/>
        <v>5.5230910061837335E-2</v>
      </c>
      <c r="I72" s="4"/>
      <c r="J72" s="4"/>
    </row>
    <row r="73" spans="1:10" ht="15.4" x14ac:dyDescent="0.45">
      <c r="A73" s="6" t="s">
        <v>93</v>
      </c>
      <c r="B73" s="7">
        <f>VLOOKUP(A73,'2015'!A:L,10,0)</f>
        <v>4.2320000000000003E-2</v>
      </c>
      <c r="C73" s="7">
        <f>VLOOKUP($A73,'2016'!A:M,12,0)</f>
        <v>0.38431999999999999</v>
      </c>
      <c r="D73" s="7">
        <f>VLOOKUP($A73,'2017'!A:N,11,0)</f>
        <v>3.9439179003238699E-2</v>
      </c>
      <c r="E73" s="7">
        <f>VLOOKUP($A73,'2018'!A:U,9,0)</f>
        <v>3.5000000000000003E-2</v>
      </c>
      <c r="F73" s="7">
        <f>VLOOKUP($A73,'2019'!A:S,9,0)</f>
        <v>2.3E-2</v>
      </c>
      <c r="G73" s="8"/>
      <c r="H73" s="7">
        <v>0</v>
      </c>
      <c r="I73" s="4"/>
      <c r="J73" s="4"/>
    </row>
    <row r="74" spans="1:10" ht="15.4" x14ac:dyDescent="0.45">
      <c r="A74" s="4" t="s">
        <v>116</v>
      </c>
      <c r="B74" s="5">
        <f>VLOOKUP(A74,'2015'!A:L,10,0)</f>
        <v>0.24249000000000001</v>
      </c>
      <c r="C74" s="5">
        <f>VLOOKUP($A74,'2016'!A:M,12,0)</f>
        <v>0.43079000000000001</v>
      </c>
      <c r="D74" s="5">
        <v>0</v>
      </c>
      <c r="E74" s="5">
        <f>VLOOKUP($A74,'2018'!A:U,9,0)</f>
        <v>0.17399999999999999</v>
      </c>
      <c r="F74" s="5">
        <f>VLOOKUP($A74,'2019'!A:S,9,0)</f>
        <v>0.16400000000000001</v>
      </c>
      <c r="G74" s="4"/>
      <c r="H74" s="5">
        <f t="shared" si="1"/>
        <v>7.8125000000014211E-2</v>
      </c>
      <c r="I74" s="4"/>
      <c r="J74" s="4"/>
    </row>
    <row r="75" spans="1:10" ht="15.4" x14ac:dyDescent="0.45">
      <c r="A75" s="4" t="s">
        <v>106</v>
      </c>
      <c r="B75" s="5">
        <f>VLOOKUP(A75,'2015'!A:L,10,0)</f>
        <v>6.3320000000000001E-2</v>
      </c>
      <c r="C75" s="5">
        <f>VLOOKUP($A75,'2016'!A:M,12,0)</f>
        <v>0.17444999999999999</v>
      </c>
      <c r="D75" s="5">
        <f>VLOOKUP($A75,'2017'!A:N,11,0)</f>
        <v>7.3842726647853907E-2</v>
      </c>
      <c r="E75" s="5">
        <f>VLOOKUP($A75,'2018'!A:U,9,0)</f>
        <v>6.6000000000000003E-2</v>
      </c>
      <c r="F75" s="5">
        <f>VLOOKUP($A75,'2019'!A:S,9,0)</f>
        <v>6.4000000000000001E-2</v>
      </c>
      <c r="G75" s="4"/>
      <c r="H75" s="5">
        <f t="shared" si="1"/>
        <v>5.6195545329572383E-2</v>
      </c>
      <c r="I75" s="4"/>
      <c r="J75" s="4"/>
    </row>
    <row r="76" spans="1:10" ht="15.4" x14ac:dyDescent="0.45">
      <c r="A76" s="4" t="s">
        <v>120</v>
      </c>
      <c r="B76" s="5">
        <f>VLOOKUP(A76,'2015'!A:L,10,0)</f>
        <v>4.582E-2</v>
      </c>
      <c r="C76" s="5">
        <f>VLOOKUP($A76,'2016'!A:M,12,0)</f>
        <v>0.23693</v>
      </c>
      <c r="D76" s="5">
        <f>VLOOKUP($A76,'2017'!A:N,11,0)</f>
        <v>3.7513829767704003E-2</v>
      </c>
      <c r="E76" s="5">
        <f>VLOOKUP($A76,'2018'!A:U,9,0)</f>
        <v>0.13600000000000001</v>
      </c>
      <c r="F76" s="5">
        <f>VLOOKUP($A76,'2019'!A:S,9,0)</f>
        <v>2.7E-2</v>
      </c>
      <c r="G76" s="4"/>
      <c r="H76" s="5">
        <f t="shared" si="1"/>
        <v>5.5081765953541861E-2</v>
      </c>
      <c r="I76" s="4"/>
      <c r="J76" s="4"/>
    </row>
    <row r="77" spans="1:10" ht="15.4" x14ac:dyDescent="0.45">
      <c r="A77" s="4" t="s">
        <v>114</v>
      </c>
      <c r="B77" s="5">
        <f>VLOOKUP(A77,'2015'!A:L,10,0)</f>
        <v>0.12504000000000001</v>
      </c>
      <c r="C77" s="5">
        <v>0</v>
      </c>
      <c r="D77" s="5">
        <f>VLOOKUP($A77,'2017'!A:N,11,0)</f>
        <v>0.11909464001655599</v>
      </c>
      <c r="E77" s="5">
        <f>VLOOKUP($A77,'2018'!A:U,9,0)</f>
        <v>0.112</v>
      </c>
      <c r="F77" s="5">
        <f>VLOOKUP($A77,'2019'!A:S,9,0)</f>
        <v>9.2999999999999999E-2</v>
      </c>
      <c r="G77" s="4"/>
      <c r="H77" s="5">
        <f t="shared" si="1"/>
        <v>0.10420292800331232</v>
      </c>
      <c r="I77" s="4"/>
      <c r="J77" s="4"/>
    </row>
    <row r="78" spans="1:10" ht="15.4" x14ac:dyDescent="0.45">
      <c r="A78" s="4" t="s">
        <v>133</v>
      </c>
      <c r="B78" s="5">
        <f>VLOOKUP(A78,'2015'!A:L,10,0)</f>
        <v>6.232E-2</v>
      </c>
      <c r="C78" s="5">
        <f>VLOOKUP($A78,'2016'!A:M,12,0)</f>
        <v>0.24063000000000001</v>
      </c>
      <c r="D78" s="5">
        <f>VLOOKUP($A78,'2017'!A:N,11,0)</f>
        <v>3.8948249071836499E-2</v>
      </c>
      <c r="E78" s="5">
        <f>VLOOKUP($A78,'2018'!A:U,9,0)</f>
        <v>0.03</v>
      </c>
      <c r="F78" s="5">
        <f>VLOOKUP($A78,'2019'!A:S,9,0)</f>
        <v>3.3000000000000002E-2</v>
      </c>
      <c r="G78" s="4"/>
      <c r="H78" s="5">
        <f t="shared" si="1"/>
        <v>1.986498143722315E-4</v>
      </c>
      <c r="I78" s="4"/>
      <c r="J78" s="4"/>
    </row>
    <row r="79" spans="1:10" ht="15.4" x14ac:dyDescent="0.45">
      <c r="A79" s="4" t="s">
        <v>78</v>
      </c>
      <c r="B79" s="5">
        <f>VLOOKUP(A79,'2015'!A:L,10,0)</f>
        <v>0.11022999999999999</v>
      </c>
      <c r="C79" s="5">
        <f>VLOOKUP($A79,'2016'!A:M,12,0)</f>
        <v>0.17086999999999999</v>
      </c>
      <c r="D79" s="5">
        <f>VLOOKUP($A79,'2017'!A:N,11,0)</f>
        <v>9.2610210180282607E-2</v>
      </c>
      <c r="E79" s="5">
        <f>VLOOKUP($A79,'2018'!A:U,9,0)</f>
        <v>0.14799999999999999</v>
      </c>
      <c r="F79" s="5">
        <f>VLOOKUP($A79,'2019'!A:S,9,0)</f>
        <v>0.152</v>
      </c>
      <c r="G79" s="4"/>
      <c r="H79" s="5">
        <f t="shared" si="1"/>
        <v>0.15294304203605513</v>
      </c>
      <c r="I79" s="4"/>
      <c r="J79" s="4"/>
    </row>
    <row r="80" spans="1:10" ht="15.4" x14ac:dyDescent="0.45">
      <c r="A80" s="4" t="s">
        <v>71</v>
      </c>
      <c r="B80" s="5">
        <f>VLOOKUP(A80,'2015'!A:L,10,0)</f>
        <v>1.031E-2</v>
      </c>
      <c r="C80" s="5">
        <f>VLOOKUP($A80,'2016'!A:M,12,0)</f>
        <v>2.0250000000000001E-2</v>
      </c>
      <c r="D80" s="5">
        <f>VLOOKUP($A80,'2017'!A:N,11,0)</f>
        <v>1.18656428530812E-2</v>
      </c>
      <c r="E80" s="5">
        <f>VLOOKUP($A80,'2018'!A:U,9,0)</f>
        <v>6.0000000000000001E-3</v>
      </c>
      <c r="F80" s="5">
        <f>VLOOKUP($A80,'2019'!A:S,9,0)</f>
        <v>4.2000000000000003E-2</v>
      </c>
      <c r="G80" s="4"/>
      <c r="H80" s="5">
        <f t="shared" si="1"/>
        <v>3.2824128570617006E-2</v>
      </c>
      <c r="I80" s="4"/>
      <c r="J80" s="4"/>
    </row>
    <row r="81" spans="1:10" ht="15.4" x14ac:dyDescent="0.45">
      <c r="A81" s="4" t="s">
        <v>29</v>
      </c>
      <c r="B81" s="5">
        <f>VLOOKUP(A81,'2015'!A:L,10,0)</f>
        <v>0.37797999999999998</v>
      </c>
      <c r="C81" s="5">
        <f>VLOOKUP($A81,'2016'!A:M,12,0)</f>
        <v>0.27571000000000001</v>
      </c>
      <c r="D81" s="5">
        <f>VLOOKUP($A81,'2017'!A:N,11,0)</f>
        <v>0.31883442401885997</v>
      </c>
      <c r="E81" s="5">
        <f>VLOOKUP($A81,'2018'!A:U,9,0)</f>
        <v>0.32100000000000001</v>
      </c>
      <c r="F81" s="5">
        <f>VLOOKUP($A81,'2019'!A:S,9,0)</f>
        <v>0.316</v>
      </c>
      <c r="G81" s="4"/>
      <c r="H81" s="5">
        <f t="shared" si="1"/>
        <v>0.29830388480377401</v>
      </c>
      <c r="I81" s="4"/>
      <c r="J81" s="4"/>
    </row>
    <row r="82" spans="1:10" ht="15.4" x14ac:dyDescent="0.45">
      <c r="A82" s="4" t="s">
        <v>164</v>
      </c>
      <c r="B82" s="5">
        <f>VLOOKUP(A82,'2015'!A:L,10,0)</f>
        <v>8.1240000000000007E-2</v>
      </c>
      <c r="C82" s="5">
        <f>VLOOKUP($A82,'2016'!A:M,12,0)</f>
        <v>0.22040000000000001</v>
      </c>
      <c r="D82" s="5">
        <f>VLOOKUP($A82,'2017'!A:N,11,0)</f>
        <v>6.7231975495815305E-2</v>
      </c>
      <c r="E82" s="5">
        <f>VLOOKUP($A82,'2018'!A:U,9,0)</f>
        <v>4.9000000000000002E-2</v>
      </c>
      <c r="F82" s="5">
        <f>VLOOKUP($A82,'2019'!A:S,9,0)</f>
        <v>4.1000000000000002E-2</v>
      </c>
      <c r="G82" s="4"/>
      <c r="H82" s="5">
        <f t="shared" si="1"/>
        <v>1.6210395099164998E-2</v>
      </c>
      <c r="I82" s="4"/>
      <c r="J82" s="4"/>
    </row>
    <row r="83" spans="1:10" ht="15.4" x14ac:dyDescent="0.45">
      <c r="A83" s="4" t="s">
        <v>148</v>
      </c>
      <c r="B83" s="5">
        <f>VLOOKUP(A83,'2015'!A:L,10,0)</f>
        <v>6.9769999999999999E-2</v>
      </c>
      <c r="C83" s="5">
        <f>VLOOKUP($A83,'2016'!A:M,12,0)</f>
        <v>0.30968000000000001</v>
      </c>
      <c r="D83" s="5">
        <f>VLOOKUP($A83,'2017'!A:N,11,0)</f>
        <v>7.2711654007434803E-2</v>
      </c>
      <c r="E83" s="5">
        <f>VLOOKUP($A83,'2018'!A:U,9,0)</f>
        <v>0.08</v>
      </c>
      <c r="F83" s="5">
        <f>VLOOKUP($A83,'2019'!A:S,9,0)</f>
        <v>8.8999999999999996E-2</v>
      </c>
      <c r="G83" s="4"/>
      <c r="H83" s="5">
        <f t="shared" si="1"/>
        <v>6.6866330801488516E-2</v>
      </c>
      <c r="I83" s="4"/>
      <c r="J83" s="4"/>
    </row>
    <row r="84" spans="1:10" ht="15.4" x14ac:dyDescent="0.45">
      <c r="A84" s="6" t="s">
        <v>76</v>
      </c>
      <c r="B84" s="7">
        <f>VLOOKUP(A84,'2015'!A:L,10,0)</f>
        <v>0.10501000000000001</v>
      </c>
      <c r="C84" s="7">
        <f>VLOOKUP($A84,'2016'!A:M,12,0)</f>
        <v>0.41474</v>
      </c>
      <c r="D84" s="7">
        <f>VLOOKUP($A84,'2017'!A:N,11,0)</f>
        <v>6.5600708127021803E-2</v>
      </c>
      <c r="E84" s="7">
        <f>VLOOKUP($A84,'2018'!A:U,9,0)</f>
        <v>5.8999999999999997E-2</v>
      </c>
      <c r="F84" s="7">
        <f>VLOOKUP($A84,'2019'!A:S,9,0)</f>
        <v>2.4E-2</v>
      </c>
      <c r="G84" s="8"/>
      <c r="H84" s="7">
        <v>0</v>
      </c>
      <c r="I84" s="4"/>
      <c r="J84" s="4"/>
    </row>
    <row r="85" spans="1:10" ht="15.4" x14ac:dyDescent="0.45">
      <c r="A85" s="4" t="s">
        <v>155</v>
      </c>
      <c r="B85" s="5">
        <f>VLOOKUP(A85,'2015'!A:L,10,0)</f>
        <v>0.12352</v>
      </c>
      <c r="C85" s="5">
        <f>VLOOKUP($A85,'2016'!A:M,12,0)</f>
        <v>0.21063999999999999</v>
      </c>
      <c r="D85" s="5">
        <f>VLOOKUP($A85,'2017'!A:N,11,0)</f>
        <v>0.10497024655342101</v>
      </c>
      <c r="E85" s="5">
        <f>VLOOKUP($A85,'2018'!A:U,9,0)</f>
        <v>5.6000000000000001E-2</v>
      </c>
      <c r="F85" s="5">
        <f>VLOOKUP($A85,'2019'!A:S,9,0)</f>
        <v>5.1999999999999998E-2</v>
      </c>
      <c r="G85" s="4"/>
      <c r="H85" s="5">
        <f t="shared" si="1"/>
        <v>2.0122049310678847E-2</v>
      </c>
      <c r="I85" s="4"/>
      <c r="J85" s="4"/>
    </row>
    <row r="86" spans="1:10" ht="15.4" x14ac:dyDescent="0.45">
      <c r="A86" s="4" t="s">
        <v>51</v>
      </c>
      <c r="B86" s="5">
        <f>VLOOKUP(A86,'2015'!A:L,10,0)</f>
        <v>0.13586000000000001</v>
      </c>
      <c r="C86" s="5">
        <f>VLOOKUP($A86,'2016'!A:M,12,0)</f>
        <v>0.56237000000000004</v>
      </c>
      <c r="D86" s="5">
        <f>VLOOKUP($A86,'2017'!A:N,11,0)</f>
        <v>0.15306606888771099</v>
      </c>
      <c r="E86" s="5">
        <f>VLOOKUP($A86,'2018'!A:U,9,0)</f>
        <v>0.14199999999999999</v>
      </c>
      <c r="F86" s="5">
        <f>VLOOKUP($A86,'2019'!A:S,9,0)</f>
        <v>0.151</v>
      </c>
      <c r="G86" s="4"/>
      <c r="H86" s="5">
        <f t="shared" si="1"/>
        <v>0.11183221377754649</v>
      </c>
      <c r="I86" s="4"/>
      <c r="J86" s="4"/>
    </row>
    <row r="87" spans="1:10" ht="15.4" x14ac:dyDescent="0.45">
      <c r="A87" s="4" t="s">
        <v>141</v>
      </c>
      <c r="B87" s="5">
        <f>VLOOKUP(A87,'2015'!A:L,10,0)</f>
        <v>0.17460999999999999</v>
      </c>
      <c r="C87" s="5">
        <f>VLOOKUP($A87,'2016'!A:M,12,0)</f>
        <v>0.22686000000000001</v>
      </c>
      <c r="D87" s="5">
        <f>VLOOKUP($A87,'2017'!A:N,11,0)</f>
        <v>0.13695700466632801</v>
      </c>
      <c r="E87" s="5">
        <f>VLOOKUP($A87,'2018'!A:U,9,0)</f>
        <v>9.2999999999999999E-2</v>
      </c>
      <c r="F87" s="5">
        <f>VLOOKUP($A87,'2019'!A:S,9,0)</f>
        <v>8.7999999999999995E-2</v>
      </c>
      <c r="G87" s="4"/>
      <c r="H87" s="5">
        <f t="shared" si="1"/>
        <v>5.1761400933266088E-2</v>
      </c>
      <c r="I87" s="4"/>
      <c r="J87" s="4"/>
    </row>
    <row r="88" spans="1:10" ht="15.4" x14ac:dyDescent="0.45">
      <c r="A88" s="4" t="s">
        <v>86</v>
      </c>
      <c r="B88" s="5">
        <f>VLOOKUP(A88,'2015'!A:L,10,0)</f>
        <v>7.5209999999999999E-2</v>
      </c>
      <c r="C88" s="5">
        <f>VLOOKUP($A88,'2016'!A:M,12,0)</f>
        <v>0.36951000000000001</v>
      </c>
      <c r="D88" s="5">
        <f>VLOOKUP($A88,'2017'!A:N,11,0)</f>
        <v>4.2181555181741701E-2</v>
      </c>
      <c r="E88" s="5">
        <f>VLOOKUP($A88,'2018'!A:U,9,0)</f>
        <v>0.05</v>
      </c>
      <c r="F88" s="5">
        <f>VLOOKUP($A88,'2019'!A:S,9,0)</f>
        <v>0.06</v>
      </c>
      <c r="G88" s="4"/>
      <c r="H88" s="5">
        <f t="shared" si="1"/>
        <v>1.4401311036351672E-2</v>
      </c>
      <c r="I88" s="4"/>
      <c r="J88" s="4"/>
    </row>
    <row r="89" spans="1:10" ht="15.4" x14ac:dyDescent="0.45">
      <c r="A89" s="4" t="s">
        <v>26</v>
      </c>
      <c r="B89" s="5">
        <f>VLOOKUP(A89,'2015'!A:L,10,0)</f>
        <v>0.21312</v>
      </c>
      <c r="C89" s="5">
        <f>VLOOKUP($A89,'2016'!A:M,12,0)</f>
        <v>0.11735</v>
      </c>
      <c r="D89" s="5">
        <f>VLOOKUP($A89,'2017'!A:N,11,0)</f>
        <v>0.13277411460876501</v>
      </c>
      <c r="E89" s="5">
        <f>VLOOKUP($A89,'2018'!A:U,9,0)</f>
        <v>9.5000000000000001E-2</v>
      </c>
      <c r="F89" s="5">
        <f>VLOOKUP($A89,'2019'!A:S,9,0)</f>
        <v>7.2999999999999995E-2</v>
      </c>
      <c r="G89" s="4"/>
      <c r="H89" s="5">
        <f t="shared" si="1"/>
        <v>3.5471822921749663E-2</v>
      </c>
      <c r="I89" s="4"/>
      <c r="J89" s="4"/>
    </row>
    <row r="90" spans="1:10" ht="15.4" x14ac:dyDescent="0.45">
      <c r="A90" s="6" t="s">
        <v>67</v>
      </c>
      <c r="B90" s="7">
        <f>VLOOKUP(A90,'2015'!A:L,10,0)</f>
        <v>1.6150000000000001E-2</v>
      </c>
      <c r="C90" s="7">
        <f>VLOOKUP($A90,'2016'!A:M,12,0)</f>
        <v>0.19997000000000001</v>
      </c>
      <c r="D90" s="7">
        <f>VLOOKUP($A90,'2017'!A:N,11,0)</f>
        <v>1.00912861526012E-2</v>
      </c>
      <c r="E90" s="7">
        <f>VLOOKUP($A90,'2018'!A:U,9,0)</f>
        <v>0</v>
      </c>
      <c r="F90" s="7">
        <f>VLOOKUP($A90,'2019'!A:S,9,0)</f>
        <v>0</v>
      </c>
      <c r="G90" s="8"/>
      <c r="H90" s="7">
        <v>0</v>
      </c>
      <c r="I90" s="4"/>
      <c r="J90" s="4"/>
    </row>
    <row r="91" spans="1:10" ht="15.4" x14ac:dyDescent="0.45">
      <c r="A91" s="4" t="s">
        <v>117</v>
      </c>
      <c r="B91" s="5">
        <f>VLOOKUP(A91,'2015'!A:L,10,0)</f>
        <v>2.666E-2</v>
      </c>
      <c r="C91" s="5">
        <f>VLOOKUP($A91,'2016'!A:M,12,0)</f>
        <v>0.34538999999999997</v>
      </c>
      <c r="D91" s="5">
        <f>VLOOKUP($A91,'2017'!A:N,11,0)</f>
        <v>3.2902289181947701E-2</v>
      </c>
      <c r="E91" s="5">
        <f>VLOOKUP($A91,'2018'!A:U,9,0)</f>
        <v>3.2000000000000001E-2</v>
      </c>
      <c r="F91" s="5">
        <f>VLOOKUP($A91,'2019'!A:S,9,0)</f>
        <v>3.7999999999999999E-2</v>
      </c>
      <c r="G91" s="4"/>
      <c r="H91" s="5">
        <f t="shared" si="1"/>
        <v>7.7774578363900559E-3</v>
      </c>
      <c r="I91" s="4"/>
      <c r="J91" s="4"/>
    </row>
    <row r="92" spans="1:10" ht="15.4" x14ac:dyDescent="0.45">
      <c r="A92" s="4" t="s">
        <v>100</v>
      </c>
      <c r="B92" s="5">
        <f>VLOOKUP(A92,'2015'!A:L,10,0)</f>
        <v>0.14296</v>
      </c>
      <c r="C92" s="5">
        <f>VLOOKUP($A92,'2016'!A:M,12,0)</f>
        <v>0.17191000000000001</v>
      </c>
      <c r="D92" s="5">
        <f>VLOOKUP($A92,'2017'!A:N,11,0)</f>
        <v>8.8174194097518893E-2</v>
      </c>
      <c r="E92" s="5">
        <f>VLOOKUP($A92,'2018'!A:U,9,0)</f>
        <v>8.1000000000000003E-2</v>
      </c>
      <c r="F92" s="5">
        <f>VLOOKUP($A92,'2019'!A:S,9,0)</f>
        <v>0.08</v>
      </c>
      <c r="G92" s="4"/>
      <c r="H92" s="5">
        <f t="shared" si="1"/>
        <v>4.7759838819501965E-2</v>
      </c>
      <c r="I92" s="4"/>
      <c r="J92" s="4"/>
    </row>
    <row r="93" spans="1:10" ht="15.4" x14ac:dyDescent="0.45">
      <c r="A93" s="4" t="s">
        <v>109</v>
      </c>
      <c r="B93" s="5">
        <f>VLOOKUP(A93,'2015'!A:L,10,0)</f>
        <v>8.5459999999999994E-2</v>
      </c>
      <c r="C93" s="5">
        <f>VLOOKUP($A93,'2016'!A:M,12,0)</f>
        <v>4.0529999999999997E-2</v>
      </c>
      <c r="D93" s="5">
        <f>VLOOKUP($A93,'2017'!A:N,11,0)</f>
        <v>8.7763182818889604E-2</v>
      </c>
      <c r="E93" s="5">
        <f>VLOOKUP($A93,'2018'!A:U,9,0)</f>
        <v>7.3999999999999996E-2</v>
      </c>
      <c r="F93" s="5">
        <f>VLOOKUP($A93,'2019'!A:S,9,0)</f>
        <v>7.5999999999999998E-2</v>
      </c>
      <c r="G93" s="4"/>
      <c r="H93" s="5">
        <f t="shared" si="1"/>
        <v>7.7115636563777734E-2</v>
      </c>
      <c r="I93" s="4"/>
      <c r="J93" s="4"/>
    </row>
    <row r="94" spans="1:10" ht="15.4" x14ac:dyDescent="0.45">
      <c r="A94" s="4" t="s">
        <v>111</v>
      </c>
      <c r="B94" s="5">
        <f>VLOOKUP(A94,'2015'!A:L,10,0)</f>
        <v>0.15603</v>
      </c>
      <c r="C94" s="5">
        <v>0</v>
      </c>
      <c r="D94" s="5">
        <f>VLOOKUP($A94,'2017'!A:N,11,0)</f>
        <v>0.179436385631561</v>
      </c>
      <c r="E94" s="5">
        <f>VLOOKUP($A94,'2018'!A:U,9,0)</f>
        <v>0.158</v>
      </c>
      <c r="F94" s="5">
        <f>VLOOKUP($A94,'2019'!A:S,9,0)</f>
        <v>0.13800000000000001</v>
      </c>
      <c r="G94" s="4"/>
      <c r="H94" s="5">
        <f t="shared" si="1"/>
        <v>0.16287527712631089</v>
      </c>
      <c r="I94" s="4"/>
      <c r="J94" s="4"/>
    </row>
    <row r="95" spans="1:10" ht="15.4" x14ac:dyDescent="0.45">
      <c r="A95" s="4" t="s">
        <v>146</v>
      </c>
      <c r="B95" s="5">
        <f>VLOOKUP(A95,'2015'!A:L,10,0)</f>
        <v>0.19034000000000001</v>
      </c>
      <c r="C95" s="5">
        <f>VLOOKUP($A95,'2016'!A:M,12,0)</f>
        <v>0.81971000000000005</v>
      </c>
      <c r="D95" s="5">
        <f>VLOOKUP($A95,'2017'!A:N,11,0)</f>
        <v>0.18881620466709101</v>
      </c>
      <c r="E95" s="5">
        <f>VLOOKUP($A95,'2018'!A:U,9,0)</f>
        <v>0.17799999999999999</v>
      </c>
      <c r="F95" s="5">
        <f>VLOOKUP($A95,'2019'!A:S,9,0)</f>
        <v>0.17199999999999999</v>
      </c>
      <c r="G95" s="4"/>
      <c r="H95" s="5">
        <f t="shared" si="1"/>
        <v>0.10625624093341912</v>
      </c>
      <c r="I95" s="4"/>
      <c r="J95" s="4"/>
    </row>
    <row r="96" spans="1:10" ht="15.4" x14ac:dyDescent="0.45">
      <c r="A96" s="4" t="s">
        <v>182</v>
      </c>
      <c r="B96" s="5">
        <v>0</v>
      </c>
      <c r="C96" s="5">
        <f>VLOOKUP($A96,'2016'!A:M,12,0)</f>
        <v>7.7950000000000005E-2</v>
      </c>
      <c r="D96" s="5">
        <f>VLOOKUP($A96,'2017'!A:N,11,0)</f>
        <v>9.3146972358226804E-2</v>
      </c>
      <c r="E96" s="5">
        <f>VLOOKUP($A96,'2018'!A:U,9,0)</f>
        <v>6.4000000000000001E-2</v>
      </c>
      <c r="F96" s="5">
        <f>VLOOKUP($A96,'2019'!A:S,9,0)</f>
        <v>5.6000000000000001E-2</v>
      </c>
      <c r="G96" s="4"/>
      <c r="H96" s="5">
        <f t="shared" si="1"/>
        <v>8.7634394471646004E-2</v>
      </c>
      <c r="I96" s="4"/>
      <c r="J96" s="4"/>
    </row>
    <row r="97" spans="1:10" ht="15.4" x14ac:dyDescent="0.45">
      <c r="A97" s="4" t="s">
        <v>138</v>
      </c>
      <c r="B97" s="5">
        <f>VLOOKUP(A97,'2015'!A:L,10,0)</f>
        <v>5.9069999999999998E-2</v>
      </c>
      <c r="C97" s="5">
        <f>VLOOKUP($A97,'2016'!A:M,12,0)</f>
        <v>0.38159999999999999</v>
      </c>
      <c r="D97" s="5">
        <f>VLOOKUP($A97,'2017'!A:N,11,0)</f>
        <v>7.2975546121597304E-2</v>
      </c>
      <c r="E97" s="5">
        <f>VLOOKUP($A97,'2018'!A:U,9,0)</f>
        <v>7.8E-2</v>
      </c>
      <c r="F97" s="5">
        <f>VLOOKUP($A97,'2019'!A:S,9,0)</f>
        <v>8.8999999999999996E-2</v>
      </c>
      <c r="G97" s="4"/>
      <c r="H97" s="5">
        <f t="shared" si="1"/>
        <v>6.3007109224315627E-2</v>
      </c>
      <c r="I97" s="4"/>
      <c r="J97" s="4"/>
    </row>
    <row r="98" spans="1:10" ht="15.4" x14ac:dyDescent="0.45">
      <c r="A98" s="4" t="s">
        <v>16</v>
      </c>
      <c r="B98" s="5">
        <f>VLOOKUP(A98,'2015'!A:L,10,0)</f>
        <v>0.31813999999999998</v>
      </c>
      <c r="C98" s="5">
        <f>VLOOKUP($A98,'2016'!A:M,12,0)</f>
        <v>0.47416000000000003</v>
      </c>
      <c r="D98" s="5">
        <f>VLOOKUP($A98,'2017'!A:N,11,0)</f>
        <v>0.28266182541847201</v>
      </c>
      <c r="E98" s="5">
        <f>VLOOKUP($A98,'2018'!A:U,9,0)</f>
        <v>0.29499999999999998</v>
      </c>
      <c r="F98" s="5">
        <f>VLOOKUP($A98,'2019'!A:S,9,0)</f>
        <v>0.29799999999999999</v>
      </c>
      <c r="G98" s="4"/>
      <c r="H98" s="5">
        <f t="shared" si="1"/>
        <v>0.26776036508369572</v>
      </c>
      <c r="I98" s="4"/>
      <c r="J98" s="4"/>
    </row>
    <row r="99" spans="1:10" ht="15.4" x14ac:dyDescent="0.45">
      <c r="A99" s="4" t="s">
        <v>18</v>
      </c>
      <c r="B99" s="5">
        <f>VLOOKUP(A99,'2015'!A:L,10,0)</f>
        <v>0.42921999999999999</v>
      </c>
      <c r="C99" s="5">
        <f>VLOOKUP($A99,'2016'!A:M,12,0)</f>
        <v>0.49401</v>
      </c>
      <c r="D99" s="5">
        <f>VLOOKUP($A99,'2017'!A:N,11,0)</f>
        <v>0.382816702127457</v>
      </c>
      <c r="E99" s="5">
        <f>VLOOKUP($A99,'2018'!A:U,9,0)</f>
        <v>0.38900000000000001</v>
      </c>
      <c r="F99" s="5">
        <f>VLOOKUP($A99,'2019'!A:S,9,0)</f>
        <v>0.38</v>
      </c>
      <c r="G99" s="4"/>
      <c r="H99" s="5">
        <f t="shared" si="1"/>
        <v>0.35397434042548781</v>
      </c>
      <c r="I99" s="4"/>
      <c r="J99" s="4"/>
    </row>
    <row r="100" spans="1:10" ht="15.4" x14ac:dyDescent="0.45">
      <c r="A100" s="4" t="s">
        <v>72</v>
      </c>
      <c r="B100" s="5">
        <f>VLOOKUP(A100,'2015'!A:L,10,0)</f>
        <v>0.19317000000000001</v>
      </c>
      <c r="C100" s="5">
        <f>VLOOKUP($A100,'2016'!A:M,12,0)</f>
        <v>0.29772999999999999</v>
      </c>
      <c r="D100" s="5">
        <f>VLOOKUP($A100,'2017'!A:N,11,0)</f>
        <v>0.130687981843948</v>
      </c>
      <c r="E100" s="5">
        <f>VLOOKUP($A100,'2018'!A:U,9,0)</f>
        <v>0.128</v>
      </c>
      <c r="F100" s="5">
        <f>VLOOKUP($A100,'2019'!A:S,9,0)</f>
        <v>0.127</v>
      </c>
      <c r="G100" s="4"/>
      <c r="H100" s="5">
        <f t="shared" si="1"/>
        <v>8.4696596368793564E-2</v>
      </c>
      <c r="I100" s="4"/>
      <c r="J100" s="4"/>
    </row>
    <row r="101" spans="1:10" ht="15.4" x14ac:dyDescent="0.45">
      <c r="A101" s="4" t="s">
        <v>161</v>
      </c>
      <c r="B101" s="5">
        <f>VLOOKUP(A101,'2015'!A:L,10,0)</f>
        <v>0.15639</v>
      </c>
      <c r="C101" s="5">
        <f>VLOOKUP($A101,'2016'!A:M,12,0)</f>
        <v>0.2097</v>
      </c>
      <c r="D101" s="5">
        <f>VLOOKUP($A101,'2017'!A:N,11,0)</f>
        <v>0.13857294619083399</v>
      </c>
      <c r="E101" s="5">
        <f>VLOOKUP($A101,'2018'!A:U,9,0)</f>
        <v>9.9000000000000005E-2</v>
      </c>
      <c r="F101" s="5">
        <f>VLOOKUP($A101,'2019'!A:S,9,0)</f>
        <v>0.10199999999999999</v>
      </c>
      <c r="G101" s="4"/>
      <c r="H101" s="5">
        <f t="shared" si="1"/>
        <v>7.5288589238169834E-2</v>
      </c>
      <c r="I101" s="4"/>
      <c r="J101" s="4"/>
    </row>
    <row r="102" spans="1:10" ht="15.4" x14ac:dyDescent="0.45">
      <c r="A102" s="4" t="s">
        <v>94</v>
      </c>
      <c r="B102" s="5">
        <f>VLOOKUP(A102,'2015'!A:L,10,0)</f>
        <v>4.0300000000000002E-2</v>
      </c>
      <c r="C102" s="5">
        <f>VLOOKUP($A102,'2016'!A:M,12,0)</f>
        <v>0.23219000000000001</v>
      </c>
      <c r="D102" s="5">
        <f>VLOOKUP($A102,'2017'!A:N,11,0)</f>
        <v>2.61215660721064E-2</v>
      </c>
      <c r="E102" s="5">
        <f>VLOOKUP($A102,'2018'!A:U,9,0)</f>
        <v>3.2000000000000001E-2</v>
      </c>
      <c r="F102" s="5">
        <f>VLOOKUP($A102,'2019'!A:S,9,0)</f>
        <v>4.1000000000000002E-2</v>
      </c>
      <c r="G102" s="4"/>
      <c r="H102" s="5">
        <f t="shared" si="1"/>
        <v>1.4685313214421569E-2</v>
      </c>
      <c r="I102" s="4"/>
      <c r="J102" s="4"/>
    </row>
    <row r="103" spans="1:10" ht="15.4" x14ac:dyDescent="0.45">
      <c r="A103" s="4" t="s">
        <v>12</v>
      </c>
      <c r="B103" s="5">
        <f>VLOOKUP(A103,'2015'!A:L,10,0)</f>
        <v>0.36503000000000002</v>
      </c>
      <c r="C103" s="5">
        <f>VLOOKUP($A103,'2016'!A:M,12,0)</f>
        <v>0.37895000000000001</v>
      </c>
      <c r="D103" s="5">
        <f>VLOOKUP($A103,'2017'!A:N,11,0)</f>
        <v>0.315963834524155</v>
      </c>
      <c r="E103" s="5">
        <f>VLOOKUP($A103,'2018'!A:U,9,0)</f>
        <v>0.34</v>
      </c>
      <c r="F103" s="5">
        <f>VLOOKUP($A103,'2019'!A:S,9,0)</f>
        <v>0.34100000000000003</v>
      </c>
      <c r="G103" s="4"/>
      <c r="H103" s="5">
        <f t="shared" si="1"/>
        <v>0.32208576690483071</v>
      </c>
      <c r="I103" s="4"/>
      <c r="J103" s="4"/>
    </row>
    <row r="104" spans="1:10" ht="15.4" x14ac:dyDescent="0.45">
      <c r="A104" s="4" t="s">
        <v>98</v>
      </c>
      <c r="B104" s="5">
        <f>VLOOKUP(A104,'2015'!A:L,10,0)</f>
        <v>0.10464</v>
      </c>
      <c r="C104" s="5">
        <f>VLOOKUP($A104,'2016'!A:M,12,0)</f>
        <v>0.31185000000000002</v>
      </c>
      <c r="D104" s="5">
        <f>VLOOKUP($A104,'2017'!A:N,11,0)</f>
        <v>0.124348066747189</v>
      </c>
      <c r="E104" s="5">
        <f>VLOOKUP($A104,'2018'!A:U,9,0)</f>
        <v>0.113</v>
      </c>
      <c r="F104" s="5">
        <f>VLOOKUP($A104,'2019'!A:S,9,0)</f>
        <v>9.8000000000000004E-2</v>
      </c>
      <c r="G104" s="4"/>
      <c r="H104" s="5">
        <f t="shared" si="1"/>
        <v>8.6728613349436046E-2</v>
      </c>
      <c r="I104" s="4"/>
      <c r="J104" s="4"/>
    </row>
    <row r="105" spans="1:10" ht="15.4" x14ac:dyDescent="0.45">
      <c r="A105" s="4" t="s">
        <v>125</v>
      </c>
      <c r="B105" s="5">
        <f>VLOOKUP(A105,'2015'!A:L,10,0)</f>
        <v>0.12905</v>
      </c>
      <c r="C105" s="5">
        <f>VLOOKUP($A105,'2016'!A:M,12,0)</f>
        <v>0.11154</v>
      </c>
      <c r="D105" s="5">
        <f>VLOOKUP($A105,'2017'!A:N,11,0)</f>
        <v>8.9282602071762099E-2</v>
      </c>
      <c r="E105" s="5">
        <f>VLOOKUP($A105,'2018'!A:U,9,0)</f>
        <v>7.5999999999999998E-2</v>
      </c>
      <c r="F105" s="5">
        <f>VLOOKUP($A105,'2019'!A:S,9,0)</f>
        <v>6.6000000000000003E-2</v>
      </c>
      <c r="G105" s="4"/>
      <c r="H105" s="5">
        <f t="shared" si="1"/>
        <v>4.5882520414359362E-2</v>
      </c>
      <c r="I105" s="4"/>
      <c r="J105" s="4"/>
    </row>
    <row r="106" spans="1:10" ht="15.4" x14ac:dyDescent="0.45">
      <c r="A106" s="4" t="s">
        <v>38</v>
      </c>
      <c r="B106" s="5">
        <f>VLOOKUP(A106,'2015'!A:L,10,0)</f>
        <v>9.2700000000000005E-2</v>
      </c>
      <c r="C106" s="5">
        <f>VLOOKUP($A106,'2016'!A:M,12,0)</f>
        <v>0.24179999999999999</v>
      </c>
      <c r="D106" s="5">
        <f>VLOOKUP($A106,'2017'!A:N,11,0)</f>
        <v>7.0983923971652998E-2</v>
      </c>
      <c r="E106" s="5">
        <f>VLOOKUP($A106,'2018'!A:U,9,0)</f>
        <v>6.3E-2</v>
      </c>
      <c r="F106" s="5">
        <f>VLOOKUP($A106,'2019'!A:S,9,0)</f>
        <v>5.3999999999999999E-2</v>
      </c>
      <c r="G106" s="4"/>
      <c r="H106" s="5">
        <f t="shared" si="1"/>
        <v>2.7636784794324853E-2</v>
      </c>
      <c r="I106" s="4"/>
      <c r="J106" s="4"/>
    </row>
    <row r="107" spans="1:10" ht="15.4" x14ac:dyDescent="0.45">
      <c r="A107" s="4" t="s">
        <v>68</v>
      </c>
      <c r="B107" s="5">
        <f>VLOOKUP(A107,'2015'!A:L,10,0)</f>
        <v>8.2419999999999993E-2</v>
      </c>
      <c r="C107" s="5">
        <f>VLOOKUP($A107,'2016'!A:M,12,0)</f>
        <v>0.25296000000000002</v>
      </c>
      <c r="D107" s="5">
        <f>VLOOKUP($A107,'2017'!A:N,11,0)</f>
        <v>9.1065913438796997E-2</v>
      </c>
      <c r="E107" s="5">
        <f>VLOOKUP($A107,'2018'!A:U,9,0)</f>
        <v>7.3999999999999996E-2</v>
      </c>
      <c r="F107" s="5">
        <f>VLOOKUP($A107,'2019'!A:S,9,0)</f>
        <v>0.08</v>
      </c>
      <c r="G107" s="4"/>
      <c r="H107" s="5">
        <f t="shared" si="1"/>
        <v>6.0949182687757286E-2</v>
      </c>
      <c r="I107" s="4"/>
      <c r="J107" s="4"/>
    </row>
    <row r="108" spans="1:10" ht="15.4" x14ac:dyDescent="0.45">
      <c r="A108" s="4" t="s">
        <v>73</v>
      </c>
      <c r="B108" s="5">
        <f>VLOOKUP(A108,'2015'!A:L,10,0)</f>
        <v>5.9889999999999999E-2</v>
      </c>
      <c r="C108" s="5">
        <f>VLOOKUP($A108,'2016'!A:M,12,0)</f>
        <v>0.14527000000000001</v>
      </c>
      <c r="D108" s="5">
        <f>VLOOKUP($A108,'2017'!A:N,11,0)</f>
        <v>4.7049086540937403E-2</v>
      </c>
      <c r="E108" s="5">
        <f>VLOOKUP($A108,'2018'!A:U,9,0)</f>
        <v>3.4000000000000002E-2</v>
      </c>
      <c r="F108" s="5">
        <f>VLOOKUP($A108,'2019'!A:S,9,0)</f>
        <v>2.7E-2</v>
      </c>
      <c r="G108" s="4"/>
      <c r="H108" s="5">
        <f t="shared" si="1"/>
        <v>9.5268173081848317E-3</v>
      </c>
      <c r="I108" s="4"/>
      <c r="J108" s="4"/>
    </row>
    <row r="109" spans="1:10" ht="15.4" x14ac:dyDescent="0.45">
      <c r="A109" s="4" t="s">
        <v>107</v>
      </c>
      <c r="B109" s="5">
        <f>VLOOKUP(A109,'2015'!A:L,10,0)</f>
        <v>0.12279</v>
      </c>
      <c r="C109" s="5">
        <f>VLOOKUP($A109,'2016'!A:M,12,0)</f>
        <v>0.21673999999999999</v>
      </c>
      <c r="D109" s="5">
        <f>VLOOKUP($A109,'2017'!A:N,11,0)</f>
        <v>9.9331893026828794E-2</v>
      </c>
      <c r="E109" s="5">
        <f>VLOOKUP($A109,'2018'!A:U,9,0)</f>
        <v>0.105</v>
      </c>
      <c r="F109" s="5">
        <f>VLOOKUP($A109,'2019'!A:S,9,0)</f>
        <v>0.107</v>
      </c>
      <c r="G109" s="4"/>
      <c r="H109" s="5">
        <f t="shared" si="1"/>
        <v>8.7176378605363425E-2</v>
      </c>
      <c r="I109" s="4"/>
      <c r="J109" s="4"/>
    </row>
    <row r="110" spans="1:10" ht="15.4" x14ac:dyDescent="0.45">
      <c r="A110" s="4" t="s">
        <v>75</v>
      </c>
      <c r="B110" s="5">
        <f>VLOOKUP(A110,'2015'!A:L,10,0)</f>
        <v>4.2119999999999998E-2</v>
      </c>
      <c r="C110" s="5">
        <f>VLOOKUP($A110,'2016'!A:M,12,0)</f>
        <v>0.14443</v>
      </c>
      <c r="D110" s="5">
        <f>VLOOKUP($A110,'2017'!A:N,11,0)</f>
        <v>5.9307806193828597E-2</v>
      </c>
      <c r="E110" s="5">
        <f>VLOOKUP($A110,'2018'!A:U,9,0)</f>
        <v>6.4000000000000001E-2</v>
      </c>
      <c r="F110" s="5">
        <f>VLOOKUP($A110,'2019'!A:S,9,0)</f>
        <v>0.05</v>
      </c>
      <c r="G110" s="4"/>
      <c r="H110" s="5">
        <f t="shared" si="1"/>
        <v>5.2570561238765023E-2</v>
      </c>
      <c r="I110" s="4"/>
      <c r="J110" s="4"/>
    </row>
    <row r="111" spans="1:10" ht="15.4" x14ac:dyDescent="0.45">
      <c r="A111" s="4" t="s">
        <v>105</v>
      </c>
      <c r="B111" s="5">
        <f>VLOOKUP(A111,'2015'!A:L,10,0)</f>
        <v>1.078E-2</v>
      </c>
      <c r="C111" s="5">
        <f>VLOOKUP($A111,'2016'!A:M,12,0)</f>
        <v>0.11691</v>
      </c>
      <c r="D111" s="5">
        <f>VLOOKUP($A111,'2017'!A:N,11,0)</f>
        <v>1.5869451686739901E-2</v>
      </c>
      <c r="E111" s="5">
        <f>VLOOKUP($A111,'2018'!A:U,9,0)</f>
        <v>1.7000000000000001E-2</v>
      </c>
      <c r="F111" s="5">
        <f>VLOOKUP($A111,'2019'!A:S,9,0)</f>
        <v>2.5000000000000001E-2</v>
      </c>
      <c r="G111" s="4"/>
      <c r="H111" s="5">
        <f t="shared" si="1"/>
        <v>1.5670890337347032E-2</v>
      </c>
      <c r="I111" s="4"/>
      <c r="J111" s="4"/>
    </row>
    <row r="112" spans="1:10" ht="15.4" x14ac:dyDescent="0.45">
      <c r="A112" s="4" t="s">
        <v>41</v>
      </c>
      <c r="B112" s="5">
        <f>VLOOKUP(A112,'2015'!A:L,10,0)</f>
        <v>0.52207999999999999</v>
      </c>
      <c r="C112" s="5">
        <f>VLOOKUP($A112,'2016'!A:M,12,0)</f>
        <v>0.32388</v>
      </c>
      <c r="D112" s="5">
        <f>VLOOKUP($A112,'2017'!A:N,11,0)</f>
        <v>0.439299255609512</v>
      </c>
      <c r="E112" s="5">
        <f>VLOOKUP($A112,'2018'!A:U,9,0)</f>
        <v>0.17100000000000001</v>
      </c>
      <c r="F112" s="5">
        <f>VLOOKUP($A112,'2019'!A:S,9,0)</f>
        <v>0.16700000000000001</v>
      </c>
      <c r="G112" s="4"/>
      <c r="H112" s="5">
        <f t="shared" si="1"/>
        <v>6.5739851121918491E-2</v>
      </c>
      <c r="I112" s="4"/>
      <c r="J112" s="4"/>
    </row>
    <row r="113" spans="1:10" ht="15.4" x14ac:dyDescent="0.45">
      <c r="A113" s="6" t="s">
        <v>103</v>
      </c>
      <c r="B113" s="7">
        <f>VLOOKUP(A113,'2015'!A:L,10,0)</f>
        <v>6.4900000000000001E-3</v>
      </c>
      <c r="C113" s="7">
        <f>VLOOKUP($A113,'2016'!A:M,12,0)</f>
        <v>0.12889</v>
      </c>
      <c r="D113" s="7">
        <f>VLOOKUP($A113,'2017'!A:N,11,0)</f>
        <v>4.3879006989300303E-3</v>
      </c>
      <c r="E113" s="7">
        <f>VLOOKUP($A113,'2018'!A:U,9,0)</f>
        <v>1E-3</v>
      </c>
      <c r="F113" s="7">
        <f>VLOOKUP($A113,'2019'!A:S,9,0)</f>
        <v>5.0000000000000001E-3</v>
      </c>
      <c r="G113" s="8"/>
      <c r="H113" s="7">
        <v>0</v>
      </c>
      <c r="I113" s="4"/>
      <c r="J113" s="4"/>
    </row>
    <row r="114" spans="1:10" ht="15.4" x14ac:dyDescent="0.45">
      <c r="A114" s="4" t="s">
        <v>79</v>
      </c>
      <c r="B114" s="5">
        <f>VLOOKUP(A114,'2015'!A:L,10,0)</f>
        <v>3.005E-2</v>
      </c>
      <c r="C114" s="5">
        <f>VLOOKUP($A114,'2016'!A:M,12,0)</f>
        <v>2.7359999999999999E-2</v>
      </c>
      <c r="D114" s="5">
        <f>VLOOKUP($A114,'2017'!A:N,11,0)</f>
        <v>3.2962881028652198E-2</v>
      </c>
      <c r="E114" s="5">
        <f>VLOOKUP($A114,'2018'!A:U,9,0)</f>
        <v>2.5000000000000001E-2</v>
      </c>
      <c r="F114" s="5">
        <f>VLOOKUP($A114,'2019'!A:S,9,0)</f>
        <v>3.1E-2</v>
      </c>
      <c r="G114" s="4"/>
      <c r="H114" s="5">
        <f t="shared" si="1"/>
        <v>2.9136576205730444E-2</v>
      </c>
      <c r="I114" s="4"/>
      <c r="J114" s="4"/>
    </row>
    <row r="115" spans="1:10" ht="15.4" x14ac:dyDescent="0.45">
      <c r="A115" s="4" t="s">
        <v>171</v>
      </c>
      <c r="B115" s="5">
        <f>VLOOKUP(A115,'2015'!A:L,10,0)</f>
        <v>0.55191000000000001</v>
      </c>
      <c r="C115" s="5">
        <f>VLOOKUP($A115,'2016'!A:M,12,0)</f>
        <v>0.23552000000000001</v>
      </c>
      <c r="D115" s="5">
        <f>VLOOKUP($A115,'2017'!A:N,11,0)</f>
        <v>0.45522001385688798</v>
      </c>
      <c r="E115" s="5">
        <f>VLOOKUP($A115,'2018'!A:U,9,0)</f>
        <v>0.44400000000000001</v>
      </c>
      <c r="F115" s="5">
        <f>VLOOKUP($A115,'2019'!A:S,9,0)</f>
        <v>0.41099999999999998</v>
      </c>
      <c r="G115" s="4"/>
      <c r="H115" s="5">
        <f t="shared" si="1"/>
        <v>0.39752800277137723</v>
      </c>
      <c r="I115" s="4"/>
      <c r="J115" s="4"/>
    </row>
    <row r="116" spans="1:10" ht="15.4" x14ac:dyDescent="0.45">
      <c r="A116" s="4" t="s">
        <v>49</v>
      </c>
      <c r="B116" s="5">
        <f>VLOOKUP(A116,'2015'!A:L,10,0)</f>
        <v>0.32523999999999997</v>
      </c>
      <c r="C116" s="5">
        <f>VLOOKUP($A116,'2016'!A:M,12,0)</f>
        <v>0.15457000000000001</v>
      </c>
      <c r="D116" s="5">
        <f>VLOOKUP($A116,'2017'!A:N,11,0)</f>
        <v>0.27343225479125999</v>
      </c>
      <c r="E116" s="5">
        <f>VLOOKUP($A116,'2018'!A:U,9,0)</f>
        <v>0.127</v>
      </c>
      <c r="F116" s="5">
        <f>VLOOKUP($A116,'2019'!A:S,9,0)</f>
        <v>0.13200000000000001</v>
      </c>
      <c r="G116" s="4"/>
      <c r="H116" s="5">
        <f t="shared" si="1"/>
        <v>7.8233450958265394E-2</v>
      </c>
      <c r="I116" s="4"/>
      <c r="J116" s="4"/>
    </row>
    <row r="117" spans="1:10" ht="15.4" x14ac:dyDescent="0.45">
      <c r="A117" s="4" t="s">
        <v>159</v>
      </c>
      <c r="B117" s="5">
        <f>VLOOKUP(A117,'2015'!A:L,10,0)</f>
        <v>0.10713</v>
      </c>
      <c r="C117" s="5">
        <f>VLOOKUP($A117,'2016'!A:M,12,0)</f>
        <v>0.19103000000000001</v>
      </c>
      <c r="D117" s="5">
        <f>VLOOKUP($A117,'2017'!A:N,11,0)</f>
        <v>0.115460447967052</v>
      </c>
      <c r="E117" s="5">
        <f>VLOOKUP($A117,'2018'!A:U,9,0)</f>
        <v>8.2000000000000003E-2</v>
      </c>
      <c r="F117" s="5">
        <f>VLOOKUP($A117,'2019'!A:S,9,0)</f>
        <v>7.1999999999999995E-2</v>
      </c>
      <c r="G117" s="4"/>
      <c r="H117" s="5">
        <f t="shared" si="1"/>
        <v>5.9737089593411952E-2</v>
      </c>
      <c r="I117" s="4"/>
      <c r="J117" s="4"/>
    </row>
    <row r="118" spans="1:10" ht="15.4" x14ac:dyDescent="0.45">
      <c r="A118" s="4" t="s">
        <v>104</v>
      </c>
      <c r="B118" s="5">
        <f>VLOOKUP(A118,'2015'!A:L,10,0)</f>
        <v>2.6169999999999999E-2</v>
      </c>
      <c r="C118" s="5">
        <f>VLOOKUP($A118,'2016'!A:M,12,0)</f>
        <v>0.20737</v>
      </c>
      <c r="D118" s="5">
        <f>VLOOKUP($A118,'2017'!A:N,11,0)</f>
        <v>4.0903780609369299E-2</v>
      </c>
      <c r="E118" s="5">
        <f>VLOOKUP($A118,'2018'!A:U,9,0)</f>
        <v>4.2999999999999997E-2</v>
      </c>
      <c r="F118" s="5">
        <f>VLOOKUP($A118,'2019'!A:S,9,0)</f>
        <v>3.9E-2</v>
      </c>
      <c r="G118" s="4"/>
      <c r="H118" s="5">
        <f t="shared" si="1"/>
        <v>2.9675756121871899E-2</v>
      </c>
      <c r="I118" s="4"/>
      <c r="J118" s="4"/>
    </row>
    <row r="119" spans="1:10" ht="15.4" x14ac:dyDescent="0.45">
      <c r="A119" s="4" t="s">
        <v>140</v>
      </c>
      <c r="B119" s="5">
        <f>VLOOKUP(A119,'2015'!A:L,10,0)</f>
        <v>8.7859999999999994E-2</v>
      </c>
      <c r="C119" s="5">
        <f>VLOOKUP($A119,'2016'!A:M,12,0)</f>
        <v>0.23896999999999999</v>
      </c>
      <c r="D119" s="5">
        <f>VLOOKUP($A119,'2017'!A:N,11,0)</f>
        <v>7.1095176041126307E-2</v>
      </c>
      <c r="E119" s="5">
        <f>VLOOKUP($A119,'2018'!A:U,9,0)</f>
        <v>5.2999999999999999E-2</v>
      </c>
      <c r="F119" s="5">
        <f>VLOOKUP($A119,'2019'!A:S,9,0)</f>
        <v>4.4999999999999998E-2</v>
      </c>
      <c r="G119" s="4"/>
      <c r="H119" s="5">
        <f t="shared" si="1"/>
        <v>1.7678035208220422E-2</v>
      </c>
      <c r="I119" s="4"/>
      <c r="J119" s="4"/>
    </row>
    <row r="120" spans="1:10" ht="15.4" x14ac:dyDescent="0.45">
      <c r="A120" s="4" t="s">
        <v>36</v>
      </c>
      <c r="B120" s="5">
        <f>VLOOKUP(A120,'2015'!A:L,10,0)</f>
        <v>0.49209999999999998</v>
      </c>
      <c r="C120" s="5">
        <f>VLOOKUP($A120,'2016'!A:M,12,0)</f>
        <v>0.32706000000000002</v>
      </c>
      <c r="D120" s="5">
        <f>VLOOKUP($A120,'2017'!A:N,11,0)</f>
        <v>0.46430778503418002</v>
      </c>
      <c r="E120" s="5">
        <f>VLOOKUP($A120,'2018'!A:U,9,0)</f>
        <v>0.45700000000000002</v>
      </c>
      <c r="F120" s="5">
        <f>VLOOKUP($A120,'2019'!A:S,9,0)</f>
        <v>0.45300000000000001</v>
      </c>
      <c r="G120" s="4"/>
      <c r="H120" s="5">
        <f t="shared" si="1"/>
        <v>0.45421555700683669</v>
      </c>
      <c r="I120" s="4"/>
      <c r="J120" s="4"/>
    </row>
    <row r="121" spans="1:10" ht="15.4" x14ac:dyDescent="0.45">
      <c r="A121" s="6" t="s">
        <v>60</v>
      </c>
      <c r="B121" s="7">
        <f>VLOOKUP(A121,'2015'!A:L,10,0)</f>
        <v>3.431E-2</v>
      </c>
      <c r="C121" s="7">
        <f>VLOOKUP($A121,'2016'!A:M,12,0)</f>
        <v>0.13836999999999999</v>
      </c>
      <c r="D121" s="7">
        <f>VLOOKUP($A121,'2017'!A:N,11,0)</f>
        <v>2.4210851639509201E-2</v>
      </c>
      <c r="E121" s="7">
        <f>VLOOKUP($A121,'2018'!A:U,9,0)</f>
        <v>1.4E-2</v>
      </c>
      <c r="F121" s="7">
        <f>VLOOKUP($A121,'2019'!A:S,9,0)</f>
        <v>1.4E-2</v>
      </c>
      <c r="G121" s="8"/>
      <c r="H121" s="7">
        <v>0</v>
      </c>
      <c r="I121" s="4"/>
      <c r="J121" s="4"/>
    </row>
    <row r="122" spans="1:10" ht="15.4" x14ac:dyDescent="0.45">
      <c r="A122" s="4" t="s">
        <v>70</v>
      </c>
      <c r="B122" s="5">
        <f>VLOOKUP(A122,'2015'!A:L,10,0)</f>
        <v>3.7870000000000001E-2</v>
      </c>
      <c r="C122" s="5">
        <f>VLOOKUP($A122,'2016'!A:M,12,0)</f>
        <v>0.25738</v>
      </c>
      <c r="D122" s="5">
        <f>VLOOKUP($A122,'2017'!A:N,11,0)</f>
        <v>4.5128978788852699E-2</v>
      </c>
      <c r="E122" s="5">
        <f>VLOOKUP($A122,'2018'!A:U,9,0)</f>
        <v>5.0999999999999997E-2</v>
      </c>
      <c r="F122" s="5">
        <f>VLOOKUP($A122,'2019'!A:S,9,0)</f>
        <v>5.7000000000000002E-2</v>
      </c>
      <c r="G122" s="4"/>
      <c r="H122" s="5">
        <f t="shared" si="1"/>
        <v>3.9239795757772811E-2</v>
      </c>
      <c r="I122" s="4"/>
      <c r="J122" s="4"/>
    </row>
    <row r="123" spans="1:10" ht="15.4" x14ac:dyDescent="0.45">
      <c r="A123" s="4" t="s">
        <v>180</v>
      </c>
      <c r="B123" s="5">
        <v>0</v>
      </c>
      <c r="C123" s="5">
        <f>VLOOKUP($A123,'2016'!A:M,12,0)</f>
        <v>0.27224999999999999</v>
      </c>
      <c r="D123" s="5">
        <f>VLOOKUP($A123,'2017'!A:N,11,0)</f>
        <v>0.28241032361984297</v>
      </c>
      <c r="E123" s="5">
        <f>VLOOKUP($A123,'2018'!A:U,9,0)</f>
        <v>0.28199999999999997</v>
      </c>
      <c r="F123" s="5">
        <f>VLOOKUP($A123,'2019'!A:S,9,0)</f>
        <v>0.27</v>
      </c>
      <c r="G123" s="4"/>
      <c r="H123" s="5">
        <f t="shared" si="1"/>
        <v>0.38625706472396359</v>
      </c>
      <c r="I123" s="4"/>
      <c r="J123" s="4"/>
    </row>
    <row r="124" spans="1:10" ht="15.4" x14ac:dyDescent="0.45">
      <c r="A124" s="4" t="s">
        <v>130</v>
      </c>
      <c r="B124" s="5">
        <f>VLOOKUP(A124,'2015'!A:L,10,0)</f>
        <v>8.8840000000000002E-2</v>
      </c>
      <c r="C124" s="5">
        <f>VLOOKUP($A124,'2016'!A:M,12,0)</f>
        <v>0.13655999999999999</v>
      </c>
      <c r="D124" s="5">
        <f>VLOOKUP($A124,'2017'!A:N,11,0)</f>
        <v>7.2509497404098497E-2</v>
      </c>
      <c r="E124" s="5">
        <f>VLOOKUP($A124,'2018'!A:U,9,0)</f>
        <v>5.6000000000000001E-2</v>
      </c>
      <c r="F124" s="5">
        <f>VLOOKUP($A124,'2019'!A:S,9,0)</f>
        <v>5.5E-2</v>
      </c>
      <c r="G124" s="4"/>
      <c r="H124" s="5">
        <f t="shared" si="1"/>
        <v>3.7309899480817421E-2</v>
      </c>
      <c r="I124" s="4"/>
      <c r="J124" s="4"/>
    </row>
    <row r="125" spans="1:10" ht="15.4" x14ac:dyDescent="0.45">
      <c r="A125" s="4" t="s">
        <v>62</v>
      </c>
      <c r="B125" s="5">
        <f>VLOOKUP(A125,'2015'!A:L,10,0)</f>
        <v>7.8570000000000001E-2</v>
      </c>
      <c r="C125" s="5">
        <f>VLOOKUP($A125,'2016'!A:M,12,0)</f>
        <v>0.18823999999999999</v>
      </c>
      <c r="D125" s="5">
        <f>VLOOKUP($A125,'2017'!A:N,11,0)</f>
        <v>6.3282668590545696E-2</v>
      </c>
      <c r="E125" s="5">
        <f>VLOOKUP($A125,'2018'!A:U,9,0)</f>
        <v>5.0999999999999997E-2</v>
      </c>
      <c r="F125" s="5">
        <f>VLOOKUP($A125,'2019'!A:S,9,0)</f>
        <v>5.6000000000000001E-2</v>
      </c>
      <c r="G125" s="4"/>
      <c r="H125" s="5">
        <f t="shared" si="1"/>
        <v>3.2704533718103335E-2</v>
      </c>
      <c r="I125" s="4"/>
      <c r="J125" s="4"/>
    </row>
    <row r="126" spans="1:10" ht="15.4" x14ac:dyDescent="0.45">
      <c r="A126" s="4" t="s">
        <v>183</v>
      </c>
      <c r="B126" s="5">
        <v>0</v>
      </c>
      <c r="C126" s="5">
        <f>VLOOKUP($A126,'2016'!A:M,12,0)</f>
        <v>0.25899</v>
      </c>
      <c r="D126" s="5">
        <f>VLOOKUP($A126,'2017'!A:N,11,0)</f>
        <v>0.116793513298035</v>
      </c>
      <c r="E126" s="5">
        <f>VLOOKUP($A126,'2018'!A:U,9,0)</f>
        <v>0.106</v>
      </c>
      <c r="F126" s="5">
        <f>VLOOKUP($A126,'2019'!A:S,9,0)</f>
        <v>9.0999999999999998E-2</v>
      </c>
      <c r="G126" s="4"/>
      <c r="H126" s="5">
        <f t="shared" si="1"/>
        <v>0.12325970265960695</v>
      </c>
      <c r="I126" s="4"/>
      <c r="J126" s="4"/>
    </row>
    <row r="127" spans="1:10" ht="15.4" x14ac:dyDescent="0.45">
      <c r="A127" s="4" t="s">
        <v>50</v>
      </c>
      <c r="B127" s="5">
        <f>VLOOKUP(A127,'2015'!A:L,10,0)</f>
        <v>6.3979999999999995E-2</v>
      </c>
      <c r="C127" s="5">
        <f>VLOOKUP($A127,'2016'!A:M,12,0)</f>
        <v>0.17665</v>
      </c>
      <c r="D127" s="5">
        <f>VLOOKUP($A127,'2017'!A:N,11,0)</f>
        <v>7.0914097130298601E-2</v>
      </c>
      <c r="E127" s="5">
        <f>VLOOKUP($A127,'2018'!A:U,9,0)</f>
        <v>7.3999999999999996E-2</v>
      </c>
      <c r="F127" s="5">
        <f>VLOOKUP($A127,'2019'!A:S,9,0)</f>
        <v>7.9000000000000001E-2</v>
      </c>
      <c r="G127" s="4"/>
      <c r="H127" s="5">
        <f t="shared" si="1"/>
        <v>7.1125819426058001E-2</v>
      </c>
      <c r="I127" s="4"/>
      <c r="J127" s="4"/>
    </row>
    <row r="128" spans="1:10" ht="15.4" x14ac:dyDescent="0.45">
      <c r="A128" s="6" t="s">
        <v>149</v>
      </c>
      <c r="B128" s="7">
        <f>VLOOKUP(A128,'2015'!A:L,10,0)</f>
        <v>9.1789999999999997E-2</v>
      </c>
      <c r="C128" s="7">
        <f>VLOOKUP($A128,'2016'!A:M,12,0)</f>
        <v>0.46977999999999998</v>
      </c>
      <c r="D128" s="7">
        <f>VLOOKUP($A128,'2017'!A:N,11,0)</f>
        <v>7.36539661884308E-2</v>
      </c>
      <c r="E128" s="7">
        <f>VLOOKUP($A128,'2018'!A:U,9,0)</f>
        <v>0.05</v>
      </c>
      <c r="F128" s="7">
        <f>VLOOKUP($A128,'2019'!A:S,9,0)</f>
        <v>4.7E-2</v>
      </c>
      <c r="G128" s="8"/>
      <c r="H128" s="7">
        <v>0</v>
      </c>
      <c r="I128" s="4"/>
      <c r="J128" s="4"/>
    </row>
    <row r="129" spans="1:10" ht="15.4" x14ac:dyDescent="0.45">
      <c r="A129" s="4" t="s">
        <v>17</v>
      </c>
      <c r="B129" s="5">
        <f>VLOOKUP(A129,'2015'!A:L,10,0)</f>
        <v>0.43844</v>
      </c>
      <c r="C129" s="5">
        <f>VLOOKUP($A129,'2016'!A:M,12,0)</f>
        <v>0.38253999999999999</v>
      </c>
      <c r="D129" s="5">
        <f>VLOOKUP($A129,'2017'!A:N,11,0)</f>
        <v>0.38439872860908503</v>
      </c>
      <c r="E129" s="5">
        <f>VLOOKUP($A129,'2018'!A:U,9,0)</f>
        <v>0.38300000000000001</v>
      </c>
      <c r="F129" s="5">
        <f>VLOOKUP($A129,'2019'!A:S,9,0)</f>
        <v>0.373</v>
      </c>
      <c r="G129" s="4"/>
      <c r="H129" s="5">
        <f t="shared" si="1"/>
        <v>0.35314974572181512</v>
      </c>
      <c r="I129" s="4"/>
      <c r="J129" s="4"/>
    </row>
    <row r="130" spans="1:10" ht="15.4" x14ac:dyDescent="0.45">
      <c r="A130" s="4" t="s">
        <v>8</v>
      </c>
      <c r="B130" s="5">
        <f>VLOOKUP(A130,'2015'!A:L,10,0)</f>
        <v>0.41977999999999999</v>
      </c>
      <c r="C130" s="5">
        <f>VLOOKUP($A130,'2016'!A:M,12,0)</f>
        <v>0.28083000000000002</v>
      </c>
      <c r="D130" s="5">
        <f>VLOOKUP($A130,'2017'!A:N,11,0)</f>
        <v>0.367007285356522</v>
      </c>
      <c r="E130" s="5">
        <f>VLOOKUP($A130,'2018'!A:U,9,0)</f>
        <v>0.35699999999999998</v>
      </c>
      <c r="F130" s="5">
        <f>VLOOKUP($A130,'2019'!A:S,9,0)</f>
        <v>0.34300000000000003</v>
      </c>
      <c r="G130" s="4"/>
      <c r="H130" s="5">
        <f t="shared" ref="H130:H151" si="2">FORECAST($H$1,B130:F130,$B$1:$F$1)</f>
        <v>0.33030645707130546</v>
      </c>
      <c r="I130" s="4"/>
      <c r="J130" s="4"/>
    </row>
    <row r="131" spans="1:10" ht="15.4" x14ac:dyDescent="0.45">
      <c r="A131" s="4" t="s">
        <v>173</v>
      </c>
      <c r="B131" s="5">
        <f>VLOOKUP(A131,'2015'!A:L,10,0)</f>
        <v>0.18906000000000001</v>
      </c>
      <c r="C131" s="5">
        <f>VLOOKUP($A131,'2016'!A:M,12,0)</f>
        <v>0.48397000000000001</v>
      </c>
      <c r="D131" s="5">
        <f>VLOOKUP($A131,'2017'!A:N,11,0)</f>
        <v>0.151347130537033</v>
      </c>
      <c r="E131" s="5">
        <f>VLOOKUP($A131,'2018'!A:U,9,0)</f>
        <v>0.14399999999999999</v>
      </c>
      <c r="F131" s="5">
        <f>VLOOKUP($A131,'2019'!A:S,9,0)</f>
        <v>0.14099999999999999</v>
      </c>
      <c r="G131" s="4"/>
      <c r="H131" s="5">
        <f t="shared" si="2"/>
        <v>9.1048426107406044E-2</v>
      </c>
      <c r="I131" s="4"/>
      <c r="J131" s="4"/>
    </row>
    <row r="132" spans="1:10" ht="15.4" x14ac:dyDescent="0.45">
      <c r="A132" s="4" t="s">
        <v>52</v>
      </c>
      <c r="B132" s="5">
        <f>VLOOKUP(A132,'2015'!A:L,10,0)</f>
        <v>8.1290000000000001E-2</v>
      </c>
      <c r="C132" s="5">
        <f>VLOOKUP($A132,'2016'!A:M,12,0)</f>
        <v>0.25495000000000001</v>
      </c>
      <c r="D132" s="5">
        <f>VLOOKUP($A132,'2017'!A:N,11,0)</f>
        <v>6.3829235732555403E-2</v>
      </c>
      <c r="E132" s="5">
        <f>VLOOKUP($A132,'2018'!A:U,9,0)</f>
        <v>7.8E-2</v>
      </c>
      <c r="F132" s="5">
        <f>VLOOKUP($A132,'2019'!A:S,9,0)</f>
        <v>9.7000000000000003E-2</v>
      </c>
      <c r="G132" s="4"/>
      <c r="H132" s="5">
        <f t="shared" si="2"/>
        <v>7.1354847146512412E-2</v>
      </c>
      <c r="I132" s="4"/>
      <c r="J132" s="4"/>
    </row>
    <row r="133" spans="1:10" ht="15.4" x14ac:dyDescent="0.45">
      <c r="A133" s="4" t="s">
        <v>123</v>
      </c>
      <c r="B133" s="5">
        <f>VLOOKUP(A133,'2015'!A:L,10,0)</f>
        <v>0.15071999999999999</v>
      </c>
      <c r="C133" s="5">
        <f>VLOOKUP($A133,'2016'!A:M,12,0)</f>
        <v>0.25997999999999999</v>
      </c>
      <c r="D133" s="5">
        <f>VLOOKUP($A133,'2017'!A:N,11,0)</f>
        <v>0.14637714624404899</v>
      </c>
      <c r="E133" s="5">
        <f>VLOOKUP($A133,'2018'!A:U,9,0)</f>
        <v>3.4000000000000002E-2</v>
      </c>
      <c r="F133" s="5">
        <f>VLOOKUP($A133,'2019'!A:S,9,0)</f>
        <v>0.14399999999999999</v>
      </c>
      <c r="G133" s="4"/>
      <c r="H133" s="5">
        <f t="shared" si="2"/>
        <v>7.5189429248808892E-2</v>
      </c>
      <c r="I133" s="4"/>
      <c r="J133" s="4"/>
    </row>
    <row r="134" spans="1:10" ht="15.4" x14ac:dyDescent="0.45">
      <c r="A134" s="4" t="s">
        <v>163</v>
      </c>
      <c r="B134" s="5">
        <f>VLOOKUP(A134,'2015'!A:L,10,0)</f>
        <v>5.747E-2</v>
      </c>
      <c r="C134" s="5">
        <f>VLOOKUP($A134,'2016'!A:M,12,0)</f>
        <v>0.31472</v>
      </c>
      <c r="D134" s="5">
        <f>VLOOKUP($A134,'2017'!A:N,11,0)</f>
        <v>6.6035106778144795E-2</v>
      </c>
      <c r="E134" s="5">
        <f>VLOOKUP($A134,'2018'!A:U,9,0)</f>
        <v>9.7000000000000003E-2</v>
      </c>
      <c r="F134" s="5">
        <f>VLOOKUP($A134,'2019'!A:S,9,0)</f>
        <v>0.14699999999999999</v>
      </c>
      <c r="G134" s="4"/>
      <c r="H134" s="5">
        <f t="shared" si="2"/>
        <v>0.12484702135562831</v>
      </c>
      <c r="I134" s="4"/>
      <c r="J134" s="4"/>
    </row>
    <row r="135" spans="1:10" ht="15.4" x14ac:dyDescent="0.45">
      <c r="A135" s="6" t="s">
        <v>48</v>
      </c>
      <c r="B135" s="7">
        <f>VLOOKUP(A135,'2015'!A:L,10,0)</f>
        <v>3.1870000000000002E-2</v>
      </c>
      <c r="C135" s="7">
        <f>VLOOKUP($A135,'2016'!A:M,12,0)</f>
        <v>0.58696000000000004</v>
      </c>
      <c r="D135" s="7">
        <f>VLOOKUP($A135,'2017'!A:N,11,0)</f>
        <v>3.16127352416515E-2</v>
      </c>
      <c r="E135" s="7">
        <f>VLOOKUP($A135,'2018'!A:U,9,0)</f>
        <v>2.9000000000000001E-2</v>
      </c>
      <c r="F135" s="7">
        <f>VLOOKUP($A135,'2019'!A:S,9,0)</f>
        <v>2.8000000000000001E-2</v>
      </c>
      <c r="G135" s="8"/>
      <c r="H135" s="7">
        <v>0</v>
      </c>
      <c r="I135" s="4"/>
      <c r="J135" s="4"/>
    </row>
    <row r="136" spans="1:10" ht="15.4" x14ac:dyDescent="0.45">
      <c r="A136" s="4" t="s">
        <v>175</v>
      </c>
      <c r="B136" s="5">
        <f>VLOOKUP(A136,'2015'!A:L,10,0)</f>
        <v>0.10731</v>
      </c>
      <c r="C136" s="5">
        <f>VLOOKUP($A136,'2016'!A:M,12,0)</f>
        <v>0.17516999999999999</v>
      </c>
      <c r="D136" s="5">
        <f>VLOOKUP($A136,'2017'!A:N,11,0)</f>
        <v>9.5665015280246707E-2</v>
      </c>
      <c r="E136" s="5">
        <f>VLOOKUP($A136,'2018'!A:U,9,0)</f>
        <v>0.10100000000000001</v>
      </c>
      <c r="F136" s="5">
        <f>VLOOKUP($A136,'2019'!A:S,9,0)</f>
        <v>8.5000000000000006E-2</v>
      </c>
      <c r="G136" s="4"/>
      <c r="H136" s="5">
        <f t="shared" si="2"/>
        <v>7.7192003056051561E-2</v>
      </c>
      <c r="I136" s="4"/>
      <c r="J136" s="4"/>
    </row>
    <row r="137" spans="1:10" ht="15.4" x14ac:dyDescent="0.45">
      <c r="A137" s="4" t="s">
        <v>124</v>
      </c>
      <c r="B137" s="5">
        <f>VLOOKUP(A137,'2015'!A:L,10,0)</f>
        <v>6.3579999999999998E-2</v>
      </c>
      <c r="C137" s="5">
        <f>VLOOKUP($A137,'2016'!A:M,12,0)</f>
        <v>3.9359999999999999E-2</v>
      </c>
      <c r="D137" s="5">
        <f>VLOOKUP($A137,'2017'!A:N,11,0)</f>
        <v>8.6723148822784396E-2</v>
      </c>
      <c r="E137" s="5">
        <f>VLOOKUP($A137,'2018'!A:U,9,0)</f>
        <v>6.3E-2</v>
      </c>
      <c r="F137" s="5">
        <f>VLOOKUP($A137,'2019'!A:S,9,0)</f>
        <v>5.5E-2</v>
      </c>
      <c r="G137" s="4"/>
      <c r="H137" s="5">
        <f t="shared" si="2"/>
        <v>6.3476629764557035E-2</v>
      </c>
      <c r="I137" s="4"/>
      <c r="J137" s="4"/>
    </row>
    <row r="138" spans="1:10" ht="15.4" x14ac:dyDescent="0.45">
      <c r="A138" s="4" t="s">
        <v>92</v>
      </c>
      <c r="B138" s="5">
        <f>VLOOKUP(A138,'2015'!A:L,10,0)</f>
        <v>0.15745999999999999</v>
      </c>
      <c r="C138" s="5">
        <f>VLOOKUP($A138,'2016'!A:M,12,0)</f>
        <v>4.7070000000000001E-2</v>
      </c>
      <c r="D138" s="5">
        <f>VLOOKUP($A138,'2017'!A:N,11,0)</f>
        <v>9.9671579897403703E-2</v>
      </c>
      <c r="E138" s="5">
        <f>VLOOKUP($A138,'2018'!A:U,9,0)</f>
        <v>0.109</v>
      </c>
      <c r="F138" s="5">
        <f>VLOOKUP($A138,'2019'!A:S,9,0)</f>
        <v>0.106</v>
      </c>
      <c r="G138" s="4"/>
      <c r="H138" s="5">
        <f t="shared" si="2"/>
        <v>9.1543315979480511E-2</v>
      </c>
      <c r="I138" s="4"/>
      <c r="J138" s="4"/>
    </row>
    <row r="139" spans="1:10" ht="15.4" x14ac:dyDescent="0.45">
      <c r="A139" s="6" t="s">
        <v>85</v>
      </c>
      <c r="B139" s="7">
        <f>VLOOKUP(A139,'2015'!A:L,10,0)</f>
        <v>0.30843999999999999</v>
      </c>
      <c r="C139" s="7">
        <f>VLOOKUP($A139,'2016'!A:M,12,0)</f>
        <v>0.22567000000000001</v>
      </c>
      <c r="D139" s="7">
        <f>VLOOKUP($A139,'2017'!A:N,11,0)</f>
        <v>0.259270340204239</v>
      </c>
      <c r="E139" s="7">
        <f>VLOOKUP($A139,'2018'!A:U,9,0)</f>
        <v>3.6999999999999998E-2</v>
      </c>
      <c r="F139" s="7">
        <f>VLOOKUP($A139,'2019'!A:S,9,0)</f>
        <v>2.8000000000000001E-2</v>
      </c>
      <c r="G139" s="8"/>
      <c r="H139" s="7">
        <v>0</v>
      </c>
      <c r="I139" s="4"/>
      <c r="J139" s="4"/>
    </row>
    <row r="140" spans="1:10" ht="15.4" x14ac:dyDescent="0.45">
      <c r="A140" s="4" t="s">
        <v>158</v>
      </c>
      <c r="B140" s="5">
        <f>VLOOKUP(A140,'2015'!A:L,10,0)</f>
        <v>7.2669999999999998E-2</v>
      </c>
      <c r="C140" s="5">
        <f>VLOOKUP($A140,'2016'!A:M,12,0)</f>
        <v>0.27101999999999998</v>
      </c>
      <c r="D140" s="5">
        <f>VLOOKUP($A140,'2017'!A:N,11,0)</f>
        <v>5.7069718837738002E-2</v>
      </c>
      <c r="E140" s="5">
        <f>VLOOKUP($A140,'2018'!A:U,9,0)</f>
        <v>6.0999999999999999E-2</v>
      </c>
      <c r="F140" s="5">
        <f>VLOOKUP($A140,'2019'!A:S,9,0)</f>
        <v>0.06</v>
      </c>
      <c r="G140" s="4"/>
      <c r="H140" s="5">
        <f t="shared" si="2"/>
        <v>3.374394376754708E-2</v>
      </c>
      <c r="I140" s="4"/>
      <c r="J140" s="4"/>
    </row>
    <row r="141" spans="1:10" ht="15.4" x14ac:dyDescent="0.45">
      <c r="A141" s="6" t="s">
        <v>128</v>
      </c>
      <c r="B141" s="7">
        <f>VLOOKUP(A141,'2015'!A:L,10,0)</f>
        <v>2.9610000000000001E-2</v>
      </c>
      <c r="C141" s="7">
        <f>VLOOKUP($A141,'2016'!A:M,12,0)</f>
        <v>0.20363000000000001</v>
      </c>
      <c r="D141" s="7">
        <f>VLOOKUP($A141,'2017'!A:N,11,0)</f>
        <v>2.3029470816254598E-2</v>
      </c>
      <c r="E141" s="7">
        <f>VLOOKUP($A141,'2018'!A:U,9,0)</f>
        <v>1.0999999999999999E-2</v>
      </c>
      <c r="F141" s="7">
        <f>VLOOKUP($A141,'2019'!A:S,9,0)</f>
        <v>0.01</v>
      </c>
      <c r="G141" s="8"/>
      <c r="H141" s="7">
        <v>0</v>
      </c>
      <c r="I141" s="4"/>
      <c r="J141" s="4"/>
    </row>
    <row r="142" spans="1:10" ht="15.4" x14ac:dyDescent="0.45">
      <c r="A142" s="4" t="s">
        <v>32</v>
      </c>
      <c r="B142" s="5">
        <f>VLOOKUP(A142,'2015'!A:L,10,0)</f>
        <v>0.38583000000000001</v>
      </c>
      <c r="C142" s="5">
        <f>VLOOKUP($A142,'2016'!A:M,12,0)</f>
        <v>0.26590999999999998</v>
      </c>
      <c r="D142" s="5">
        <f>VLOOKUP($A142,'2017'!A:N,11,0)</f>
        <v>0.32448956370353699</v>
      </c>
      <c r="E142" s="5">
        <f>VLOOKUP($A142,'2018'!A:U,9,0)</f>
        <v>0.21299999999999999</v>
      </c>
      <c r="F142" s="5">
        <f>VLOOKUP($A142,'2019'!A:S,9,0)</f>
        <v>0.182</v>
      </c>
      <c r="G142" s="4"/>
      <c r="H142" s="5">
        <f t="shared" si="2"/>
        <v>0.13607491274071037</v>
      </c>
      <c r="I142" s="4"/>
      <c r="J142" s="4"/>
    </row>
    <row r="143" spans="1:10" ht="15.4" x14ac:dyDescent="0.45">
      <c r="A143" s="4" t="s">
        <v>33</v>
      </c>
      <c r="B143" s="5">
        <f>VLOOKUP(A143,'2015'!A:L,10,0)</f>
        <v>0.32067000000000001</v>
      </c>
      <c r="C143" s="5">
        <f>VLOOKUP($A143,'2016'!A:M,12,0)</f>
        <v>0.50156000000000001</v>
      </c>
      <c r="D143" s="5">
        <f>VLOOKUP($A143,'2017'!A:N,11,0)</f>
        <v>0.265428066253662</v>
      </c>
      <c r="E143" s="5">
        <f>VLOOKUP($A143,'2018'!A:U,9,0)</f>
        <v>8.2000000000000003E-2</v>
      </c>
      <c r="F143" s="5">
        <f>VLOOKUP($A143,'2019'!A:S,9,0)</f>
        <v>0.27800000000000002</v>
      </c>
      <c r="G143" s="4"/>
      <c r="H143" s="5">
        <f t="shared" si="2"/>
        <v>0.13806161325072708</v>
      </c>
      <c r="I143" s="4"/>
      <c r="J143" s="4"/>
    </row>
    <row r="144" spans="1:10" ht="15.4" x14ac:dyDescent="0.45">
      <c r="A144" s="4" t="s">
        <v>27</v>
      </c>
      <c r="B144" s="5">
        <f>VLOOKUP(A144,'2015'!A:L,10,0)</f>
        <v>0.15890000000000001</v>
      </c>
      <c r="C144" s="5">
        <f>VLOOKUP($A144,'2016'!A:M,12,0)</f>
        <v>0.41077000000000002</v>
      </c>
      <c r="D144" s="5">
        <f>VLOOKUP($A144,'2017'!A:N,11,0)</f>
        <v>0.135638788342476</v>
      </c>
      <c r="E144" s="5">
        <f>VLOOKUP($A144,'2018'!A:U,9,0)</f>
        <v>0.13300000000000001</v>
      </c>
      <c r="F144" s="5">
        <f>VLOOKUP($A144,'2019'!A:S,9,0)</f>
        <v>0.128</v>
      </c>
      <c r="G144" s="4"/>
      <c r="H144" s="5">
        <f t="shared" si="2"/>
        <v>9.1390757668492029E-2</v>
      </c>
      <c r="I144" s="4"/>
      <c r="J144" s="4"/>
    </row>
    <row r="145" spans="1:10" ht="15.4" x14ac:dyDescent="0.45">
      <c r="A145" s="4" t="s">
        <v>46</v>
      </c>
      <c r="B145" s="5">
        <f>VLOOKUP(A145,'2015'!A:L,10,0)</f>
        <v>0.24557999999999999</v>
      </c>
      <c r="C145" s="5">
        <f>VLOOKUP($A145,'2016'!A:M,12,0)</f>
        <v>0.18056</v>
      </c>
      <c r="D145" s="5">
        <f>VLOOKUP($A145,'2017'!A:N,11,0)</f>
        <v>0.178061872720718</v>
      </c>
      <c r="E145" s="5">
        <f>VLOOKUP($A145,'2018'!A:U,9,0)</f>
        <v>0.155</v>
      </c>
      <c r="F145" s="5">
        <f>VLOOKUP($A145,'2019'!A:S,9,0)</f>
        <v>0.15</v>
      </c>
      <c r="G145" s="4"/>
      <c r="H145" s="5">
        <f t="shared" si="2"/>
        <v>0.1168243745441444</v>
      </c>
      <c r="I145" s="4"/>
      <c r="J145" s="4"/>
    </row>
    <row r="146" spans="1:10" ht="15.4" x14ac:dyDescent="0.45">
      <c r="A146" s="4" t="s">
        <v>59</v>
      </c>
      <c r="B146" s="5">
        <f>VLOOKUP(A146,'2015'!A:L,10,0)</f>
        <v>0.30825999999999998</v>
      </c>
      <c r="C146" s="5">
        <f>VLOOKUP($A146,'2016'!A:M,12,0)</f>
        <v>0.34326000000000001</v>
      </c>
      <c r="D146" s="5">
        <f>VLOOKUP($A146,'2017'!A:N,11,0)</f>
        <v>0.24652822315692899</v>
      </c>
      <c r="E146" s="5">
        <f>VLOOKUP($A146,'2018'!A:U,9,0)</f>
        <v>0.25900000000000001</v>
      </c>
      <c r="F146" s="5">
        <f>VLOOKUP($A146,'2019'!A:S,9,0)</f>
        <v>0.24</v>
      </c>
      <c r="G146" s="4"/>
      <c r="H146" s="5">
        <f t="shared" si="2"/>
        <v>0.21317564463138439</v>
      </c>
      <c r="I146" s="4"/>
      <c r="J146" s="4"/>
    </row>
    <row r="147" spans="1:10" ht="15.4" x14ac:dyDescent="0.45">
      <c r="A147" s="4" t="s">
        <v>35</v>
      </c>
      <c r="B147" s="5">
        <f>VLOOKUP(A147,'2015'!A:L,10,0)</f>
        <v>0.11069</v>
      </c>
      <c r="C147" s="5">
        <f>VLOOKUP($A147,'2016'!A:M,12,0)</f>
        <v>4.2500000000000003E-2</v>
      </c>
      <c r="D147" s="5">
        <f>VLOOKUP($A147,'2017'!A:N,11,0)</f>
        <v>6.4491122961044298E-2</v>
      </c>
      <c r="E147" s="5">
        <f>VLOOKUP($A147,'2018'!A:U,9,0)</f>
        <v>5.1999999999999998E-2</v>
      </c>
      <c r="F147" s="5">
        <f>VLOOKUP($A147,'2019'!A:S,9,0)</f>
        <v>4.7E-2</v>
      </c>
      <c r="G147" s="4"/>
      <c r="H147" s="5">
        <f t="shared" si="2"/>
        <v>2.797222459220805E-2</v>
      </c>
      <c r="I147" s="4"/>
      <c r="J147" s="4"/>
    </row>
    <row r="148" spans="1:10" ht="15.4" x14ac:dyDescent="0.45">
      <c r="A148" s="4" t="s">
        <v>91</v>
      </c>
      <c r="B148" s="5">
        <f>VLOOKUP(A148,'2015'!A:L,10,0)</f>
        <v>0.10441</v>
      </c>
      <c r="C148" s="5">
        <f>VLOOKUP($A148,'2016'!A:M,12,0)</f>
        <v>0.25074999999999997</v>
      </c>
      <c r="D148" s="5">
        <f>VLOOKUP($A148,'2017'!A:N,11,0)</f>
        <v>8.7633237242698697E-2</v>
      </c>
      <c r="E148" s="5">
        <f>VLOOKUP($A148,'2018'!A:U,9,0)</f>
        <v>7.9000000000000001E-2</v>
      </c>
      <c r="F148" s="5">
        <f>VLOOKUP($A148,'2019'!A:S,9,0)</f>
        <v>7.2999999999999995E-2</v>
      </c>
      <c r="G148" s="4"/>
      <c r="H148" s="5">
        <f t="shared" si="2"/>
        <v>4.8587647448535165E-2</v>
      </c>
      <c r="I148" s="4"/>
      <c r="J148" s="4"/>
    </row>
    <row r="149" spans="1:10" ht="15.4" x14ac:dyDescent="0.45">
      <c r="A149" s="4" t="s">
        <v>153</v>
      </c>
      <c r="B149" s="5">
        <f>VLOOKUP(A149,'2015'!A:L,10,0)</f>
        <v>7.8539999999999999E-2</v>
      </c>
      <c r="C149" s="5">
        <f>VLOOKUP($A149,'2016'!A:M,12,0)</f>
        <v>9.8210000000000006E-2</v>
      </c>
      <c r="D149" s="5">
        <f>VLOOKUP($A149,'2017'!A:N,11,0)</f>
        <v>5.67674227058887E-2</v>
      </c>
      <c r="E149" s="5">
        <f>VLOOKUP($A149,'2018'!A:U,9,0)</f>
        <v>6.4000000000000001E-2</v>
      </c>
      <c r="F149" s="5">
        <f>VLOOKUP($A149,'2019'!A:S,9,0)</f>
        <v>7.6999999999999999E-2</v>
      </c>
      <c r="G149" s="4"/>
      <c r="H149" s="5">
        <f t="shared" si="2"/>
        <v>6.3716484541177287E-2</v>
      </c>
      <c r="I149" s="4"/>
      <c r="J149" s="4"/>
    </row>
    <row r="150" spans="1:10" ht="15.4" x14ac:dyDescent="0.45">
      <c r="A150" s="4" t="s">
        <v>102</v>
      </c>
      <c r="B150" s="5">
        <f>VLOOKUP(A150,'2015'!A:L,10,0)</f>
        <v>0.12468</v>
      </c>
      <c r="C150" s="5">
        <f>VLOOKUP($A150,'2016'!A:M,12,0)</f>
        <v>0.17866000000000001</v>
      </c>
      <c r="D150" s="5">
        <f>VLOOKUP($A150,'2017'!A:N,11,0)</f>
        <v>7.8213550150394398E-2</v>
      </c>
      <c r="E150" s="5">
        <f>VLOOKUP($A150,'2018'!A:U,9,0)</f>
        <v>8.2000000000000003E-2</v>
      </c>
      <c r="F150" s="5">
        <f>VLOOKUP($A150,'2019'!A:S,9,0)</f>
        <v>8.6999999999999994E-2</v>
      </c>
      <c r="G150" s="4"/>
      <c r="H150" s="5">
        <f t="shared" si="2"/>
        <v>5.85047100300784E-2</v>
      </c>
      <c r="I150" s="4"/>
      <c r="J150" s="4"/>
    </row>
    <row r="151" spans="1:10" ht="15.4" x14ac:dyDescent="0.45">
      <c r="A151" s="4" t="s">
        <v>132</v>
      </c>
      <c r="B151" s="5">
        <f>VLOOKUP(A151,'2015'!A:L,10,0)</f>
        <v>8.0790000000000001E-2</v>
      </c>
      <c r="C151" s="5">
        <f>VLOOKUP($A151,'2016'!A:M,12,0)</f>
        <v>0.18503</v>
      </c>
      <c r="D151" s="5">
        <f>VLOOKUP($A151,'2017'!A:N,11,0)</f>
        <v>9.5375381410121904E-2</v>
      </c>
      <c r="E151" s="5">
        <f>VLOOKUP($A151,'2018'!A:U,9,0)</f>
        <v>9.9000000000000005E-2</v>
      </c>
      <c r="F151" s="5">
        <f>VLOOKUP($A151,'2019'!A:S,9,0)</f>
        <v>8.8999999999999996E-2</v>
      </c>
      <c r="G151" s="4"/>
      <c r="H151" s="5">
        <f t="shared" si="2"/>
        <v>8.895607628202562E-2</v>
      </c>
      <c r="I151" s="4"/>
      <c r="J151" s="4"/>
    </row>
  </sheetData>
  <pageMargins left="0.7" right="0.7" top="0.75" bottom="0.75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DB981-1CE4-4AEF-AA5D-2E1F4100F336}">
  <dimension ref="A1:J151"/>
  <sheetViews>
    <sheetView topLeftCell="A86" workbookViewId="0">
      <selection activeCell="O101" sqref="O101"/>
    </sheetView>
  </sheetViews>
  <sheetFormatPr defaultRowHeight="14.25" x14ac:dyDescent="0.45"/>
  <cols>
    <col min="1" max="1" width="20.33203125" style="2" bestFit="1" customWidth="1"/>
    <col min="2" max="6" width="6.59765625" bestFit="1" customWidth="1"/>
    <col min="8" max="8" width="6.59765625" bestFit="1" customWidth="1"/>
  </cols>
  <sheetData>
    <row r="1" spans="1:10" ht="15.4" x14ac:dyDescent="0.45">
      <c r="A1" s="3" t="s">
        <v>0</v>
      </c>
      <c r="B1" s="3">
        <v>2015</v>
      </c>
      <c r="C1" s="3">
        <v>2016</v>
      </c>
      <c r="D1" s="3">
        <v>2017</v>
      </c>
      <c r="E1" s="3">
        <v>2018</v>
      </c>
      <c r="F1" s="3">
        <v>2019</v>
      </c>
      <c r="G1" s="3"/>
      <c r="H1" s="3">
        <v>2020</v>
      </c>
      <c r="I1" s="4"/>
      <c r="J1" s="4"/>
    </row>
    <row r="2" spans="1:10" ht="15.4" x14ac:dyDescent="0.45">
      <c r="A2" s="3" t="s">
        <v>15</v>
      </c>
      <c r="B2" s="5">
        <f>VLOOKUP(A2,'2015'!A:L,12,0)</f>
        <v>2.6195499999999998</v>
      </c>
      <c r="C2" s="5">
        <f>VLOOKUP($A2,'2016'!A:M,13,0)</f>
        <v>2.8259599999999998</v>
      </c>
      <c r="D2" s="5">
        <f>VLOOKUP($A2,'2017'!A:N,12,0)</f>
        <v>2.4301815032959002</v>
      </c>
      <c r="E2" s="5">
        <f>VLOOKUP($A2,'2018'!A:U,10,0)</f>
        <v>2.9780000000000002</v>
      </c>
      <c r="F2" s="5">
        <f>VLOOKUP($A2,'2019'!A:S,10,0)</f>
        <v>2.7140000000000004</v>
      </c>
      <c r="G2" s="4"/>
      <c r="H2" s="5">
        <f t="shared" ref="H2:H65" si="0">FORECAST($H$1,B2:F2,$B$1:$F$1)</f>
        <v>2.8158203006591833</v>
      </c>
      <c r="I2" s="4"/>
      <c r="J2" s="4"/>
    </row>
    <row r="3" spans="1:10" ht="15.4" x14ac:dyDescent="0.45">
      <c r="A3" s="3" t="s">
        <v>11</v>
      </c>
      <c r="B3" s="5">
        <f>VLOOKUP(A3,'2015'!A:L,12,0)</f>
        <v>2.4920399999999998</v>
      </c>
      <c r="C3" s="5">
        <f>VLOOKUP($A3,'2016'!A:M,13,0)</f>
        <v>2.7393900000000002</v>
      </c>
      <c r="D3" s="5">
        <f>VLOOKUP($A3,'2017'!A:N,12,0)</f>
        <v>2.3137073516845699</v>
      </c>
      <c r="E3" s="5">
        <f>VLOOKUP($A3,'2018'!A:U,10,0)</f>
        <v>2.7789999999999999</v>
      </c>
      <c r="F3" s="5">
        <f>VLOOKUP($A3,'2019'!A:S,10,0)</f>
        <v>2.3940000000000001</v>
      </c>
      <c r="G3" s="4"/>
      <c r="H3" s="5">
        <f t="shared" si="0"/>
        <v>2.4966864703369183</v>
      </c>
      <c r="I3" s="4"/>
      <c r="J3" s="4"/>
    </row>
    <row r="4" spans="1:10" ht="15.4" x14ac:dyDescent="0.45">
      <c r="A4" s="3" t="s">
        <v>12</v>
      </c>
      <c r="B4" s="5">
        <f>VLOOKUP(A4,'2015'!A:L,12,0)</f>
        <v>2.4653100000000001</v>
      </c>
      <c r="C4" s="5">
        <f>VLOOKUP($A4,'2016'!A:M,13,0)</f>
        <v>2.66465</v>
      </c>
      <c r="D4" s="5">
        <f>VLOOKUP($A4,'2017'!A:N,12,0)</f>
        <v>2.27702665328979</v>
      </c>
      <c r="E4" s="5">
        <f>VLOOKUP($A4,'2018'!A:U,10,0)</f>
        <v>2.7229999999999999</v>
      </c>
      <c r="F4" s="5">
        <f>VLOOKUP($A4,'2019'!A:S,10,0)</f>
        <v>2.2409999999999997</v>
      </c>
      <c r="G4" s="4"/>
      <c r="H4" s="5">
        <f t="shared" si="0"/>
        <v>2.3571163306579592</v>
      </c>
      <c r="I4" s="4"/>
      <c r="J4" s="4"/>
    </row>
    <row r="5" spans="1:10" ht="15.4" x14ac:dyDescent="0.45">
      <c r="A5" s="3" t="s">
        <v>10</v>
      </c>
      <c r="B5" s="5">
        <f>VLOOKUP(A5,'2015'!A:L,12,0)</f>
        <v>2.70201</v>
      </c>
      <c r="C5" s="5">
        <f>VLOOKUP($A5,'2016'!A:M,13,0)</f>
        <v>2.8313700000000002</v>
      </c>
      <c r="D5" s="5">
        <f>VLOOKUP($A5,'2017'!A:N,12,0)</f>
        <v>2.32271528244019</v>
      </c>
      <c r="E5" s="5">
        <f>VLOOKUP($A5,'2018'!A:U,10,0)</f>
        <v>2.5640000000000001</v>
      </c>
      <c r="F5" s="5">
        <f>VLOOKUP($A5,'2019'!A:S,10,0)</f>
        <v>2.4009999999999989</v>
      </c>
      <c r="G5" s="4"/>
      <c r="H5" s="5">
        <f t="shared" si="0"/>
        <v>2.3034020564880393</v>
      </c>
      <c r="I5" s="4"/>
      <c r="J5" s="4"/>
    </row>
    <row r="6" spans="1:10" ht="15.4" x14ac:dyDescent="0.45">
      <c r="A6" s="3" t="s">
        <v>16</v>
      </c>
      <c r="B6" s="5">
        <f>VLOOKUP(A6,'2015'!A:L,12,0)</f>
        <v>2.4657</v>
      </c>
      <c r="C6" s="5">
        <f>VLOOKUP($A6,'2016'!A:M,13,0)</f>
        <v>2.70749</v>
      </c>
      <c r="D6" s="5">
        <f>VLOOKUP($A6,'2017'!A:N,12,0)</f>
        <v>2.2948040962219198</v>
      </c>
      <c r="E6" s="5">
        <f>VLOOKUP($A6,'2018'!A:U,10,0)</f>
        <v>2.7429999999999999</v>
      </c>
      <c r="F6" s="5">
        <f>VLOOKUP($A6,'2019'!A:S,10,0)</f>
        <v>2.3940000000000001</v>
      </c>
      <c r="G6" s="4"/>
      <c r="H6" s="5">
        <f t="shared" si="0"/>
        <v>2.4886318192443824</v>
      </c>
      <c r="I6" s="4"/>
      <c r="J6" s="4"/>
    </row>
    <row r="7" spans="1:10" ht="15.4" x14ac:dyDescent="0.45">
      <c r="A7" s="3" t="s">
        <v>8</v>
      </c>
      <c r="B7" s="5">
        <f>VLOOKUP(A7,'2015'!A:L,12,0)</f>
        <v>2.5173800000000002</v>
      </c>
      <c r="C7" s="5">
        <f>VLOOKUP($A7,'2016'!A:M,13,0)</f>
        <v>2.6946300000000001</v>
      </c>
      <c r="D7" s="5">
        <f>VLOOKUP($A7,'2017'!A:N,12,0)</f>
        <v>2.2767162322997998</v>
      </c>
      <c r="E7" s="5">
        <f>VLOOKUP($A7,'2018'!A:U,10,0)</f>
        <v>2.6749999999999998</v>
      </c>
      <c r="F7" s="5">
        <f>VLOOKUP($A7,'2019'!A:S,10,0)</f>
        <v>2.2720000000000011</v>
      </c>
      <c r="G7" s="4"/>
      <c r="H7" s="5">
        <f t="shared" si="0"/>
        <v>2.3340282464599653</v>
      </c>
      <c r="I7" s="4"/>
      <c r="J7" s="4"/>
    </row>
    <row r="8" spans="1:10" ht="15.4" x14ac:dyDescent="0.45">
      <c r="A8" s="3" t="s">
        <v>17</v>
      </c>
      <c r="B8" s="5">
        <f>VLOOKUP(A8,'2015'!A:L,12,0)</f>
        <v>2.3711899999999999</v>
      </c>
      <c r="C8" s="5">
        <f>VLOOKUP($A8,'2016'!A:M,13,0)</f>
        <v>2.5473400000000002</v>
      </c>
      <c r="D8" s="5">
        <f>VLOOKUP($A8,'2017'!A:N,12,0)</f>
        <v>2.0975379943847701</v>
      </c>
      <c r="E8" s="5">
        <f>VLOOKUP($A8,'2018'!A:U,10,0)</f>
        <v>2.601</v>
      </c>
      <c r="F8" s="5">
        <f>VLOOKUP($A8,'2019'!A:S,10,0)</f>
        <v>2.2459999999999996</v>
      </c>
      <c r="G8" s="4"/>
      <c r="H8" s="5">
        <f t="shared" si="0"/>
        <v>2.313597598876953</v>
      </c>
      <c r="I8" s="4"/>
      <c r="J8" s="4"/>
    </row>
    <row r="9" spans="1:10" ht="15.4" x14ac:dyDescent="0.45">
      <c r="A9" s="3" t="s">
        <v>18</v>
      </c>
      <c r="B9" s="5">
        <f>VLOOKUP(A9,'2015'!A:L,12,0)</f>
        <v>2.2642500000000001</v>
      </c>
      <c r="C9" s="5">
        <f>VLOOKUP($A9,'2016'!A:M,13,0)</f>
        <v>2.47553</v>
      </c>
      <c r="D9" s="5">
        <f>VLOOKUP($A9,'2017'!A:N,12,0)</f>
        <v>2.0464563369750999</v>
      </c>
      <c r="E9" s="5">
        <f>VLOOKUP($A9,'2018'!A:U,10,0)</f>
        <v>2.5449999999999999</v>
      </c>
      <c r="F9" s="5">
        <f>VLOOKUP($A9,'2019'!A:S,10,0)</f>
        <v>2.1260000000000003</v>
      </c>
      <c r="G9" s="4"/>
      <c r="H9" s="5">
        <f t="shared" si="0"/>
        <v>2.2293382673950219</v>
      </c>
      <c r="I9" s="4"/>
      <c r="J9" s="4"/>
    </row>
    <row r="10" spans="1:10" ht="15.4" x14ac:dyDescent="0.45">
      <c r="A10" s="3" t="s">
        <v>13</v>
      </c>
      <c r="B10" s="5">
        <f>VLOOKUP(A10,'2015'!A:L,12,0)</f>
        <v>2.4517600000000002</v>
      </c>
      <c r="C10" s="5">
        <f>VLOOKUP($A10,'2016'!A:M,13,0)</f>
        <v>2.70485</v>
      </c>
      <c r="D10" s="5">
        <f>VLOOKUP($A10,'2017'!A:N,12,0)</f>
        <v>2.1872644424438499</v>
      </c>
      <c r="E10" s="5">
        <f>VLOOKUP($A10,'2018'!A:U,10,0)</f>
        <v>2.5960000000000001</v>
      </c>
      <c r="F10" s="5">
        <f>VLOOKUP($A10,'2019'!A:S,10,0)</f>
        <v>2.1920000000000002</v>
      </c>
      <c r="G10" s="4"/>
      <c r="H10" s="5">
        <f t="shared" si="0"/>
        <v>2.2378638884887607</v>
      </c>
      <c r="I10" s="4"/>
      <c r="J10" s="4"/>
    </row>
    <row r="11" spans="1:10" ht="15.4" x14ac:dyDescent="0.45">
      <c r="A11" s="3" t="s">
        <v>25</v>
      </c>
      <c r="B11" s="5">
        <f>VLOOKUP(A11,'2015'!A:L,12,0)</f>
        <v>2.5331999999999999</v>
      </c>
      <c r="C11" s="5">
        <f>VLOOKUP($A11,'2016'!A:M,13,0)</f>
        <v>2.6934300000000002</v>
      </c>
      <c r="D11" s="5">
        <f>VLOOKUP($A11,'2017'!A:N,12,0)</f>
        <v>2.1385064125061</v>
      </c>
      <c r="E11" s="5">
        <f>VLOOKUP($A11,'2018'!A:U,10,0)</f>
        <v>2.544</v>
      </c>
      <c r="F11" s="5">
        <f>VLOOKUP($A11,'2019'!A:S,10,0)</f>
        <v>2.3770000000000007</v>
      </c>
      <c r="G11" s="4"/>
      <c r="H11" s="5">
        <f t="shared" si="0"/>
        <v>2.3186782825012244</v>
      </c>
      <c r="I11" s="4"/>
      <c r="J11" s="4"/>
    </row>
    <row r="12" spans="1:10" ht="15.4" x14ac:dyDescent="0.45">
      <c r="A12" s="3" t="s">
        <v>20</v>
      </c>
      <c r="B12" s="5">
        <f>VLOOKUP(A12,'2015'!A:L,12,0)</f>
        <v>2.2664599999999999</v>
      </c>
      <c r="C12" s="5">
        <f>VLOOKUP($A12,'2016'!A:M,13,0)</f>
        <v>2.5465</v>
      </c>
      <c r="D12" s="5">
        <f>VLOOKUP($A12,'2017'!A:N,12,0)</f>
        <v>2.0652108192443799</v>
      </c>
      <c r="E12" s="5">
        <f>VLOOKUP($A12,'2018'!A:U,10,0)</f>
        <v>2.4409999999999998</v>
      </c>
      <c r="F12" s="5">
        <f>VLOOKUP($A12,'2019'!A:S,10,0)</f>
        <v>2.093</v>
      </c>
      <c r="G12" s="4"/>
      <c r="H12" s="5">
        <f t="shared" si="0"/>
        <v>2.1467081638488708</v>
      </c>
      <c r="I12" s="4"/>
      <c r="J12" s="4"/>
    </row>
    <row r="13" spans="1:10" ht="15.4" x14ac:dyDescent="0.45">
      <c r="A13" s="3" t="s">
        <v>23</v>
      </c>
      <c r="B13" s="5">
        <f>VLOOKUP(A13,'2015'!A:L,12,0)</f>
        <v>3.1772800000000001</v>
      </c>
      <c r="C13" s="5">
        <f>VLOOKUP($A13,'2016'!A:M,13,0)</f>
        <v>3.35168</v>
      </c>
      <c r="D13" s="5">
        <f>VLOOKUP($A13,'2017'!A:N,12,0)</f>
        <v>2.8986392021179199</v>
      </c>
      <c r="E13" s="5">
        <f>VLOOKUP($A13,'2018'!A:U,10,0)</f>
        <v>3.0110000000000001</v>
      </c>
      <c r="F13" s="5">
        <f>VLOOKUP($A13,'2019'!A:S,10,0)</f>
        <v>2.9339999999999993</v>
      </c>
      <c r="G13" s="4"/>
      <c r="H13" s="5">
        <f t="shared" si="0"/>
        <v>2.8263478404235798</v>
      </c>
      <c r="I13" s="4"/>
      <c r="J13" s="4"/>
    </row>
    <row r="14" spans="1:10" ht="15.4" x14ac:dyDescent="0.45">
      <c r="A14" s="3" t="s">
        <v>21</v>
      </c>
      <c r="B14" s="5">
        <f>VLOOKUP(A14,'2015'!A:L,12,0)</f>
        <v>3.0885400000000001</v>
      </c>
      <c r="C14" s="5">
        <f>VLOOKUP($A14,'2016'!A:M,13,0)</f>
        <v>3.3102900000000002</v>
      </c>
      <c r="D14" s="5">
        <f>VLOOKUP($A14,'2017'!A:N,12,0)</f>
        <v>2.80175733566284</v>
      </c>
      <c r="E14" s="5">
        <f>VLOOKUP($A14,'2018'!A:U,10,0)</f>
        <v>2.1840000000000002</v>
      </c>
      <c r="F14" s="5">
        <f>VLOOKUP($A14,'2019'!A:S,10,0)</f>
        <v>2.665</v>
      </c>
      <c r="G14" s="4"/>
      <c r="H14" s="5">
        <f t="shared" si="0"/>
        <v>2.2179064671325364</v>
      </c>
      <c r="I14" s="4"/>
      <c r="J14" s="4"/>
    </row>
    <row r="15" spans="1:10" ht="15.4" x14ac:dyDescent="0.45">
      <c r="A15" s="3" t="s">
        <v>29</v>
      </c>
      <c r="B15" s="5">
        <f>VLOOKUP(A15,'2015'!A:L,12,0)</f>
        <v>1.9696100000000001</v>
      </c>
      <c r="C15" s="5">
        <f>VLOOKUP($A15,'2016'!A:M,13,0)</f>
        <v>2.1105499999999999</v>
      </c>
      <c r="D15" s="5">
        <f>VLOOKUP($A15,'2017'!A:N,12,0)</f>
        <v>1.61951208114624</v>
      </c>
      <c r="E15" s="5">
        <f>VLOOKUP($A15,'2018'!A:U,10,0)</f>
        <v>2.09</v>
      </c>
      <c r="F15" s="5">
        <f>VLOOKUP($A15,'2019'!A:S,10,0)</f>
        <v>1.9540000000000006</v>
      </c>
      <c r="G15" s="4"/>
      <c r="H15" s="5">
        <f t="shared" si="0"/>
        <v>1.9332034162292491</v>
      </c>
      <c r="I15" s="4"/>
      <c r="J15" s="4"/>
    </row>
    <row r="16" spans="1:10" ht="15.4" x14ac:dyDescent="0.45">
      <c r="A16" s="3" t="s">
        <v>33</v>
      </c>
      <c r="B16" s="5">
        <f>VLOOKUP(A16,'2015'!A:L,12,0)</f>
        <v>1.96994</v>
      </c>
      <c r="C16" s="5">
        <f>VLOOKUP($A16,'2016'!A:M,13,0)</f>
        <v>2.1499899999999998</v>
      </c>
      <c r="D16" s="5">
        <f>VLOOKUP($A16,'2017'!A:N,12,0)</f>
        <v>1.7041435241699201</v>
      </c>
      <c r="E16" s="5">
        <f>VLOOKUP($A16,'2018'!A:U,10,0)</f>
        <v>2.899</v>
      </c>
      <c r="F16" s="5">
        <f>VLOOKUP($A16,'2019'!A:S,10,0)</f>
        <v>2.1110000000000007</v>
      </c>
      <c r="G16" s="4"/>
      <c r="H16" s="5">
        <f t="shared" si="0"/>
        <v>2.4761537048339903</v>
      </c>
      <c r="I16" s="4"/>
      <c r="J16" s="4"/>
    </row>
    <row r="17" spans="1:10" ht="15.4" x14ac:dyDescent="0.45">
      <c r="A17" s="3" t="s">
        <v>30</v>
      </c>
      <c r="B17" s="5">
        <f>VLOOKUP(A17,'2015'!A:L,12,0)</f>
        <v>1.9757</v>
      </c>
      <c r="C17" s="5">
        <f>VLOOKUP($A17,'2016'!A:M,13,0)</f>
        <v>2.1598799999999998</v>
      </c>
      <c r="D17" s="5">
        <f>VLOOKUP($A17,'2017'!A:N,12,0)</f>
        <v>1.7738690376281701</v>
      </c>
      <c r="E17" s="5">
        <f>VLOOKUP($A17,'2018'!A:U,10,0)</f>
        <v>2.149</v>
      </c>
      <c r="F17" s="5">
        <f>VLOOKUP($A17,'2019'!A:S,10,0)</f>
        <v>1.8460000000000001</v>
      </c>
      <c r="G17" s="4"/>
      <c r="H17" s="5">
        <f t="shared" si="0"/>
        <v>1.899805807525631</v>
      </c>
      <c r="I17" s="4"/>
      <c r="J17" s="4"/>
    </row>
    <row r="18" spans="1:10" ht="15.4" x14ac:dyDescent="0.45">
      <c r="A18" s="3" t="s">
        <v>39</v>
      </c>
      <c r="B18" s="5">
        <f>VLOOKUP(A18,'2015'!A:L,12,0)</f>
        <v>2.1156899999999998</v>
      </c>
      <c r="C18" s="5">
        <f>VLOOKUP($A18,'2016'!A:M,13,0)</f>
        <v>2.5093100000000002</v>
      </c>
      <c r="D18" s="5">
        <f>VLOOKUP($A18,'2017'!A:N,12,0)</f>
        <v>2.0157699584960902</v>
      </c>
      <c r="E18" s="5">
        <f>VLOOKUP($A18,'2018'!A:U,10,0)</f>
        <v>2.431</v>
      </c>
      <c r="F18" s="5">
        <f>VLOOKUP($A18,'2019'!A:S,10,0)</f>
        <v>2.1500000000000004</v>
      </c>
      <c r="G18" s="4"/>
      <c r="H18" s="5">
        <f t="shared" si="0"/>
        <v>2.2414469916992186</v>
      </c>
      <c r="I18" s="4"/>
      <c r="J18" s="4"/>
    </row>
    <row r="19" spans="1:10" ht="15.4" x14ac:dyDescent="0.45">
      <c r="A19" s="3" t="s">
        <v>31</v>
      </c>
      <c r="B19" s="5">
        <f>VLOOKUP(A19,'2015'!A:L,12,0)</f>
        <v>2.4148399999999999</v>
      </c>
      <c r="C19" s="5">
        <f>VLOOKUP($A19,'2016'!A:M,13,0)</f>
        <v>2.61355</v>
      </c>
      <c r="D19" s="5">
        <f>VLOOKUP($A19,'2017'!A:N,12,0)</f>
        <v>2.1242103576660201</v>
      </c>
      <c r="E19" s="5">
        <f>VLOOKUP($A19,'2018'!A:U,10,0)</f>
        <v>2.4550000000000001</v>
      </c>
      <c r="F19" s="5">
        <f>VLOOKUP($A19,'2019'!A:S,10,0)</f>
        <v>2.234</v>
      </c>
      <c r="G19" s="4"/>
      <c r="H19" s="5">
        <f t="shared" si="0"/>
        <v>2.2122510715332027</v>
      </c>
      <c r="I19" s="4"/>
      <c r="J19" s="4"/>
    </row>
    <row r="20" spans="1:10" ht="15.4" x14ac:dyDescent="0.45">
      <c r="A20" s="3" t="s">
        <v>27</v>
      </c>
      <c r="B20" s="5">
        <f>VLOOKUP(A20,'2015'!A:L,12,0)</f>
        <v>2.5101100000000001</v>
      </c>
      <c r="C20" s="5">
        <f>VLOOKUP($A20,'2016'!A:M,13,0)</f>
        <v>2.7278199999999999</v>
      </c>
      <c r="D20" s="5">
        <f>VLOOKUP($A20,'2017'!A:N,12,0)</f>
        <v>2.2181134223938002</v>
      </c>
      <c r="E20" s="5">
        <f>VLOOKUP($A20,'2018'!A:U,10,0)</f>
        <v>2.36</v>
      </c>
      <c r="F20" s="5">
        <f>VLOOKUP($A20,'2019'!A:S,10,0)</f>
        <v>2.266</v>
      </c>
      <c r="G20" s="4"/>
      <c r="H20" s="5">
        <f t="shared" si="0"/>
        <v>2.1595966844787426</v>
      </c>
      <c r="I20" s="4"/>
      <c r="J20" s="4"/>
    </row>
    <row r="21" spans="1:10" ht="15.4" x14ac:dyDescent="0.45">
      <c r="A21" s="3" t="s">
        <v>44</v>
      </c>
      <c r="B21" s="5">
        <f>VLOOKUP(A21,'2015'!A:L,12,0)</f>
        <v>2.6778200000000001</v>
      </c>
      <c r="C21" s="5">
        <f>VLOOKUP($A21,'2016'!A:M,13,0)</f>
        <v>2.96211</v>
      </c>
      <c r="D21" s="5">
        <f>VLOOKUP($A21,'2017'!A:N,12,0)</f>
        <v>2.4518618583679199</v>
      </c>
      <c r="E21" s="5">
        <f>VLOOKUP($A21,'2018'!A:U,10,0)</f>
        <v>2.528</v>
      </c>
      <c r="F21" s="5">
        <f>VLOOKUP($A21,'2019'!A:S,10,0)</f>
        <v>2.6370000000000005</v>
      </c>
      <c r="G21" s="4"/>
      <c r="H21" s="5">
        <f t="shared" si="0"/>
        <v>2.4966333716735818</v>
      </c>
      <c r="I21" s="4"/>
      <c r="J21" s="4"/>
    </row>
    <row r="22" spans="1:10" ht="15.4" x14ac:dyDescent="0.45">
      <c r="A22" s="3" t="s">
        <v>32</v>
      </c>
      <c r="B22" s="5">
        <f>VLOOKUP(A22,'2015'!A:L,12,0)</f>
        <v>2.24743</v>
      </c>
      <c r="C22" s="5">
        <f>VLOOKUP($A22,'2016'!A:M,13,0)</f>
        <v>2.2150699999999999</v>
      </c>
      <c r="D22" s="5">
        <f>VLOOKUP($A22,'2017'!A:N,12,0)</f>
        <v>1.734703540802</v>
      </c>
      <c r="E22" s="5">
        <f>VLOOKUP($A22,'2018'!A:U,10,0)</f>
        <v>2.5489999999999999</v>
      </c>
      <c r="F22" s="5">
        <f>VLOOKUP($A22,'2019'!A:S,10,0)</f>
        <v>2.1450000000000005</v>
      </c>
      <c r="G22" s="4"/>
      <c r="H22" s="5">
        <f t="shared" si="0"/>
        <v>2.2169617081603974</v>
      </c>
      <c r="I22" s="4"/>
      <c r="J22" s="4"/>
    </row>
    <row r="23" spans="1:10" ht="15.4" x14ac:dyDescent="0.45">
      <c r="A23" s="3" t="s">
        <v>51</v>
      </c>
      <c r="B23" s="5">
        <f>VLOOKUP(A23,'2015'!A:L,12,0)</f>
        <v>1.6488</v>
      </c>
      <c r="C23" s="5">
        <f>VLOOKUP($A23,'2016'!A:M,13,0)</f>
        <v>1.9903200000000001</v>
      </c>
      <c r="D23" s="5">
        <f>VLOOKUP($A23,'2017'!A:N,12,0)</f>
        <v>1.55686283111572</v>
      </c>
      <c r="E23" s="5">
        <f>VLOOKUP($A23,'2018'!A:U,10,0)</f>
        <v>1.927</v>
      </c>
      <c r="F23" s="5">
        <f>VLOOKUP($A23,'2019'!A:S,10,0)</f>
        <v>1.8170000000000002</v>
      </c>
      <c r="G23" s="4"/>
      <c r="H23" s="5">
        <f t="shared" si="0"/>
        <v>1.8699205662231435</v>
      </c>
      <c r="I23" s="4"/>
      <c r="J23" s="4"/>
    </row>
    <row r="24" spans="1:10" ht="15.4" x14ac:dyDescent="0.45">
      <c r="A24" s="3" t="s">
        <v>26</v>
      </c>
      <c r="B24" s="5">
        <f>VLOOKUP(A24,'2015'!A:L,12,0)</f>
        <v>3.6021399999999999</v>
      </c>
      <c r="C24" s="5">
        <f>VLOOKUP($A24,'2016'!A:M,13,0)</f>
        <v>3.5590600000000001</v>
      </c>
      <c r="D24" s="5">
        <f>VLOOKUP($A24,'2017'!A:N,12,0)</f>
        <v>2.8371548652648899</v>
      </c>
      <c r="E24" s="5">
        <f>VLOOKUP($A24,'2018'!A:U,10,0)</f>
        <v>2.8889999999999998</v>
      </c>
      <c r="F24" s="5">
        <f>VLOOKUP($A24,'2019'!A:S,10,0)</f>
        <v>2.7610000000000006</v>
      </c>
      <c r="G24" s="4"/>
      <c r="H24" s="5">
        <f t="shared" si="0"/>
        <v>2.4239689730529221</v>
      </c>
      <c r="I24" s="4"/>
      <c r="J24" s="4"/>
    </row>
    <row r="25" spans="1:10" ht="15.4" x14ac:dyDescent="0.45">
      <c r="A25" s="3" t="s">
        <v>42</v>
      </c>
      <c r="B25" s="5">
        <f>VLOOKUP(A25,'2015'!A:L,12,0)</f>
        <v>2.2112599999999998</v>
      </c>
      <c r="C25" s="5">
        <f>VLOOKUP($A25,'2016'!A:M,13,0)</f>
        <v>2.4744000000000002</v>
      </c>
      <c r="D25" s="5">
        <f>VLOOKUP($A25,'2017'!A:N,12,0)</f>
        <v>2.0059547424316402</v>
      </c>
      <c r="E25" s="5">
        <f>VLOOKUP($A25,'2018'!A:U,10,0)</f>
        <v>2.2040000000000002</v>
      </c>
      <c r="F25" s="5">
        <f>VLOOKUP($A25,'2019'!A:S,10,0)</f>
        <v>2.0209999999999999</v>
      </c>
      <c r="G25" s="4"/>
      <c r="H25" s="5">
        <f t="shared" si="0"/>
        <v>1.9880469484863283</v>
      </c>
      <c r="I25" s="4"/>
      <c r="J25" s="4"/>
    </row>
    <row r="26" spans="1:10" ht="15.4" x14ac:dyDescent="0.45">
      <c r="A26" s="3" t="s">
        <v>52</v>
      </c>
      <c r="B26" s="5">
        <f>VLOOKUP(A26,'2015'!A:L,12,0)</f>
        <v>2.3232300000000001</v>
      </c>
      <c r="C26" s="5">
        <f>VLOOKUP($A26,'2016'!A:M,13,0)</f>
        <v>2.6152299999999999</v>
      </c>
      <c r="D26" s="5">
        <f>VLOOKUP($A26,'2017'!A:N,12,0)</f>
        <v>2.1266074180603001</v>
      </c>
      <c r="E26" s="5">
        <f>VLOOKUP($A26,'2018'!A:U,10,0)</f>
        <v>2.214</v>
      </c>
      <c r="F26" s="5">
        <f>VLOOKUP($A26,'2019'!A:S,10,0)</f>
        <v>2.0439999999999987</v>
      </c>
      <c r="G26" s="4"/>
      <c r="H26" s="5">
        <f t="shared" si="0"/>
        <v>1.9767064836120767</v>
      </c>
      <c r="I26" s="4"/>
      <c r="J26" s="4"/>
    </row>
    <row r="27" spans="1:10" ht="15.4" x14ac:dyDescent="0.45">
      <c r="A27" s="3" t="s">
        <v>40</v>
      </c>
      <c r="B27" s="5">
        <f>VLOOKUP(A27,'2015'!A:L,12,0)</f>
        <v>2.6758500000000001</v>
      </c>
      <c r="C27" s="5">
        <f>VLOOKUP($A27,'2016'!A:M,13,0)</f>
        <v>2.95505</v>
      </c>
      <c r="D27" s="5">
        <f>VLOOKUP($A27,'2017'!A:N,12,0)</f>
        <v>2.5095858573913601</v>
      </c>
      <c r="E27" s="5">
        <f>VLOOKUP($A27,'2018'!A:U,10,0)</f>
        <v>2.5779999999999998</v>
      </c>
      <c r="F27" s="5">
        <f>VLOOKUP($A27,'2019'!A:S,10,0)</f>
        <v>2.3960000000000008</v>
      </c>
      <c r="G27" s="4"/>
      <c r="H27" s="5">
        <f t="shared" si="0"/>
        <v>2.3418721714782862</v>
      </c>
      <c r="I27" s="4"/>
      <c r="J27" s="4"/>
    </row>
    <row r="28" spans="1:10" ht="15.4" x14ac:dyDescent="0.45">
      <c r="A28" s="3" t="s">
        <v>58</v>
      </c>
      <c r="B28" s="5">
        <f>VLOOKUP(A28,'2015'!A:L,12,0)</f>
        <v>2.74255</v>
      </c>
      <c r="C28" s="5">
        <f>VLOOKUP($A28,'2016'!A:M,13,0)</f>
        <v>3.1986300000000001</v>
      </c>
      <c r="D28" s="5">
        <f>VLOOKUP($A28,'2017'!A:N,12,0)</f>
        <v>2.8938910961151101</v>
      </c>
      <c r="E28" s="5">
        <f>VLOOKUP($A28,'2018'!A:U,10,0)</f>
        <v>2.9420000000000002</v>
      </c>
      <c r="F28" s="5">
        <f>VLOOKUP($A28,'2019'!A:S,10,0)</f>
        <v>2.8330000000000002</v>
      </c>
      <c r="G28" s="4"/>
      <c r="H28" s="5">
        <f t="shared" si="0"/>
        <v>2.8992952192230206</v>
      </c>
      <c r="I28" s="4"/>
      <c r="J28" s="4"/>
    </row>
    <row r="29" spans="1:10" ht="15.4" x14ac:dyDescent="0.45">
      <c r="A29" s="3" t="s">
        <v>49</v>
      </c>
      <c r="B29" s="5">
        <f>VLOOKUP(A29,'2015'!A:L,12,0)</f>
        <v>2.43872</v>
      </c>
      <c r="C29" s="5">
        <f>VLOOKUP($A29,'2016'!A:M,13,0)</f>
        <v>2.6148199999999999</v>
      </c>
      <c r="D29" s="5">
        <f>VLOOKUP($A29,'2017'!A:N,12,0)</f>
        <v>2.0654296875</v>
      </c>
      <c r="E29" s="5">
        <f>VLOOKUP($A29,'2018'!A:U,10,0)</f>
        <v>2.4209999999999998</v>
      </c>
      <c r="F29" s="5">
        <f>VLOOKUP($A29,'2019'!A:S,10,0)</f>
        <v>2.1690000000000005</v>
      </c>
      <c r="G29" s="4"/>
      <c r="H29" s="5">
        <f t="shared" si="0"/>
        <v>2.1218159375000027</v>
      </c>
      <c r="I29" s="4"/>
      <c r="J29" s="4"/>
    </row>
    <row r="30" spans="1:10" ht="15.4" x14ac:dyDescent="0.45">
      <c r="A30" s="3" t="s">
        <v>41</v>
      </c>
      <c r="B30" s="5">
        <f>VLOOKUP(A30,'2015'!A:L,12,0)</f>
        <v>1.55674</v>
      </c>
      <c r="C30" s="5">
        <f>VLOOKUP($A30,'2016'!A:M,13,0)</f>
        <v>1.5822400000000001</v>
      </c>
      <c r="D30" s="5">
        <f>VLOOKUP($A30,'2017'!A:N,12,0)</f>
        <v>1.1454644203186</v>
      </c>
      <c r="E30" s="5">
        <f>VLOOKUP($A30,'2018'!A:U,10,0)</f>
        <v>1.764</v>
      </c>
      <c r="F30" s="5">
        <f>VLOOKUP($A30,'2019'!A:S,10,0)</f>
        <v>1.5640000000000001</v>
      </c>
      <c r="G30" s="4"/>
      <c r="H30" s="5">
        <f t="shared" si="0"/>
        <v>1.5813728840637182</v>
      </c>
      <c r="I30" s="4"/>
      <c r="J30" s="4"/>
    </row>
    <row r="31" spans="1:10" ht="15.4" x14ac:dyDescent="0.45">
      <c r="A31" s="3" t="s">
        <v>50</v>
      </c>
      <c r="B31" s="5">
        <f>VLOOKUP(A31,'2015'!A:L,12,0)</f>
        <v>2.1236700000000002</v>
      </c>
      <c r="C31" s="5">
        <f>VLOOKUP($A31,'2016'!A:M,13,0)</f>
        <v>2.39663</v>
      </c>
      <c r="D31" s="5">
        <f>VLOOKUP($A31,'2017'!A:N,12,0)</f>
        <v>1.92775774002075</v>
      </c>
      <c r="E31" s="5">
        <f>VLOOKUP($A31,'2018'!A:U,10,0)</f>
        <v>1.9650000000000001</v>
      </c>
      <c r="F31" s="5">
        <f>VLOOKUP($A31,'2019'!A:S,10,0)</f>
        <v>1.9280000000000008</v>
      </c>
      <c r="G31" s="4"/>
      <c r="H31" s="5">
        <f t="shared" si="0"/>
        <v>1.8213205480041381</v>
      </c>
      <c r="I31" s="4"/>
      <c r="J31" s="4"/>
    </row>
    <row r="32" spans="1:10" ht="15.4" x14ac:dyDescent="0.45">
      <c r="A32" s="3" t="s">
        <v>38</v>
      </c>
      <c r="B32" s="5">
        <f>VLOOKUP(A32,'2015'!A:L,12,0)</f>
        <v>2.8484799999999999</v>
      </c>
      <c r="C32" s="5">
        <f>VLOOKUP($A32,'2016'!A:M,13,0)</f>
        <v>3.0055900000000002</v>
      </c>
      <c r="D32" s="5">
        <f>VLOOKUP($A32,'2017'!A:N,12,0)</f>
        <v>2.30719995498657</v>
      </c>
      <c r="E32" s="5">
        <f>VLOOKUP($A32,'2018'!A:U,10,0)</f>
        <v>2.399</v>
      </c>
      <c r="F32" s="5">
        <f>VLOOKUP($A32,'2019'!A:S,10,0)</f>
        <v>2.1409999999999991</v>
      </c>
      <c r="G32" s="4"/>
      <c r="H32" s="5">
        <f t="shared" si="0"/>
        <v>1.9337889909973001</v>
      </c>
      <c r="I32" s="4"/>
      <c r="J32" s="4"/>
    </row>
    <row r="33" spans="1:10" ht="15.4" x14ac:dyDescent="0.45">
      <c r="A33" s="3" t="s">
        <v>28</v>
      </c>
      <c r="B33" s="5">
        <f>VLOOKUP(A33,'2015'!A:L,12,0)</f>
        <v>3.2600099999999999</v>
      </c>
      <c r="C33" s="5">
        <f>VLOOKUP($A33,'2016'!A:M,13,0)</f>
        <v>3.5073300000000001</v>
      </c>
      <c r="D33" s="5">
        <f>VLOOKUP($A33,'2017'!A:N,12,0)</f>
        <v>2.7692670822143599</v>
      </c>
      <c r="E33" s="5">
        <f>VLOOKUP($A33,'2018'!A:U,10,0)</f>
        <v>2.681</v>
      </c>
      <c r="F33" s="5">
        <f>VLOOKUP($A33,'2019'!A:S,10,0)</f>
        <v>2.4799999999999995</v>
      </c>
      <c r="G33" s="4"/>
      <c r="H33" s="5">
        <f t="shared" si="0"/>
        <v>2.2236164164428374</v>
      </c>
      <c r="I33" s="4"/>
      <c r="J33" s="4"/>
    </row>
    <row r="34" spans="1:10" ht="15.4" x14ac:dyDescent="0.45">
      <c r="A34" s="3" t="s">
        <v>46</v>
      </c>
      <c r="B34" s="5">
        <f>VLOOKUP(A34,'2015'!A:L,12,0)</f>
        <v>2.3214199999999998</v>
      </c>
      <c r="C34" s="5">
        <f>VLOOKUP($A34,'2016'!A:M,13,0)</f>
        <v>2.6713900000000002</v>
      </c>
      <c r="D34" s="5">
        <f>VLOOKUP($A34,'2017'!A:N,12,0)</f>
        <v>2.1724095344543501</v>
      </c>
      <c r="E34" s="5">
        <f>VLOOKUP($A34,'2018'!A:U,10,0)</f>
        <v>2.3010000000000002</v>
      </c>
      <c r="F34" s="5">
        <f>VLOOKUP($A34,'2019'!A:S,10,0)</f>
        <v>2.0129999999999999</v>
      </c>
      <c r="G34" s="4"/>
      <c r="H34" s="5">
        <f t="shared" si="0"/>
        <v>1.9996749068908457</v>
      </c>
      <c r="I34" s="4"/>
      <c r="J34" s="4"/>
    </row>
    <row r="35" spans="1:10" ht="15.4" x14ac:dyDescent="0.45">
      <c r="A35" s="3" t="s">
        <v>36</v>
      </c>
      <c r="B35" s="5">
        <f>VLOOKUP(A35,'2015'!A:L,12,0)</f>
        <v>1.8850100000000001</v>
      </c>
      <c r="C35" s="5">
        <f>VLOOKUP($A35,'2016'!A:M,13,0)</f>
        <v>1.9937499999999999</v>
      </c>
      <c r="D35" s="5">
        <f>VLOOKUP($A35,'2017'!A:N,12,0)</f>
        <v>1.2163619995117201</v>
      </c>
      <c r="E35" s="5">
        <f>VLOOKUP($A35,'2018'!A:U,10,0)</f>
        <v>1.4630000000000001</v>
      </c>
      <c r="F35" s="5">
        <f>VLOOKUP($A35,'2019'!A:S,10,0)</f>
        <v>0.80599999999999916</v>
      </c>
      <c r="G35" s="4"/>
      <c r="H35" s="5">
        <f t="shared" si="0"/>
        <v>0.66619339990234039</v>
      </c>
      <c r="I35" s="4"/>
      <c r="J35" s="4"/>
    </row>
    <row r="36" spans="1:10" ht="15.4" x14ac:dyDescent="0.45">
      <c r="A36" s="3" t="s">
        <v>57</v>
      </c>
      <c r="B36" s="5">
        <f>VLOOKUP(A36,'2015'!A:L,12,0)</f>
        <v>3.0350000000000001</v>
      </c>
      <c r="C36" s="5">
        <f>VLOOKUP($A36,'2016'!A:M,13,0)</f>
        <v>3.2213400000000001</v>
      </c>
      <c r="D36" s="5">
        <f>VLOOKUP($A36,'2017'!A:N,12,0)</f>
        <v>2.7145938873290998</v>
      </c>
      <c r="E36" s="5">
        <f>VLOOKUP($A36,'2018'!A:U,10,0)</f>
        <v>2.9649999999999999</v>
      </c>
      <c r="F36" s="5">
        <f>VLOOKUP($A36,'2019'!A:S,10,0)</f>
        <v>2.831</v>
      </c>
      <c r="G36" s="4"/>
      <c r="H36" s="5">
        <f t="shared" si="0"/>
        <v>2.7540847774658346</v>
      </c>
      <c r="I36" s="4"/>
      <c r="J36" s="4"/>
    </row>
    <row r="37" spans="1:10" ht="15.4" x14ac:dyDescent="0.45">
      <c r="A37" s="3" t="s">
        <v>65</v>
      </c>
      <c r="B37" s="5">
        <f>VLOOKUP(A37,'2015'!A:L,12,0)</f>
        <v>2.0251800000000002</v>
      </c>
      <c r="C37" s="5">
        <f>VLOOKUP($A37,'2016'!A:M,13,0)</f>
        <v>2.34918</v>
      </c>
      <c r="D37" s="5">
        <f>VLOOKUP($A37,'2017'!A:N,12,0)</f>
        <v>1.8133120536804199</v>
      </c>
      <c r="E37" s="5">
        <f>VLOOKUP($A37,'2018'!A:U,10,0)</f>
        <v>1.871</v>
      </c>
      <c r="F37" s="5">
        <f>VLOOKUP($A37,'2019'!A:S,10,0)</f>
        <v>1.9829999999999997</v>
      </c>
      <c r="G37" s="4"/>
      <c r="H37" s="5">
        <f t="shared" si="0"/>
        <v>1.839572410736082</v>
      </c>
      <c r="I37" s="4"/>
      <c r="J37" s="4"/>
    </row>
    <row r="38" spans="1:10" ht="15.4" x14ac:dyDescent="0.45">
      <c r="A38" s="3" t="s">
        <v>64</v>
      </c>
      <c r="B38" s="5">
        <f>VLOOKUP(A38,'2015'!A:L,12,0)</f>
        <v>1.73797</v>
      </c>
      <c r="C38" s="5">
        <f>VLOOKUP($A38,'2016'!A:M,13,0)</f>
        <v>2.2740499999999999</v>
      </c>
      <c r="D38" s="5">
        <f>VLOOKUP($A38,'2017'!A:N,12,0)</f>
        <v>1.65614938735962</v>
      </c>
      <c r="E38" s="5">
        <f>VLOOKUP($A38,'2018'!A:U,10,0)</f>
        <v>1.8660000000000001</v>
      </c>
      <c r="F38" s="5">
        <f>VLOOKUP($A38,'2019'!A:S,10,0)</f>
        <v>1.6969999999999992</v>
      </c>
      <c r="G38" s="4"/>
      <c r="H38" s="5">
        <f t="shared" si="0"/>
        <v>1.6992368774719182</v>
      </c>
      <c r="I38" s="4"/>
      <c r="J38" s="4"/>
    </row>
    <row r="39" spans="1:10" ht="15.4" x14ac:dyDescent="0.45">
      <c r="A39" s="3" t="s">
        <v>60</v>
      </c>
      <c r="B39" s="5">
        <f>VLOOKUP(A39,'2015'!A:L,12,0)</f>
        <v>2.2463899999999999</v>
      </c>
      <c r="C39" s="5">
        <f>VLOOKUP($A39,'2016'!A:M,13,0)</f>
        <v>2.6106500000000001</v>
      </c>
      <c r="D39" s="5">
        <f>VLOOKUP($A39,'2017'!A:N,12,0)</f>
        <v>2.0977766513824498</v>
      </c>
      <c r="E39" s="5">
        <f>VLOOKUP($A39,'2018'!A:U,10,0)</f>
        <v>2.1779999999999999</v>
      </c>
      <c r="F39" s="5">
        <f>VLOOKUP($A39,'2019'!A:S,10,0)</f>
        <v>2.0979999999999999</v>
      </c>
      <c r="G39" s="4"/>
      <c r="H39" s="5">
        <f t="shared" si="0"/>
        <v>2.0273343302764886</v>
      </c>
      <c r="I39" s="4"/>
      <c r="J39" s="4"/>
    </row>
    <row r="40" spans="1:10" ht="15.4" x14ac:dyDescent="0.45">
      <c r="A40" s="3" t="s">
        <v>75</v>
      </c>
      <c r="B40" s="5">
        <f>VLOOKUP(A40,'2015'!A:L,12,0)</f>
        <v>1.86565</v>
      </c>
      <c r="C40" s="5">
        <f>VLOOKUP($A40,'2016'!A:M,13,0)</f>
        <v>2.2003499999999998</v>
      </c>
      <c r="D40" s="5">
        <f>VLOOKUP($A40,'2017'!A:N,12,0)</f>
        <v>1.79772281646729</v>
      </c>
      <c r="E40" s="5">
        <f>VLOOKUP($A40,'2018'!A:U,10,0)</f>
        <v>2.0640000000000001</v>
      </c>
      <c r="F40" s="5">
        <f>VLOOKUP($A40,'2019'!A:S,10,0)</f>
        <v>2.0040000000000004</v>
      </c>
      <c r="G40" s="4"/>
      <c r="H40" s="5">
        <f t="shared" si="0"/>
        <v>2.02844956329346</v>
      </c>
      <c r="I40" s="4"/>
      <c r="J40" s="4"/>
    </row>
    <row r="41" spans="1:10" ht="15.4" x14ac:dyDescent="0.45">
      <c r="A41" s="3" t="s">
        <v>59</v>
      </c>
      <c r="B41" s="5">
        <f>VLOOKUP(A41,'2015'!A:L,12,0)</f>
        <v>2.2374100000000001</v>
      </c>
      <c r="C41" s="5">
        <f>VLOOKUP($A41,'2016'!A:M,13,0)</f>
        <v>2.3463799999999999</v>
      </c>
      <c r="D41" s="5">
        <f>VLOOKUP($A41,'2017'!A:N,12,0)</f>
        <v>1.8169136047363299</v>
      </c>
      <c r="E41" s="5">
        <f>VLOOKUP($A41,'2018'!A:U,10,0)</f>
        <v>2.1360000000000001</v>
      </c>
      <c r="F41" s="5">
        <f>VLOOKUP($A41,'2019'!A:S,10,0)</f>
        <v>1.9509999999999996</v>
      </c>
      <c r="G41" s="4"/>
      <c r="H41" s="5">
        <f t="shared" si="0"/>
        <v>1.8625807209472782</v>
      </c>
      <c r="I41" s="4"/>
      <c r="J41" s="4"/>
    </row>
    <row r="42" spans="1:10" ht="15.4" x14ac:dyDescent="0.45">
      <c r="A42" s="3" t="s">
        <v>71</v>
      </c>
      <c r="B42" s="5">
        <f>VLOOKUP(A42,'2015'!A:L,12,0)</f>
        <v>2.4464899999999998</v>
      </c>
      <c r="C42" s="5">
        <f>VLOOKUP($A42,'2016'!A:M,13,0)</f>
        <v>2.6052499999999998</v>
      </c>
      <c r="D42" s="5">
        <f>VLOOKUP($A42,'2017'!A:N,12,0)</f>
        <v>2.2284405231475799</v>
      </c>
      <c r="E42" s="5">
        <f>VLOOKUP($A42,'2018'!A:U,10,0)</f>
        <v>2.1360000000000001</v>
      </c>
      <c r="F42" s="5">
        <f>VLOOKUP($A42,'2019'!A:S,10,0)</f>
        <v>2.202</v>
      </c>
      <c r="G42" s="4"/>
      <c r="H42" s="5">
        <f t="shared" si="0"/>
        <v>2.0361671046294987</v>
      </c>
      <c r="I42" s="4"/>
      <c r="J42" s="4"/>
    </row>
    <row r="43" spans="1:10" ht="15.4" x14ac:dyDescent="0.45">
      <c r="A43" s="3" t="s">
        <v>47</v>
      </c>
      <c r="B43" s="5">
        <f>VLOOKUP(A43,'2015'!A:L,12,0)</f>
        <v>2.85737</v>
      </c>
      <c r="C43" s="5">
        <f>VLOOKUP($A43,'2016'!A:M,13,0)</f>
        <v>3.1747100000000001</v>
      </c>
      <c r="D43" s="5">
        <f>VLOOKUP($A43,'2017'!A:N,12,0)</f>
        <v>2.6160681247711199</v>
      </c>
      <c r="E43" s="5">
        <f>VLOOKUP($A43,'2018'!A:U,10,0)</f>
        <v>2.5960000000000001</v>
      </c>
      <c r="F43" s="5">
        <f>VLOOKUP($A43,'2019'!A:S,10,0)</f>
        <v>2.2860000000000005</v>
      </c>
      <c r="G43" s="4"/>
      <c r="H43" s="5">
        <f t="shared" si="0"/>
        <v>2.1895946249542249</v>
      </c>
      <c r="I43" s="4"/>
      <c r="J43" s="4"/>
    </row>
    <row r="44" spans="1:10" ht="15.4" x14ac:dyDescent="0.45">
      <c r="A44" s="3" t="s">
        <v>70</v>
      </c>
      <c r="B44" s="5">
        <f>VLOOKUP(A44,'2015'!A:L,12,0)</f>
        <v>1.6158300000000001</v>
      </c>
      <c r="C44" s="5">
        <f>VLOOKUP($A44,'2016'!A:M,13,0)</f>
        <v>1.79522</v>
      </c>
      <c r="D44" s="5">
        <f>VLOOKUP($A44,'2017'!A:N,12,0)</f>
        <v>1.3133172988891599</v>
      </c>
      <c r="E44" s="5">
        <f>VLOOKUP($A44,'2018'!A:U,10,0)</f>
        <v>1.5740000000000001</v>
      </c>
      <c r="F44" s="5">
        <f>VLOOKUP($A44,'2019'!A:S,10,0)</f>
        <v>1.6190000000000007</v>
      </c>
      <c r="G44" s="4"/>
      <c r="H44" s="5">
        <f t="shared" si="0"/>
        <v>1.5190094597778412</v>
      </c>
      <c r="I44" s="4"/>
      <c r="J44" s="4"/>
    </row>
    <row r="45" spans="1:10" ht="15.4" x14ac:dyDescent="0.45">
      <c r="A45" s="3" t="s">
        <v>72</v>
      </c>
      <c r="B45" s="5">
        <f>VLOOKUP(A45,'2015'!A:L,12,0)</f>
        <v>2.3240699999999999</v>
      </c>
      <c r="C45" s="5">
        <f>VLOOKUP($A45,'2016'!A:M,13,0)</f>
        <v>2.8242799999999999</v>
      </c>
      <c r="D45" s="5">
        <f>VLOOKUP($A45,'2017'!A:N,12,0)</f>
        <v>2.5139305591583301</v>
      </c>
      <c r="E45" s="5">
        <f>VLOOKUP($A45,'2018'!A:U,10,0)</f>
        <v>2.7189999999999999</v>
      </c>
      <c r="F45" s="5">
        <f>VLOOKUP($A45,'2019'!A:S,10,0)</f>
        <v>2.4889999999999999</v>
      </c>
      <c r="G45" s="4"/>
      <c r="H45" s="5">
        <f t="shared" si="0"/>
        <v>2.6414301118316672</v>
      </c>
      <c r="I45" s="4"/>
      <c r="J45" s="4"/>
    </row>
    <row r="46" spans="1:10" ht="15.4" x14ac:dyDescent="0.45">
      <c r="A46" s="3" t="s">
        <v>84</v>
      </c>
      <c r="B46" s="5">
        <f>VLOOKUP(A46,'2015'!A:L,12,0)</f>
        <v>2.76579</v>
      </c>
      <c r="C46" s="5">
        <f>VLOOKUP($A46,'2016'!A:M,13,0)</f>
        <v>2.8099799999999999</v>
      </c>
      <c r="D46" s="5">
        <f>VLOOKUP($A46,'2017'!A:N,12,0)</f>
        <v>2.0105407238006601</v>
      </c>
      <c r="E46" s="5">
        <f>VLOOKUP($A46,'2018'!A:U,10,0)</f>
        <v>2.2770000000000001</v>
      </c>
      <c r="F46" s="5">
        <f>VLOOKUP($A46,'2019'!A:S,10,0)</f>
        <v>2.4710000000000001</v>
      </c>
      <c r="G46" s="4"/>
      <c r="H46" s="5">
        <f t="shared" si="0"/>
        <v>2.130094144760136</v>
      </c>
      <c r="I46" s="4"/>
      <c r="J46" s="4"/>
    </row>
    <row r="47" spans="1:10" ht="15.4" x14ac:dyDescent="0.45">
      <c r="A47" s="3" t="s">
        <v>43</v>
      </c>
      <c r="B47" s="5">
        <f>VLOOKUP(A47,'2015'!A:L,12,0)</f>
        <v>2.8359999999999999</v>
      </c>
      <c r="C47" s="5">
        <f>VLOOKUP($A47,'2016'!A:M,13,0)</f>
        <v>3.1298499999999998</v>
      </c>
      <c r="D47" s="5">
        <f>VLOOKUP($A47,'2017'!A:N,12,0)</f>
        <v>2.6140053272247301</v>
      </c>
      <c r="E47" s="5">
        <f>VLOOKUP($A47,'2018'!A:U,10,0)</f>
        <v>2.4710000000000001</v>
      </c>
      <c r="F47" s="5">
        <f>VLOOKUP($A47,'2019'!A:S,10,0)</f>
        <v>2.0940000000000003</v>
      </c>
      <c r="G47" s="4"/>
      <c r="H47" s="5">
        <f t="shared" si="0"/>
        <v>1.9861160654449463</v>
      </c>
      <c r="I47" s="4"/>
      <c r="J47" s="4"/>
    </row>
    <row r="48" spans="1:10" ht="15.4" x14ac:dyDescent="0.45">
      <c r="A48" s="3" t="s">
        <v>103</v>
      </c>
      <c r="B48" s="5">
        <f>VLOOKUP(A48,'2015'!A:L,12,0)</f>
        <v>1.93129</v>
      </c>
      <c r="C48" s="5">
        <f>VLOOKUP($A48,'2016'!A:M,13,0)</f>
        <v>2.4518399999999998</v>
      </c>
      <c r="D48" s="5">
        <f>VLOOKUP($A48,'2017'!A:N,12,0)</f>
        <v>2.1768314838409402</v>
      </c>
      <c r="E48" s="5">
        <f>VLOOKUP($A48,'2018'!A:U,10,0)</f>
        <v>2.2679999999999998</v>
      </c>
      <c r="F48" s="5">
        <f>VLOOKUP($A48,'2019'!A:S,10,0)</f>
        <v>2.3009999999999997</v>
      </c>
      <c r="G48" s="4"/>
      <c r="H48" s="5">
        <f t="shared" si="0"/>
        <v>2.3924662967681911</v>
      </c>
      <c r="I48" s="4"/>
      <c r="J48" s="4"/>
    </row>
    <row r="49" spans="1:10" ht="15.4" x14ac:dyDescent="0.45">
      <c r="A49" s="3" t="s">
        <v>82</v>
      </c>
      <c r="B49" s="5">
        <f>VLOOKUP(A49,'2015'!A:L,12,0)</f>
        <v>1.88931</v>
      </c>
      <c r="C49" s="5">
        <f>VLOOKUP($A49,'2016'!A:M,13,0)</f>
        <v>2.0449700000000002</v>
      </c>
      <c r="D49" s="5">
        <f>VLOOKUP($A49,'2017'!A:N,12,0)</f>
        <v>1.62124919891357</v>
      </c>
      <c r="E49" s="5">
        <f>VLOOKUP($A49,'2018'!A:U,10,0)</f>
        <v>1.8080000000000001</v>
      </c>
      <c r="F49" s="5">
        <f>VLOOKUP($A49,'2019'!A:S,10,0)</f>
        <v>1.8810000000000002</v>
      </c>
      <c r="G49" s="4"/>
      <c r="H49" s="5">
        <f t="shared" si="0"/>
        <v>1.7728288397827114</v>
      </c>
      <c r="I49" s="4"/>
      <c r="J49" s="4"/>
    </row>
    <row r="50" spans="1:10" ht="15.4" x14ac:dyDescent="0.45">
      <c r="A50" s="3" t="s">
        <v>63</v>
      </c>
      <c r="B50" s="5">
        <f>VLOOKUP(A50,'2015'!A:L,12,0)</f>
        <v>2.5394199999999998</v>
      </c>
      <c r="C50" s="5">
        <f>VLOOKUP($A50,'2016'!A:M,13,0)</f>
        <v>2.77366</v>
      </c>
      <c r="D50" s="5">
        <f>VLOOKUP($A50,'2017'!A:N,12,0)</f>
        <v>2.2903525829315199</v>
      </c>
      <c r="E50" s="5">
        <f>VLOOKUP($A50,'2018'!A:U,10,0)</f>
        <v>2.3479999999999999</v>
      </c>
      <c r="F50" s="5">
        <f>VLOOKUP($A50,'2019'!A:S,10,0)</f>
        <v>2.2249999999999996</v>
      </c>
      <c r="G50" s="4"/>
      <c r="H50" s="5">
        <f t="shared" si="0"/>
        <v>2.1189365165863023</v>
      </c>
      <c r="I50" s="4"/>
      <c r="J50" s="4"/>
    </row>
    <row r="51" spans="1:10" ht="15.4" x14ac:dyDescent="0.45">
      <c r="A51" s="3" t="s">
        <v>54</v>
      </c>
      <c r="B51" s="5">
        <f>VLOOKUP(A51,'2015'!A:L,12,0)</f>
        <v>1.8763399999999999</v>
      </c>
      <c r="C51" s="5">
        <f>VLOOKUP($A51,'2016'!A:M,13,0)</f>
        <v>2.28085</v>
      </c>
      <c r="D51" s="5">
        <f>VLOOKUP($A51,'2017'!A:N,12,0)</f>
        <v>1.64042520523071</v>
      </c>
      <c r="E51" s="5">
        <f>VLOOKUP($A51,'2018'!A:U,10,0)</f>
        <v>1.9119999999999999</v>
      </c>
      <c r="F51" s="5">
        <f>VLOOKUP($A51,'2019'!A:S,10,0)</f>
        <v>1.661999999999999</v>
      </c>
      <c r="G51" s="4"/>
      <c r="H51" s="5">
        <f t="shared" si="0"/>
        <v>1.6350640410461779</v>
      </c>
      <c r="I51" s="4"/>
      <c r="J51" s="4"/>
    </row>
    <row r="52" spans="1:10" ht="15.4" x14ac:dyDescent="0.45">
      <c r="A52" s="3" t="s">
        <v>48</v>
      </c>
      <c r="B52" s="5">
        <f>VLOOKUP(A52,'2015'!A:L,12,0)</f>
        <v>2.3194499999999998</v>
      </c>
      <c r="C52" s="5">
        <f>VLOOKUP($A52,'2016'!A:M,13,0)</f>
        <v>2.5796000000000001</v>
      </c>
      <c r="D52" s="5">
        <f>VLOOKUP($A52,'2017'!A:N,12,0)</f>
        <v>2.0395083427429199</v>
      </c>
      <c r="E52" s="5">
        <f>VLOOKUP($A52,'2018'!A:U,10,0)</f>
        <v>1.931</v>
      </c>
      <c r="F52" s="5">
        <f>VLOOKUP($A52,'2019'!A:S,10,0)</f>
        <v>1.777000000000001</v>
      </c>
      <c r="G52" s="4"/>
      <c r="H52" s="5">
        <f t="shared" si="0"/>
        <v>1.6092616685485837</v>
      </c>
      <c r="I52" s="4"/>
      <c r="J52" s="4"/>
    </row>
    <row r="53" spans="1:10" ht="15.4" x14ac:dyDescent="0.45">
      <c r="A53" s="3" t="s">
        <v>106</v>
      </c>
      <c r="B53" s="5">
        <f>VLOOKUP(A53,'2015'!A:L,12,0)</f>
        <v>1.62215</v>
      </c>
      <c r="C53" s="5">
        <f>VLOOKUP($A53,'2016'!A:M,13,0)</f>
        <v>2.2085900000000001</v>
      </c>
      <c r="D53" s="5">
        <f>VLOOKUP($A53,'2017'!A:N,12,0)</f>
        <v>1.9936552047729501</v>
      </c>
      <c r="E53" s="5">
        <f>VLOOKUP($A53,'2018'!A:U,10,0)</f>
        <v>2.2050000000000001</v>
      </c>
      <c r="F53" s="5">
        <f>VLOOKUP($A53,'2019'!A:S,10,0)</f>
        <v>2.0729999999999995</v>
      </c>
      <c r="G53" s="4"/>
      <c r="H53" s="5">
        <f t="shared" si="0"/>
        <v>2.2899120409546185</v>
      </c>
      <c r="I53" s="4"/>
      <c r="J53" s="4"/>
    </row>
    <row r="54" spans="1:10" ht="15.4" x14ac:dyDescent="0.45">
      <c r="A54" s="3" t="s">
        <v>62</v>
      </c>
      <c r="B54" s="5">
        <f>VLOOKUP(A54,'2015'!A:L,12,0)</f>
        <v>2.2197800000000001</v>
      </c>
      <c r="C54" s="5">
        <f>VLOOKUP($A54,'2016'!A:M,13,0)</f>
        <v>2.3501500000000002</v>
      </c>
      <c r="D54" s="5">
        <f>VLOOKUP($A54,'2017'!A:N,12,0)</f>
        <v>1.8803780078887899</v>
      </c>
      <c r="E54" s="5">
        <f>VLOOKUP($A54,'2018'!A:U,10,0)</f>
        <v>2.0310000000000001</v>
      </c>
      <c r="F54" s="5">
        <f>VLOOKUP($A54,'2019'!A:S,10,0)</f>
        <v>1.9489999999999998</v>
      </c>
      <c r="G54" s="4"/>
      <c r="H54" s="5">
        <f t="shared" si="0"/>
        <v>1.827848601577756</v>
      </c>
      <c r="I54" s="4"/>
      <c r="J54" s="4"/>
    </row>
    <row r="55" spans="1:10" ht="15.4" x14ac:dyDescent="0.45">
      <c r="A55" s="3" t="s">
        <v>89</v>
      </c>
      <c r="B55" s="5">
        <f>VLOOKUP(A55,'2015'!A:L,12,0)</f>
        <v>1.58782</v>
      </c>
      <c r="C55" s="5">
        <f>VLOOKUP($A55,'2016'!A:M,13,0)</f>
        <v>1.81985</v>
      </c>
      <c r="D55" s="5">
        <f>VLOOKUP($A55,'2017'!A:N,12,0)</f>
        <v>1.3575086593627901</v>
      </c>
      <c r="E55" s="5">
        <f>VLOOKUP($A55,'2018'!A:U,10,0)</f>
        <v>1.631</v>
      </c>
      <c r="F55" s="5">
        <f>VLOOKUP($A55,'2019'!A:S,10,0)</f>
        <v>1.4950000000000001</v>
      </c>
      <c r="G55" s="4"/>
      <c r="H55" s="5">
        <f t="shared" si="0"/>
        <v>1.4658887318725533</v>
      </c>
      <c r="I55" s="4"/>
      <c r="J55" s="4"/>
    </row>
    <row r="56" spans="1:10" ht="15.4" x14ac:dyDescent="0.45">
      <c r="A56" s="3" t="s">
        <v>80</v>
      </c>
      <c r="B56" s="5">
        <f>VLOOKUP(A56,'2015'!A:L,12,0)</f>
        <v>2.3203800000000001</v>
      </c>
      <c r="C56" s="5">
        <f>VLOOKUP($A56,'2016'!A:M,13,0)</f>
        <v>2.3568199999999999</v>
      </c>
      <c r="D56" s="5">
        <f>VLOOKUP($A56,'2017'!A:N,12,0)</f>
        <v>1.61232566833496</v>
      </c>
      <c r="E56" s="5">
        <f>VLOOKUP($A56,'2018'!A:U,10,0)</f>
        <v>2.214</v>
      </c>
      <c r="F56" s="5">
        <f>VLOOKUP($A56,'2019'!A:S,10,0)</f>
        <v>2.1249999999999996</v>
      </c>
      <c r="G56" s="4"/>
      <c r="H56" s="5">
        <f t="shared" si="0"/>
        <v>1.9656311336669887</v>
      </c>
      <c r="I56" s="4"/>
      <c r="J56" s="4"/>
    </row>
    <row r="57" spans="1:10" ht="15.4" x14ac:dyDescent="0.45">
      <c r="A57" s="3" t="s">
        <v>86</v>
      </c>
      <c r="B57" s="5">
        <f>VLOOKUP(A57,'2015'!A:L,12,0)</f>
        <v>1.76145</v>
      </c>
      <c r="C57" s="5">
        <f>VLOOKUP($A57,'2016'!A:M,13,0)</f>
        <v>2.2022300000000001</v>
      </c>
      <c r="D57" s="5">
        <f>VLOOKUP($A57,'2017'!A:N,12,0)</f>
        <v>1.6975839138030999</v>
      </c>
      <c r="E57" s="5">
        <f>VLOOKUP($A57,'2018'!A:U,10,0)</f>
        <v>1.901</v>
      </c>
      <c r="F57" s="5">
        <f>VLOOKUP($A57,'2019'!A:S,10,0)</f>
        <v>1.7949999999999999</v>
      </c>
      <c r="G57" s="4"/>
      <c r="H57" s="5">
        <f t="shared" si="0"/>
        <v>1.8012137827606196</v>
      </c>
      <c r="I57" s="4"/>
      <c r="J57" s="4"/>
    </row>
    <row r="58" spans="1:10" ht="15.4" x14ac:dyDescent="0.45">
      <c r="A58" s="3" t="s">
        <v>61</v>
      </c>
      <c r="B58" s="5">
        <f>VLOOKUP(A58,'2015'!A:L,12,0)</f>
        <v>1.68435</v>
      </c>
      <c r="C58" s="5">
        <f>VLOOKUP($A58,'2016'!A:M,13,0)</f>
        <v>1.8058399999999999</v>
      </c>
      <c r="D58" s="5">
        <f>VLOOKUP($A58,'2017'!A:N,12,0)</f>
        <v>1.3632235527038601</v>
      </c>
      <c r="E58" s="5">
        <f>VLOOKUP($A58,'2018'!A:U,10,0)</f>
        <v>1.5389999999999999</v>
      </c>
      <c r="F58" s="5">
        <f>VLOOKUP($A58,'2019'!A:S,10,0)</f>
        <v>1.3980000000000006</v>
      </c>
      <c r="G58" s="4"/>
      <c r="H58" s="5">
        <f t="shared" si="0"/>
        <v>1.3062207105407424</v>
      </c>
      <c r="I58" s="4"/>
      <c r="J58" s="4"/>
    </row>
    <row r="59" spans="1:10" ht="15.4" x14ac:dyDescent="0.45">
      <c r="A59" s="3" t="s">
        <v>122</v>
      </c>
      <c r="B59" s="5">
        <f>VLOOKUP(A59,'2015'!A:L,12,0)</f>
        <v>1.8440799999999999</v>
      </c>
      <c r="C59" s="5">
        <f>VLOOKUP($A59,'2016'!A:M,13,0)</f>
        <v>2.2955100000000002</v>
      </c>
      <c r="D59" s="5">
        <f>VLOOKUP($A59,'2017'!A:N,12,0)</f>
        <v>2.0658111572265598</v>
      </c>
      <c r="E59" s="5">
        <f>VLOOKUP($A59,'2018'!A:U,10,0)</f>
        <v>2.4009999999999998</v>
      </c>
      <c r="F59" s="5">
        <f>VLOOKUP($A59,'2019'!A:S,10,0)</f>
        <v>2.3230000000000004</v>
      </c>
      <c r="G59" s="4"/>
      <c r="H59" s="5">
        <f t="shared" si="0"/>
        <v>2.504879231445301</v>
      </c>
      <c r="I59" s="4"/>
      <c r="J59" s="4"/>
    </row>
    <row r="60" spans="1:10" ht="15.4" x14ac:dyDescent="0.45">
      <c r="A60" s="3" t="s">
        <v>69</v>
      </c>
      <c r="B60" s="5">
        <f>VLOOKUP(A60,'2015'!A:L,12,0)</f>
        <v>2.24729</v>
      </c>
      <c r="C60" s="5">
        <f>VLOOKUP($A60,'2016'!A:M,13,0)</f>
        <v>2.4932500000000002</v>
      </c>
      <c r="D60" s="5">
        <f>VLOOKUP($A60,'2017'!A:N,12,0)</f>
        <v>1.7848925590515099</v>
      </c>
      <c r="E60" s="5">
        <f>VLOOKUP($A60,'2018'!A:U,10,0)</f>
        <v>1.8979999999999999</v>
      </c>
      <c r="F60" s="5">
        <f>VLOOKUP($A60,'2019'!A:S,10,0)</f>
        <v>1.7469999999999999</v>
      </c>
      <c r="G60" s="4"/>
      <c r="H60" s="5">
        <f t="shared" si="0"/>
        <v>1.5553375118103077</v>
      </c>
      <c r="I60" s="4"/>
      <c r="J60" s="4"/>
    </row>
    <row r="61" spans="1:10" ht="15.4" x14ac:dyDescent="0.45">
      <c r="A61" s="3" t="s">
        <v>66</v>
      </c>
      <c r="B61" s="5">
        <f>VLOOKUP(A61,'2015'!A:L,12,0)</f>
        <v>2.82334</v>
      </c>
      <c r="C61" s="5">
        <f>VLOOKUP($A61,'2016'!A:M,13,0)</f>
        <v>2.91635</v>
      </c>
      <c r="D61" s="5">
        <f>VLOOKUP($A61,'2017'!A:N,12,0)</f>
        <v>2.4432790279388401</v>
      </c>
      <c r="E61" s="5">
        <f>VLOOKUP($A61,'2018'!A:U,10,0)</f>
        <v>2.5230000000000001</v>
      </c>
      <c r="F61" s="5">
        <f>VLOOKUP($A61,'2019'!A:S,10,0)</f>
        <v>2.3759999999999999</v>
      </c>
      <c r="G61" s="4"/>
      <c r="H61" s="5">
        <f t="shared" si="0"/>
        <v>2.2299848055878329</v>
      </c>
      <c r="I61" s="4"/>
      <c r="J61" s="4"/>
    </row>
    <row r="62" spans="1:10" ht="15.4" x14ac:dyDescent="0.45">
      <c r="A62" s="3" t="s">
        <v>121</v>
      </c>
      <c r="B62" s="5">
        <f>VLOOKUP(A62,'2015'!A:L,12,0)</f>
        <v>1.24074</v>
      </c>
      <c r="C62" s="5">
        <f>VLOOKUP($A62,'2016'!A:M,13,0)</f>
        <v>1.9547300000000001</v>
      </c>
      <c r="D62" s="5">
        <f>VLOOKUP($A62,'2017'!A:N,12,0)</f>
        <v>1.71645927429199</v>
      </c>
      <c r="E62" s="5">
        <f>VLOOKUP($A62,'2018'!A:U,10,0)</f>
        <v>1.996</v>
      </c>
      <c r="F62" s="5">
        <f>VLOOKUP($A62,'2019'!A:S,10,0)</f>
        <v>2.0190000000000006</v>
      </c>
      <c r="G62" s="4"/>
      <c r="H62" s="5">
        <f t="shared" si="0"/>
        <v>2.2647228548584053</v>
      </c>
      <c r="I62" s="4"/>
      <c r="J62" s="4"/>
    </row>
    <row r="63" spans="1:10" ht="15.4" x14ac:dyDescent="0.45">
      <c r="A63" s="3" t="s">
        <v>68</v>
      </c>
      <c r="B63" s="5">
        <f>VLOOKUP(A63,'2015'!A:L,12,0)</f>
        <v>2.1889599999999998</v>
      </c>
      <c r="C63" s="5">
        <f>VLOOKUP($A63,'2016'!A:M,13,0)</f>
        <v>2.1609099999999999</v>
      </c>
      <c r="D63" s="5">
        <f>VLOOKUP($A63,'2017'!A:N,12,0)</f>
        <v>1.6853334903717001</v>
      </c>
      <c r="E63" s="5">
        <f>VLOOKUP($A63,'2018'!A:U,10,0)</f>
        <v>2.0059999999999998</v>
      </c>
      <c r="F63" s="5">
        <f>VLOOKUP($A63,'2019'!A:S,10,0)</f>
        <v>1.8579999999999997</v>
      </c>
      <c r="G63" s="4"/>
      <c r="H63" s="5">
        <f t="shared" si="0"/>
        <v>1.7347916980743321</v>
      </c>
      <c r="I63" s="4"/>
      <c r="J63" s="4"/>
    </row>
    <row r="64" spans="1:10" ht="15.4" x14ac:dyDescent="0.45">
      <c r="A64" s="3" t="s">
        <v>73</v>
      </c>
      <c r="B64" s="5">
        <f>VLOOKUP(A64,'2015'!A:L,12,0)</f>
        <v>2.5945</v>
      </c>
      <c r="C64" s="5">
        <f>VLOOKUP($A64,'2016'!A:M,13,0)</f>
        <v>2.7311700000000001</v>
      </c>
      <c r="D64" s="5">
        <f>VLOOKUP($A64,'2017'!A:N,12,0)</f>
        <v>2.2072694301605198</v>
      </c>
      <c r="E64" s="5">
        <f>VLOOKUP($A64,'2018'!A:U,10,0)</f>
        <v>2.1840000000000002</v>
      </c>
      <c r="F64" s="5">
        <f>VLOOKUP($A64,'2019'!A:S,10,0)</f>
        <v>2.0439999999999996</v>
      </c>
      <c r="G64" s="4"/>
      <c r="H64" s="5">
        <f t="shared" si="0"/>
        <v>1.8577368860320576</v>
      </c>
      <c r="I64" s="4"/>
      <c r="J64" s="4"/>
    </row>
    <row r="65" spans="1:10" ht="15.4" x14ac:dyDescent="0.45">
      <c r="A65" s="3" t="s">
        <v>105</v>
      </c>
      <c r="B65" s="5">
        <f>VLOOKUP(A65,'2015'!A:L,12,0)</f>
        <v>1.2646200000000001</v>
      </c>
      <c r="C65" s="5">
        <f>VLOOKUP($A65,'2016'!A:M,13,0)</f>
        <v>1.5301499999999999</v>
      </c>
      <c r="D65" s="5">
        <f>VLOOKUP($A65,'2017'!A:N,12,0)</f>
        <v>1.10768270492554</v>
      </c>
      <c r="E65" s="5">
        <f>VLOOKUP($A65,'2018'!A:U,10,0)</f>
        <v>1.292</v>
      </c>
      <c r="F65" s="5">
        <f>VLOOKUP($A65,'2019'!A:S,10,0)</f>
        <v>1.4619999999999989</v>
      </c>
      <c r="G65" s="4"/>
      <c r="H65" s="5">
        <f t="shared" si="0"/>
        <v>1.3782735409851057</v>
      </c>
      <c r="I65" s="4"/>
      <c r="J65" s="4"/>
    </row>
    <row r="66" spans="1:10" ht="15.4" x14ac:dyDescent="0.45">
      <c r="A66" s="3" t="s">
        <v>98</v>
      </c>
      <c r="B66" s="5">
        <f>VLOOKUP(A66,'2015'!A:L,12,0)</f>
        <v>3.1070899999999999</v>
      </c>
      <c r="C66" s="5">
        <f>VLOOKUP($A66,'2016'!A:M,13,0)</f>
        <v>3.1828599999999998</v>
      </c>
      <c r="D66" s="5">
        <f>VLOOKUP($A66,'2017'!A:N,12,0)</f>
        <v>2.7924892902374299</v>
      </c>
      <c r="E66" s="5">
        <f>VLOOKUP($A66,'2018'!A:U,10,0)</f>
        <v>3.036</v>
      </c>
      <c r="F66" s="5">
        <f>VLOOKUP($A66,'2019'!A:S,10,0)</f>
        <v>2.923999999999999</v>
      </c>
      <c r="G66" s="4"/>
      <c r="H66" s="5">
        <f t="shared" ref="H66:H129" si="1">FORECAST($H$1,B66:F66,$B$1:$F$1)</f>
        <v>2.8545758580474967</v>
      </c>
      <c r="I66" s="4"/>
      <c r="J66" s="4"/>
    </row>
    <row r="67" spans="1:10" ht="15.4" x14ac:dyDescent="0.45">
      <c r="A67" s="3" t="s">
        <v>79</v>
      </c>
      <c r="B67" s="5">
        <f>VLOOKUP(A67,'2015'!A:L,12,0)</f>
        <v>2.2739400000000001</v>
      </c>
      <c r="C67" s="5">
        <f>VLOOKUP($A67,'2016'!A:M,13,0)</f>
        <v>2.5911499999999998</v>
      </c>
      <c r="D67" s="5">
        <f>VLOOKUP($A67,'2017'!A:N,12,0)</f>
        <v>2.2056074142456099</v>
      </c>
      <c r="E67" s="5">
        <f>VLOOKUP($A67,'2018'!A:U,10,0)</f>
        <v>2.117</v>
      </c>
      <c r="F67" s="5">
        <f>VLOOKUP($A67,'2019'!A:S,10,0)</f>
        <v>1.8399999999999999</v>
      </c>
      <c r="G67" s="4"/>
      <c r="H67" s="5">
        <f t="shared" si="1"/>
        <v>1.8029304828490922</v>
      </c>
      <c r="I67" s="4"/>
      <c r="J67" s="4"/>
    </row>
    <row r="68" spans="1:10" ht="15.4" x14ac:dyDescent="0.45">
      <c r="A68" s="3" t="s">
        <v>107</v>
      </c>
      <c r="B68" s="5">
        <f>VLOOKUP(A68,'2015'!A:L,12,0)</f>
        <v>1.7536</v>
      </c>
      <c r="C68" s="5">
        <f>VLOOKUP($A68,'2016'!A:M,13,0)</f>
        <v>2.2348400000000002</v>
      </c>
      <c r="D68" s="5">
        <f>VLOOKUP($A68,'2017'!A:N,12,0)</f>
        <v>1.9726047515869101</v>
      </c>
      <c r="E68" s="5">
        <f>VLOOKUP($A68,'2018'!A:U,10,0)</f>
        <v>2.161</v>
      </c>
      <c r="F68" s="5">
        <f>VLOOKUP($A68,'2019'!A:S,10,0)</f>
        <v>2.0919999999999996</v>
      </c>
      <c r="G68" s="4"/>
      <c r="H68" s="5">
        <f t="shared" si="1"/>
        <v>2.2236969503173754</v>
      </c>
      <c r="I68" s="4"/>
      <c r="J68" s="4"/>
    </row>
    <row r="69" spans="1:10" ht="15.4" x14ac:dyDescent="0.45">
      <c r="A69" s="3" t="s">
        <v>104</v>
      </c>
      <c r="B69" s="5">
        <f>VLOOKUP(A69,'2015'!A:L,12,0)</f>
        <v>2.0249999999999999</v>
      </c>
      <c r="C69" s="5">
        <f>VLOOKUP($A69,'2016'!A:M,13,0)</f>
        <v>2.2753899999999998</v>
      </c>
      <c r="D69" s="5">
        <f>VLOOKUP($A69,'2017'!A:N,12,0)</f>
        <v>1.9470844268798799</v>
      </c>
      <c r="E69" s="5">
        <f>VLOOKUP($A69,'2018'!A:U,10,0)</f>
        <v>1.9470000000000001</v>
      </c>
      <c r="F69" s="5">
        <f>VLOOKUP($A69,'2019'!A:S,10,0)</f>
        <v>1.9039999999999995</v>
      </c>
      <c r="G69" s="4"/>
      <c r="H69" s="5">
        <f t="shared" si="1"/>
        <v>1.848577885375974</v>
      </c>
      <c r="I69" s="4"/>
      <c r="J69" s="4"/>
    </row>
    <row r="70" spans="1:10" ht="15.4" x14ac:dyDescent="0.45">
      <c r="A70" s="3" t="s">
        <v>67</v>
      </c>
      <c r="B70" s="5">
        <f>VLOOKUP(A70,'2015'!A:L,12,0)</f>
        <v>3.1071200000000001</v>
      </c>
      <c r="C70" s="5">
        <f>VLOOKUP($A70,'2016'!A:M,13,0)</f>
        <v>3.3800699999999999</v>
      </c>
      <c r="D70" s="5">
        <f>VLOOKUP($A70,'2017'!A:N,12,0)</f>
        <v>2.8078083992004399</v>
      </c>
      <c r="E70" s="5">
        <f>VLOOKUP($A70,'2018'!A:U,10,0)</f>
        <v>2.6589999999999998</v>
      </c>
      <c r="F70" s="5">
        <f>VLOOKUP($A70,'2019'!A:S,10,0)</f>
        <v>2.351</v>
      </c>
      <c r="G70" s="4"/>
      <c r="H70" s="5">
        <f t="shared" si="1"/>
        <v>2.1910066798400294</v>
      </c>
      <c r="I70" s="4"/>
      <c r="J70" s="4"/>
    </row>
    <row r="71" spans="1:10" ht="15.4" x14ac:dyDescent="0.45">
      <c r="A71" s="3" t="s">
        <v>78</v>
      </c>
      <c r="B71" s="5">
        <f>VLOOKUP(A71,'2015'!A:L,12,0)</f>
        <v>2.0906600000000002</v>
      </c>
      <c r="C71" s="5">
        <f>VLOOKUP($A71,'2016'!A:M,13,0)</f>
        <v>2.3937400000000002</v>
      </c>
      <c r="D71" s="5">
        <f>VLOOKUP($A71,'2017'!A:N,12,0)</f>
        <v>1.83501124382019</v>
      </c>
      <c r="E71" s="5">
        <f>VLOOKUP($A71,'2018'!A:U,10,0)</f>
        <v>2.0659999999999998</v>
      </c>
      <c r="F71" s="5">
        <f>VLOOKUP($A71,'2019'!A:S,10,0)</f>
        <v>1.8040000000000003</v>
      </c>
      <c r="G71" s="4"/>
      <c r="H71" s="5">
        <f t="shared" si="1"/>
        <v>1.7675642487640459</v>
      </c>
      <c r="I71" s="4"/>
      <c r="J71" s="4"/>
    </row>
    <row r="72" spans="1:10" ht="15.4" x14ac:dyDescent="0.45">
      <c r="A72" s="3" t="s">
        <v>100</v>
      </c>
      <c r="B72" s="5">
        <f>VLOOKUP(A72,'2015'!A:L,12,0)</f>
        <v>2.1001699999999999</v>
      </c>
      <c r="C72" s="5">
        <f>VLOOKUP($A72,'2016'!A:M,13,0)</f>
        <v>2.2553100000000001</v>
      </c>
      <c r="D72" s="5">
        <f>VLOOKUP($A72,'2017'!A:N,12,0)</f>
        <v>1.72919154167175</v>
      </c>
      <c r="E72" s="5">
        <f>VLOOKUP($A72,'2018'!A:U,10,0)</f>
        <v>1.952</v>
      </c>
      <c r="F72" s="5">
        <f>VLOOKUP($A72,'2019'!A:S,10,0)</f>
        <v>1.8209999999999997</v>
      </c>
      <c r="G72" s="4"/>
      <c r="H72" s="5">
        <f t="shared" si="1"/>
        <v>1.7130393083343449</v>
      </c>
      <c r="I72" s="4"/>
      <c r="J72" s="4"/>
    </row>
    <row r="73" spans="1:10" ht="15.4" x14ac:dyDescent="0.45">
      <c r="A73" s="3" t="s">
        <v>123</v>
      </c>
      <c r="B73" s="5">
        <f>VLOOKUP(A73,'2015'!A:L,12,0)</f>
        <v>2.1139899999999998</v>
      </c>
      <c r="C73" s="5">
        <f>VLOOKUP($A73,'2016'!A:M,13,0)</f>
        <v>2.39106</v>
      </c>
      <c r="D73" s="5">
        <f>VLOOKUP($A73,'2017'!A:N,12,0)</f>
        <v>1.84904932975769</v>
      </c>
      <c r="E73" s="5">
        <f>VLOOKUP($A73,'2018'!A:U,10,0)</f>
        <v>2.4820000000000002</v>
      </c>
      <c r="F73" s="5">
        <f>VLOOKUP($A73,'2019'!A:S,10,0)</f>
        <v>2.3949999999999991</v>
      </c>
      <c r="G73" s="4"/>
      <c r="H73" s="5">
        <f t="shared" si="1"/>
        <v>2.4421078659515274</v>
      </c>
      <c r="I73" s="4"/>
      <c r="J73" s="4"/>
    </row>
    <row r="74" spans="1:10" ht="15.4" x14ac:dyDescent="0.45">
      <c r="A74" s="3" t="s">
        <v>77</v>
      </c>
      <c r="B74" s="5">
        <f>VLOOKUP(A74,'2015'!A:L,12,0)</f>
        <v>2.75414</v>
      </c>
      <c r="C74" s="5">
        <f>VLOOKUP($A74,'2016'!A:M,13,0)</f>
        <v>2.5246200000000001</v>
      </c>
      <c r="D74" s="5">
        <f>VLOOKUP($A74,'2017'!A:N,12,0)</f>
        <v>1.85449242591858</v>
      </c>
      <c r="E74" s="5">
        <f>VLOOKUP($A74,'2018'!A:U,10,0)</f>
        <v>1.8080000000000001</v>
      </c>
      <c r="F74" s="5">
        <f>VLOOKUP($A74,'2019'!A:S,10,0)</f>
        <v>1.6600000000000006</v>
      </c>
      <c r="G74" s="4"/>
      <c r="H74" s="5">
        <f t="shared" si="1"/>
        <v>1.2487804851838291</v>
      </c>
      <c r="I74" s="4"/>
      <c r="J74" s="4"/>
    </row>
    <row r="75" spans="1:10" ht="15.4" x14ac:dyDescent="0.45">
      <c r="A75" s="3" t="s">
        <v>88</v>
      </c>
      <c r="B75" s="5">
        <f>VLOOKUP(A75,'2015'!A:L,12,0)</f>
        <v>0.65429000000000004</v>
      </c>
      <c r="C75" s="5">
        <f>VLOOKUP($A75,'2016'!A:M,13,0)</f>
        <v>0.92613999999999996</v>
      </c>
      <c r="D75" s="5">
        <f>VLOOKUP($A75,'2017'!A:N,12,0)</f>
        <v>0.55463314056396495</v>
      </c>
      <c r="E75" s="5">
        <f>VLOOKUP($A75,'2018'!A:U,10,0)</f>
        <v>0.93499999999999905</v>
      </c>
      <c r="F75" s="5">
        <f>VLOOKUP($A75,'2019'!A:S,10,0)</f>
        <v>0.60799999999999965</v>
      </c>
      <c r="G75" s="4"/>
      <c r="H75" s="5">
        <f t="shared" si="1"/>
        <v>0.71049662811279291</v>
      </c>
      <c r="I75" s="4"/>
      <c r="J75" s="4"/>
    </row>
    <row r="76" spans="1:10" ht="15.4" x14ac:dyDescent="0.45">
      <c r="A76" s="3" t="s">
        <v>115</v>
      </c>
      <c r="B76" s="5">
        <f>VLOOKUP(A76,'2015'!A:L,12,0)</f>
        <v>1.21305</v>
      </c>
      <c r="C76" s="5">
        <f>VLOOKUP($A76,'2016'!A:M,13,0)</f>
        <v>1.6962600000000001</v>
      </c>
      <c r="D76" s="5">
        <f>VLOOKUP($A76,'2017'!A:N,12,0)</f>
        <v>1.3194651603698699</v>
      </c>
      <c r="E76" s="5">
        <f>VLOOKUP($A76,'2018'!A:U,10,0)</f>
        <v>1.5669999999999999</v>
      </c>
      <c r="F76" s="5">
        <f>VLOOKUP($A76,'2019'!A:S,10,0)</f>
        <v>1.5190000000000001</v>
      </c>
      <c r="G76" s="4"/>
      <c r="H76" s="5">
        <f t="shared" si="1"/>
        <v>1.6077470320739735</v>
      </c>
      <c r="I76" s="4"/>
      <c r="J76" s="4"/>
    </row>
    <row r="77" spans="1:10" ht="15.4" x14ac:dyDescent="0.45">
      <c r="A77" s="3" t="s">
        <v>113</v>
      </c>
      <c r="B77" s="5">
        <f>VLOOKUP(A77,'2015'!A:L,12,0)</f>
        <v>2.0636700000000001</v>
      </c>
      <c r="C77" s="5">
        <f>VLOOKUP($A77,'2016'!A:M,13,0)</f>
        <v>2.4840599999999999</v>
      </c>
      <c r="D77" s="5">
        <f>VLOOKUP($A77,'2017'!A:N,12,0)</f>
        <v>1.89217257499695</v>
      </c>
      <c r="E77" s="5">
        <f>VLOOKUP($A77,'2018'!A:U,10,0)</f>
        <v>1.8819999999999999</v>
      </c>
      <c r="F77" s="5">
        <f>VLOOKUP($A77,'2019'!A:S,10,0)</f>
        <v>1.9030000000000005</v>
      </c>
      <c r="G77" s="4"/>
      <c r="H77" s="5">
        <f t="shared" si="1"/>
        <v>1.7679605149994018</v>
      </c>
      <c r="I77" s="4"/>
      <c r="J77" s="4"/>
    </row>
    <row r="78" spans="1:10" ht="15.4" x14ac:dyDescent="0.45">
      <c r="A78" s="3" t="s">
        <v>92</v>
      </c>
      <c r="B78" s="5">
        <f>VLOOKUP(A78,'2015'!A:L,12,0)</f>
        <v>2.08528</v>
      </c>
      <c r="C78" s="5">
        <f>VLOOKUP($A78,'2016'!A:M,13,0)</f>
        <v>2.29074</v>
      </c>
      <c r="D78" s="5">
        <f>VLOOKUP($A78,'2017'!A:N,12,0)</f>
        <v>1.87927794456482</v>
      </c>
      <c r="E78" s="5">
        <f>VLOOKUP($A78,'2018'!A:U,10,0)</f>
        <v>1.839</v>
      </c>
      <c r="F78" s="5">
        <f>VLOOKUP($A78,'2019'!A:S,10,0)</f>
        <v>1.6380000000000003</v>
      </c>
      <c r="G78" s="4"/>
      <c r="H78" s="5">
        <f t="shared" si="1"/>
        <v>1.5425695889129543</v>
      </c>
      <c r="I78" s="4"/>
      <c r="J78" s="4"/>
    </row>
    <row r="79" spans="1:10" ht="15.4" x14ac:dyDescent="0.45">
      <c r="A79" s="3" t="s">
        <v>76</v>
      </c>
      <c r="B79" s="5">
        <f>VLOOKUP(A79,'2015'!A:L,12,0)</f>
        <v>1.88541</v>
      </c>
      <c r="C79" s="5">
        <f>VLOOKUP($A79,'2016'!A:M,13,0)</f>
        <v>2.3538399999999999</v>
      </c>
      <c r="D79" s="5">
        <f>VLOOKUP($A79,'2017'!A:N,12,0)</f>
        <v>2.00444889068604</v>
      </c>
      <c r="E79" s="5">
        <f>VLOOKUP($A79,'2018'!A:U,10,0)</f>
        <v>2.5670000000000002</v>
      </c>
      <c r="F79" s="5">
        <f>VLOOKUP($A79,'2019'!A:S,10,0)</f>
        <v>1.327</v>
      </c>
      <c r="G79" s="4"/>
      <c r="H79" s="5">
        <f t="shared" si="1"/>
        <v>1.7564417781372015</v>
      </c>
      <c r="I79" s="4"/>
      <c r="J79" s="4"/>
    </row>
    <row r="80" spans="1:10" ht="15.4" x14ac:dyDescent="0.45">
      <c r="A80" s="3" t="s">
        <v>74</v>
      </c>
      <c r="B80" s="5">
        <f>VLOOKUP(A80,'2015'!A:L,12,0)</f>
        <v>2.1309</v>
      </c>
      <c r="C80" s="5">
        <f>VLOOKUP($A80,'2016'!A:M,13,0)</f>
        <v>2.3858199999999998</v>
      </c>
      <c r="D80" s="5">
        <f>VLOOKUP($A80,'2017'!A:N,12,0)</f>
        <v>1.72323298454285</v>
      </c>
      <c r="E80" s="5">
        <f>VLOOKUP($A80,'2018'!A:U,10,0)</f>
        <v>1.8380000000000001</v>
      </c>
      <c r="F80" s="5">
        <f>VLOOKUP($A80,'2019'!A:S,10,0)</f>
        <v>1.5310000000000006</v>
      </c>
      <c r="G80" s="4"/>
      <c r="H80" s="5">
        <f t="shared" si="1"/>
        <v>1.3975045969085613</v>
      </c>
      <c r="I80" s="4"/>
      <c r="J80" s="4"/>
    </row>
    <row r="81" spans="1:10" ht="15.4" x14ac:dyDescent="0.45">
      <c r="A81" s="3" t="s">
        <v>119</v>
      </c>
      <c r="B81" s="5">
        <f>VLOOKUP(A81,'2015'!A:L,12,0)</f>
        <v>1.80101</v>
      </c>
      <c r="C81" s="5">
        <f>VLOOKUP($A81,'2016'!A:M,13,0)</f>
        <v>2.1294400000000002</v>
      </c>
      <c r="D81" s="5">
        <f>VLOOKUP($A81,'2017'!A:N,12,0)</f>
        <v>1.7492215633392301</v>
      </c>
      <c r="E81" s="5">
        <f>VLOOKUP($A81,'2018'!A:U,10,0)</f>
        <v>1.992</v>
      </c>
      <c r="F81" s="5">
        <f>VLOOKUP($A81,'2019'!A:S,10,0)</f>
        <v>1.85</v>
      </c>
      <c r="G81" s="4"/>
      <c r="H81" s="5">
        <f t="shared" si="1"/>
        <v>1.8924963126678467</v>
      </c>
      <c r="I81" s="4"/>
      <c r="J81" s="4"/>
    </row>
    <row r="82" spans="1:10" ht="15.4" x14ac:dyDescent="0.45">
      <c r="A82" s="3" t="s">
        <v>117</v>
      </c>
      <c r="B82" s="5">
        <f>VLOOKUP(A82,'2015'!A:L,12,0)</f>
        <v>1.3475900000000001</v>
      </c>
      <c r="C82" s="5">
        <f>VLOOKUP($A82,'2016'!A:M,13,0)</f>
        <v>1.53586</v>
      </c>
      <c r="D82" s="5">
        <f>VLOOKUP($A82,'2017'!A:N,12,0)</f>
        <v>1.1112923622131301</v>
      </c>
      <c r="E82" s="5">
        <f>VLOOKUP($A82,'2018'!A:U,10,0)</f>
        <v>1.4710000000000001</v>
      </c>
      <c r="F82" s="5">
        <f>VLOOKUP($A82,'2019'!A:S,10,0)</f>
        <v>1.5490000000000004</v>
      </c>
      <c r="G82" s="4"/>
      <c r="H82" s="5">
        <f t="shared" si="1"/>
        <v>1.5043364724426311</v>
      </c>
      <c r="I82" s="4"/>
      <c r="J82" s="4"/>
    </row>
    <row r="83" spans="1:10" ht="15.4" x14ac:dyDescent="0.45">
      <c r="A83" s="3" t="s">
        <v>94</v>
      </c>
      <c r="B83" s="5">
        <f>VLOOKUP(A83,'2015'!A:L,12,0)</f>
        <v>2.8931900000000002</v>
      </c>
      <c r="C83" s="5">
        <f>VLOOKUP($A83,'2016'!A:M,13,0)</f>
        <v>2.8858600000000001</v>
      </c>
      <c r="D83" s="5">
        <f>VLOOKUP($A83,'2017'!A:N,12,0)</f>
        <v>2.3653905391693102</v>
      </c>
      <c r="E83" s="5">
        <f>VLOOKUP($A83,'2018'!A:U,10,0)</f>
        <v>2.5830000000000002</v>
      </c>
      <c r="F83" s="5">
        <f>VLOOKUP($A83,'2019'!A:S,10,0)</f>
        <v>2.5309999999999997</v>
      </c>
      <c r="G83" s="4"/>
      <c r="H83" s="5">
        <f t="shared" si="1"/>
        <v>2.3435161078338353</v>
      </c>
      <c r="I83" s="4"/>
      <c r="J83" s="4"/>
    </row>
    <row r="84" spans="1:10" ht="15.4" x14ac:dyDescent="0.45">
      <c r="A84" s="3" t="s">
        <v>93</v>
      </c>
      <c r="B84" s="5">
        <f>VLOOKUP(A84,'2015'!A:L,12,0)</f>
        <v>2.2326999999999999</v>
      </c>
      <c r="C84" s="5">
        <f>VLOOKUP($A84,'2016'!A:M,13,0)</f>
        <v>2.2813599999999998</v>
      </c>
      <c r="D84" s="5">
        <f>VLOOKUP($A84,'2017'!A:N,12,0)</f>
        <v>1.5367231369018599</v>
      </c>
      <c r="E84" s="5">
        <f>VLOOKUP($A84,'2018'!A:U,10,0)</f>
        <v>1.77</v>
      </c>
      <c r="F84" s="5">
        <f>VLOOKUP($A84,'2019'!A:S,10,0)</f>
        <v>1.7180000000000004</v>
      </c>
      <c r="G84" s="4"/>
      <c r="H84" s="5">
        <f t="shared" si="1"/>
        <v>1.4455286273803267</v>
      </c>
      <c r="I84" s="4"/>
      <c r="J84" s="4"/>
    </row>
    <row r="85" spans="1:10" ht="15.4" x14ac:dyDescent="0.45">
      <c r="A85" s="3" t="s">
        <v>85</v>
      </c>
      <c r="B85" s="5">
        <f>VLOOKUP(A85,'2015'!A:L,12,0)</f>
        <v>1.8698399999999999</v>
      </c>
      <c r="C85" s="5">
        <f>VLOOKUP($A85,'2016'!A:M,13,0)</f>
        <v>2.21489</v>
      </c>
      <c r="D85" s="5">
        <f>VLOOKUP($A85,'2017'!A:N,12,0)</f>
        <v>1.8329098224639899</v>
      </c>
      <c r="E85" s="5">
        <f>VLOOKUP($A85,'2018'!A:U,10,0)</f>
        <v>1.954</v>
      </c>
      <c r="F85" s="5">
        <f>VLOOKUP($A85,'2019'!A:S,10,0)</f>
        <v>1.3340000000000001</v>
      </c>
      <c r="G85" s="4"/>
      <c r="H85" s="5">
        <f t="shared" si="1"/>
        <v>1.4413569644927975</v>
      </c>
      <c r="I85" s="4"/>
      <c r="J85" s="4"/>
    </row>
    <row r="86" spans="1:10" ht="15.4" x14ac:dyDescent="0.45">
      <c r="A86" s="3" t="s">
        <v>83</v>
      </c>
      <c r="B86" s="5">
        <f>VLOOKUP(A86,'2015'!A:L,12,0)</f>
        <v>2.4320900000000001</v>
      </c>
      <c r="C86" s="5">
        <f>VLOOKUP($A86,'2016'!A:M,13,0)</f>
        <v>3.4090400000000001</v>
      </c>
      <c r="D86" s="5">
        <f>VLOOKUP($A86,'2017'!A:N,12,0)</f>
        <v>2.5676038265228298</v>
      </c>
      <c r="E86" s="5">
        <f>VLOOKUP($A86,'2018'!A:U,10,0)</f>
        <v>2.343</v>
      </c>
      <c r="F86" s="5">
        <f>VLOOKUP($A86,'2019'!A:S,10,0)</f>
        <v>1.9910000000000005</v>
      </c>
      <c r="G86" s="4"/>
      <c r="H86" s="5">
        <f t="shared" si="1"/>
        <v>1.9640807653045727</v>
      </c>
      <c r="I86" s="4"/>
      <c r="J86" s="4"/>
    </row>
    <row r="87" spans="1:10" ht="15.4" x14ac:dyDescent="0.45">
      <c r="A87" s="3" t="s">
        <v>109</v>
      </c>
      <c r="B87" s="5">
        <f>VLOOKUP(A87,'2015'!A:L,12,0)</f>
        <v>2.4537300000000002</v>
      </c>
      <c r="C87" s="5">
        <f>VLOOKUP($A87,'2016'!A:M,13,0)</f>
        <v>2.9489100000000001</v>
      </c>
      <c r="D87" s="5">
        <f>VLOOKUP($A87,'2017'!A:N,12,0)</f>
        <v>2.4561893939971902</v>
      </c>
      <c r="E87" s="5">
        <f>VLOOKUP($A87,'2018'!A:U,10,0)</f>
        <v>2.5230000000000001</v>
      </c>
      <c r="F87" s="5">
        <f>VLOOKUP($A87,'2019'!A:S,10,0)</f>
        <v>2.3129999999999997</v>
      </c>
      <c r="G87" s="4"/>
      <c r="H87" s="5">
        <f t="shared" si="1"/>
        <v>2.3267548787994485</v>
      </c>
      <c r="I87" s="4"/>
      <c r="J87" s="4"/>
    </row>
    <row r="88" spans="1:10" ht="15.4" x14ac:dyDescent="0.45">
      <c r="A88" s="3" t="s">
        <v>97</v>
      </c>
      <c r="B88" s="5">
        <f>VLOOKUP(A88,'2015'!A:L,12,0)</f>
        <v>2.0007299999999999</v>
      </c>
      <c r="C88" s="5">
        <f>VLOOKUP($A88,'2016'!A:M,13,0)</f>
        <v>2.2734999999999999</v>
      </c>
      <c r="D88" s="5">
        <f>VLOOKUP($A88,'2017'!A:N,12,0)</f>
        <v>1.7624816894531199</v>
      </c>
      <c r="E88" s="5">
        <f>VLOOKUP($A88,'2018'!A:U,10,0)</f>
        <v>1.952</v>
      </c>
      <c r="F88" s="5">
        <f>VLOOKUP($A88,'2019'!A:S,10,0)</f>
        <v>1.681</v>
      </c>
      <c r="G88" s="4"/>
      <c r="H88" s="5">
        <f t="shared" si="1"/>
        <v>1.645654337890619</v>
      </c>
      <c r="I88" s="4"/>
      <c r="J88" s="4"/>
    </row>
    <row r="89" spans="1:10" ht="15.4" x14ac:dyDescent="0.45">
      <c r="A89" s="3" t="s">
        <v>120</v>
      </c>
      <c r="B89" s="5">
        <f>VLOOKUP(A89,'2015'!A:L,12,0)</f>
        <v>1.5705899999999999</v>
      </c>
      <c r="C89" s="5">
        <f>VLOOKUP($A89,'2016'!A:M,13,0)</f>
        <v>2.0733899999999998</v>
      </c>
      <c r="D89" s="5">
        <f>VLOOKUP($A89,'2017'!A:N,12,0)</f>
        <v>1.69507384300232</v>
      </c>
      <c r="E89" s="5">
        <f>VLOOKUP($A89,'2018'!A:U,10,0)</f>
        <v>1.712</v>
      </c>
      <c r="F89" s="5">
        <f>VLOOKUP($A89,'2019'!A:S,10,0)</f>
        <v>1.762</v>
      </c>
      <c r="G89" s="4"/>
      <c r="H89" s="5">
        <f t="shared" si="1"/>
        <v>1.769039768600464</v>
      </c>
      <c r="I89" s="4"/>
      <c r="J89" s="4"/>
    </row>
    <row r="90" spans="1:10" ht="15.4" x14ac:dyDescent="0.45">
      <c r="A90" s="3" t="s">
        <v>90</v>
      </c>
      <c r="B90" s="5">
        <f>VLOOKUP(A90,'2015'!A:L,12,0)</f>
        <v>1.86399</v>
      </c>
      <c r="C90" s="5">
        <f>VLOOKUP($A90,'2016'!A:M,13,0)</f>
        <v>2.0317099999999999</v>
      </c>
      <c r="D90" s="5">
        <f>VLOOKUP($A90,'2017'!A:N,12,0)</f>
        <v>1.42947697639465</v>
      </c>
      <c r="E90" s="5">
        <f>VLOOKUP($A90,'2018'!A:U,10,0)</f>
        <v>1.4350000000000001</v>
      </c>
      <c r="F90" s="5">
        <f>VLOOKUP($A90,'2019'!A:S,10,0)</f>
        <v>1.3809999999999998</v>
      </c>
      <c r="G90" s="4"/>
      <c r="H90" s="5">
        <f t="shared" si="1"/>
        <v>1.159428395278951</v>
      </c>
      <c r="I90" s="4"/>
      <c r="J90" s="4"/>
    </row>
    <row r="91" spans="1:10" ht="15.4" x14ac:dyDescent="0.45">
      <c r="A91" s="3" t="s">
        <v>101</v>
      </c>
      <c r="B91" s="5">
        <f>VLOOKUP(A91,'2015'!A:L,12,0)</f>
        <v>1.8604000000000001</v>
      </c>
      <c r="C91" s="5">
        <f>VLOOKUP($A91,'2016'!A:M,13,0)</f>
        <v>2.1708699999999999</v>
      </c>
      <c r="D91" s="5">
        <f>VLOOKUP($A91,'2017'!A:N,12,0)</f>
        <v>1.7649385929107699</v>
      </c>
      <c r="E91" s="5">
        <f>VLOOKUP($A91,'2018'!A:U,10,0)</f>
        <v>1.69</v>
      </c>
      <c r="F91" s="5">
        <f>VLOOKUP($A91,'2019'!A:S,10,0)</f>
        <v>1.4650000000000003</v>
      </c>
      <c r="G91" s="4"/>
      <c r="H91" s="5">
        <f t="shared" si="1"/>
        <v>1.4087407185821235</v>
      </c>
      <c r="I91" s="4"/>
      <c r="J91" s="4"/>
    </row>
    <row r="92" spans="1:10" ht="15.4" x14ac:dyDescent="0.45">
      <c r="A92" s="3" t="s">
        <v>91</v>
      </c>
      <c r="B92" s="5">
        <f>VLOOKUP(A92,'2015'!A:L,12,0)</f>
        <v>2.20173</v>
      </c>
      <c r="C92" s="5">
        <f>VLOOKUP($A92,'2016'!A:M,13,0)</f>
        <v>1.9418</v>
      </c>
      <c r="D92" s="5">
        <f>VLOOKUP($A92,'2017'!A:N,12,0)</f>
        <v>1.46231865882874</v>
      </c>
      <c r="E92" s="5">
        <f>VLOOKUP($A92,'2018'!A:U,10,0)</f>
        <v>1.526</v>
      </c>
      <c r="F92" s="5">
        <f>VLOOKUP($A92,'2019'!A:S,10,0)</f>
        <v>1.4739999999999998</v>
      </c>
      <c r="G92" s="4"/>
      <c r="H92" s="5">
        <f t="shared" si="1"/>
        <v>1.1597917317657789</v>
      </c>
      <c r="I92" s="4"/>
      <c r="J92" s="4"/>
    </row>
    <row r="93" spans="1:10" ht="15.4" x14ac:dyDescent="0.45">
      <c r="A93" s="3" t="s">
        <v>95</v>
      </c>
      <c r="B93" s="5">
        <f>VLOOKUP(A93,'2015'!A:L,12,0)</f>
        <v>1.63794</v>
      </c>
      <c r="C93" s="5">
        <f>VLOOKUP($A93,'2016'!A:M,13,0)</f>
        <v>1.8291599999999999</v>
      </c>
      <c r="D93" s="5">
        <f>VLOOKUP($A93,'2017'!A:N,12,0)</f>
        <v>1.1401844024658201</v>
      </c>
      <c r="E93" s="5">
        <f>VLOOKUP($A93,'2018'!A:U,10,0)</f>
        <v>1.5189999999999999</v>
      </c>
      <c r="F93" s="5">
        <f>VLOOKUP($A93,'2019'!A:S,10,0)</f>
        <v>1.35</v>
      </c>
      <c r="G93" s="4"/>
      <c r="H93" s="5">
        <f t="shared" si="1"/>
        <v>1.2294448804931619</v>
      </c>
      <c r="I93" s="4"/>
      <c r="J93" s="4"/>
    </row>
    <row r="94" spans="1:10" ht="15.4" x14ac:dyDescent="0.45">
      <c r="A94" s="3" t="s">
        <v>150</v>
      </c>
      <c r="B94" s="5">
        <f>VLOOKUP(A94,'2015'!A:L,12,0)</f>
        <v>1.9507099999999999</v>
      </c>
      <c r="C94" s="5">
        <f>VLOOKUP($A94,'2016'!A:M,13,0)</f>
        <v>2.5198</v>
      </c>
      <c r="D94" s="5">
        <f>VLOOKUP($A94,'2017'!A:N,12,0)</f>
        <v>2.3336455821990998</v>
      </c>
      <c r="E94" s="5">
        <f>VLOOKUP($A94,'2018'!A:U,10,0)</f>
        <v>2.73</v>
      </c>
      <c r="F94" s="5">
        <f>VLOOKUP($A94,'2019'!A:S,10,0)</f>
        <v>2.6489999999999996</v>
      </c>
      <c r="G94" s="4"/>
      <c r="H94" s="5">
        <f t="shared" si="1"/>
        <v>2.9186651164397972</v>
      </c>
      <c r="I94" s="4"/>
      <c r="J94" s="4"/>
    </row>
    <row r="95" spans="1:10" ht="15.4" x14ac:dyDescent="0.45">
      <c r="A95" s="3" t="s">
        <v>151</v>
      </c>
      <c r="B95" s="5">
        <f>VLOOKUP(A95,'2015'!A:L,12,0)</f>
        <v>0.89990999999999999</v>
      </c>
      <c r="C95" s="5">
        <f>VLOOKUP($A95,'2016'!A:M,13,0)</f>
        <v>1.15377</v>
      </c>
      <c r="D95" s="5">
        <f>VLOOKUP($A95,'2017'!A:N,12,0)</f>
        <v>0.99613928794860795</v>
      </c>
      <c r="E95" s="5">
        <f>VLOOKUP($A95,'2018'!A:U,10,0)</f>
        <v>1.2290000000000001</v>
      </c>
      <c r="F95" s="5">
        <f>VLOOKUP($A95,'2019'!A:S,10,0)</f>
        <v>1.1950000000000003</v>
      </c>
      <c r="G95" s="4"/>
      <c r="H95" s="5">
        <f t="shared" si="1"/>
        <v>1.2943868575897284</v>
      </c>
      <c r="I95" s="4"/>
      <c r="J95" s="4"/>
    </row>
    <row r="96" spans="1:10" ht="15.4" x14ac:dyDescent="0.45">
      <c r="A96" s="3" t="s">
        <v>131</v>
      </c>
      <c r="B96" s="5">
        <f>VLOOKUP(A96,'2015'!A:L,12,0)</f>
        <v>2.3091900000000001</v>
      </c>
      <c r="C96" s="5">
        <f>VLOOKUP($A96,'2016'!A:M,13,0)</f>
        <v>2.2002000000000002</v>
      </c>
      <c r="D96" s="5">
        <f>VLOOKUP($A96,'2017'!A:N,12,0)</f>
        <v>1.5778675079345701</v>
      </c>
      <c r="E96" s="5">
        <f>VLOOKUP($A96,'2018'!A:U,10,0)</f>
        <v>2.121</v>
      </c>
      <c r="F96" s="5">
        <f>VLOOKUP($A96,'2019'!A:S,10,0)</f>
        <v>2.3650000000000002</v>
      </c>
      <c r="G96" s="4"/>
      <c r="H96" s="5">
        <f t="shared" si="1"/>
        <v>2.1243775015869151</v>
      </c>
      <c r="I96" s="4"/>
      <c r="J96" s="4"/>
    </row>
    <row r="97" spans="1:10" ht="15.4" x14ac:dyDescent="0.45">
      <c r="A97" s="3" t="s">
        <v>168</v>
      </c>
      <c r="B97" s="5">
        <f>VLOOKUP(A97,'2015'!A:L,12,0)</f>
        <v>1.41723</v>
      </c>
      <c r="C97" s="5">
        <f>VLOOKUP($A97,'2016'!A:M,13,0)</f>
        <v>1.97478</v>
      </c>
      <c r="D97" s="5">
        <f>VLOOKUP($A97,'2017'!A:N,12,0)</f>
        <v>1.84496426582336</v>
      </c>
      <c r="E97" s="5">
        <f>VLOOKUP($A97,'2018'!A:U,10,0)</f>
        <v>2.5649999999999999</v>
      </c>
      <c r="F97" s="5">
        <f>VLOOKUP($A97,'2019'!A:S,10,0)</f>
        <v>2.7390000000000003</v>
      </c>
      <c r="G97" s="4"/>
      <c r="H97" s="5">
        <f t="shared" si="1"/>
        <v>3.0783228531647637</v>
      </c>
      <c r="I97" s="4"/>
      <c r="J97" s="4"/>
    </row>
    <row r="98" spans="1:10" ht="15.4" x14ac:dyDescent="0.45">
      <c r="A98" s="3" t="s">
        <v>138</v>
      </c>
      <c r="B98" s="5">
        <f>VLOOKUP(A98,'2015'!A:L,12,0)</f>
        <v>1.9563699999999999</v>
      </c>
      <c r="C98" s="5">
        <f>VLOOKUP($A98,'2016'!A:M,13,0)</f>
        <v>2.32694</v>
      </c>
      <c r="D98" s="5">
        <f>VLOOKUP($A98,'2017'!A:N,12,0)</f>
        <v>1.8912410736084</v>
      </c>
      <c r="E98" s="5">
        <f>VLOOKUP($A98,'2018'!A:U,10,0)</f>
        <v>1.86</v>
      </c>
      <c r="F98" s="5">
        <f>VLOOKUP($A98,'2019'!A:S,10,0)</f>
        <v>1.7509999999999999</v>
      </c>
      <c r="G98" s="4"/>
      <c r="H98" s="5">
        <f t="shared" si="1"/>
        <v>1.6938062147216613</v>
      </c>
      <c r="I98" s="4"/>
      <c r="J98" s="4"/>
    </row>
    <row r="99" spans="1:10" ht="15.4" x14ac:dyDescent="0.45">
      <c r="A99" s="3" t="s">
        <v>99</v>
      </c>
      <c r="B99" s="5">
        <f>VLOOKUP(A99,'2015'!A:L,12,0)</f>
        <v>1.8799600000000001</v>
      </c>
      <c r="C99" s="5">
        <f>VLOOKUP($A99,'2016'!A:M,13,0)</f>
        <v>2.2014200000000002</v>
      </c>
      <c r="D99" s="5">
        <f>VLOOKUP($A99,'2017'!A:N,12,0)</f>
        <v>1.79117655754089</v>
      </c>
      <c r="E99" s="5">
        <f>VLOOKUP($A99,'2018'!A:U,10,0)</f>
        <v>1.831</v>
      </c>
      <c r="F99" s="5">
        <f>VLOOKUP($A99,'2019'!A:S,10,0)</f>
        <v>1.4059999999999997</v>
      </c>
      <c r="G99" s="4"/>
      <c r="H99" s="5">
        <f t="shared" si="1"/>
        <v>1.4264093115081664</v>
      </c>
      <c r="I99" s="4"/>
      <c r="J99" s="4"/>
    </row>
    <row r="100" spans="1:10" ht="15.4" x14ac:dyDescent="0.45">
      <c r="A100" s="3" t="s">
        <v>172</v>
      </c>
      <c r="B100" s="5">
        <f>VLOOKUP(A100,'2015'!A:L,12,0)</f>
        <v>1.6332800000000001</v>
      </c>
      <c r="C100" s="5">
        <f>VLOOKUP($A100,'2016'!A:M,13,0)</f>
        <v>2.10812</v>
      </c>
      <c r="D100" s="5">
        <f>VLOOKUP($A100,'2017'!A:N,12,0)</f>
        <v>1.88563096523285</v>
      </c>
      <c r="E100" s="5">
        <f>VLOOKUP($A100,'2018'!A:U,10,0)</f>
        <v>2.548</v>
      </c>
      <c r="F100" s="5">
        <f>VLOOKUP($A100,'2019'!A:S,10,0)</f>
        <v>3.05</v>
      </c>
      <c r="G100" s="4"/>
      <c r="H100" s="5">
        <f t="shared" si="1"/>
        <v>3.2270021930465873</v>
      </c>
      <c r="I100" s="4"/>
      <c r="J100" s="4"/>
    </row>
    <row r="101" spans="1:10" ht="15.4" x14ac:dyDescent="0.45">
      <c r="A101" s="3" t="s">
        <v>156</v>
      </c>
      <c r="B101" s="5">
        <f>VLOOKUP(A101,'2015'!A:L,12,0)</f>
        <v>1.6813499999999999</v>
      </c>
      <c r="C101" s="5">
        <f>VLOOKUP($A101,'2016'!A:M,13,0)</f>
        <v>2.1068099999999998</v>
      </c>
      <c r="D101" s="5">
        <f>VLOOKUP($A101,'2017'!A:N,12,0)</f>
        <v>1.7241356372833301</v>
      </c>
      <c r="E101" s="5">
        <f>VLOOKUP($A101,'2018'!A:U,10,0)</f>
        <v>2.1179999999999999</v>
      </c>
      <c r="F101" s="5">
        <f>VLOOKUP($A101,'2019'!A:S,10,0)</f>
        <v>2.2620000000000005</v>
      </c>
      <c r="G101" s="4"/>
      <c r="H101" s="5">
        <f t="shared" si="1"/>
        <v>2.3302061274566483</v>
      </c>
      <c r="I101" s="4"/>
      <c r="J101" s="4"/>
    </row>
    <row r="102" spans="1:10" ht="15.4" x14ac:dyDescent="0.45">
      <c r="A102" s="3" t="s">
        <v>160</v>
      </c>
      <c r="B102" s="5">
        <f>VLOOKUP(A102,'2015'!A:L,12,0)</f>
        <v>0.99895</v>
      </c>
      <c r="C102" s="5">
        <f>VLOOKUP($A102,'2016'!A:M,13,0)</f>
        <v>1.4533199999999999</v>
      </c>
      <c r="D102" s="5">
        <f>VLOOKUP($A102,'2017'!A:N,12,0)</f>
        <v>1.3229162693023699</v>
      </c>
      <c r="E102" s="5">
        <f>VLOOKUP($A102,'2018'!A:U,10,0)</f>
        <v>1.766</v>
      </c>
      <c r="F102" s="5">
        <f>VLOOKUP($A102,'2019'!A:S,10,0)</f>
        <v>1.5950000000000002</v>
      </c>
      <c r="G102" s="4"/>
      <c r="H102" s="5">
        <f t="shared" si="1"/>
        <v>1.8786712538604888</v>
      </c>
      <c r="I102" s="4"/>
      <c r="J102" s="4"/>
    </row>
    <row r="103" spans="1:10" ht="15.4" x14ac:dyDescent="0.45">
      <c r="A103" s="3" t="s">
        <v>116</v>
      </c>
      <c r="B103" s="5">
        <f>VLOOKUP(A103,'2015'!A:L,12,0)</f>
        <v>1.7379899999999999</v>
      </c>
      <c r="C103" s="5">
        <f>VLOOKUP($A103,'2016'!A:M,13,0)</f>
        <v>2.0863700000000001</v>
      </c>
      <c r="D103" s="5">
        <v>0</v>
      </c>
      <c r="E103" s="5">
        <f>VLOOKUP($A103,'2018'!A:U,10,0)</f>
        <v>1.5720000000000001</v>
      </c>
      <c r="F103" s="5">
        <f>VLOOKUP($A103,'2019'!A:S,10,0)</f>
        <v>1.4739999999999998</v>
      </c>
      <c r="G103" s="4"/>
      <c r="H103" s="5">
        <f t="shared" si="1"/>
        <v>1.06136699999999</v>
      </c>
      <c r="I103" s="4"/>
      <c r="J103" s="4"/>
    </row>
    <row r="104" spans="1:10" ht="15.4" x14ac:dyDescent="0.45">
      <c r="A104" s="3" t="s">
        <v>130</v>
      </c>
      <c r="B104" s="5">
        <f>VLOOKUP(A104,'2015'!A:L,12,0)</f>
        <v>1.71956</v>
      </c>
      <c r="C104" s="5">
        <f>VLOOKUP($A104,'2016'!A:M,13,0)</f>
        <v>1.6422699999999999</v>
      </c>
      <c r="D104" s="5">
        <f>VLOOKUP($A104,'2017'!A:N,12,0)</f>
        <v>1.51090860366821</v>
      </c>
      <c r="E104" s="5">
        <f>VLOOKUP($A104,'2018'!A:U,10,0)</f>
        <v>1.425</v>
      </c>
      <c r="F104" s="5">
        <f>VLOOKUP($A104,'2019'!A:S,10,0)</f>
        <v>1.3680000000000008</v>
      </c>
      <c r="G104" s="4"/>
      <c r="H104" s="5">
        <f t="shared" si="1"/>
        <v>1.2570307207336384</v>
      </c>
      <c r="I104" s="4"/>
      <c r="J104" s="4"/>
    </row>
    <row r="105" spans="1:10" ht="15.4" x14ac:dyDescent="0.45">
      <c r="A105" s="3" t="s">
        <v>112</v>
      </c>
      <c r="B105" s="5">
        <f>VLOOKUP(A105,'2015'!A:L,12,0)</f>
        <v>1.8989400000000001</v>
      </c>
      <c r="C105" s="5">
        <f>VLOOKUP($A105,'2016'!A:M,13,0)</f>
        <v>1.9281600000000001</v>
      </c>
      <c r="D105" s="5">
        <f>VLOOKUP($A105,'2017'!A:N,12,0)</f>
        <v>1.4904415607452399</v>
      </c>
      <c r="E105" s="5">
        <f>VLOOKUP($A105,'2018'!A:U,10,0)</f>
        <v>1.4950000000000001</v>
      </c>
      <c r="F105" s="5">
        <f>VLOOKUP($A105,'2019'!A:S,10,0)</f>
        <v>1.4620000000000002</v>
      </c>
      <c r="G105" s="4"/>
      <c r="H105" s="5">
        <f t="shared" si="1"/>
        <v>1.2627963121490779</v>
      </c>
      <c r="I105" s="4"/>
      <c r="J105" s="4"/>
    </row>
    <row r="106" spans="1:10" ht="15.4" x14ac:dyDescent="0.45">
      <c r="A106" s="3" t="s">
        <v>35</v>
      </c>
      <c r="B106" s="5">
        <f>VLOOKUP(A106,'2015'!A:L,12,0)</f>
        <v>3.1913100000000001</v>
      </c>
      <c r="C106" s="5">
        <f>VLOOKUP($A106,'2016'!A:M,13,0)</f>
        <v>2.9746800000000002</v>
      </c>
      <c r="D106" s="5">
        <f>VLOOKUP($A106,'2017'!A:N,12,0)</f>
        <v>1.7894637584686299</v>
      </c>
      <c r="E106" s="5">
        <f>VLOOKUP($A106,'2018'!A:U,10,0)</f>
        <v>1.4950000000000001</v>
      </c>
      <c r="F106" s="5">
        <f>VLOOKUP($A106,'2019'!A:S,10,0)</f>
        <v>1.2499999999999996</v>
      </c>
      <c r="G106" s="4"/>
      <c r="H106" s="5">
        <f t="shared" si="1"/>
        <v>0.53140075169380907</v>
      </c>
      <c r="I106" s="4"/>
      <c r="J106" s="4"/>
    </row>
    <row r="107" spans="1:10" ht="15.4" x14ac:dyDescent="0.45">
      <c r="A107" s="3" t="s">
        <v>162</v>
      </c>
      <c r="B107" s="5">
        <f>VLOOKUP(A107,'2015'!A:L,12,0)</f>
        <v>0.98194999999999999</v>
      </c>
      <c r="C107" s="5">
        <f>VLOOKUP($A107,'2016'!A:M,13,0)</f>
        <v>1.3157300000000001</v>
      </c>
      <c r="D107" s="5">
        <f>VLOOKUP($A107,'2017'!A:N,12,0)</f>
        <v>1.04294109344482</v>
      </c>
      <c r="E107" s="5">
        <f>VLOOKUP($A107,'2018'!A:U,10,0)</f>
        <v>1.387</v>
      </c>
      <c r="F107" s="5">
        <f>VLOOKUP($A107,'2019'!A:S,10,0)</f>
        <v>1.464</v>
      </c>
      <c r="G107" s="4"/>
      <c r="H107" s="5">
        <f t="shared" si="1"/>
        <v>1.5489352186889676</v>
      </c>
      <c r="I107" s="4"/>
      <c r="J107" s="4"/>
    </row>
    <row r="108" spans="1:10" ht="15.4" x14ac:dyDescent="0.45">
      <c r="A108" s="3" t="s">
        <v>125</v>
      </c>
      <c r="B108" s="5">
        <f>VLOOKUP(A108,'2015'!A:L,12,0)</f>
        <v>2.0438399999999999</v>
      </c>
      <c r="C108" s="5">
        <f>VLOOKUP($A108,'2016'!A:M,13,0)</f>
        <v>2.4036400000000002</v>
      </c>
      <c r="D108" s="5">
        <f>VLOOKUP($A108,'2017'!A:N,12,0)</f>
        <v>1.8788902759552</v>
      </c>
      <c r="E108" s="5">
        <f>VLOOKUP($A108,'2018'!A:U,10,0)</f>
        <v>1.93</v>
      </c>
      <c r="F108" s="5">
        <f>VLOOKUP($A108,'2019'!A:S,10,0)</f>
        <v>1.7259999999999995</v>
      </c>
      <c r="G108" s="4"/>
      <c r="H108" s="5">
        <f t="shared" si="1"/>
        <v>1.6636780551910419</v>
      </c>
      <c r="I108" s="4"/>
      <c r="J108" s="4"/>
    </row>
    <row r="109" spans="1:10" ht="15.4" x14ac:dyDescent="0.45">
      <c r="A109" s="3" t="s">
        <v>159</v>
      </c>
      <c r="B109" s="5">
        <f>VLOOKUP(A109,'2015'!A:L,12,0)</f>
        <v>1.4439500000000001</v>
      </c>
      <c r="C109" s="5">
        <f>VLOOKUP($A109,'2016'!A:M,13,0)</f>
        <v>1.97861</v>
      </c>
      <c r="D109" s="5">
        <f>VLOOKUP($A109,'2017'!A:N,12,0)</f>
        <v>1.78964614868164</v>
      </c>
      <c r="E109" s="5">
        <f>VLOOKUP($A109,'2018'!A:U,10,0)</f>
        <v>2.1080000000000001</v>
      </c>
      <c r="F109" s="5">
        <f>VLOOKUP($A109,'2019'!A:S,10,0)</f>
        <v>2.0090000000000003</v>
      </c>
      <c r="G109" s="4"/>
      <c r="H109" s="5">
        <f t="shared" si="1"/>
        <v>2.243688229736307</v>
      </c>
      <c r="I109" s="4"/>
      <c r="J109" s="4"/>
    </row>
    <row r="110" spans="1:10" ht="15.4" x14ac:dyDescent="0.45">
      <c r="A110" s="3" t="s">
        <v>180</v>
      </c>
      <c r="B110" s="5">
        <v>0</v>
      </c>
      <c r="C110" s="5">
        <f>VLOOKUP($A110,'2016'!A:M,13,0)</f>
        <v>3.83772</v>
      </c>
      <c r="D110" s="5">
        <f>VLOOKUP($A110,'2017'!A:N,12,0)</f>
        <v>3.1174845695495601</v>
      </c>
      <c r="E110" s="5">
        <f>VLOOKUP($A110,'2018'!A:U,10,0)</f>
        <v>3.2429999999999999</v>
      </c>
      <c r="F110" s="5">
        <f>VLOOKUP($A110,'2019'!A:S,10,0)</f>
        <v>2.6300000000000003</v>
      </c>
      <c r="G110" s="4"/>
      <c r="H110" s="5">
        <f t="shared" si="1"/>
        <v>3.9652249139098785</v>
      </c>
      <c r="I110" s="4"/>
      <c r="J110" s="4"/>
    </row>
    <row r="111" spans="1:10" ht="15.4" x14ac:dyDescent="0.45">
      <c r="A111" s="3" t="s">
        <v>182</v>
      </c>
      <c r="B111" s="5">
        <v>0</v>
      </c>
      <c r="C111" s="5">
        <f>VLOOKUP($A111,'2016'!A:M,13,0)</f>
        <v>1.92198</v>
      </c>
      <c r="D111" s="5">
        <f>VLOOKUP($A111,'2017'!A:N,12,0)</f>
        <v>1.4818902015686</v>
      </c>
      <c r="E111" s="5">
        <f>VLOOKUP($A111,'2018'!A:U,10,0)</f>
        <v>1.351</v>
      </c>
      <c r="F111" s="5">
        <f>VLOOKUP($A111,'2019'!A:S,10,0)</f>
        <v>1.4430000000000001</v>
      </c>
      <c r="G111" s="4"/>
      <c r="H111" s="5">
        <f t="shared" si="1"/>
        <v>1.9340800403136882</v>
      </c>
      <c r="I111" s="4"/>
      <c r="J111" s="4"/>
    </row>
    <row r="112" spans="1:10" ht="15.4" x14ac:dyDescent="0.45">
      <c r="A112" s="3" t="s">
        <v>161</v>
      </c>
      <c r="B112" s="5">
        <f>VLOOKUP(A112,'2015'!A:L,12,0)</f>
        <v>1.8787700000000001</v>
      </c>
      <c r="C112" s="5">
        <f>VLOOKUP($A112,'2016'!A:M,13,0)</f>
        <v>2.0946899999999999</v>
      </c>
      <c r="D112" s="5">
        <f>VLOOKUP($A112,'2017'!A:N,12,0)</f>
        <v>1.87398338317871</v>
      </c>
      <c r="E112" s="5">
        <f>VLOOKUP($A112,'2018'!A:U,10,0)</f>
        <v>2.3820000000000001</v>
      </c>
      <c r="F112" s="5">
        <f>VLOOKUP($A112,'2019'!A:S,10,0)</f>
        <v>2.742</v>
      </c>
      <c r="G112" s="4"/>
      <c r="H112" s="5">
        <f t="shared" si="1"/>
        <v>2.7984196766357172</v>
      </c>
      <c r="I112" s="4"/>
      <c r="J112" s="4"/>
    </row>
    <row r="113" spans="1:10" ht="15.4" x14ac:dyDescent="0.45">
      <c r="A113" s="3" t="s">
        <v>169</v>
      </c>
      <c r="B113" s="5">
        <f>VLOOKUP(A113,'2015'!A:L,12,0)</f>
        <v>1.4649399999999999</v>
      </c>
      <c r="C113" s="5">
        <f>VLOOKUP($A113,'2016'!A:M,13,0)</f>
        <v>1.8731899999999999</v>
      </c>
      <c r="D113" s="5">
        <f>VLOOKUP($A113,'2017'!A:N,12,0)</f>
        <v>1.72721290588379</v>
      </c>
      <c r="E113" s="5">
        <f>VLOOKUP($A113,'2018'!A:U,10,0)</f>
        <v>2.2719999999999998</v>
      </c>
      <c r="F113" s="5">
        <f>VLOOKUP($A113,'2019'!A:S,10,0)</f>
        <v>2.2749999999999999</v>
      </c>
      <c r="G113" s="4"/>
      <c r="H113" s="5">
        <f t="shared" si="1"/>
        <v>2.5281475811767677</v>
      </c>
      <c r="I113" s="4"/>
      <c r="J113" s="4"/>
    </row>
    <row r="114" spans="1:10" ht="15.4" x14ac:dyDescent="0.45">
      <c r="A114" s="3" t="s">
        <v>144</v>
      </c>
      <c r="B114" s="5">
        <f>VLOOKUP(A114,'2015'!A:L,12,0)</f>
        <v>1.7587299999999999</v>
      </c>
      <c r="C114" s="5">
        <f>VLOOKUP($A114,'2016'!A:M,13,0)</f>
        <v>1.97864</v>
      </c>
      <c r="D114" s="5">
        <f>VLOOKUP($A114,'2017'!A:N,12,0)</f>
        <v>1.5214991569519001</v>
      </c>
      <c r="E114" s="5">
        <f>VLOOKUP($A114,'2018'!A:U,10,0)</f>
        <v>1.512</v>
      </c>
      <c r="F114" s="5">
        <f>VLOOKUP($A114,'2019'!A:S,10,0)</f>
        <v>1.3970000000000002</v>
      </c>
      <c r="G114" s="4"/>
      <c r="H114" s="5">
        <f t="shared" si="1"/>
        <v>1.2765438313903701</v>
      </c>
      <c r="I114" s="4"/>
      <c r="J114" s="4"/>
    </row>
    <row r="115" spans="1:10" ht="15.4" x14ac:dyDescent="0.45">
      <c r="A115" s="3" t="s">
        <v>127</v>
      </c>
      <c r="B115" s="5">
        <f>VLOOKUP(A115,'2015'!A:L,12,0)</f>
        <v>1.6943999999999999</v>
      </c>
      <c r="C115" s="5">
        <f>VLOOKUP($A115,'2016'!A:M,13,0)</f>
        <v>1.99817</v>
      </c>
      <c r="D115" s="5">
        <f>VLOOKUP($A115,'2017'!A:N,12,0)</f>
        <v>1.49873495101929</v>
      </c>
      <c r="E115" s="5">
        <f>VLOOKUP($A115,'2018'!A:U,10,0)</f>
        <v>1.4450000000000001</v>
      </c>
      <c r="F115" s="5">
        <f>VLOOKUP($A115,'2019'!A:S,10,0)</f>
        <v>1.1209999999999996</v>
      </c>
      <c r="G115" s="4"/>
      <c r="H115" s="5">
        <f t="shared" si="1"/>
        <v>1.0414699902038365</v>
      </c>
      <c r="I115" s="4"/>
      <c r="J115" s="4"/>
    </row>
    <row r="116" spans="1:10" ht="15.4" x14ac:dyDescent="0.45">
      <c r="A116" s="3" t="s">
        <v>167</v>
      </c>
      <c r="B116" s="5">
        <f>VLOOKUP(A116,'2015'!A:L,12,0)</f>
        <v>1.9917199999999999</v>
      </c>
      <c r="C116" s="5">
        <f>VLOOKUP($A116,'2016'!A:M,13,0)</f>
        <v>2.15604</v>
      </c>
      <c r="D116" s="5">
        <f>VLOOKUP($A116,'2017'!A:N,12,0)</f>
        <v>1.55231189727783</v>
      </c>
      <c r="E116" s="5">
        <f>VLOOKUP($A116,'2018'!A:U,10,0)</f>
        <v>2.0379999999999998</v>
      </c>
      <c r="F116" s="5">
        <f>VLOOKUP($A116,'2019'!A:S,10,0)</f>
        <v>2.3249999999999997</v>
      </c>
      <c r="G116" s="4"/>
      <c r="H116" s="5">
        <f t="shared" si="1"/>
        <v>2.1771703794555748</v>
      </c>
      <c r="I116" s="4"/>
      <c r="J116" s="4"/>
    </row>
    <row r="117" spans="1:10" ht="15.4" x14ac:dyDescent="0.45">
      <c r="A117" s="3" t="s">
        <v>147</v>
      </c>
      <c r="B117" s="5">
        <f>VLOOKUP(A117,'2015'!A:L,12,0)</f>
        <v>1.59541</v>
      </c>
      <c r="C117" s="5">
        <f>VLOOKUP($A117,'2016'!A:M,13,0)</f>
        <v>1.8703099999999999</v>
      </c>
      <c r="D117" s="5">
        <f>VLOOKUP($A117,'2017'!A:N,12,0)</f>
        <v>1.50013780593872</v>
      </c>
      <c r="E117" s="5">
        <f>VLOOKUP($A117,'2018'!A:U,10,0)</f>
        <v>1.839</v>
      </c>
      <c r="F117" s="5">
        <f>VLOOKUP($A117,'2019'!A:S,10,0)</f>
        <v>1.6619999999999995</v>
      </c>
      <c r="G117" s="4"/>
      <c r="H117" s="5">
        <f t="shared" si="1"/>
        <v>1.7239325611877412</v>
      </c>
      <c r="I117" s="4"/>
      <c r="J117" s="4"/>
    </row>
    <row r="118" spans="1:10" ht="15.4" x14ac:dyDescent="0.45">
      <c r="A118" s="3" t="s">
        <v>142</v>
      </c>
      <c r="B118" s="5">
        <f>VLOOKUP(A118,'2015'!A:L,12,0)</f>
        <v>1.78555</v>
      </c>
      <c r="C118" s="5">
        <f>VLOOKUP($A118,'2016'!A:M,13,0)</f>
        <v>1.8832599999999999</v>
      </c>
      <c r="D118" s="5">
        <f>VLOOKUP($A118,'2017'!A:N,12,0)</f>
        <v>1.6519021987914999</v>
      </c>
      <c r="E118" s="5">
        <f>VLOOKUP($A118,'2018'!A:U,10,0)</f>
        <v>1.5589999999999999</v>
      </c>
      <c r="F118" s="5">
        <f>VLOOKUP($A118,'2019'!A:S,10,0)</f>
        <v>1.5770000000000004</v>
      </c>
      <c r="G118" s="4"/>
      <c r="H118" s="5">
        <f t="shared" si="1"/>
        <v>1.4689344397583</v>
      </c>
      <c r="I118" s="4"/>
      <c r="J118" s="4"/>
    </row>
    <row r="119" spans="1:10" ht="15.4" x14ac:dyDescent="0.45">
      <c r="A119" s="3" t="s">
        <v>141</v>
      </c>
      <c r="B119" s="5">
        <f>VLOOKUP(A119,'2015'!A:L,12,0)</f>
        <v>2.1177299999999999</v>
      </c>
      <c r="C119" s="5">
        <f>VLOOKUP($A119,'2016'!A:M,13,0)</f>
        <v>1.9262999999999999</v>
      </c>
      <c r="D119" s="5">
        <f>VLOOKUP($A119,'2017'!A:N,12,0)</f>
        <v>1.6516373157501201</v>
      </c>
      <c r="E119" s="5">
        <f>VLOOKUP($A119,'2018'!A:U,10,0)</f>
        <v>1.9990000000000001</v>
      </c>
      <c r="F119" s="5">
        <f>VLOOKUP($A119,'2019'!A:S,10,0)</f>
        <v>2.0040000000000004</v>
      </c>
      <c r="G119" s="4"/>
      <c r="H119" s="5">
        <f t="shared" si="1"/>
        <v>1.8933054631500283</v>
      </c>
      <c r="I119" s="4"/>
      <c r="J119" s="4"/>
    </row>
    <row r="120" spans="1:10" ht="15.4" x14ac:dyDescent="0.45">
      <c r="A120" s="3" t="s">
        <v>111</v>
      </c>
      <c r="B120" s="5">
        <f>VLOOKUP(A120,'2015'!A:L,12,0)</f>
        <v>3.0513699999999999</v>
      </c>
      <c r="C120" s="5">
        <v>0</v>
      </c>
      <c r="D120" s="5">
        <f>VLOOKUP($A120,'2017'!A:N,12,0)</f>
        <v>2.35565090179443</v>
      </c>
      <c r="E120" s="5">
        <f>VLOOKUP($A120,'2018'!A:U,10,0)</f>
        <v>2.407</v>
      </c>
      <c r="F120" s="5">
        <f>VLOOKUP($A120,'2019'!A:S,10,0)</f>
        <v>2.0570000000000004</v>
      </c>
      <c r="G120" s="4"/>
      <c r="H120" s="5">
        <f t="shared" si="1"/>
        <v>2.099682180358883</v>
      </c>
      <c r="I120" s="4"/>
      <c r="J120" s="4"/>
    </row>
    <row r="121" spans="1:10" ht="15.4" x14ac:dyDescent="0.45">
      <c r="A121" s="3" t="s">
        <v>124</v>
      </c>
      <c r="B121" s="5">
        <f>VLOOKUP(A121,'2015'!A:L,12,0)</f>
        <v>2.12466</v>
      </c>
      <c r="C121" s="5">
        <f>VLOOKUP($A121,'2016'!A:M,13,0)</f>
        <v>2.6841300000000001</v>
      </c>
      <c r="D121" s="5">
        <f>VLOOKUP($A121,'2017'!A:N,12,0)</f>
        <v>1.8902511596679701</v>
      </c>
      <c r="E121" s="5">
        <f>VLOOKUP($A121,'2018'!A:U,10,0)</f>
        <v>1.7849999999999999</v>
      </c>
      <c r="F121" s="5">
        <f>VLOOKUP($A121,'2019'!A:S,10,0)</f>
        <v>1.4440000000000004</v>
      </c>
      <c r="G121" s="4"/>
      <c r="H121" s="5">
        <f t="shared" si="1"/>
        <v>1.3074732319336135</v>
      </c>
      <c r="I121" s="4"/>
      <c r="J121" s="4"/>
    </row>
    <row r="122" spans="1:10" ht="15.4" x14ac:dyDescent="0.45">
      <c r="A122" s="3" t="s">
        <v>126</v>
      </c>
      <c r="B122" s="5">
        <f>VLOOKUP(A122,'2015'!A:L,12,0)</f>
        <v>2.5176699999999999</v>
      </c>
      <c r="C122" s="5">
        <f>VLOOKUP($A122,'2016'!A:M,13,0)</f>
        <v>2.6090399999999998</v>
      </c>
      <c r="D122" s="5">
        <f>VLOOKUP($A122,'2017'!A:N,12,0)</f>
        <v>1.9787361621856701</v>
      </c>
      <c r="E122" s="5">
        <f>VLOOKUP($A122,'2018'!A:U,10,0)</f>
        <v>1.806</v>
      </c>
      <c r="F122" s="5">
        <f>VLOOKUP($A122,'2019'!A:S,10,0)</f>
        <v>1.4070000000000005</v>
      </c>
      <c r="G122" s="4"/>
      <c r="H122" s="5">
        <f t="shared" si="1"/>
        <v>1.1563752324370853</v>
      </c>
      <c r="I122" s="4"/>
      <c r="J122" s="4"/>
    </row>
    <row r="123" spans="1:10" ht="15.4" x14ac:dyDescent="0.45">
      <c r="A123" s="3" t="s">
        <v>129</v>
      </c>
      <c r="B123" s="5">
        <f>VLOOKUP(A123,'2015'!A:L,12,0)</f>
        <v>1.9533499999999999</v>
      </c>
      <c r="C123" s="5">
        <f>VLOOKUP($A123,'2016'!A:M,13,0)</f>
        <v>1.81657</v>
      </c>
      <c r="D123" s="5">
        <f>VLOOKUP($A123,'2017'!A:N,12,0)</f>
        <v>1.3189072608947801</v>
      </c>
      <c r="E123" s="5">
        <f>VLOOKUP($A123,'2018'!A:U,10,0)</f>
        <v>1.4870000000000001</v>
      </c>
      <c r="F123" s="5">
        <f>VLOOKUP($A123,'2019'!A:S,10,0)</f>
        <v>1.3620000000000005</v>
      </c>
      <c r="G123" s="4"/>
      <c r="H123" s="5">
        <f t="shared" si="1"/>
        <v>1.1338844521789611</v>
      </c>
      <c r="I123" s="4"/>
      <c r="J123" s="4"/>
    </row>
    <row r="124" spans="1:10" ht="15.4" x14ac:dyDescent="0.45">
      <c r="A124" s="3" t="s">
        <v>137</v>
      </c>
      <c r="B124" s="5">
        <f>VLOOKUP(A124,'2015'!A:L,12,0)</f>
        <v>2.8671199999999999</v>
      </c>
      <c r="C124" s="5">
        <f>VLOOKUP($A124,'2016'!A:M,13,0)</f>
        <v>2.7492399999999999</v>
      </c>
      <c r="D124" s="5">
        <f>VLOOKUP($A124,'2017'!A:N,12,0)</f>
        <v>2.2249586582183798</v>
      </c>
      <c r="E124" s="5">
        <f>VLOOKUP($A124,'2018'!A:U,10,0)</f>
        <v>2.327</v>
      </c>
      <c r="F124" s="5">
        <f>VLOOKUP($A124,'2019'!A:S,10,0)</f>
        <v>2.3079999999999998</v>
      </c>
      <c r="G124" s="4"/>
      <c r="H124" s="5">
        <f t="shared" si="1"/>
        <v>2.0331197316436374</v>
      </c>
      <c r="I124" s="4"/>
      <c r="J124" s="4"/>
    </row>
    <row r="125" spans="1:10" ht="15.4" x14ac:dyDescent="0.45">
      <c r="A125" s="3" t="s">
        <v>155</v>
      </c>
      <c r="B125" s="5">
        <f>VLOOKUP(A125,'2015'!A:L,12,0)</f>
        <v>1.7929299999999999</v>
      </c>
      <c r="C125" s="5">
        <f>VLOOKUP($A125,'2016'!A:M,13,0)</f>
        <v>2.1108699999999998</v>
      </c>
      <c r="D125" s="5">
        <f>VLOOKUP($A125,'2017'!A:N,12,0)</f>
        <v>1.66819095611572</v>
      </c>
      <c r="E125" s="5">
        <f>VLOOKUP($A125,'2018'!A:U,10,0)</f>
        <v>2.1859999999999999</v>
      </c>
      <c r="F125" s="5">
        <f>VLOOKUP($A125,'2019'!A:S,10,0)</f>
        <v>2.0599999999999996</v>
      </c>
      <c r="G125" s="4"/>
      <c r="H125" s="5">
        <f t="shared" si="1"/>
        <v>2.1463791912231329</v>
      </c>
      <c r="I125" s="4"/>
      <c r="J125" s="4"/>
    </row>
    <row r="126" spans="1:10" ht="15.4" x14ac:dyDescent="0.45">
      <c r="A126" s="3" t="s">
        <v>140</v>
      </c>
      <c r="B126" s="5">
        <f>VLOOKUP(A126,'2015'!A:L,12,0)</f>
        <v>2.5100899999999999</v>
      </c>
      <c r="C126" s="5">
        <f>VLOOKUP($A126,'2016'!A:M,13,0)</f>
        <v>3.0140199999999999</v>
      </c>
      <c r="D126" s="5">
        <f>VLOOKUP($A126,'2017'!A:N,12,0)</f>
        <v>2.6684598922729501</v>
      </c>
      <c r="E126" s="5">
        <f>VLOOKUP($A126,'2018'!A:U,10,0)</f>
        <v>2.9089999999999998</v>
      </c>
      <c r="F126" s="5">
        <f>VLOOKUP($A126,'2019'!A:S,10,0)</f>
        <v>2.4169999999999998</v>
      </c>
      <c r="G126" s="4"/>
      <c r="H126" s="5">
        <f t="shared" si="1"/>
        <v>2.6163539784545833</v>
      </c>
      <c r="I126" s="4"/>
      <c r="J126" s="4"/>
    </row>
    <row r="127" spans="1:10" ht="15.4" x14ac:dyDescent="0.45">
      <c r="A127" s="3" t="s">
        <v>149</v>
      </c>
      <c r="B127" s="5">
        <f>VLOOKUP(A127,'2015'!A:L,12,0)</f>
        <v>0.67108000000000001</v>
      </c>
      <c r="C127" s="5">
        <f>VLOOKUP($A127,'2016'!A:M,13,0)</f>
        <v>0.91681000000000001</v>
      </c>
      <c r="D127" s="5">
        <f>VLOOKUP($A127,'2017'!A:N,12,0)</f>
        <v>0.419389247894287</v>
      </c>
      <c r="E127" s="5">
        <f>VLOOKUP($A127,'2018'!A:U,10,0)</f>
        <v>0.67500000000000004</v>
      </c>
      <c r="F127" s="5">
        <f>VLOOKUP($A127,'2019'!A:S,10,0)</f>
        <v>0.56000000000000005</v>
      </c>
      <c r="G127" s="4"/>
      <c r="H127" s="5">
        <f t="shared" si="1"/>
        <v>0.50926484957885521</v>
      </c>
      <c r="I127" s="4"/>
      <c r="J127" s="4"/>
    </row>
    <row r="128" spans="1:10" ht="15.4" x14ac:dyDescent="0.45">
      <c r="A128" s="3" t="s">
        <v>146</v>
      </c>
      <c r="B128" s="5">
        <f>VLOOKUP(A128,'2015'!A:L,12,0)</f>
        <v>1.41805</v>
      </c>
      <c r="C128" s="5">
        <f>VLOOKUP($A128,'2016'!A:M,13,0)</f>
        <v>1.5065500000000001</v>
      </c>
      <c r="D128" s="5">
        <f>VLOOKUP($A128,'2017'!A:N,12,0)</f>
        <v>1.11529040336609</v>
      </c>
      <c r="E128" s="5">
        <f>VLOOKUP($A128,'2018'!A:U,10,0)</f>
        <v>0.84499999999999997</v>
      </c>
      <c r="F128" s="5">
        <f>VLOOKUP($A128,'2019'!A:S,10,0)</f>
        <v>0.65100000000000025</v>
      </c>
      <c r="G128" s="4"/>
      <c r="H128" s="5">
        <f t="shared" si="1"/>
        <v>0.44848308067327025</v>
      </c>
      <c r="I128" s="4"/>
      <c r="J128" s="4"/>
    </row>
    <row r="129" spans="1:10" ht="15.4" x14ac:dyDescent="0.45">
      <c r="A129" s="3" t="s">
        <v>166</v>
      </c>
      <c r="B129" s="5">
        <f>VLOOKUP(A129,'2015'!A:L,12,0)</f>
        <v>1.94296</v>
      </c>
      <c r="C129" s="5">
        <f>VLOOKUP($A129,'2016'!A:M,13,0)</f>
        <v>2.3063699999999998</v>
      </c>
      <c r="D129" s="5">
        <f>VLOOKUP($A129,'2017'!A:N,12,0)</f>
        <v>2.07123804092407</v>
      </c>
      <c r="E129" s="5">
        <f>VLOOKUP($A129,'2018'!A:U,10,0)</f>
        <v>2.613</v>
      </c>
      <c r="F129" s="5">
        <f>VLOOKUP($A129,'2019'!A:S,10,0)</f>
        <v>2.5919999999999996</v>
      </c>
      <c r="G129" s="4"/>
      <c r="H129" s="5">
        <f t="shared" si="1"/>
        <v>2.786526608184829</v>
      </c>
      <c r="I129" s="4"/>
      <c r="J129" s="4"/>
    </row>
    <row r="130" spans="1:10" ht="15.4" x14ac:dyDescent="0.45">
      <c r="A130" s="3" t="s">
        <v>128</v>
      </c>
      <c r="B130" s="5">
        <f>VLOOKUP(A130,'2015'!A:L,12,0)</f>
        <v>1.5713999999999999</v>
      </c>
      <c r="C130" s="5">
        <f>VLOOKUP($A130,'2016'!A:M,13,0)</f>
        <v>1.5006600000000001</v>
      </c>
      <c r="D130" s="5">
        <f>VLOOKUP($A130,'2017'!A:N,12,0)</f>
        <v>0.81438231468200695</v>
      </c>
      <c r="E130" s="5">
        <f>VLOOKUP($A130,'2018'!A:U,10,0)</f>
        <v>0.93799999999999994</v>
      </c>
      <c r="F130" s="5">
        <f>VLOOKUP($A130,'2019'!A:S,10,0)</f>
        <v>1.0080000000000005</v>
      </c>
      <c r="G130" s="4"/>
      <c r="H130" s="5">
        <f t="shared" ref="H130:H151" si="2">FORECAST($H$1,B130:F130,$B$1:$F$1)</f>
        <v>0.65965046293638352</v>
      </c>
      <c r="I130" s="4"/>
      <c r="J130" s="4"/>
    </row>
    <row r="131" spans="1:10" ht="15.4" x14ac:dyDescent="0.45">
      <c r="A131" s="3" t="s">
        <v>139</v>
      </c>
      <c r="B131" s="5">
        <f>VLOOKUP(A131,'2015'!A:L,12,0)</f>
        <v>2.44876</v>
      </c>
      <c r="C131" s="5">
        <f>VLOOKUP($A131,'2016'!A:M,13,0)</f>
        <v>2.6561400000000002</v>
      </c>
      <c r="D131" s="5">
        <f>VLOOKUP($A131,'2017'!A:N,12,0)</f>
        <v>2.0157437324523899</v>
      </c>
      <c r="E131" s="5">
        <f>VLOOKUP($A131,'2018'!A:U,10,0)</f>
        <v>2.0289999999999999</v>
      </c>
      <c r="F131" s="5">
        <f>VLOOKUP($A131,'2019'!A:S,10,0)</f>
        <v>1.7319999999999993</v>
      </c>
      <c r="G131" s="4"/>
      <c r="H131" s="5">
        <f t="shared" si="2"/>
        <v>1.5581307464904626</v>
      </c>
      <c r="I131" s="4"/>
      <c r="J131" s="4"/>
    </row>
    <row r="132" spans="1:10" ht="15.4" x14ac:dyDescent="0.45">
      <c r="A132" s="3" t="s">
        <v>158</v>
      </c>
      <c r="B132" s="5">
        <f>VLOOKUP(A132,'2015'!A:L,12,0)</f>
        <v>1.4276599999999999</v>
      </c>
      <c r="C132" s="5">
        <f>VLOOKUP($A132,'2016'!A:M,13,0)</f>
        <v>1.51416</v>
      </c>
      <c r="D132" s="5">
        <f>VLOOKUP($A132,'2017'!A:N,12,0)</f>
        <v>1.526362657547</v>
      </c>
      <c r="E132" s="5">
        <f>VLOOKUP($A132,'2018'!A:U,10,0)</f>
        <v>1.8029999999999999</v>
      </c>
      <c r="F132" s="5">
        <f>VLOOKUP($A132,'2019'!A:S,10,0)</f>
        <v>1.677</v>
      </c>
      <c r="G132" s="4"/>
      <c r="H132" s="5">
        <f t="shared" si="2"/>
        <v>1.8258925315093961</v>
      </c>
      <c r="I132" s="4"/>
      <c r="J132" s="4"/>
    </row>
    <row r="133" spans="1:10" ht="15.4" x14ac:dyDescent="0.45">
      <c r="A133" s="3" t="s">
        <v>152</v>
      </c>
      <c r="B133" s="5">
        <f>VLOOKUP(A133,'2015'!A:L,12,0)</f>
        <v>1.59927</v>
      </c>
      <c r="C133" s="5">
        <f>VLOOKUP($A133,'2016'!A:M,13,0)</f>
        <v>1.96895</v>
      </c>
      <c r="D133" s="5">
        <f>VLOOKUP($A133,'2017'!A:N,12,0)</f>
        <v>1.7021610736846899</v>
      </c>
      <c r="E133" s="5">
        <f>VLOOKUP($A133,'2018'!A:U,10,0)</f>
        <v>1.552</v>
      </c>
      <c r="F133" s="5">
        <f>VLOOKUP($A133,'2019'!A:S,10,0)</f>
        <v>1.1859999999999999</v>
      </c>
      <c r="G133" s="4"/>
      <c r="H133" s="5">
        <f t="shared" si="2"/>
        <v>1.2286292147369409</v>
      </c>
      <c r="I133" s="4"/>
      <c r="J133" s="4"/>
    </row>
    <row r="134" spans="1:10" ht="15.4" x14ac:dyDescent="0.45">
      <c r="A134" s="3" t="s">
        <v>102</v>
      </c>
      <c r="B134" s="5">
        <f>VLOOKUP(A134,'2015'!A:L,12,0)</f>
        <v>2.6343000000000001</v>
      </c>
      <c r="C134" s="5">
        <f>VLOOKUP($A134,'2016'!A:M,13,0)</f>
        <v>2.5899100000000002</v>
      </c>
      <c r="D134" s="5">
        <f>VLOOKUP($A134,'2017'!A:N,12,0)</f>
        <v>1.82670545578003</v>
      </c>
      <c r="E134" s="5">
        <f>VLOOKUP($A134,'2018'!A:U,10,0)</f>
        <v>1.7490000000000001</v>
      </c>
      <c r="F134" s="5">
        <f>VLOOKUP($A134,'2019'!A:S,10,0)</f>
        <v>1.2799999999999998</v>
      </c>
      <c r="G134" s="4"/>
      <c r="H134" s="5">
        <f t="shared" si="2"/>
        <v>0.95113009115607383</v>
      </c>
      <c r="I134" s="4"/>
      <c r="J134" s="4"/>
    </row>
    <row r="135" spans="1:10" ht="15.4" x14ac:dyDescent="0.45">
      <c r="A135" s="3" t="s">
        <v>175</v>
      </c>
      <c r="B135" s="5">
        <f>VLOOKUP(A135,'2015'!A:L,12,0)</f>
        <v>1.5672600000000001</v>
      </c>
      <c r="C135" s="5">
        <f>VLOOKUP($A135,'2016'!A:M,13,0)</f>
        <v>2.1354000000000002</v>
      </c>
      <c r="D135" s="5">
        <f>VLOOKUP($A135,'2017'!A:N,12,0)</f>
        <v>1.83722925186157</v>
      </c>
      <c r="E135" s="5">
        <f>VLOOKUP($A135,'2018'!A:U,10,0)</f>
        <v>2.4209999999999998</v>
      </c>
      <c r="F135" s="5">
        <f>VLOOKUP($A135,'2019'!A:S,10,0)</f>
        <v>2.2730000000000001</v>
      </c>
      <c r="G135" s="4"/>
      <c r="H135" s="5">
        <f t="shared" si="2"/>
        <v>2.5559018503723223</v>
      </c>
      <c r="I135" s="4"/>
      <c r="J135" s="4"/>
    </row>
    <row r="136" spans="1:10" ht="15.4" x14ac:dyDescent="0.45">
      <c r="A136" s="3" t="s">
        <v>134</v>
      </c>
      <c r="B136" s="5">
        <f>VLOOKUP(A136,'2015'!A:L,12,0)</f>
        <v>2.2751299999999999</v>
      </c>
      <c r="C136" s="5">
        <f>VLOOKUP($A136,'2016'!A:M,13,0)</f>
        <v>2.18032</v>
      </c>
      <c r="D136" s="5">
        <f>VLOOKUP($A136,'2017'!A:N,12,0)</f>
        <v>1.5191171169280999</v>
      </c>
      <c r="E136" s="5">
        <f>VLOOKUP($A136,'2018'!A:U,10,0)</f>
        <v>1.526</v>
      </c>
      <c r="F136" s="5">
        <f>VLOOKUP($A136,'2019'!A:S,10,0)</f>
        <v>1.1239999999999997</v>
      </c>
      <c r="G136" s="4"/>
      <c r="H136" s="5">
        <f t="shared" si="2"/>
        <v>0.83793942338559191</v>
      </c>
      <c r="I136" s="4"/>
      <c r="J136" s="4"/>
    </row>
    <row r="137" spans="1:10" ht="15.4" x14ac:dyDescent="0.45">
      <c r="A137" s="3" t="s">
        <v>133</v>
      </c>
      <c r="B137" s="5">
        <f>VLOOKUP(A137,'2015'!A:L,12,0)</f>
        <v>2.7772899999999998</v>
      </c>
      <c r="C137" s="5">
        <f>VLOOKUP($A137,'2016'!A:M,13,0)</f>
        <v>2.2328399999999999</v>
      </c>
      <c r="D137" s="5">
        <f>VLOOKUP($A137,'2017'!A:N,12,0)</f>
        <v>1.6732859611511199</v>
      </c>
      <c r="E137" s="5">
        <f>VLOOKUP($A137,'2018'!A:U,10,0)</f>
        <v>1.669</v>
      </c>
      <c r="F137" s="5">
        <f>VLOOKUP($A137,'2019'!A:S,10,0)</f>
        <v>1.9010000000000002</v>
      </c>
      <c r="G137" s="4"/>
      <c r="H137" s="5">
        <f t="shared" si="2"/>
        <v>1.3557571922302145</v>
      </c>
      <c r="I137" s="4"/>
      <c r="J137" s="4"/>
    </row>
    <row r="138" spans="1:10" ht="15.4" x14ac:dyDescent="0.45">
      <c r="A138" s="3" t="s">
        <v>164</v>
      </c>
      <c r="B138" s="5">
        <f>VLOOKUP(A138,'2015'!A:L,12,0)</f>
        <v>1.851</v>
      </c>
      <c r="C138" s="5">
        <f>VLOOKUP($A138,'2016'!A:M,13,0)</f>
        <v>2.1507499999999999</v>
      </c>
      <c r="D138" s="5">
        <f>VLOOKUP($A138,'2017'!A:N,12,0)</f>
        <v>1.58461260795593</v>
      </c>
      <c r="E138" s="5">
        <f>VLOOKUP($A138,'2018'!A:U,10,0)</f>
        <v>1.8260000000000001</v>
      </c>
      <c r="F138" s="5">
        <f>VLOOKUP($A138,'2019'!A:S,10,0)</f>
        <v>1.83</v>
      </c>
      <c r="G138" s="4"/>
      <c r="H138" s="5">
        <f t="shared" si="2"/>
        <v>1.7384475215911834</v>
      </c>
      <c r="I138" s="4"/>
      <c r="J138" s="4"/>
    </row>
    <row r="139" spans="1:10" ht="15.4" x14ac:dyDescent="0.45">
      <c r="A139" s="3" t="s">
        <v>114</v>
      </c>
      <c r="B139" s="5">
        <f>VLOOKUP(A139,'2015'!A:L,12,0)</f>
        <v>2.7983199999999999</v>
      </c>
      <c r="C139" s="5">
        <v>0</v>
      </c>
      <c r="D139" s="5">
        <f>VLOOKUP($A139,'2017'!A:N,12,0)</f>
        <v>1.4298353195190401</v>
      </c>
      <c r="E139" s="5">
        <f>VLOOKUP($A139,'2018'!A:U,10,0)</f>
        <v>1.5029999999999999</v>
      </c>
      <c r="F139" s="5">
        <f>VLOOKUP($A139,'2019'!A:S,10,0)</f>
        <v>1.4170000000000003</v>
      </c>
      <c r="G139" s="4"/>
      <c r="H139" s="5">
        <f t="shared" si="2"/>
        <v>1.0517390639037956</v>
      </c>
      <c r="I139" s="4"/>
      <c r="J139" s="4"/>
    </row>
    <row r="140" spans="1:10" ht="15.4" x14ac:dyDescent="0.45">
      <c r="A140" s="3" t="s">
        <v>174</v>
      </c>
      <c r="B140" s="5">
        <f>VLOOKUP(A140,'2015'!A:L,12,0)</f>
        <v>1.8330200000000001</v>
      </c>
      <c r="C140" s="5">
        <f>VLOOKUP($A140,'2016'!A:M,13,0)</f>
        <v>2.1040399999999999</v>
      </c>
      <c r="D140" s="5">
        <f>VLOOKUP($A140,'2017'!A:N,12,0)</f>
        <v>1.6830241680145299</v>
      </c>
      <c r="E140" s="5">
        <f>VLOOKUP($A140,'2018'!A:U,10,0)</f>
        <v>1.8280000000000001</v>
      </c>
      <c r="F140" s="5">
        <f>VLOOKUP($A140,'2019'!A:S,10,0)</f>
        <v>2.3260000000000001</v>
      </c>
      <c r="G140" s="4"/>
      <c r="H140" s="5">
        <f t="shared" si="2"/>
        <v>2.1677928336029026</v>
      </c>
      <c r="I140" s="4"/>
      <c r="J140" s="4"/>
    </row>
    <row r="141" spans="1:10" ht="15.4" x14ac:dyDescent="0.45">
      <c r="A141" s="3" t="s">
        <v>132</v>
      </c>
      <c r="B141" s="5">
        <f>VLOOKUP(A141,'2015'!A:L,12,0)</f>
        <v>2.44191</v>
      </c>
      <c r="C141" s="5">
        <f>VLOOKUP($A141,'2016'!A:M,13,0)</f>
        <v>2.4426999999999999</v>
      </c>
      <c r="D141" s="5">
        <f>VLOOKUP($A141,'2017'!A:N,12,0)</f>
        <v>1.5979702472686801</v>
      </c>
      <c r="E141" s="5">
        <f>VLOOKUP($A141,'2018'!A:U,10,0)</f>
        <v>1.4550000000000001</v>
      </c>
      <c r="F141" s="5">
        <f>VLOOKUP($A141,'2019'!A:S,10,0)</f>
        <v>1.149</v>
      </c>
      <c r="G141" s="4"/>
      <c r="H141" s="5">
        <f t="shared" si="2"/>
        <v>0.74526004945380464</v>
      </c>
      <c r="I141" s="4"/>
      <c r="J141" s="4"/>
    </row>
    <row r="142" spans="1:10" ht="15.4" x14ac:dyDescent="0.45">
      <c r="A142" s="3" t="s">
        <v>136</v>
      </c>
      <c r="B142" s="5">
        <f>VLOOKUP(A142,'2015'!A:L,12,0)</f>
        <v>2.24173</v>
      </c>
      <c r="C142" s="5">
        <f>VLOOKUP($A142,'2016'!A:M,13,0)</f>
        <v>2.3711600000000002</v>
      </c>
      <c r="D142" s="5">
        <f>VLOOKUP($A142,'2017'!A:N,12,0)</f>
        <v>1.6971676349639899</v>
      </c>
      <c r="E142" s="5">
        <f>VLOOKUP($A142,'2018'!A:U,10,0)</f>
        <v>1.847</v>
      </c>
      <c r="F142" s="5">
        <f>VLOOKUP($A142,'2019'!A:S,10,0)</f>
        <v>1.5819999999999999</v>
      </c>
      <c r="G142" s="4"/>
      <c r="H142" s="5">
        <f t="shared" si="2"/>
        <v>1.3947255269927723</v>
      </c>
      <c r="I142" s="4"/>
      <c r="J142" s="4"/>
    </row>
    <row r="143" spans="1:10" ht="15.4" x14ac:dyDescent="0.45">
      <c r="A143" s="6" t="s">
        <v>145</v>
      </c>
      <c r="B143" s="7">
        <f>VLOOKUP(A143,'2015'!A:L,12,0)</f>
        <v>1.4618100000000001</v>
      </c>
      <c r="C143" s="7">
        <f>VLOOKUP($A143,'2016'!A:M,13,0)</f>
        <v>0.96740999999999999</v>
      </c>
      <c r="D143" s="7">
        <f>VLOOKUP($A143,'2017'!A:N,12,0)</f>
        <v>0.37791371345519997</v>
      </c>
      <c r="E143" s="7">
        <f>VLOOKUP($A143,'2018'!A:U,10,0)</f>
        <v>0.38300000000000001</v>
      </c>
      <c r="F143" s="7">
        <f>VLOOKUP($A143,'2019'!A:S,10,0)</f>
        <v>0.18399999999999972</v>
      </c>
      <c r="G143" s="8"/>
      <c r="H143" s="7">
        <v>0</v>
      </c>
      <c r="I143" s="4"/>
      <c r="J143" s="4"/>
    </row>
    <row r="144" spans="1:10" ht="15.4" x14ac:dyDescent="0.45">
      <c r="A144" s="3" t="s">
        <v>173</v>
      </c>
      <c r="B144" s="5">
        <f>VLOOKUP(A144,'2015'!A:L,12,0)</f>
        <v>0.32857999999999998</v>
      </c>
      <c r="C144" s="5">
        <f>VLOOKUP($A144,'2016'!A:M,13,0)</f>
        <v>0.81789000000000001</v>
      </c>
      <c r="D144" s="5">
        <f>VLOOKUP($A144,'2017'!A:N,12,0)</f>
        <v>1.06157350540161</v>
      </c>
      <c r="E144" s="5">
        <f>VLOOKUP($A144,'2018'!A:U,10,0)</f>
        <v>1.3879999999999999</v>
      </c>
      <c r="F144" s="5">
        <f>VLOOKUP($A144,'2019'!A:S,10,0)</f>
        <v>1.5400000000000003</v>
      </c>
      <c r="G144" s="4"/>
      <c r="H144" s="5">
        <f t="shared" si="2"/>
        <v>1.9250937010803</v>
      </c>
      <c r="I144" s="4"/>
      <c r="J144" s="4"/>
    </row>
    <row r="145" spans="1:10" ht="15.4" x14ac:dyDescent="0.45">
      <c r="A145" s="3" t="s">
        <v>148</v>
      </c>
      <c r="B145" s="5">
        <f>VLOOKUP(A145,'2015'!A:L,12,0)</f>
        <v>2.8079100000000001</v>
      </c>
      <c r="C145" s="5">
        <f>VLOOKUP($A145,'2016'!A:M,13,0)</f>
        <v>2.8285900000000002</v>
      </c>
      <c r="D145" s="5">
        <f>VLOOKUP($A145,'2017'!A:N,12,0)</f>
        <v>2.08178615570068</v>
      </c>
      <c r="E145" s="5">
        <f>VLOOKUP($A145,'2018'!A:U,10,0)</f>
        <v>1.8129999999999999</v>
      </c>
      <c r="F145" s="5">
        <f>VLOOKUP($A145,'2019'!A:S,10,0)</f>
        <v>1.4140000000000001</v>
      </c>
      <c r="G145" s="4"/>
      <c r="H145" s="5">
        <f t="shared" si="2"/>
        <v>1.04803423114015</v>
      </c>
      <c r="I145" s="4"/>
      <c r="J145" s="4"/>
    </row>
    <row r="146" spans="1:10" ht="15.4" x14ac:dyDescent="0.45">
      <c r="A146" s="3" t="s">
        <v>153</v>
      </c>
      <c r="B146" s="5">
        <f>VLOOKUP(A146,'2015'!A:L,12,0)</f>
        <v>1.92313</v>
      </c>
      <c r="C146" s="5">
        <f>VLOOKUP($A146,'2016'!A:M,13,0)</f>
        <v>1.97295</v>
      </c>
      <c r="D146" s="5">
        <f>VLOOKUP($A146,'2017'!A:N,12,0)</f>
        <v>1.3456006050109901</v>
      </c>
      <c r="E146" s="5">
        <f>VLOOKUP($A146,'2018'!A:U,10,0)</f>
        <v>1.17</v>
      </c>
      <c r="F146" s="5">
        <f>VLOOKUP($A146,'2019'!A:S,10,0)</f>
        <v>1.1389999999999998</v>
      </c>
      <c r="G146" s="4"/>
      <c r="H146" s="5">
        <f t="shared" si="2"/>
        <v>0.79877312100217068</v>
      </c>
      <c r="I146" s="4"/>
      <c r="J146" s="4"/>
    </row>
    <row r="147" spans="1:10" ht="15.4" x14ac:dyDescent="0.45">
      <c r="A147" s="3" t="s">
        <v>171</v>
      </c>
      <c r="B147" s="5">
        <f>VLOOKUP(A147,'2015'!A:L,12,0)</f>
        <v>0.67042000000000002</v>
      </c>
      <c r="C147" s="5">
        <f>VLOOKUP($A147,'2016'!A:M,13,0)</f>
        <v>0.96819</v>
      </c>
      <c r="D147" s="5">
        <f>VLOOKUP($A147,'2017'!A:N,12,0)</f>
        <v>0.540061235427856</v>
      </c>
      <c r="E147" s="5">
        <f>VLOOKUP($A147,'2018'!A:U,10,0)</f>
        <v>0.94399999999999995</v>
      </c>
      <c r="F147" s="5">
        <f>VLOOKUP($A147,'2019'!A:S,10,0)</f>
        <v>0.46700000000000008</v>
      </c>
      <c r="G147" s="4"/>
      <c r="H147" s="5">
        <f t="shared" si="2"/>
        <v>0.58862524708557373</v>
      </c>
      <c r="I147" s="4"/>
      <c r="J147" s="4"/>
    </row>
    <row r="148" spans="1:10" ht="15.4" x14ac:dyDescent="0.45">
      <c r="A148" s="3" t="s">
        <v>163</v>
      </c>
      <c r="B148" s="5">
        <f>VLOOKUP(A148,'2015'!A:L,12,0)</f>
        <v>1.38079</v>
      </c>
      <c r="C148" s="5">
        <f>VLOOKUP($A148,'2016'!A:M,13,0)</f>
        <v>1.3776900000000001</v>
      </c>
      <c r="D148" s="5">
        <f>VLOOKUP($A148,'2017'!A:N,12,0)</f>
        <v>0.62113046646118197</v>
      </c>
      <c r="E148" s="5">
        <f>VLOOKUP($A148,'2018'!A:U,10,0)</f>
        <v>0.72499999999999998</v>
      </c>
      <c r="F148" s="5">
        <f>VLOOKUP($A148,'2019'!A:S,10,0)</f>
        <v>0.53100000000000014</v>
      </c>
      <c r="G148" s="4"/>
      <c r="H148" s="5">
        <f t="shared" si="2"/>
        <v>0.22144109329224193</v>
      </c>
      <c r="I148" s="4"/>
      <c r="J148" s="4"/>
    </row>
    <row r="149" spans="1:10" ht="15.4" x14ac:dyDescent="0.45">
      <c r="A149" s="3" t="s">
        <v>170</v>
      </c>
      <c r="B149" s="5">
        <f>VLOOKUP(A149,'2015'!A:L,12,0)</f>
        <v>1.9520999999999999</v>
      </c>
      <c r="C149" s="5">
        <f>VLOOKUP($A149,'2016'!A:M,13,0)</f>
        <v>2.1455799999999998</v>
      </c>
      <c r="D149" s="5">
        <f>VLOOKUP($A149,'2017'!A:N,12,0)</f>
        <v>2.1508011817932098</v>
      </c>
      <c r="E149" s="5">
        <f>VLOOKUP($A149,'2018'!A:U,10,0)</f>
        <v>2.2320000000000002</v>
      </c>
      <c r="F149" s="5">
        <f>VLOOKUP($A149,'2019'!A:S,10,0)</f>
        <v>1.792</v>
      </c>
      <c r="G149" s="4"/>
      <c r="H149" s="5">
        <f t="shared" si="2"/>
        <v>1.9843622363586491</v>
      </c>
      <c r="I149" s="4"/>
      <c r="J149" s="4"/>
    </row>
    <row r="150" spans="1:10" ht="15.4" x14ac:dyDescent="0.45">
      <c r="A150" s="3" t="s">
        <v>165</v>
      </c>
      <c r="B150" s="5">
        <f>VLOOKUP(A150,'2015'!A:L,12,0)</f>
        <v>2.7223000000000002</v>
      </c>
      <c r="C150" s="5">
        <v>0</v>
      </c>
      <c r="D150" s="5">
        <f>VLOOKUP($A150,'2017'!A:N,12,0)</f>
        <v>2.0660047531127899</v>
      </c>
      <c r="E150" s="5">
        <f>VLOOKUP($A150,'2018'!A:U,10,0)</f>
        <v>2.5259999999999998</v>
      </c>
      <c r="F150" s="5">
        <f>VLOOKUP($A150,'2019'!A:S,10,0)</f>
        <v>2.4570000000000003</v>
      </c>
      <c r="G150" s="4"/>
      <c r="H150" s="5">
        <f t="shared" si="2"/>
        <v>2.552880950622523</v>
      </c>
      <c r="I150" s="4"/>
      <c r="J150" s="4"/>
    </row>
    <row r="151" spans="1:10" ht="15.4" x14ac:dyDescent="0.45">
      <c r="A151" s="3" t="s">
        <v>183</v>
      </c>
      <c r="B151" s="5">
        <v>0</v>
      </c>
      <c r="C151" s="5">
        <f>VLOOKUP($A151,'2016'!A:M,13,0)</f>
        <v>2.50929</v>
      </c>
      <c r="D151" s="5">
        <f>VLOOKUP($A151,'2017'!A:N,12,0)</f>
        <v>1.87956738471985</v>
      </c>
      <c r="E151" s="5">
        <f>VLOOKUP($A151,'2018'!A:U,10,0)</f>
        <v>1.796</v>
      </c>
      <c r="F151" s="5">
        <f>VLOOKUP($A151,'2019'!A:S,10,0)</f>
        <v>1.3740000000000003</v>
      </c>
      <c r="G151" s="4"/>
      <c r="H151" s="5">
        <f t="shared" si="2"/>
        <v>2.1221844769439713</v>
      </c>
      <c r="I151" s="4"/>
      <c r="J151" s="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8A08C-B3CD-4F2F-8376-D16621FA2CB7}">
  <dimension ref="A1:M149"/>
  <sheetViews>
    <sheetView topLeftCell="A126" workbookViewId="0">
      <selection activeCell="N137" sqref="N137"/>
    </sheetView>
  </sheetViews>
  <sheetFormatPr defaultRowHeight="15.4" outlineLevelCol="1" x14ac:dyDescent="0.45"/>
  <cols>
    <col min="1" max="1" width="23.1328125" style="2" bestFit="1" customWidth="1"/>
    <col min="2" max="2" width="6.59765625" hidden="1" customWidth="1" outlineLevel="1"/>
    <col min="3" max="3" width="20" hidden="1" customWidth="1" outlineLevel="1"/>
    <col min="4" max="4" width="9.796875" hidden="1" customWidth="1" outlineLevel="1"/>
    <col min="5" max="5" width="12.19921875" hidden="1" customWidth="1" outlineLevel="1"/>
    <col min="6" max="6" width="15.33203125" hidden="1" customWidth="1" outlineLevel="1"/>
    <col min="7" max="7" width="8.33203125" hidden="1" customWidth="1" outlineLevel="1"/>
    <col min="8" max="8" width="11.6640625" hidden="1" customWidth="1" outlineLevel="1"/>
    <col min="9" max="9" width="25.59765625" hidden="1" customWidth="1" outlineLevel="1"/>
    <col min="10" max="10" width="24.53125" style="52" bestFit="1" customWidth="1" collapsed="1"/>
    <col min="11" max="11" width="24.53125" bestFit="1" customWidth="1"/>
    <col min="12" max="12" width="25.46484375" style="4" bestFit="1" customWidth="1"/>
    <col min="13" max="13" width="21.19921875" style="4" customWidth="1"/>
  </cols>
  <sheetData>
    <row r="1" spans="1:12" ht="15.75" thickBot="1" x14ac:dyDescent="0.5">
      <c r="A1" s="53" t="s">
        <v>0</v>
      </c>
      <c r="B1" s="53" t="s">
        <v>231</v>
      </c>
      <c r="C1" s="53" t="s">
        <v>232</v>
      </c>
      <c r="D1" s="53" t="s">
        <v>233</v>
      </c>
      <c r="E1" s="53" t="s">
        <v>234</v>
      </c>
      <c r="F1" s="53" t="s">
        <v>235</v>
      </c>
      <c r="G1" s="53" t="s">
        <v>236</v>
      </c>
      <c r="H1" s="53" t="s">
        <v>237</v>
      </c>
      <c r="I1" s="53" t="s">
        <v>250</v>
      </c>
      <c r="J1" s="54" t="s">
        <v>242</v>
      </c>
      <c r="K1" s="53" t="s">
        <v>266</v>
      </c>
      <c r="L1" s="53" t="s">
        <v>243</v>
      </c>
    </row>
    <row r="2" spans="1:12" x14ac:dyDescent="0.45">
      <c r="A2" s="51" t="s">
        <v>15</v>
      </c>
      <c r="B2" s="38">
        <f>VLOOKUP(A2,GDPcapita!A:H,8,0)</f>
        <v>1.356516385032654</v>
      </c>
      <c r="C2" s="38">
        <f>VLOOKUP($A2,'Social support'!A:H,8,0)</f>
        <v>1.732881345016466</v>
      </c>
      <c r="D2" s="38">
        <f>VLOOKUP($A2,Health!A:H,8,0)</f>
        <v>0.95089653390884621</v>
      </c>
      <c r="E2" s="38">
        <f>VLOOKUP($A2,Freedom!A:H,8,0)</f>
        <v>0.62711017133712765</v>
      </c>
      <c r="F2" s="38">
        <f>VLOOKUP($A2,Generosity!A:H,8,0)</f>
        <v>0.13808855451773638</v>
      </c>
      <c r="G2" s="38">
        <f>VLOOKUP($A2,Trust!A:H,8,0)</f>
        <v>0.39644230858802842</v>
      </c>
      <c r="H2" s="38">
        <f>VLOOKUP($A2,'Dystopia '!A:H,8,0)</f>
        <v>2.8158203006591833</v>
      </c>
      <c r="I2" s="38">
        <f t="shared" ref="I2:I65" si="0">SUM(B2:H2)</f>
        <v>8.0177555990600418</v>
      </c>
      <c r="J2" s="31">
        <v>1</v>
      </c>
      <c r="K2" s="4">
        <f>VLOOKUP(A2,'2019'!A:C,2,0)</f>
        <v>1</v>
      </c>
      <c r="L2" s="4">
        <f>K2-J2</f>
        <v>0</v>
      </c>
    </row>
    <row r="3" spans="1:12" x14ac:dyDescent="0.45">
      <c r="A3" s="51" t="s">
        <v>11</v>
      </c>
      <c r="B3" s="38">
        <f>VLOOKUP(A3,GDPcapita!A:H,8,0)</f>
        <v>1.4040066025543214</v>
      </c>
      <c r="C3" s="38">
        <f>VLOOKUP($A3,'Social support'!A:H,8,0)</f>
        <v>1.70301831850432</v>
      </c>
      <c r="D3" s="38">
        <f>VLOOKUP($A3,Health!A:H,8,0)</f>
        <v>0.9599531049156198</v>
      </c>
      <c r="E3" s="38">
        <f>VLOOKUP($A3,Freedom!A:H,8,0)</f>
        <v>0.6226083444900512</v>
      </c>
      <c r="F3" s="38">
        <f>VLOOKUP($A3,Generosity!A:H,8,0)</f>
        <v>0.23364709774590153</v>
      </c>
      <c r="G3" s="38">
        <f>VLOOKUP($A3,Trust!A:H,8,0)</f>
        <v>0.38255501363372701</v>
      </c>
      <c r="H3" s="38">
        <f>VLOOKUP($A3,'Dystopia '!A:H,8,0)</f>
        <v>2.4966864703369183</v>
      </c>
      <c r="I3" s="38">
        <f t="shared" si="0"/>
        <v>7.8024749521808596</v>
      </c>
      <c r="J3" s="31">
        <v>2</v>
      </c>
      <c r="K3" s="4">
        <f>VLOOKUP(A3,'2019'!A:C,2,0)</f>
        <v>2</v>
      </c>
      <c r="L3" s="4">
        <f>K3-J3</f>
        <v>0</v>
      </c>
    </row>
    <row r="4" spans="1:12" x14ac:dyDescent="0.45">
      <c r="A4" s="51" t="s">
        <v>12</v>
      </c>
      <c r="B4" s="38">
        <f>VLOOKUP(A4,GDPcapita!A:H,8,0)</f>
        <v>1.5003486368713386</v>
      </c>
      <c r="C4" s="38">
        <f>VLOOKUP($A4,'Social support'!A:H,8,0)</f>
        <v>1.7182347119140502</v>
      </c>
      <c r="D4" s="38">
        <f>VLOOKUP($A4,Health!A:H,8,0)</f>
        <v>0.97857030059051908</v>
      </c>
      <c r="E4" s="38">
        <f>VLOOKUP($A4,Freedom!A:H,8,0)</f>
        <v>0.62498351747894354</v>
      </c>
      <c r="F4" s="38">
        <f>VLOOKUP($A4,Generosity!A:H,8,0)</f>
        <v>0.25763044746208408</v>
      </c>
      <c r="G4" s="38">
        <f>VLOOKUP($A4,Trust!A:H,8,0)</f>
        <v>0.32208576690483071</v>
      </c>
      <c r="H4" s="38">
        <f>VLOOKUP($A4,'Dystopia '!A:H,8,0)</f>
        <v>2.3571163306579592</v>
      </c>
      <c r="I4" s="38">
        <f t="shared" si="0"/>
        <v>7.7589697118797254</v>
      </c>
      <c r="J4" s="31">
        <v>3</v>
      </c>
      <c r="K4" s="4">
        <f>VLOOKUP(A4,'2019'!A:C,2,0)</f>
        <v>3</v>
      </c>
      <c r="L4" s="4">
        <f>K4-J4</f>
        <v>0</v>
      </c>
    </row>
    <row r="5" spans="1:12" x14ac:dyDescent="0.45">
      <c r="A5" s="51" t="s">
        <v>16</v>
      </c>
      <c r="B5" s="38">
        <f>VLOOKUP(A5,GDPcapita!A:H,8,0)</f>
        <v>1.4198449270782474</v>
      </c>
      <c r="C5" s="38">
        <f>VLOOKUP($A5,'Social support'!A:H,8,0)</f>
        <v>1.6324078446578767</v>
      </c>
      <c r="D5" s="38">
        <f>VLOOKUP($A5,Health!A:H,8,0)</f>
        <v>0.96197222500610735</v>
      </c>
      <c r="E5" s="38">
        <f>VLOOKUP($A5,Freedom!A:H,8,0)</f>
        <v>0.58016189762115555</v>
      </c>
      <c r="F5" s="38">
        <f>VLOOKUP($A5,Generosity!A:H,8,0)</f>
        <v>0.29783096595573255</v>
      </c>
      <c r="G5" s="38">
        <f>VLOOKUP($A5,Trust!A:H,8,0)</f>
        <v>0.26776036508369572</v>
      </c>
      <c r="H5" s="38">
        <f>VLOOKUP($A5,'Dystopia '!A:H,8,0)</f>
        <v>2.4886318192443824</v>
      </c>
      <c r="I5" s="38">
        <f t="shared" si="0"/>
        <v>7.6486100446471976</v>
      </c>
      <c r="J5" s="31">
        <v>4</v>
      </c>
      <c r="K5" s="4">
        <f>VLOOKUP(A5,'2019'!A:C,2,0)</f>
        <v>5</v>
      </c>
      <c r="L5" s="4">
        <f>K5-J5</f>
        <v>1</v>
      </c>
    </row>
    <row r="6" spans="1:12" x14ac:dyDescent="0.45">
      <c r="A6" s="51" t="s">
        <v>8</v>
      </c>
      <c r="B6" s="38">
        <f>VLOOKUP(A6,GDPcapita!A:H,8,0)</f>
        <v>1.4732589106445317</v>
      </c>
      <c r="C6" s="38">
        <f>VLOOKUP($A6,'Social support'!A:H,8,0)</f>
        <v>1.6443543490142645</v>
      </c>
      <c r="D6" s="38">
        <f>VLOOKUP($A6,Health!A:H,8,0)</f>
        <v>1.0138512578964267</v>
      </c>
      <c r="E6" s="38">
        <f>VLOOKUP($A6,Freedom!A:H,8,0)</f>
        <v>0.58682911533355764</v>
      </c>
      <c r="F6" s="38">
        <f>VLOOKUP($A6,Generosity!A:H,8,0)</f>
        <v>0.23659485565185889</v>
      </c>
      <c r="G6" s="38">
        <f>VLOOKUP($A6,Trust!A:H,8,0)</f>
        <v>0.33030645707130546</v>
      </c>
      <c r="H6" s="38">
        <f>VLOOKUP($A6,'Dystopia '!A:H,8,0)</f>
        <v>2.3340282464599653</v>
      </c>
      <c r="I6" s="38">
        <f t="shared" si="0"/>
        <v>7.6192231920719102</v>
      </c>
      <c r="J6" s="31">
        <v>5</v>
      </c>
      <c r="K6" s="4">
        <f>VLOOKUP(A6,'2019'!A:C,2,0)</f>
        <v>6</v>
      </c>
      <c r="L6" s="4">
        <f>K6-J6</f>
        <v>1</v>
      </c>
    </row>
    <row r="7" spans="1:12" x14ac:dyDescent="0.45">
      <c r="A7" s="51" t="s">
        <v>10</v>
      </c>
      <c r="B7" s="38">
        <f>VLOOKUP(A7,GDPcapita!A:H,8,0)</f>
        <v>1.4080326040802014</v>
      </c>
      <c r="C7" s="38">
        <f>VLOOKUP($A7,'Social support'!A:H,8,0)</f>
        <v>1.764096801406879</v>
      </c>
      <c r="D7" s="38">
        <f>VLOOKUP($A7,Health!A:H,8,0)</f>
        <v>0.97864142442322333</v>
      </c>
      <c r="E7" s="38">
        <f>VLOOKUP($A7,Freedom!A:H,8,0)</f>
        <v>0.62860052706527725</v>
      </c>
      <c r="F7" s="38">
        <f>VLOOKUP($A7,Generosity!A:H,8,0)</f>
        <v>0.36531304414749233</v>
      </c>
      <c r="G7" s="38">
        <f>VLOOKUP($A7,Trust!A:H,8,0)</f>
        <v>8.9847311894416748E-2</v>
      </c>
      <c r="H7" s="38">
        <f>VLOOKUP($A7,'Dystopia '!A:H,8,0)</f>
        <v>2.3034020564880393</v>
      </c>
      <c r="I7" s="38">
        <f t="shared" si="0"/>
        <v>7.5379337695055293</v>
      </c>
      <c r="J7" s="31">
        <v>6</v>
      </c>
      <c r="K7" s="4">
        <f>VLOOKUP(A7,'2019'!A:C,2,0)</f>
        <v>4</v>
      </c>
      <c r="L7" s="4">
        <f>K7-J7</f>
        <v>-2</v>
      </c>
    </row>
    <row r="8" spans="1:12" x14ac:dyDescent="0.45">
      <c r="A8" s="51" t="s">
        <v>18</v>
      </c>
      <c r="B8" s="38">
        <f>VLOOKUP(A8,GDPcapita!A:H,8,0)</f>
        <v>1.3214032096023558</v>
      </c>
      <c r="C8" s="38">
        <f>VLOOKUP($A8,'Social support'!A:H,8,0)</f>
        <v>1.7105930247344929</v>
      </c>
      <c r="D8" s="38">
        <f>VLOOKUP($A8,Health!A:H,8,0)</f>
        <v>0.97570794110870196</v>
      </c>
      <c r="E8" s="38">
        <f>VLOOKUP($A8,Freedom!A:H,8,0)</f>
        <v>0.61141342609024019</v>
      </c>
      <c r="F8" s="38">
        <f>VLOOKUP($A8,Generosity!A:H,8,0)</f>
        <v>0.31459302519989762</v>
      </c>
      <c r="G8" s="38">
        <f>VLOOKUP($A8,Trust!A:H,8,0)</f>
        <v>0.35397434042548781</v>
      </c>
      <c r="H8" s="38">
        <f>VLOOKUP($A8,'Dystopia '!A:H,8,0)</f>
        <v>2.2293382673950219</v>
      </c>
      <c r="I8" s="38">
        <f t="shared" si="0"/>
        <v>7.5170232345561985</v>
      </c>
      <c r="J8" s="31">
        <v>7</v>
      </c>
      <c r="K8" s="4">
        <f>VLOOKUP(A8,'2019'!A:C,2,0)</f>
        <v>8</v>
      </c>
      <c r="L8" s="4">
        <f>K8-J8</f>
        <v>1</v>
      </c>
    </row>
    <row r="9" spans="1:12" x14ac:dyDescent="0.45">
      <c r="A9" s="51" t="s">
        <v>17</v>
      </c>
      <c r="B9" s="38">
        <f>VLOOKUP(A9,GDPcapita!A:H,8,0)</f>
        <v>1.4081124538040162</v>
      </c>
      <c r="C9" s="38">
        <f>VLOOKUP($A9,'Social support'!A:H,8,0)</f>
        <v>1.6113404338912858</v>
      </c>
      <c r="D9" s="38">
        <f>VLOOKUP($A9,Health!A:H,8,0)</f>
        <v>0.98240603166198781</v>
      </c>
      <c r="E9" s="38">
        <f>VLOOKUP($A9,Freedom!A:H,8,0)</f>
        <v>0.58914681979370087</v>
      </c>
      <c r="F9" s="38">
        <f>VLOOKUP($A9,Generosity!A:H,8,0)</f>
        <v>0.2472648504352577</v>
      </c>
      <c r="G9" s="38">
        <f>VLOOKUP($A9,Trust!A:H,8,0)</f>
        <v>0.35314974572181512</v>
      </c>
      <c r="H9" s="38">
        <f>VLOOKUP($A9,'Dystopia '!A:H,8,0)</f>
        <v>2.313597598876953</v>
      </c>
      <c r="I9" s="38">
        <f t="shared" si="0"/>
        <v>7.5050179341850161</v>
      </c>
      <c r="J9" s="31">
        <v>8</v>
      </c>
      <c r="K9" s="4">
        <f>VLOOKUP(A9,'2019'!A:C,2,0)</f>
        <v>7</v>
      </c>
      <c r="L9" s="4">
        <f>K9-J9</f>
        <v>-1</v>
      </c>
    </row>
    <row r="10" spans="1:12" x14ac:dyDescent="0.45">
      <c r="A10" s="51" t="s">
        <v>13</v>
      </c>
      <c r="B10" s="38">
        <f>VLOOKUP(A10,GDPcapita!A:H,8,0)</f>
        <v>1.378309883255004</v>
      </c>
      <c r="C10" s="38">
        <f>VLOOKUP($A10,'Social support'!A:H,8,0)</f>
        <v>1.6276157982788106</v>
      </c>
      <c r="D10" s="38">
        <f>VLOOKUP($A10,Health!A:H,8,0)</f>
        <v>1.0010995304946988</v>
      </c>
      <c r="E10" s="38">
        <f>VLOOKUP($A10,Freedom!A:H,8,0)</f>
        <v>0.60536218241882311</v>
      </c>
      <c r="F10" s="38">
        <f>VLOOKUP($A10,Generosity!A:H,8,0)</f>
        <v>0.26103494448852871</v>
      </c>
      <c r="G10" s="38">
        <f>VLOOKUP($A10,Trust!A:H,8,0)</f>
        <v>0.27271230324554097</v>
      </c>
      <c r="H10" s="38">
        <f>VLOOKUP($A10,'Dystopia '!A:H,8,0)</f>
        <v>2.2378638884887607</v>
      </c>
      <c r="I10" s="38">
        <f t="shared" si="0"/>
        <v>7.3839985306701674</v>
      </c>
      <c r="J10" s="31">
        <v>9</v>
      </c>
      <c r="K10" s="4">
        <f>VLOOKUP(A10,'2019'!A:C,2,0)</f>
        <v>9</v>
      </c>
      <c r="L10" s="4">
        <f>K10-J10</f>
        <v>0</v>
      </c>
    </row>
    <row r="11" spans="1:12" x14ac:dyDescent="0.45">
      <c r="A11" s="51" t="s">
        <v>20</v>
      </c>
      <c r="B11" s="38">
        <f>VLOOKUP(A11,GDPcapita!A:H,8,0)</f>
        <v>1.3866079870224004</v>
      </c>
      <c r="C11" s="38">
        <f>VLOOKUP($A11,'Social support'!A:H,8,0)</f>
        <v>1.6927403904266214</v>
      </c>
      <c r="D11" s="38">
        <f>VLOOKUP($A11,Health!A:H,8,0)</f>
        <v>0.99483335853194887</v>
      </c>
      <c r="E11" s="38">
        <f>VLOOKUP($A11,Freedom!A:H,8,0)</f>
        <v>0.57208847645950556</v>
      </c>
      <c r="F11" s="38">
        <f>VLOOKUP($A11,Generosity!A:H,8,0)</f>
        <v>0.33506084999656593</v>
      </c>
      <c r="G11" s="38">
        <f>VLOOKUP($A11,Trust!A:H,8,0)</f>
        <v>0.25328174607277276</v>
      </c>
      <c r="H11" s="38">
        <f>VLOOKUP($A11,'Dystopia '!A:H,8,0)</f>
        <v>2.1467081638488708</v>
      </c>
      <c r="I11" s="38">
        <f t="shared" si="0"/>
        <v>7.3813209723586857</v>
      </c>
      <c r="J11" s="31">
        <v>10</v>
      </c>
      <c r="K11" s="4">
        <f>VLOOKUP(A11,'2019'!A:C,2,0)</f>
        <v>11</v>
      </c>
      <c r="L11" s="4">
        <f>K11-J11</f>
        <v>1</v>
      </c>
    </row>
    <row r="12" spans="1:12" x14ac:dyDescent="0.45">
      <c r="A12" s="51" t="s">
        <v>25</v>
      </c>
      <c r="B12" s="38">
        <f>VLOOKUP(A12,GDPcapita!A:H,8,0)</f>
        <v>1.3887894526672362</v>
      </c>
      <c r="C12" s="38">
        <f>VLOOKUP($A12,'Social support'!A:H,8,0)</f>
        <v>1.596789992691015</v>
      </c>
      <c r="D12" s="38">
        <f>VLOOKUP($A12,Health!A:H,8,0)</f>
        <v>0.98463268384170988</v>
      </c>
      <c r="E12" s="38">
        <f>VLOOKUP($A12,Freedom!A:H,8,0)</f>
        <v>0.54356623791504077</v>
      </c>
      <c r="F12" s="38">
        <f>VLOOKUP($A12,Generosity!A:H,8,0)</f>
        <v>0.2257944643497467</v>
      </c>
      <c r="G12" s="38">
        <f>VLOOKUP($A12,Trust!A:H,8,0)</f>
        <v>0.2294430730876913</v>
      </c>
      <c r="H12" s="38">
        <f>VLOOKUP($A12,'Dystopia '!A:H,8,0)</f>
        <v>2.3186782825012244</v>
      </c>
      <c r="I12" s="38">
        <f t="shared" si="0"/>
        <v>7.2876941870536642</v>
      </c>
      <c r="J12" s="31">
        <v>11</v>
      </c>
      <c r="K12" s="4">
        <f>VLOOKUP(A12,'2019'!A:C,2,0)</f>
        <v>10</v>
      </c>
      <c r="L12" s="4">
        <f>K12-J12</f>
        <v>-1</v>
      </c>
    </row>
    <row r="13" spans="1:12" x14ac:dyDescent="0.45">
      <c r="A13" s="51" t="s">
        <v>33</v>
      </c>
      <c r="B13" s="38">
        <f>VLOOKUP(A13,GDPcapita!A:H,8,0)</f>
        <v>1.3298957879486082</v>
      </c>
      <c r="C13" s="38">
        <f>VLOOKUP($A13,'Social support'!A:H,8,0)</f>
        <v>1.6233280160293475</v>
      </c>
      <c r="D13" s="38">
        <f>VLOOKUP($A13,Health!A:H,8,0)</f>
        <v>0.95710418778610773</v>
      </c>
      <c r="E13" s="38">
        <f>VLOOKUP($A13,Freedom!A:H,8,0)</f>
        <v>0.40510200716400391</v>
      </c>
      <c r="F13" s="38">
        <f>VLOOKUP($A13,Generosity!A:H,8,0)</f>
        <v>0.27290783174323963</v>
      </c>
      <c r="G13" s="38">
        <f>VLOOKUP($A13,Trust!A:H,8,0)</f>
        <v>0.13806161325072708</v>
      </c>
      <c r="H13" s="38">
        <f>VLOOKUP($A13,'Dystopia '!A:H,8,0)</f>
        <v>2.4761537048339903</v>
      </c>
      <c r="I13" s="38">
        <f t="shared" si="0"/>
        <v>7.2025531487560244</v>
      </c>
      <c r="J13" s="31">
        <v>12</v>
      </c>
      <c r="K13" s="4">
        <f>VLOOKUP(A13,'2019'!A:C,2,0)</f>
        <v>15</v>
      </c>
      <c r="L13" s="4">
        <f>K13-J13</f>
        <v>3</v>
      </c>
    </row>
    <row r="14" spans="1:12" x14ac:dyDescent="0.45">
      <c r="A14" s="51" t="s">
        <v>39</v>
      </c>
      <c r="B14" s="38">
        <f>VLOOKUP(A14,GDPcapita!A:H,8,0)</f>
        <v>1.3900296767425542</v>
      </c>
      <c r="C14" s="38">
        <f>VLOOKUP($A14,'Social support'!A:H,8,0)</f>
        <v>1.5651820702819919</v>
      </c>
      <c r="D14" s="38">
        <f>VLOOKUP($A14,Health!A:H,8,0)</f>
        <v>0.94165914635085812</v>
      </c>
      <c r="E14" s="38">
        <f>VLOOKUP($A14,Freedom!A:H,8,0)</f>
        <v>0.50212827689743023</v>
      </c>
      <c r="F14" s="38">
        <f>VLOOKUP($A14,Generosity!A:H,8,0)</f>
        <v>0.27114683400917095</v>
      </c>
      <c r="G14" s="38">
        <f>VLOOKUP($A14,Trust!A:H,8,0)</f>
        <v>0.28952238762474103</v>
      </c>
      <c r="H14" s="38">
        <f>VLOOKUP($A14,'Dystopia '!A:H,8,0)</f>
        <v>2.2414469916992186</v>
      </c>
      <c r="I14" s="38">
        <f t="shared" si="0"/>
        <v>7.2011153836059645</v>
      </c>
      <c r="J14" s="31">
        <v>13</v>
      </c>
      <c r="K14" s="4">
        <f>VLOOKUP(A14,'2019'!A:C,2,0)</f>
        <v>17</v>
      </c>
      <c r="L14" s="4">
        <f>K14-J14</f>
        <v>4</v>
      </c>
    </row>
    <row r="15" spans="1:12" x14ac:dyDescent="0.45">
      <c r="A15" s="51" t="s">
        <v>29</v>
      </c>
      <c r="B15" s="38">
        <f>VLOOKUP(A15,GDPcapita!A:H,8,0)</f>
        <v>1.6282727195587166</v>
      </c>
      <c r="C15" s="38">
        <f>VLOOKUP($A15,'Social support'!A:H,8,0)</f>
        <v>1.6428657331695433</v>
      </c>
      <c r="D15" s="38">
        <f>VLOOKUP($A15,Health!A:H,8,0)</f>
        <v>0.97449989903640954</v>
      </c>
      <c r="E15" s="38">
        <f>VLOOKUP($A15,Freedom!A:H,8,0)</f>
        <v>0.55492357821274041</v>
      </c>
      <c r="F15" s="38">
        <f>VLOOKUP($A15,Generosity!A:H,8,0)</f>
        <v>0.16237119637489172</v>
      </c>
      <c r="G15" s="38">
        <f>VLOOKUP($A15,Trust!A:H,8,0)</f>
        <v>0.29830388480377401</v>
      </c>
      <c r="H15" s="38">
        <f>VLOOKUP($A15,'Dystopia '!A:H,8,0)</f>
        <v>1.9332034162292491</v>
      </c>
      <c r="I15" s="38">
        <f t="shared" si="0"/>
        <v>7.1944404273853246</v>
      </c>
      <c r="J15" s="31">
        <v>14</v>
      </c>
      <c r="K15" s="4">
        <f>VLOOKUP(A15,'2019'!A:C,2,0)</f>
        <v>14</v>
      </c>
      <c r="L15" s="4">
        <f>K15-J15</f>
        <v>0</v>
      </c>
    </row>
    <row r="16" spans="1:12" x14ac:dyDescent="0.45">
      <c r="A16" s="51" t="s">
        <v>30</v>
      </c>
      <c r="B16" s="38">
        <f>VLOOKUP(A16,GDPcapita!A:H,8,0)</f>
        <v>1.5476163278579733</v>
      </c>
      <c r="C16" s="38">
        <f>VLOOKUP($A16,'Social support'!A:H,8,0)</f>
        <v>1.6815972230682235</v>
      </c>
      <c r="D16" s="38">
        <f>VLOOKUP($A16,Health!A:H,8,0)</f>
        <v>0.95956952484893776</v>
      </c>
      <c r="E16" s="38">
        <f>VLOOKUP($A16,Freedom!A:H,8,0)</f>
        <v>0.53330606840515316</v>
      </c>
      <c r="F16" s="38">
        <f>VLOOKUP($A16,Generosity!A:H,8,0)</f>
        <v>0.26411366457176655</v>
      </c>
      <c r="G16" s="38">
        <f>VLOOKUP($A16,Trust!A:H,8,0)</f>
        <v>0.30090263066291811</v>
      </c>
      <c r="H16" s="38">
        <f>VLOOKUP($A16,'Dystopia '!A:H,8,0)</f>
        <v>1.899805807525631</v>
      </c>
      <c r="I16" s="38">
        <f t="shared" si="0"/>
        <v>7.1869112469406033</v>
      </c>
      <c r="J16" s="31">
        <v>15</v>
      </c>
      <c r="K16" s="4">
        <f>VLOOKUP(A16,'2019'!A:C,2,0)</f>
        <v>16</v>
      </c>
      <c r="L16" s="4">
        <f>K16-J16</f>
        <v>1</v>
      </c>
    </row>
    <row r="17" spans="1:12" x14ac:dyDescent="0.45">
      <c r="A17" s="51" t="s">
        <v>23</v>
      </c>
      <c r="B17" s="38">
        <f>VLOOKUP(A17,GDPcapita!A:H,8,0)</f>
        <v>1.0649502565231295</v>
      </c>
      <c r="C17" s="38">
        <f>VLOOKUP($A17,'Social support'!A:H,8,0)</f>
        <v>1.5682767302475042</v>
      </c>
      <c r="D17" s="38">
        <f>VLOOKUP($A17,Health!A:H,8,0)</f>
        <v>0.91054785308456587</v>
      </c>
      <c r="E17" s="38">
        <f>VLOOKUP($A17,Freedom!A:H,8,0)</f>
        <v>0.56969732999420231</v>
      </c>
      <c r="F17" s="38">
        <f>VLOOKUP($A17,Generosity!A:H,8,0)</f>
        <v>0.11708764580726694</v>
      </c>
      <c r="G17" s="38">
        <f>VLOOKUP($A17,Trust!A:H,8,0)</f>
        <v>8.0036317899228493E-2</v>
      </c>
      <c r="H17" s="38">
        <f>VLOOKUP($A17,'Dystopia '!A:H,8,0)</f>
        <v>2.8263478404235798</v>
      </c>
      <c r="I17" s="38">
        <f t="shared" si="0"/>
        <v>7.1369439739794771</v>
      </c>
      <c r="J17" s="31">
        <v>16</v>
      </c>
      <c r="K17" s="4">
        <f>VLOOKUP(A17,'2019'!A:C,2,0)</f>
        <v>12</v>
      </c>
      <c r="L17" s="4">
        <f>K17-J17</f>
        <v>-4</v>
      </c>
    </row>
    <row r="18" spans="1:12" x14ac:dyDescent="0.45">
      <c r="A18" s="51" t="s">
        <v>21</v>
      </c>
      <c r="B18" s="38">
        <f>VLOOKUP(A18,GDPcapita!A:H,8,0)</f>
        <v>1.3211824846801754</v>
      </c>
      <c r="C18" s="38">
        <f>VLOOKUP($A18,'Social support'!A:H,8,0)</f>
        <v>1.6296489927444782</v>
      </c>
      <c r="D18" s="38">
        <f>VLOOKUP($A18,Health!A:H,8,0)</f>
        <v>0.98191579996109368</v>
      </c>
      <c r="E18" s="38">
        <f>VLOOKUP($A18,Freedom!A:H,8,0)</f>
        <v>0.44278972076606848</v>
      </c>
      <c r="F18" s="38">
        <f>VLOOKUP($A18,Generosity!A:H,8,0)</f>
        <v>0.31040053099059861</v>
      </c>
      <c r="G18" s="38">
        <f>VLOOKUP($A18,Trust!A:H,8,0)</f>
        <v>0.15522042001199665</v>
      </c>
      <c r="H18" s="38">
        <f>VLOOKUP($A18,'Dystopia '!A:H,8,0)</f>
        <v>2.2179064671325364</v>
      </c>
      <c r="I18" s="38">
        <f t="shared" si="0"/>
        <v>7.0590644162869474</v>
      </c>
      <c r="J18" s="31">
        <v>17</v>
      </c>
      <c r="K18" s="4">
        <f>VLOOKUP(A18,'2019'!A:C,2,0)</f>
        <v>13</v>
      </c>
      <c r="L18" s="4">
        <f>K18-J18</f>
        <v>-4</v>
      </c>
    </row>
    <row r="19" spans="1:12" x14ac:dyDescent="0.45">
      <c r="A19" s="51" t="s">
        <v>31</v>
      </c>
      <c r="B19" s="38">
        <f>VLOOKUP(A19,GDPcapita!A:H,8,0)</f>
        <v>1.3738891521530161</v>
      </c>
      <c r="C19" s="38">
        <f>VLOOKUP($A19,'Social support'!A:H,8,0)</f>
        <v>1.6176495396728399</v>
      </c>
      <c r="D19" s="38">
        <f>VLOOKUP($A19,Health!A:H,8,0)</f>
        <v>0.95879137387085223</v>
      </c>
      <c r="E19" s="38">
        <f>VLOOKUP($A19,Freedom!A:H,8,0)</f>
        <v>0.49270014447784405</v>
      </c>
      <c r="F19" s="38">
        <f>VLOOKUP($A19,Generosity!A:H,8,0)</f>
        <v>0.15305266752433511</v>
      </c>
      <c r="G19" s="38">
        <f>VLOOKUP($A19,Trust!A:H,8,0)</f>
        <v>0.2238686262130738</v>
      </c>
      <c r="H19" s="38">
        <f>VLOOKUP($A19,'Dystopia '!A:H,8,0)</f>
        <v>2.2122510715332027</v>
      </c>
      <c r="I19" s="38">
        <f t="shared" si="0"/>
        <v>7.0322025754451634</v>
      </c>
      <c r="J19" s="31">
        <v>18</v>
      </c>
      <c r="K19" s="4">
        <f>VLOOKUP(A19,'2019'!A:C,2,0)</f>
        <v>18</v>
      </c>
      <c r="L19" s="4">
        <f>K19-J19</f>
        <v>0</v>
      </c>
    </row>
    <row r="20" spans="1:12" x14ac:dyDescent="0.45">
      <c r="A20" s="51" t="s">
        <v>44</v>
      </c>
      <c r="B20" s="38">
        <f>VLOOKUP(A20,GDPcapita!A:H,8,0)</f>
        <v>1.2997294704132081</v>
      </c>
      <c r="C20" s="38">
        <f>VLOOKUP($A20,'Social support'!A:H,8,0)</f>
        <v>1.637512043342582</v>
      </c>
      <c r="D20" s="38">
        <f>VLOOKUP($A20,Health!A:H,8,0)</f>
        <v>0.89958080062103107</v>
      </c>
      <c r="E20" s="38">
        <f>VLOOKUP($A20,Freedom!A:H,8,0)</f>
        <v>0.50841523473358308</v>
      </c>
      <c r="F20" s="38">
        <f>VLOOKUP($A20,Generosity!A:H,8,0)</f>
        <v>3.9691351778508022E-2</v>
      </c>
      <c r="G20" s="38">
        <f>VLOOKUP($A20,Trust!A:H,8,0)</f>
        <v>3.2637585419893256E-2</v>
      </c>
      <c r="H20" s="38">
        <f>VLOOKUP($A20,'Dystopia '!A:H,8,0)</f>
        <v>2.4966333716735818</v>
      </c>
      <c r="I20" s="38">
        <f t="shared" si="0"/>
        <v>6.9141998579823873</v>
      </c>
      <c r="J20" s="31">
        <v>19</v>
      </c>
      <c r="K20" s="4">
        <f>VLOOKUP(A20,'2019'!A:C,2,0)</f>
        <v>20</v>
      </c>
      <c r="L20" s="4">
        <f>K20-J20</f>
        <v>1</v>
      </c>
    </row>
    <row r="21" spans="1:12" x14ac:dyDescent="0.45">
      <c r="A21" s="51" t="s">
        <v>51</v>
      </c>
      <c r="B21" s="38">
        <f>VLOOKUP(A21,GDPcapita!A:H,8,0)</f>
        <v>1.3299139677124039</v>
      </c>
      <c r="C21" s="38">
        <f>VLOOKUP($A21,'Social support'!A:H,8,0)</f>
        <v>1.6454913329925489</v>
      </c>
      <c r="D21" s="38">
        <f>VLOOKUP($A21,Health!A:H,8,0)</f>
        <v>0.97038984735107903</v>
      </c>
      <c r="E21" s="38">
        <f>VLOOKUP($A21,Freedom!A:H,8,0)</f>
        <v>0.59499941033935544</v>
      </c>
      <c r="F21" s="38">
        <f>VLOOKUP($A21,Generosity!A:H,8,0)</f>
        <v>0.37838411501693514</v>
      </c>
      <c r="G21" s="38">
        <f>VLOOKUP($A21,Trust!A:H,8,0)</f>
        <v>0.11183221377754649</v>
      </c>
      <c r="H21" s="38">
        <f>VLOOKUP($A21,'Dystopia '!A:H,8,0)</f>
        <v>1.8699205662231435</v>
      </c>
      <c r="I21" s="38">
        <f t="shared" si="0"/>
        <v>6.900931453413012</v>
      </c>
      <c r="J21" s="31">
        <v>20</v>
      </c>
      <c r="K21" s="4">
        <f>VLOOKUP(A21,'2019'!A:C,2,0)</f>
        <v>22</v>
      </c>
      <c r="L21" s="4">
        <f>K21-J21</f>
        <v>2</v>
      </c>
    </row>
    <row r="22" spans="1:12" x14ac:dyDescent="0.45">
      <c r="A22" s="51" t="s">
        <v>27</v>
      </c>
      <c r="B22" s="38">
        <f>VLOOKUP(A22,GDPcapita!A:H,8,0)</f>
        <v>1.4460518568038951</v>
      </c>
      <c r="C22" s="38">
        <f>VLOOKUP($A22,'Social support'!A:H,8,0)</f>
        <v>1.5814581127395684</v>
      </c>
      <c r="D22" s="38">
        <f>VLOOKUP($A22,Health!A:H,8,0)</f>
        <v>0.840941325553894</v>
      </c>
      <c r="E22" s="38">
        <f>VLOOKUP($A22,Freedom!A:H,8,0)</f>
        <v>0.47126910466766248</v>
      </c>
      <c r="F22" s="38">
        <f>VLOOKUP($A22,Generosity!A:H,8,0)</f>
        <v>0.27272775613021949</v>
      </c>
      <c r="G22" s="38">
        <f>VLOOKUP($A22,Trust!A:H,8,0)</f>
        <v>9.1390757668492029E-2</v>
      </c>
      <c r="H22" s="38">
        <f>VLOOKUP($A22,'Dystopia '!A:H,8,0)</f>
        <v>2.1595966844787426</v>
      </c>
      <c r="I22" s="38">
        <f t="shared" si="0"/>
        <v>6.8634355980424742</v>
      </c>
      <c r="J22" s="31">
        <v>21</v>
      </c>
      <c r="K22" s="4">
        <f>VLOOKUP(A22,'2019'!A:C,2,0)</f>
        <v>19</v>
      </c>
      <c r="L22" s="4">
        <f>K22-J22</f>
        <v>-2</v>
      </c>
    </row>
    <row r="23" spans="1:12" x14ac:dyDescent="0.45">
      <c r="A23" s="51" t="s">
        <v>32</v>
      </c>
      <c r="B23" s="38">
        <f>VLOOKUP(A23,GDPcapita!A:H,8,0)</f>
        <v>1.8474086738967799</v>
      </c>
      <c r="C23" s="38">
        <f>VLOOKUP($A23,'Social support'!A:H,8,0)</f>
        <v>1.1518680463180573</v>
      </c>
      <c r="D23" s="38">
        <f>VLOOKUP($A23,Health!A:H,8,0)</f>
        <v>0.74366664727401677</v>
      </c>
      <c r="E23" s="38">
        <f>VLOOKUP($A23,Freedom!A:H,8,0)</f>
        <v>0.4292260540313606</v>
      </c>
      <c r="F23" s="38">
        <f>VLOOKUP($A23,Generosity!A:H,8,0)</f>
        <v>0.23351538930130289</v>
      </c>
      <c r="G23" s="38">
        <f>VLOOKUP($A23,Trust!A:H,8,0)</f>
        <v>0.13607491274071037</v>
      </c>
      <c r="H23" s="38">
        <f>VLOOKUP($A23,'Dystopia '!A:H,8,0)</f>
        <v>2.2169617081603974</v>
      </c>
      <c r="I23" s="38">
        <f t="shared" si="0"/>
        <v>6.7587214317226252</v>
      </c>
      <c r="J23" s="31">
        <v>22</v>
      </c>
      <c r="K23" s="4">
        <f>VLOOKUP(A23,'2019'!A:C,2,0)</f>
        <v>21</v>
      </c>
      <c r="L23" s="4">
        <f>K23-J23</f>
        <v>-1</v>
      </c>
    </row>
    <row r="24" spans="1:12" x14ac:dyDescent="0.45">
      <c r="A24" s="51" t="s">
        <v>42</v>
      </c>
      <c r="B24" s="38">
        <f>VLOOKUP(A24,GDPcapita!A:H,8,0)</f>
        <v>1.3412846923828119</v>
      </c>
      <c r="C24" s="38">
        <f>VLOOKUP($A24,'Social support'!A:H,8,0)</f>
        <v>1.5834953703308088</v>
      </c>
      <c r="D24" s="38">
        <f>VLOOKUP($A24,Health!A:H,8,0)</f>
        <v>0.99678217035674521</v>
      </c>
      <c r="E24" s="38">
        <f>VLOOKUP($A24,Freedom!A:H,8,0)</f>
        <v>0.43623842310333316</v>
      </c>
      <c r="F24" s="38">
        <f>VLOOKUP($A24,Generosity!A:H,8,0)</f>
        <v>9.6616461361886508E-2</v>
      </c>
      <c r="G24" s="38">
        <f>VLOOKUP($A24,Trust!A:H,8,0)</f>
        <v>0.17415648565864572</v>
      </c>
      <c r="H24" s="38">
        <f>VLOOKUP($A24,'Dystopia '!A:H,8,0)</f>
        <v>1.9880469484863283</v>
      </c>
      <c r="I24" s="38">
        <f t="shared" si="0"/>
        <v>6.6166205516805601</v>
      </c>
      <c r="J24" s="31">
        <v>23</v>
      </c>
      <c r="K24" s="4">
        <f>VLOOKUP(A24,'2019'!A:C,2,0)</f>
        <v>24</v>
      </c>
      <c r="L24" s="4">
        <f>K24-J24</f>
        <v>1</v>
      </c>
    </row>
    <row r="25" spans="1:12" x14ac:dyDescent="0.45">
      <c r="A25" s="51" t="s">
        <v>58</v>
      </c>
      <c r="B25" s="38">
        <f>VLOOKUP(A25,GDPcapita!A:H,8,0)</f>
        <v>0.82323438919448755</v>
      </c>
      <c r="C25" s="38">
        <f>VLOOKUP($A25,'Social support'!A:H,8,0)</f>
        <v>1.3957740387267847</v>
      </c>
      <c r="D25" s="38">
        <f>VLOOKUP($A25,Health!A:H,8,0)</f>
        <v>0.69710899795150993</v>
      </c>
      <c r="E25" s="38">
        <f>VLOOKUP($A25,Freedom!A:H,8,0)</f>
        <v>0.55495112358474774</v>
      </c>
      <c r="F25" s="38">
        <f>VLOOKUP($A25,Generosity!A:H,8,0)</f>
        <v>0.16754067856598098</v>
      </c>
      <c r="G25" s="38">
        <f>VLOOKUP($A25,Trust!A:H,8,0)</f>
        <v>4.6648655716417409E-2</v>
      </c>
      <c r="H25" s="38">
        <f>VLOOKUP($A25,'Dystopia '!A:H,8,0)</f>
        <v>2.8992952192230206</v>
      </c>
      <c r="I25" s="38">
        <f t="shared" si="0"/>
        <v>6.5845531029629489</v>
      </c>
      <c r="J25" s="31">
        <v>24</v>
      </c>
      <c r="K25" s="4">
        <f>VLOOKUP(A25,'2019'!A:C,2,0)</f>
        <v>27</v>
      </c>
      <c r="L25" s="4">
        <f>K25-J25</f>
        <v>3</v>
      </c>
    </row>
    <row r="26" spans="1:12" x14ac:dyDescent="0.45">
      <c r="A26" s="51" t="s">
        <v>52</v>
      </c>
      <c r="B26" s="38">
        <f>VLOOKUP(A26,GDPcapita!A:H,8,0)</f>
        <v>1.4075043065109263</v>
      </c>
      <c r="C26" s="38">
        <f>VLOOKUP($A26,'Social support'!A:H,8,0)</f>
        <v>1.6158210706787202</v>
      </c>
      <c r="D26" s="38">
        <f>VLOOKUP($A26,Health!A:H,8,0)</f>
        <v>0.88881184686660575</v>
      </c>
      <c r="E26" s="38">
        <f>VLOOKUP($A26,Freedom!A:H,8,0)</f>
        <v>0.3707563173179626</v>
      </c>
      <c r="F26" s="38">
        <f>VLOOKUP($A26,Generosity!A:H,8,0)</f>
        <v>0.21263809506034903</v>
      </c>
      <c r="G26" s="38">
        <f>VLOOKUP($A26,Trust!A:H,8,0)</f>
        <v>7.1354847146512412E-2</v>
      </c>
      <c r="H26" s="38">
        <f>VLOOKUP($A26,'Dystopia '!A:H,8,0)</f>
        <v>1.9767064836120767</v>
      </c>
      <c r="I26" s="38">
        <f t="shared" si="0"/>
        <v>6.5435929671931525</v>
      </c>
      <c r="J26" s="31">
        <v>25</v>
      </c>
      <c r="K26" s="4">
        <f>VLOOKUP(A26,'2019'!A:C,2,0)</f>
        <v>25</v>
      </c>
      <c r="L26" s="4">
        <f>K26-J26</f>
        <v>0</v>
      </c>
    </row>
    <row r="27" spans="1:12" x14ac:dyDescent="0.45">
      <c r="A27" s="51" t="s">
        <v>40</v>
      </c>
      <c r="B27" s="38">
        <f>VLOOKUP(A27,GDPcapita!A:H,8,0)</f>
        <v>1.178726921958924</v>
      </c>
      <c r="C27" s="38">
        <f>VLOOKUP($A27,'Social support'!A:H,8,0)</f>
        <v>1.4771299907684465</v>
      </c>
      <c r="D27" s="38">
        <f>VLOOKUP($A27,Health!A:H,8,0)</f>
        <v>0.87858494078064098</v>
      </c>
      <c r="E27" s="38">
        <f>VLOOKUP($A27,Freedom!A:H,8,0)</f>
        <v>0.36216205573845173</v>
      </c>
      <c r="F27" s="38">
        <f>VLOOKUP($A27,Generosity!A:H,8,0)</f>
        <v>0.16852948424529757</v>
      </c>
      <c r="G27" s="38">
        <f>VLOOKUP($A27,Trust!A:H,8,0)</f>
        <v>8.6865964212421432E-3</v>
      </c>
      <c r="H27" s="38">
        <f>VLOOKUP($A27,'Dystopia '!A:H,8,0)</f>
        <v>2.3418721714782862</v>
      </c>
      <c r="I27" s="38">
        <f t="shared" si="0"/>
        <v>6.4156921613912896</v>
      </c>
      <c r="J27" s="31">
        <v>26</v>
      </c>
      <c r="K27" s="4">
        <f>VLOOKUP(A27,'2019'!A:C,2,0)</f>
        <v>26</v>
      </c>
      <c r="L27" s="4">
        <f>K27-J27</f>
        <v>0</v>
      </c>
    </row>
    <row r="28" spans="1:12" x14ac:dyDescent="0.45">
      <c r="A28" s="51" t="s">
        <v>49</v>
      </c>
      <c r="B28" s="38">
        <f>VLOOKUP(A28,GDPcapita!A:H,8,0)</f>
        <v>1.4109077110366819</v>
      </c>
      <c r="C28" s="38">
        <f>VLOOKUP($A28,'Social support'!A:H,8,0)</f>
        <v>1.4900345197906688</v>
      </c>
      <c r="D28" s="38">
        <f>VLOOKUP($A28,Health!A:H,8,0)</f>
        <v>0.72316266594696543</v>
      </c>
      <c r="E28" s="38">
        <f>VLOOKUP($A28,Freedom!A:H,8,0)</f>
        <v>0.53355411448860934</v>
      </c>
      <c r="F28" s="38">
        <f>VLOOKUP($A28,Generosity!A:H,8,0)</f>
        <v>5.7691202776901207E-2</v>
      </c>
      <c r="G28" s="38">
        <f>VLOOKUP($A28,Trust!A:H,8,0)</f>
        <v>7.8233450958265394E-2</v>
      </c>
      <c r="H28" s="38">
        <f>VLOOKUP($A28,'Dystopia '!A:H,8,0)</f>
        <v>2.1218159375000027</v>
      </c>
      <c r="I28" s="38">
        <f t="shared" si="0"/>
        <v>6.4153996024980948</v>
      </c>
      <c r="J28" s="31">
        <v>27</v>
      </c>
      <c r="K28" s="4">
        <f>VLOOKUP(A28,'2019'!A:C,2,0)</f>
        <v>28</v>
      </c>
      <c r="L28" s="4">
        <f>K28-J28</f>
        <v>1</v>
      </c>
    </row>
    <row r="29" spans="1:12" x14ac:dyDescent="0.45">
      <c r="A29" s="51" t="s">
        <v>103</v>
      </c>
      <c r="B29" s="38">
        <f>VLOOKUP(A29,GDPcapita!A:H,8,0)</f>
        <v>1.1967867822647094</v>
      </c>
      <c r="C29" s="38">
        <f>VLOOKUP($A29,'Social support'!A:H,8,0)</f>
        <v>1.3979632580947907</v>
      </c>
      <c r="D29" s="38">
        <f>VLOOKUP($A29,Health!A:H,8,0)</f>
        <v>0.78486966246413914</v>
      </c>
      <c r="E29" s="38">
        <f>VLOOKUP($A29,Freedom!A:H,8,0)</f>
        <v>0.54801674849127835</v>
      </c>
      <c r="F29" s="38">
        <f>VLOOKUP($A29,Generosity!A:H,8,0)</f>
        <v>8.1432983545303372E-2</v>
      </c>
      <c r="G29" s="38">
        <f>VLOOKUP($A29,Trust!A:H,8,0)</f>
        <v>0</v>
      </c>
      <c r="H29" s="38">
        <f>VLOOKUP($A29,'Dystopia '!A:H,8,0)</f>
        <v>2.3924662967681911</v>
      </c>
      <c r="I29" s="38">
        <f t="shared" si="0"/>
        <v>6.4015357316284121</v>
      </c>
      <c r="J29" s="31">
        <v>28</v>
      </c>
      <c r="K29" s="4">
        <f>VLOOKUP(A29,'2019'!A:C,2,0)</f>
        <v>48</v>
      </c>
      <c r="L29" s="4">
        <f>K29-J29</f>
        <v>20</v>
      </c>
    </row>
    <row r="30" spans="1:12" x14ac:dyDescent="0.45">
      <c r="A30" s="51" t="s">
        <v>50</v>
      </c>
      <c r="B30" s="38">
        <f>VLOOKUP(A30,GDPcapita!A:H,8,0)</f>
        <v>1.304882572868348</v>
      </c>
      <c r="C30" s="38">
        <f>VLOOKUP($A30,'Social support'!A:H,8,0)</f>
        <v>1.6241571804657156</v>
      </c>
      <c r="D30" s="38">
        <f>VLOOKUP($A30,Health!A:H,8,0)</f>
        <v>1.0397481199798548</v>
      </c>
      <c r="E30" s="38">
        <f>VLOOKUP($A30,Freedom!A:H,8,0)</f>
        <v>0.37450724608993369</v>
      </c>
      <c r="F30" s="38">
        <f>VLOOKUP($A30,Generosity!A:H,8,0)</f>
        <v>0.15238171432495129</v>
      </c>
      <c r="G30" s="38">
        <f>VLOOKUP($A30,Trust!A:H,8,0)</f>
        <v>7.1125819426058001E-2</v>
      </c>
      <c r="H30" s="38">
        <f>VLOOKUP($A30,'Dystopia '!A:H,8,0)</f>
        <v>1.8213205480041381</v>
      </c>
      <c r="I30" s="38">
        <f t="shared" si="0"/>
        <v>6.388123201158999</v>
      </c>
      <c r="J30" s="31">
        <v>29</v>
      </c>
      <c r="K30" s="4">
        <f>VLOOKUP(A30,'2019'!A:C,2,0)</f>
        <v>30</v>
      </c>
      <c r="L30" s="4">
        <f>K30-J30</f>
        <v>1</v>
      </c>
    </row>
    <row r="31" spans="1:12" x14ac:dyDescent="0.45">
      <c r="A31" s="51" t="s">
        <v>41</v>
      </c>
      <c r="B31" s="38">
        <f>VLOOKUP(A31,GDPcapita!A:H,8,0)</f>
        <v>1.6872581372070314</v>
      </c>
      <c r="C31" s="38">
        <f>VLOOKUP($A31,'Social support'!A:H,8,0)</f>
        <v>1.4373553759536435</v>
      </c>
      <c r="D31" s="38">
        <f>VLOOKUP($A31,Health!A:H,8,0)</f>
        <v>0.8221646175575259</v>
      </c>
      <c r="E31" s="38">
        <f>VLOOKUP($A31,Freedom!A:H,8,0)</f>
        <v>0.578987196670532</v>
      </c>
      <c r="F31" s="38">
        <f>VLOOKUP($A31,Generosity!A:H,8,0)</f>
        <v>0.19175377400779325</v>
      </c>
      <c r="G31" s="38">
        <f>VLOOKUP($A31,Trust!A:H,8,0)</f>
        <v>6.5739851121918491E-2</v>
      </c>
      <c r="H31" s="38">
        <f>VLOOKUP($A31,'Dystopia '!A:H,8,0)</f>
        <v>1.5813728840637182</v>
      </c>
      <c r="I31" s="38">
        <f t="shared" si="0"/>
        <v>6.3646318365821628</v>
      </c>
      <c r="J31" s="31">
        <v>30</v>
      </c>
      <c r="K31" s="4">
        <f>VLOOKUP(A31,'2019'!A:C,2,0)</f>
        <v>29</v>
      </c>
      <c r="L31" s="4">
        <f>K31-J31</f>
        <v>-1</v>
      </c>
    </row>
    <row r="32" spans="1:12" x14ac:dyDescent="0.45">
      <c r="A32" s="51" t="s">
        <v>46</v>
      </c>
      <c r="B32" s="38">
        <f>VLOOKUP(A32,GDPcapita!A:H,8,0)</f>
        <v>1.1463909390487679</v>
      </c>
      <c r="C32" s="38">
        <f>VLOOKUP($A32,'Social support'!A:H,8,0)</f>
        <v>1.5972425738067386</v>
      </c>
      <c r="D32" s="38">
        <f>VLOOKUP($A32,Health!A:H,8,0)</f>
        <v>0.84532036471557603</v>
      </c>
      <c r="E32" s="38">
        <f>VLOOKUP($A32,Freedom!A:H,8,0)</f>
        <v>0.55094245087051519</v>
      </c>
      <c r="F32" s="38">
        <f>VLOOKUP($A32,Generosity!A:H,8,0)</f>
        <v>8.7265385814667695E-2</v>
      </c>
      <c r="G32" s="38">
        <f>VLOOKUP($A32,Trust!A:H,8,0)</f>
        <v>0.1168243745441444</v>
      </c>
      <c r="H32" s="38">
        <f>VLOOKUP($A32,'Dystopia '!A:H,8,0)</f>
        <v>1.9996749068908457</v>
      </c>
      <c r="I32" s="38">
        <f t="shared" si="0"/>
        <v>6.3436609956912555</v>
      </c>
      <c r="J32" s="31">
        <v>31</v>
      </c>
      <c r="K32" s="4">
        <f>VLOOKUP(A32,'2019'!A:C,2,0)</f>
        <v>33</v>
      </c>
      <c r="L32" s="4">
        <f>K32-J32</f>
        <v>2</v>
      </c>
    </row>
    <row r="33" spans="1:12" x14ac:dyDescent="0.45">
      <c r="A33" s="51" t="s">
        <v>75</v>
      </c>
      <c r="B33" s="38">
        <f>VLOOKUP(A33,GDPcapita!A:H,8,0)</f>
        <v>1.2363525725555391</v>
      </c>
      <c r="C33" s="38">
        <f>VLOOKUP($A33,'Social support'!A:H,8,0)</f>
        <v>1.5470653940658678</v>
      </c>
      <c r="D33" s="38">
        <f>VLOOKUP($A33,Health!A:H,8,0)</f>
        <v>0.85692506959914994</v>
      </c>
      <c r="E33" s="38">
        <f>VLOOKUP($A33,Freedom!A:H,8,0)</f>
        <v>0.50579042231750482</v>
      </c>
      <c r="F33" s="38">
        <f>VLOOKUP($A33,Generosity!A:H,8,0)</f>
        <v>0.1067571933164615</v>
      </c>
      <c r="G33" s="38">
        <f>VLOOKUP($A33,Trust!A:H,8,0)</f>
        <v>5.2570561238765023E-2</v>
      </c>
      <c r="H33" s="38">
        <f>VLOOKUP($A33,'Dystopia '!A:H,8,0)</f>
        <v>2.02844956329346</v>
      </c>
      <c r="I33" s="38">
        <f t="shared" si="0"/>
        <v>6.3339107763867482</v>
      </c>
      <c r="J33" s="31">
        <v>32</v>
      </c>
      <c r="K33" s="4">
        <f>VLOOKUP(A33,'2019'!A:C,2,0)</f>
        <v>40</v>
      </c>
      <c r="L33" s="4">
        <f>K33-J33</f>
        <v>8</v>
      </c>
    </row>
    <row r="34" spans="1:12" x14ac:dyDescent="0.45">
      <c r="A34" s="51" t="s">
        <v>36</v>
      </c>
      <c r="B34" s="38">
        <f>VLOOKUP(A34,GDPcapita!A:H,8,0)</f>
        <v>1.587256533981324</v>
      </c>
      <c r="C34" s="38">
        <f>VLOOKUP($A34,'Social support'!A:H,8,0)</f>
        <v>1.6719048726959613</v>
      </c>
      <c r="D34" s="38">
        <f>VLOOKUP($A34,Health!A:H,8,0)</f>
        <v>1.1018794789848272</v>
      </c>
      <c r="E34" s="38">
        <f>VLOOKUP($A34,Freedom!A:H,8,0)</f>
        <v>0.60449011389922447</v>
      </c>
      <c r="F34" s="38">
        <f>VLOOKUP($A34,Generosity!A:H,8,0)</f>
        <v>0.24508619629669681</v>
      </c>
      <c r="G34" s="38">
        <f>VLOOKUP($A34,Trust!A:H,8,0)</f>
        <v>0.45421555700683669</v>
      </c>
      <c r="H34" s="38">
        <f>VLOOKUP($A34,'Dystopia '!A:H,8,0)</f>
        <v>0.66619339990234039</v>
      </c>
      <c r="I34" s="38">
        <f t="shared" si="0"/>
        <v>6.3310261527672109</v>
      </c>
      <c r="J34" s="31">
        <v>33</v>
      </c>
      <c r="K34" s="4">
        <f>VLOOKUP(A34,'2019'!A:C,2,0)</f>
        <v>34</v>
      </c>
      <c r="L34" s="4">
        <f>K34-J34</f>
        <v>1</v>
      </c>
    </row>
    <row r="35" spans="1:12" x14ac:dyDescent="0.45">
      <c r="A35" s="51" t="s">
        <v>26</v>
      </c>
      <c r="B35" s="38">
        <f>VLOOKUP(A35,GDPcapita!A:H,8,0)</f>
        <v>1.0859127635726922</v>
      </c>
      <c r="C35" s="38">
        <f>VLOOKUP($A35,'Social support'!A:H,8,0)</f>
        <v>1.4893084319458012</v>
      </c>
      <c r="D35" s="38">
        <f>VLOOKUP($A35,Health!A:H,8,0)</f>
        <v>0.81437679954147413</v>
      </c>
      <c r="E35" s="38">
        <f>VLOOKUP($A35,Freedom!A:H,8,0)</f>
        <v>0.43801300167274471</v>
      </c>
      <c r="F35" s="38">
        <f>VLOOKUP($A35,Generosity!A:H,8,0)</f>
        <v>4.3247086559773606E-2</v>
      </c>
      <c r="G35" s="38">
        <f>VLOOKUP($A35,Trust!A:H,8,0)</f>
        <v>3.5471822921749663E-2</v>
      </c>
      <c r="H35" s="38">
        <f>VLOOKUP($A35,'Dystopia '!A:H,8,0)</f>
        <v>2.4239689730529221</v>
      </c>
      <c r="I35" s="38">
        <f t="shared" si="0"/>
        <v>6.3302988792671577</v>
      </c>
      <c r="J35" s="31">
        <v>34</v>
      </c>
      <c r="K35" s="4">
        <f>VLOOKUP(A35,'2019'!A:C,2,0)</f>
        <v>23</v>
      </c>
      <c r="L35" s="4">
        <f>K35-J35</f>
        <v>-11</v>
      </c>
    </row>
    <row r="36" spans="1:12" x14ac:dyDescent="0.45">
      <c r="A36" s="51" t="s">
        <v>106</v>
      </c>
      <c r="B36" s="38">
        <f>VLOOKUP(A36,GDPcapita!A:H,8,0)</f>
        <v>1.2087137249603277</v>
      </c>
      <c r="C36" s="38">
        <f>VLOOKUP($A36,'Social support'!A:H,8,0)</f>
        <v>1.6466699883956721</v>
      </c>
      <c r="D36" s="38">
        <f>VLOOKUP($A36,Health!A:H,8,0)</f>
        <v>0.7591133941650412</v>
      </c>
      <c r="E36" s="38">
        <f>VLOOKUP($A36,Freedom!A:H,8,0)</f>
        <v>0.31116158248901371</v>
      </c>
      <c r="F36" s="38">
        <f>VLOOKUP($A36,Generosity!A:H,8,0)</f>
        <v>5.48209572134013E-2</v>
      </c>
      <c r="G36" s="38">
        <f>VLOOKUP($A36,Trust!A:H,8,0)</f>
        <v>5.6195545329572383E-2</v>
      </c>
      <c r="H36" s="38">
        <f>VLOOKUP($A36,'Dystopia '!A:H,8,0)</f>
        <v>2.2899120409546185</v>
      </c>
      <c r="I36" s="38">
        <f t="shared" si="0"/>
        <v>6.326587233507647</v>
      </c>
      <c r="J36" s="31">
        <v>35</v>
      </c>
      <c r="K36" s="4">
        <f>VLOOKUP(A36,'2019'!A:C,2,0)</f>
        <v>53</v>
      </c>
      <c r="L36" s="4">
        <f>K36-J36</f>
        <v>18</v>
      </c>
    </row>
    <row r="37" spans="1:12" x14ac:dyDescent="0.45">
      <c r="A37" s="51" t="s">
        <v>59</v>
      </c>
      <c r="B37" s="38">
        <f>VLOOKUP(A37,GDPcapita!A:H,8,0)</f>
        <v>0.78622121754455776</v>
      </c>
      <c r="C37" s="38">
        <f>VLOOKUP($A37,'Social support'!A:H,8,0)</f>
        <v>1.6720118299178921</v>
      </c>
      <c r="D37" s="38">
        <f>VLOOKUP($A37,Health!A:H,8,0)</f>
        <v>0.71770352551841654</v>
      </c>
      <c r="E37" s="38">
        <f>VLOOKUP($A37,Freedom!A:H,8,0)</f>
        <v>0.6743177325897225</v>
      </c>
      <c r="F37" s="38">
        <f>VLOOKUP($A37,Generosity!A:H,8,0)</f>
        <v>0.38511572942162076</v>
      </c>
      <c r="G37" s="38">
        <f>VLOOKUP($A37,Trust!A:H,8,0)</f>
        <v>0.21317564463138439</v>
      </c>
      <c r="H37" s="38">
        <f>VLOOKUP($A37,'Dystopia '!A:H,8,0)</f>
        <v>1.8625807209472782</v>
      </c>
      <c r="I37" s="38">
        <f t="shared" si="0"/>
        <v>6.3111264005708723</v>
      </c>
      <c r="J37" s="31">
        <v>36</v>
      </c>
      <c r="K37" s="4">
        <f>VLOOKUP(A37,'2019'!A:C,2,0)</f>
        <v>41</v>
      </c>
      <c r="L37" s="4">
        <f>K37-J37</f>
        <v>5</v>
      </c>
    </row>
    <row r="38" spans="1:12" x14ac:dyDescent="0.45">
      <c r="A38" s="51" t="s">
        <v>72</v>
      </c>
      <c r="B38" s="38">
        <f>VLOOKUP(A38,GDPcapita!A:H,8,0)</f>
        <v>0.72997584077453581</v>
      </c>
      <c r="C38" s="38">
        <f>VLOOKUP($A38,'Social support'!A:H,8,0)</f>
        <v>1.4306861419372581</v>
      </c>
      <c r="D38" s="38">
        <f>VLOOKUP($A38,Health!A:H,8,0)</f>
        <v>0.78615019212341508</v>
      </c>
      <c r="E38" s="38">
        <f>VLOOKUP($A38,Freedom!A:H,8,0)</f>
        <v>0.43252836930084726</v>
      </c>
      <c r="F38" s="38">
        <f>VLOOKUP($A38,Generosity!A:H,8,0)</f>
        <v>0.1967828433971448</v>
      </c>
      <c r="G38" s="38">
        <f>VLOOKUP($A38,Trust!A:H,8,0)</f>
        <v>8.4696596368793564E-2</v>
      </c>
      <c r="H38" s="38">
        <f>VLOOKUP($A38,'Dystopia '!A:H,8,0)</f>
        <v>2.6414301118316672</v>
      </c>
      <c r="I38" s="38">
        <f t="shared" si="0"/>
        <v>6.3022500957336618</v>
      </c>
      <c r="J38" s="31">
        <v>37</v>
      </c>
      <c r="K38" s="4">
        <f>VLOOKUP(A38,'2019'!A:C,2,0)</f>
        <v>45</v>
      </c>
      <c r="L38" s="4">
        <f>K38-J38</f>
        <v>8</v>
      </c>
    </row>
    <row r="39" spans="1:12" x14ac:dyDescent="0.45">
      <c r="A39" s="51" t="s">
        <v>64</v>
      </c>
      <c r="B39" s="38">
        <f>VLOOKUP(A39,GDPcapita!A:H,8,0)</f>
        <v>1.3827544522018442</v>
      </c>
      <c r="C39" s="38">
        <f>VLOOKUP($A39,'Social support'!A:H,8,0)</f>
        <v>1.4611290922470062</v>
      </c>
      <c r="D39" s="38">
        <f>VLOOKUP($A39,Health!A:H,8,0)</f>
        <v>0.81186660694122281</v>
      </c>
      <c r="E39" s="38">
        <f>VLOOKUP($A39,Freedom!A:H,8,0)</f>
        <v>0.60380638383102081</v>
      </c>
      <c r="F39" s="38">
        <f>VLOOKUP($A39,Generosity!A:H,8,0)</f>
        <v>0.26481369736671567</v>
      </c>
      <c r="G39" s="38">
        <f>VLOOKUP($A39,Trust!A:H,8,0)</f>
        <v>6.1361433914186136E-2</v>
      </c>
      <c r="H39" s="38">
        <f>VLOOKUP($A39,'Dystopia '!A:H,8,0)</f>
        <v>1.6992368774719182</v>
      </c>
      <c r="I39" s="38">
        <f t="shared" si="0"/>
        <v>6.284968543973914</v>
      </c>
      <c r="J39" s="31">
        <v>38</v>
      </c>
      <c r="K39" s="4">
        <f>VLOOKUP(A39,'2019'!A:C,2,0)</f>
        <v>37</v>
      </c>
      <c r="L39" s="4">
        <f>K39-J39</f>
        <v>-1</v>
      </c>
    </row>
    <row r="40" spans="1:12" x14ac:dyDescent="0.45">
      <c r="A40" s="51" t="s">
        <v>60</v>
      </c>
      <c r="B40" s="38">
        <f>VLOOKUP(A40,GDPcapita!A:H,8,0)</f>
        <v>1.2713417115097023</v>
      </c>
      <c r="C40" s="38">
        <f>VLOOKUP($A40,'Social support'!A:H,8,0)</f>
        <v>1.6564478484497158</v>
      </c>
      <c r="D40" s="38">
        <f>VLOOKUP($A40,Health!A:H,8,0)</f>
        <v>0.84937158222198406</v>
      </c>
      <c r="E40" s="38">
        <f>VLOOKUP($A40,Freedom!A:H,8,0)</f>
        <v>0.3529684929180128</v>
      </c>
      <c r="F40" s="38">
        <f>VLOOKUP($A40,Generosity!A:H,8,0)</f>
        <v>0.11258989618396753</v>
      </c>
      <c r="G40" s="38">
        <f>VLOOKUP($A40,Trust!A:H,8,0)</f>
        <v>0</v>
      </c>
      <c r="H40" s="38">
        <f>VLOOKUP($A40,'Dystopia '!A:H,8,0)</f>
        <v>2.0273343302764886</v>
      </c>
      <c r="I40" s="38">
        <f t="shared" si="0"/>
        <v>6.2700538615598713</v>
      </c>
      <c r="J40" s="31">
        <v>39</v>
      </c>
      <c r="K40" s="4">
        <f>VLOOKUP(A40,'2019'!A:C,2,0)</f>
        <v>38</v>
      </c>
      <c r="L40" s="4">
        <f>K40-J40</f>
        <v>-1</v>
      </c>
    </row>
    <row r="41" spans="1:12" x14ac:dyDescent="0.45">
      <c r="A41" s="51" t="s">
        <v>57</v>
      </c>
      <c r="B41" s="38">
        <f>VLOOKUP(A41,GDPcapita!A:H,8,0)</f>
        <v>0.82697089916610733</v>
      </c>
      <c r="C41" s="38">
        <f>VLOOKUP($A41,'Social support'!A:H,8,0)</f>
        <v>1.3545220183105755</v>
      </c>
      <c r="D41" s="38">
        <f>VLOOKUP($A41,Health!A:H,8,0)</f>
        <v>0.73935571055603333</v>
      </c>
      <c r="E41" s="38">
        <f>VLOOKUP($A41,Freedom!A:H,8,0)</f>
        <v>0.46232150593376176</v>
      </c>
      <c r="F41" s="38">
        <f>VLOOKUP($A41,Generosity!A:H,8,0)</f>
        <v>6.917059708261597E-2</v>
      </c>
      <c r="G41" s="38">
        <f>VLOOKUP($A41,Trust!A:H,8,0)</f>
        <v>6.2215191978456374E-2</v>
      </c>
      <c r="H41" s="38">
        <f>VLOOKUP($A41,'Dystopia '!A:H,8,0)</f>
        <v>2.7540847774658346</v>
      </c>
      <c r="I41" s="38">
        <f t="shared" si="0"/>
        <v>6.2686407004933846</v>
      </c>
      <c r="J41" s="31">
        <v>40</v>
      </c>
      <c r="K41" s="4">
        <f>VLOOKUP(A41,'2019'!A:C,2,0)</f>
        <v>35</v>
      </c>
      <c r="L41" s="4">
        <f>K41-J41</f>
        <v>-5</v>
      </c>
    </row>
    <row r="42" spans="1:12" x14ac:dyDescent="0.45">
      <c r="A42" s="51" t="s">
        <v>38</v>
      </c>
      <c r="B42" s="38">
        <f>VLOOKUP(A42,GDPcapita!A:H,8,0)</f>
        <v>1.178231687194824</v>
      </c>
      <c r="C42" s="38">
        <f>VLOOKUP($A42,'Social support'!A:H,8,0)</f>
        <v>1.5689265097503835</v>
      </c>
      <c r="D42" s="38">
        <f>VLOOKUP($A42,Health!A:H,8,0)</f>
        <v>0.85925222692108605</v>
      </c>
      <c r="E42" s="38">
        <f>VLOOKUP($A42,Freedom!A:H,8,0)</f>
        <v>0.55553836680221558</v>
      </c>
      <c r="F42" s="38">
        <f>VLOOKUP($A42,Generosity!A:H,8,0)</f>
        <v>8.5652387848853095E-2</v>
      </c>
      <c r="G42" s="38">
        <f>VLOOKUP($A42,Trust!A:H,8,0)</f>
        <v>2.7636784794324853E-2</v>
      </c>
      <c r="H42" s="38">
        <f>VLOOKUP($A42,'Dystopia '!A:H,8,0)</f>
        <v>1.9337889909973001</v>
      </c>
      <c r="I42" s="38">
        <f t="shared" si="0"/>
        <v>6.2090269543089871</v>
      </c>
      <c r="J42" s="31">
        <v>41</v>
      </c>
      <c r="K42" s="4">
        <f>VLOOKUP(A42,'2019'!A:C,2,0)</f>
        <v>31</v>
      </c>
      <c r="L42" s="4">
        <f>K42-J42</f>
        <v>-10</v>
      </c>
    </row>
    <row r="43" spans="1:12" x14ac:dyDescent="0.45">
      <c r="A43" s="51" t="s">
        <v>65</v>
      </c>
      <c r="B43" s="38">
        <f>VLOOKUP(A43,GDPcapita!A:H,8,0)</f>
        <v>1.3102623237838742</v>
      </c>
      <c r="C43" s="38">
        <f>VLOOKUP($A43,'Social support'!A:H,8,0)</f>
        <v>1.6466096563339363</v>
      </c>
      <c r="D43" s="38">
        <f>VLOOKUP($A43,Health!A:H,8,0)</f>
        <v>1.0079428695335366</v>
      </c>
      <c r="E43" s="38">
        <f>VLOOKUP($A43,Freedom!A:H,8,0)</f>
        <v>0.252819142536163</v>
      </c>
      <c r="F43" s="38">
        <f>VLOOKUP($A43,Generosity!A:H,8,0)</f>
        <v>0.1356099296350477</v>
      </c>
      <c r="G43" s="38">
        <f>VLOOKUP($A43,Trust!A:H,8,0)</f>
        <v>1.5317618283152257E-2</v>
      </c>
      <c r="H43" s="38">
        <f>VLOOKUP($A43,'Dystopia '!A:H,8,0)</f>
        <v>1.839572410736082</v>
      </c>
      <c r="I43" s="38">
        <f t="shared" si="0"/>
        <v>6.2081339508417921</v>
      </c>
      <c r="J43" s="31">
        <v>42</v>
      </c>
      <c r="K43" s="4">
        <f>VLOOKUP(A43,'2019'!A:C,2,0)</f>
        <v>36</v>
      </c>
      <c r="L43" s="4">
        <f>K43-J43</f>
        <v>-6</v>
      </c>
    </row>
    <row r="44" spans="1:12" x14ac:dyDescent="0.45">
      <c r="A44" s="51" t="s">
        <v>71</v>
      </c>
      <c r="B44" s="38">
        <f>VLOOKUP(A44,GDPcapita!A:H,8,0)</f>
        <v>1.2660044695739749</v>
      </c>
      <c r="C44" s="38">
        <f>VLOOKUP($A44,'Social support'!A:H,8,0)</f>
        <v>1.6608122213210947</v>
      </c>
      <c r="D44" s="38">
        <f>VLOOKUP($A44,Health!A:H,8,0)</f>
        <v>0.78100398804092208</v>
      </c>
      <c r="E44" s="38">
        <f>VLOOKUP($A44,Freedom!A:H,8,0)</f>
        <v>0.35034935698794811</v>
      </c>
      <c r="F44" s="38">
        <f>VLOOKUP($A44,Generosity!A:H,8,0)</f>
        <v>3.7048931335270652E-2</v>
      </c>
      <c r="G44" s="38">
        <f>VLOOKUP($A44,Trust!A:H,8,0)</f>
        <v>3.2824128570617006E-2</v>
      </c>
      <c r="H44" s="38">
        <f>VLOOKUP($A44,'Dystopia '!A:H,8,0)</f>
        <v>2.0361671046294987</v>
      </c>
      <c r="I44" s="38">
        <f t="shared" si="0"/>
        <v>6.1642102004593262</v>
      </c>
      <c r="J44" s="31">
        <v>43</v>
      </c>
      <c r="K44" s="4">
        <f>VLOOKUP(A44,'2019'!A:C,2,0)</f>
        <v>42</v>
      </c>
      <c r="L44" s="4">
        <f>K44-J44</f>
        <v>-1</v>
      </c>
    </row>
    <row r="45" spans="1:12" x14ac:dyDescent="0.45">
      <c r="A45" s="51" t="s">
        <v>28</v>
      </c>
      <c r="B45" s="38">
        <f>VLOOKUP(A45,GDPcapita!A:H,8,0)</f>
        <v>1.0164206420898427</v>
      </c>
      <c r="C45" s="38">
        <f>VLOOKUP($A45,'Social support'!A:H,8,0)</f>
        <v>1.5773752009048394</v>
      </c>
      <c r="D45" s="38">
        <f>VLOOKUP($A45,Health!A:H,8,0)</f>
        <v>0.76218747058105407</v>
      </c>
      <c r="E45" s="38">
        <f>VLOOKUP($A45,Freedom!A:H,8,0)</f>
        <v>0.40936974935913284</v>
      </c>
      <c r="F45" s="38">
        <f>VLOOKUP($A45,Generosity!A:H,8,0)</f>
        <v>9.4207978928565694E-2</v>
      </c>
      <c r="G45" s="38">
        <f>VLOOKUP($A45,Trust!A:H,8,0)</f>
        <v>4.9158552231794772E-2</v>
      </c>
      <c r="H45" s="38">
        <f>VLOOKUP($A45,'Dystopia '!A:H,8,0)</f>
        <v>2.2236164164428374</v>
      </c>
      <c r="I45" s="38">
        <f t="shared" si="0"/>
        <v>6.1323360105380669</v>
      </c>
      <c r="J45" s="31">
        <v>44</v>
      </c>
      <c r="K45" s="4">
        <f>VLOOKUP(A45,'2019'!A:C,2,0)</f>
        <v>32</v>
      </c>
      <c r="L45" s="4">
        <f>K45-J45</f>
        <v>-12</v>
      </c>
    </row>
    <row r="46" spans="1:12" x14ac:dyDescent="0.45">
      <c r="A46" s="51" t="s">
        <v>70</v>
      </c>
      <c r="B46" s="38">
        <f>VLOOKUP(A46,GDPcapita!A:H,8,0)</f>
        <v>1.2802021909103392</v>
      </c>
      <c r="C46" s="38">
        <f>VLOOKUP($A46,'Social support'!A:H,8,0)</f>
        <v>1.6467507641525287</v>
      </c>
      <c r="D46" s="38">
        <f>VLOOKUP($A46,Health!A:H,8,0)</f>
        <v>0.92006664559936269</v>
      </c>
      <c r="E46" s="38">
        <f>VLOOKUP($A46,Freedom!A:H,8,0)</f>
        <v>0.58563116151428218</v>
      </c>
      <c r="F46" s="38">
        <f>VLOOKUP($A46,Generosity!A:H,8,0)</f>
        <v>0.13878281865405739</v>
      </c>
      <c r="G46" s="38">
        <f>VLOOKUP($A46,Trust!A:H,8,0)</f>
        <v>3.9239795757772811E-2</v>
      </c>
      <c r="H46" s="38">
        <f>VLOOKUP($A46,'Dystopia '!A:H,8,0)</f>
        <v>1.5190094597778412</v>
      </c>
      <c r="I46" s="38">
        <f t="shared" si="0"/>
        <v>6.1296828363661842</v>
      </c>
      <c r="J46" s="31">
        <v>45</v>
      </c>
      <c r="K46" s="4">
        <f>VLOOKUP(A46,'2019'!A:C,2,0)</f>
        <v>44</v>
      </c>
      <c r="L46" s="4">
        <f>K46-J46</f>
        <v>-1</v>
      </c>
    </row>
    <row r="47" spans="1:12" x14ac:dyDescent="0.45">
      <c r="A47" s="51" t="s">
        <v>43</v>
      </c>
      <c r="B47" s="38">
        <f>VLOOKUP(A47,GDPcapita!A:H,8,0)</f>
        <v>1.1106180925216684</v>
      </c>
      <c r="C47" s="38">
        <f>VLOOKUP($A47,'Social support'!A:H,8,0)</f>
        <v>1.5617862290343965</v>
      </c>
      <c r="D47" s="38">
        <f>VLOOKUP($A47,Health!A:H,8,0)</f>
        <v>0.83122441670608538</v>
      </c>
      <c r="E47" s="38">
        <f>VLOOKUP($A47,Freedom!A:H,8,0)</f>
        <v>0.53852384078026461</v>
      </c>
      <c r="F47" s="38">
        <f>VLOOKUP($A47,Generosity!A:H,8,0)</f>
        <v>5.2591412138937699E-2</v>
      </c>
      <c r="G47" s="38">
        <f>VLOOKUP($A47,Trust!A:H,8,0)</f>
        <v>3.4022977542878863E-2</v>
      </c>
      <c r="H47" s="38">
        <f>VLOOKUP($A47,'Dystopia '!A:H,8,0)</f>
        <v>1.9861160654449463</v>
      </c>
      <c r="I47" s="38">
        <f t="shared" si="0"/>
        <v>6.1148830341691776</v>
      </c>
      <c r="J47" s="31">
        <v>46</v>
      </c>
      <c r="K47" s="4">
        <f>VLOOKUP(A47,'2019'!A:C,2,0)</f>
        <v>47</v>
      </c>
      <c r="L47" s="4">
        <f>K47-J47</f>
        <v>1</v>
      </c>
    </row>
    <row r="48" spans="1:12" x14ac:dyDescent="0.45">
      <c r="A48" s="51" t="s">
        <v>122</v>
      </c>
      <c r="B48" s="38">
        <f>VLOOKUP(A48,GDPcapita!A:H,8,0)</f>
        <v>0.66215762354660068</v>
      </c>
      <c r="C48" s="38">
        <f>VLOOKUP($A48,'Social support'!A:H,8,0)</f>
        <v>1.3631009957427977</v>
      </c>
      <c r="D48" s="38">
        <f>VLOOKUP($A48,Health!A:H,8,0)</f>
        <v>0.75349089598846319</v>
      </c>
      <c r="E48" s="38">
        <f>VLOOKUP($A48,Freedom!A:H,8,0)</f>
        <v>0.51736897204209242</v>
      </c>
      <c r="F48" s="38">
        <f>VLOOKUP($A48,Generosity!A:H,8,0)</f>
        <v>0.24352377472973075</v>
      </c>
      <c r="G48" s="38">
        <f>VLOOKUP($A48,Trust!A:H,8,0)</f>
        <v>6.6329090509416488E-2</v>
      </c>
      <c r="H48" s="38">
        <f>VLOOKUP($A48,'Dystopia '!A:H,8,0)</f>
        <v>2.504879231445301</v>
      </c>
      <c r="I48" s="38">
        <f t="shared" si="0"/>
        <v>6.1108505840044023</v>
      </c>
      <c r="J48" s="31">
        <v>47</v>
      </c>
      <c r="K48" s="4">
        <f>VLOOKUP(A48,'2019'!A:C,2,0)</f>
        <v>59</v>
      </c>
      <c r="L48" s="4">
        <f>K48-J48</f>
        <v>12</v>
      </c>
    </row>
    <row r="49" spans="1:12" x14ac:dyDescent="0.45">
      <c r="A49" s="51" t="s">
        <v>63</v>
      </c>
      <c r="B49" s="38">
        <f>VLOOKUP(A49,GDPcapita!A:H,8,0)</f>
        <v>0.93135007966613781</v>
      </c>
      <c r="C49" s="38">
        <f>VLOOKUP($A49,'Social support'!A:H,8,0)</f>
        <v>1.486247762741101</v>
      </c>
      <c r="D49" s="38">
        <f>VLOOKUP($A49,Health!A:H,8,0)</f>
        <v>0.81461424447250863</v>
      </c>
      <c r="E49" s="38">
        <f>VLOOKUP($A49,Freedom!A:H,8,0)</f>
        <v>0.53287363971138291</v>
      </c>
      <c r="F49" s="38">
        <f>VLOOKUP($A49,Generosity!A:H,8,0)</f>
        <v>0.12362149300479786</v>
      </c>
      <c r="G49" s="38">
        <f>VLOOKUP($A49,Trust!A:H,8,0)</f>
        <v>7.5192929497717387E-2</v>
      </c>
      <c r="H49" s="38">
        <f>VLOOKUP($A49,'Dystopia '!A:H,8,0)</f>
        <v>2.1189365165863023</v>
      </c>
      <c r="I49" s="38">
        <f t="shared" si="0"/>
        <v>6.082836665679948</v>
      </c>
      <c r="J49" s="31">
        <v>48</v>
      </c>
      <c r="K49" s="4">
        <f>VLOOKUP(A49,'2019'!A:C,2,0)</f>
        <v>50</v>
      </c>
      <c r="L49" s="4">
        <f>K49-J49</f>
        <v>2</v>
      </c>
    </row>
    <row r="50" spans="1:12" x14ac:dyDescent="0.45">
      <c r="A50" s="51" t="s">
        <v>47</v>
      </c>
      <c r="B50" s="38">
        <f>VLOOKUP(A50,GDPcapita!A:H,8,0)</f>
        <v>1.0116484649887081</v>
      </c>
      <c r="C50" s="38">
        <f>VLOOKUP($A50,'Social support'!A:H,8,0)</f>
        <v>1.5296955873336628</v>
      </c>
      <c r="D50" s="38">
        <f>VLOOKUP($A50,Health!A:H,8,0)</f>
        <v>0.77333858471681083</v>
      </c>
      <c r="E50" s="38">
        <f>VLOOKUP($A50,Freedom!A:H,8,0)</f>
        <v>0.47839848301506116</v>
      </c>
      <c r="F50" s="38">
        <f>VLOOKUP($A50,Generosity!A:H,8,0)</f>
        <v>7.9499894592288456E-2</v>
      </c>
      <c r="G50" s="38">
        <f>VLOOKUP($A50,Trust!A:H,8,0)</f>
        <v>1.9927748370410114E-2</v>
      </c>
      <c r="H50" s="38">
        <f>VLOOKUP($A50,'Dystopia '!A:H,8,0)</f>
        <v>2.1895946249542249</v>
      </c>
      <c r="I50" s="38">
        <f t="shared" si="0"/>
        <v>6.0821033879711663</v>
      </c>
      <c r="J50" s="31">
        <v>49</v>
      </c>
      <c r="K50" s="4">
        <f>VLOOKUP(A50,'2019'!A:C,2,0)</f>
        <v>43</v>
      </c>
      <c r="L50" s="4">
        <f>K50-J50</f>
        <v>-6</v>
      </c>
    </row>
    <row r="51" spans="1:12" x14ac:dyDescent="0.45">
      <c r="A51" s="51" t="s">
        <v>89</v>
      </c>
      <c r="B51" s="38">
        <f>VLOOKUP(A51,GDPcapita!A:H,8,0)</f>
        <v>1.2651158680343642</v>
      </c>
      <c r="C51" s="38">
        <f>VLOOKUP($A51,'Social support'!A:H,8,0)</f>
        <v>1.6874072199325383</v>
      </c>
      <c r="D51" s="38">
        <f>VLOOKUP($A51,Health!A:H,8,0)</f>
        <v>0.82919166327285154</v>
      </c>
      <c r="E51" s="38">
        <f>VLOOKUP($A51,Freedom!A:H,8,0)</f>
        <v>0.54726328607749508</v>
      </c>
      <c r="F51" s="38">
        <f>VLOOKUP($A51,Generosity!A:H,8,0)</f>
        <v>9.1939162240981531E-2</v>
      </c>
      <c r="G51" s="38">
        <f>VLOOKUP($A51,Trust!A:H,8,0)</f>
        <v>0.18329078444576297</v>
      </c>
      <c r="H51" s="38">
        <f>VLOOKUP($A51,'Dystopia '!A:H,8,0)</f>
        <v>1.4658887318725533</v>
      </c>
      <c r="I51" s="38">
        <f t="shared" si="0"/>
        <v>6.0700967158765469</v>
      </c>
      <c r="J51" s="31">
        <v>50</v>
      </c>
      <c r="K51" s="4">
        <f>VLOOKUP(A51,'2019'!A:C,2,0)</f>
        <v>55</v>
      </c>
      <c r="L51" s="4">
        <f>K51-J51</f>
        <v>5</v>
      </c>
    </row>
    <row r="52" spans="1:12" x14ac:dyDescent="0.45">
      <c r="A52" s="51" t="s">
        <v>121</v>
      </c>
      <c r="B52" s="38">
        <f>VLOOKUP(A52,GDPcapita!A:H,8,0)</f>
        <v>1.2309843868560826</v>
      </c>
      <c r="C52" s="38">
        <f>VLOOKUP($A52,'Social support'!A:H,8,0)</f>
        <v>1.5231026183853089</v>
      </c>
      <c r="D52" s="38">
        <f>VLOOKUP($A52,Health!A:H,8,0)</f>
        <v>0.79472469050597994</v>
      </c>
      <c r="E52" s="38">
        <f>VLOOKUP($A52,Freedom!A:H,8,0)</f>
        <v>0.17565470386219317</v>
      </c>
      <c r="F52" s="38">
        <f>VLOOKUP($A52,Generosity!A:H,8,0)</f>
        <v>5.5308332481859068E-2</v>
      </c>
      <c r="G52" s="38">
        <f>VLOOKUP($A52,Trust!A:H,8,0)</f>
        <v>1.3395387481924814E-2</v>
      </c>
      <c r="H52" s="38">
        <f>VLOOKUP($A52,'Dystopia '!A:H,8,0)</f>
        <v>2.2647228548584053</v>
      </c>
      <c r="I52" s="38">
        <f t="shared" si="0"/>
        <v>6.0578929744317538</v>
      </c>
      <c r="J52" s="31">
        <v>51</v>
      </c>
      <c r="K52" s="4">
        <f>VLOOKUP(A52,'2019'!A:C,2,0)</f>
        <v>62</v>
      </c>
      <c r="L52" s="4">
        <f>K52-J52</f>
        <v>11</v>
      </c>
    </row>
    <row r="53" spans="1:12" x14ac:dyDescent="0.45">
      <c r="A53" s="51" t="s">
        <v>86</v>
      </c>
      <c r="B53" s="38">
        <f>VLOOKUP(A53,GDPcapita!A:H,8,0)</f>
        <v>1.1614631093826304</v>
      </c>
      <c r="C53" s="38">
        <f>VLOOKUP($A53,'Social support'!A:H,8,0)</f>
        <v>1.5872331980667127</v>
      </c>
      <c r="D53" s="38">
        <f>VLOOKUP($A53,Health!A:H,8,0)</f>
        <v>0.75801249240493718</v>
      </c>
      <c r="E53" s="38">
        <f>VLOOKUP($A53,Freedom!A:H,8,0)</f>
        <v>0.51824046522712708</v>
      </c>
      <c r="F53" s="38">
        <f>VLOOKUP($A53,Generosity!A:H,8,0)</f>
        <v>0.21050775017356926</v>
      </c>
      <c r="G53" s="38">
        <f>VLOOKUP($A53,Trust!A:H,8,0)</f>
        <v>1.4401311036351672E-2</v>
      </c>
      <c r="H53" s="38">
        <f>VLOOKUP($A53,'Dystopia '!A:H,8,0)</f>
        <v>1.8012137827606196</v>
      </c>
      <c r="I53" s="38">
        <f t="shared" si="0"/>
        <v>6.0510721090519475</v>
      </c>
      <c r="J53" s="31">
        <v>52</v>
      </c>
      <c r="K53" s="4">
        <f>VLOOKUP(A53,'2019'!A:C,2,0)</f>
        <v>57</v>
      </c>
      <c r="L53" s="4">
        <f>K53-J53</f>
        <v>5</v>
      </c>
    </row>
    <row r="54" spans="1:12" x14ac:dyDescent="0.45">
      <c r="A54" s="51" t="s">
        <v>82</v>
      </c>
      <c r="B54" s="38">
        <f>VLOOKUP(A54,GDPcapita!A:H,8,0)</f>
        <v>1.2809786153945923</v>
      </c>
      <c r="C54" s="38">
        <f>VLOOKUP($A54,'Social support'!A:H,8,0)</f>
        <v>1.3722036545333651</v>
      </c>
      <c r="D54" s="38">
        <f>VLOOKUP($A54,Health!A:H,8,0)</f>
        <v>1.0027389402351403</v>
      </c>
      <c r="E54" s="38">
        <f>VLOOKUP($A54,Freedom!A:H,8,0)</f>
        <v>0.41512730787277619</v>
      </c>
      <c r="F54" s="38">
        <f>VLOOKUP($A54,Generosity!A:H,8,0)</f>
        <v>0.17947086021423431</v>
      </c>
      <c r="G54" s="38">
        <f>VLOOKUP($A54,Trust!A:H,8,0)</f>
        <v>6.0575952804100552E-3</v>
      </c>
      <c r="H54" s="38">
        <f>VLOOKUP($A54,'Dystopia '!A:H,8,0)</f>
        <v>1.7728288397827114</v>
      </c>
      <c r="I54" s="38">
        <f t="shared" si="0"/>
        <v>6.0294058133132298</v>
      </c>
      <c r="J54" s="31">
        <v>53</v>
      </c>
      <c r="K54" s="4">
        <f>VLOOKUP(A54,'2019'!A:C,2,0)</f>
        <v>49</v>
      </c>
      <c r="L54" s="4">
        <f>K54-J54</f>
        <v>-4</v>
      </c>
    </row>
    <row r="55" spans="1:12" x14ac:dyDescent="0.45">
      <c r="A55" s="51" t="s">
        <v>84</v>
      </c>
      <c r="B55" s="38">
        <f>VLOOKUP(A55,GDPcapita!A:H,8,0)</f>
        <v>0.91265987643051361</v>
      </c>
      <c r="C55" s="38">
        <f>VLOOKUP($A55,'Social support'!A:H,8,0)</f>
        <v>1.4373167006454537</v>
      </c>
      <c r="D55" s="38">
        <f>VLOOKUP($A55,Health!A:H,8,0)</f>
        <v>0.69716241004181256</v>
      </c>
      <c r="E55" s="38">
        <f>VLOOKUP($A55,Freedom!A:H,8,0)</f>
        <v>0.55386558810045017</v>
      </c>
      <c r="F55" s="38">
        <f>VLOOKUP($A55,Generosity!A:H,8,0)</f>
        <v>0.29079928950118727</v>
      </c>
      <c r="G55" s="38">
        <f>VLOOKUP($A55,Trust!A:H,8,0)</f>
        <v>0</v>
      </c>
      <c r="H55" s="38">
        <f>VLOOKUP($A55,'Dystopia '!A:H,8,0)</f>
        <v>2.130094144760136</v>
      </c>
      <c r="I55" s="38">
        <f t="shared" si="0"/>
        <v>6.0218980094795533</v>
      </c>
      <c r="J55" s="31">
        <v>54</v>
      </c>
      <c r="K55" s="4">
        <f>VLOOKUP(A55,'2019'!A:C,2,0)</f>
        <v>46</v>
      </c>
      <c r="L55" s="4">
        <f>K55-J55</f>
        <v>-8</v>
      </c>
    </row>
    <row r="56" spans="1:12" x14ac:dyDescent="0.45">
      <c r="A56" s="51" t="s">
        <v>54</v>
      </c>
      <c r="B56" s="38">
        <f>VLOOKUP(A56,GDPcapita!A:H,8,0)</f>
        <v>1.4801884903411846</v>
      </c>
      <c r="C56" s="38">
        <f>VLOOKUP($A56,'Social support'!A:H,8,0)</f>
        <v>1.4035057497177093</v>
      </c>
      <c r="D56" s="38">
        <f>VLOOKUP($A56,Health!A:H,8,0)</f>
        <v>0.75678414162445051</v>
      </c>
      <c r="E56" s="38">
        <f>VLOOKUP($A56,Freedom!A:H,8,0)</f>
        <v>0.5055055185203553</v>
      </c>
      <c r="F56" s="38">
        <f>VLOOKUP($A56,Generosity!A:H,8,0)</f>
        <v>0.15417695958042543</v>
      </c>
      <c r="G56" s="38">
        <f>VLOOKUP($A56,Trust!A:H,8,0)</f>
        <v>5.5230910061837335E-2</v>
      </c>
      <c r="H56" s="38">
        <f>VLOOKUP($A56,'Dystopia '!A:H,8,0)</f>
        <v>1.6350640410461779</v>
      </c>
      <c r="I56" s="38">
        <f t="shared" si="0"/>
        <v>5.99045581089214</v>
      </c>
      <c r="J56" s="31">
        <v>55</v>
      </c>
      <c r="K56" s="4">
        <f>VLOOKUP(A56,'2019'!A:C,2,0)</f>
        <v>51</v>
      </c>
      <c r="L56" s="4">
        <f>K56-J56</f>
        <v>-4</v>
      </c>
    </row>
    <row r="57" spans="1:12" x14ac:dyDescent="0.45">
      <c r="A57" s="51" t="s">
        <v>48</v>
      </c>
      <c r="B57" s="38">
        <f>VLOOKUP(A57,GDPcapita!A:H,8,0)</f>
        <v>1.0778837543106086</v>
      </c>
      <c r="C57" s="38">
        <f>VLOOKUP($A57,'Social support'!A:H,8,0)</f>
        <v>1.5103654911346496</v>
      </c>
      <c r="D57" s="38">
        <f>VLOOKUP($A57,Health!A:H,8,0)</f>
        <v>0.78503280588149948</v>
      </c>
      <c r="E57" s="38">
        <f>VLOOKUP($A57,Freedom!A:H,8,0)</f>
        <v>0.60793114635085743</v>
      </c>
      <c r="F57" s="38">
        <f>VLOOKUP($A57,Generosity!A:H,8,0)</f>
        <v>0.35027162205886953</v>
      </c>
      <c r="G57" s="38">
        <f>VLOOKUP($A57,Trust!A:H,8,0)</f>
        <v>0</v>
      </c>
      <c r="H57" s="38">
        <f>VLOOKUP($A57,'Dystopia '!A:H,8,0)</f>
        <v>1.6092616685485837</v>
      </c>
      <c r="I57" s="38">
        <f t="shared" si="0"/>
        <v>5.9407464882850682</v>
      </c>
      <c r="J57" s="31">
        <v>56</v>
      </c>
      <c r="K57" s="4">
        <f>VLOOKUP(A57,'2019'!A:C,2,0)</f>
        <v>52</v>
      </c>
      <c r="L57" s="4">
        <f>K57-J57</f>
        <v>-4</v>
      </c>
    </row>
    <row r="58" spans="1:12" x14ac:dyDescent="0.45">
      <c r="A58" s="51" t="s">
        <v>61</v>
      </c>
      <c r="B58" s="38">
        <f>VLOOKUP(A58,GDPcapita!A:H,8,0)</f>
        <v>1.34568003565979</v>
      </c>
      <c r="C58" s="38">
        <f>VLOOKUP($A58,'Social support'!A:H,8,0)</f>
        <v>1.5445655657272255</v>
      </c>
      <c r="D58" s="38">
        <f>VLOOKUP($A58,Health!A:H,8,0)</f>
        <v>1.0591601742172259</v>
      </c>
      <c r="E58" s="38">
        <f>VLOOKUP($A58,Freedom!A:H,8,0)</f>
        <v>0.48840410919570942</v>
      </c>
      <c r="F58" s="38">
        <f>VLOOKUP($A58,Generosity!A:H,8,0)</f>
        <v>5.7009553630351206E-2</v>
      </c>
      <c r="G58" s="38">
        <f>VLOOKUP($A58,Trust!A:H,8,0)</f>
        <v>0.13728814731693273</v>
      </c>
      <c r="H58" s="38">
        <f>VLOOKUP($A58,'Dystopia '!A:H,8,0)</f>
        <v>1.3062207105407424</v>
      </c>
      <c r="I58" s="38">
        <f t="shared" si="0"/>
        <v>5.9383282962879766</v>
      </c>
      <c r="J58" s="31">
        <v>57</v>
      </c>
      <c r="K58" s="4">
        <f>VLOOKUP(A58,'2019'!A:C,2,0)</f>
        <v>58</v>
      </c>
      <c r="L58" s="4">
        <f>K58-J58</f>
        <v>1</v>
      </c>
    </row>
    <row r="59" spans="1:12" x14ac:dyDescent="0.45">
      <c r="A59" s="51" t="s">
        <v>80</v>
      </c>
      <c r="B59" s="38">
        <f>VLOOKUP(A59,GDPcapita!A:H,8,0)</f>
        <v>0.8459308618926995</v>
      </c>
      <c r="C59" s="38">
        <f>VLOOKUP($A59,'Social support'!A:H,8,0)</f>
        <v>1.6457636128616286</v>
      </c>
      <c r="D59" s="38">
        <f>VLOOKUP($A59,Health!A:H,8,0)</f>
        <v>0.80507147683333358</v>
      </c>
      <c r="E59" s="38">
        <f>VLOOKUP($A59,Freedom!A:H,8,0)</f>
        <v>0.52899644781112798</v>
      </c>
      <c r="F59" s="38">
        <f>VLOOKUP($A59,Generosity!A:H,8,0)</f>
        <v>9.1149667464257789E-2</v>
      </c>
      <c r="G59" s="38">
        <f>VLOOKUP($A59,Trust!A:H,8,0)</f>
        <v>1.751255620384029E-2</v>
      </c>
      <c r="H59" s="38">
        <f>VLOOKUP($A59,'Dystopia '!A:H,8,0)</f>
        <v>1.9656311336669887</v>
      </c>
      <c r="I59" s="38">
        <f t="shared" si="0"/>
        <v>5.9000557567338765</v>
      </c>
      <c r="J59" s="31">
        <v>58</v>
      </c>
      <c r="K59" s="4">
        <f>VLOOKUP(A59,'2019'!A:C,2,0)</f>
        <v>56</v>
      </c>
      <c r="L59" s="4">
        <f>K59-J59</f>
        <v>-2</v>
      </c>
    </row>
    <row r="60" spans="1:12" x14ac:dyDescent="0.45">
      <c r="A60" s="51" t="s">
        <v>62</v>
      </c>
      <c r="B60" s="38">
        <f>VLOOKUP(A60,GDPcapita!A:H,8,0)</f>
        <v>1.320343688591004</v>
      </c>
      <c r="C60" s="38">
        <f>VLOOKUP($A60,'Social support'!A:H,8,0)</f>
        <v>1.3475648881530446</v>
      </c>
      <c r="D60" s="38">
        <f>VLOOKUP($A60,Health!A:H,8,0)</f>
        <v>1.0115458152084358</v>
      </c>
      <c r="E60" s="38">
        <f>VLOOKUP($A60,Freedom!A:H,8,0)</f>
        <v>0.14278433318138184</v>
      </c>
      <c r="F60" s="38">
        <f>VLOOKUP($A60,Generosity!A:H,8,0)</f>
        <v>0.18689087343788024</v>
      </c>
      <c r="G60" s="38">
        <f>VLOOKUP($A60,Trust!A:H,8,0)</f>
        <v>3.2704533718103335E-2</v>
      </c>
      <c r="H60" s="38">
        <f>VLOOKUP($A60,'Dystopia '!A:H,8,0)</f>
        <v>1.827848601577756</v>
      </c>
      <c r="I60" s="38">
        <f t="shared" si="0"/>
        <v>5.8696827338676059</v>
      </c>
      <c r="J60" s="31">
        <v>59</v>
      </c>
      <c r="K60" s="4">
        <f>VLOOKUP(A60,'2019'!A:C,2,0)</f>
        <v>54</v>
      </c>
      <c r="L60" s="4">
        <f>K60-J60</f>
        <v>-5</v>
      </c>
    </row>
    <row r="61" spans="1:12" x14ac:dyDescent="0.45">
      <c r="A61" s="51" t="s">
        <v>107</v>
      </c>
      <c r="B61" s="38">
        <f>VLOOKUP(A61,GDPcapita!A:H,8,0)</f>
        <v>0.84129484308242297</v>
      </c>
      <c r="C61" s="38">
        <f>VLOOKUP($A61,'Social support'!A:H,8,0)</f>
        <v>1.4392425149765131</v>
      </c>
      <c r="D61" s="38">
        <f>VLOOKUP($A61,Health!A:H,8,0)</f>
        <v>0.59620981093216585</v>
      </c>
      <c r="E61" s="38">
        <f>VLOOKUP($A61,Freedom!A:H,8,0)</f>
        <v>0.57990893489456319</v>
      </c>
      <c r="F61" s="38">
        <f>VLOOKUP($A61,Generosity!A:H,8,0)</f>
        <v>8.0581684640883111E-2</v>
      </c>
      <c r="G61" s="38">
        <f>VLOOKUP($A61,Trust!A:H,8,0)</f>
        <v>8.7176378605363425E-2</v>
      </c>
      <c r="H61" s="38">
        <f>VLOOKUP($A61,'Dystopia '!A:H,8,0)</f>
        <v>2.2236969503173754</v>
      </c>
      <c r="I61" s="38">
        <f t="shared" si="0"/>
        <v>5.848111117449287</v>
      </c>
      <c r="J61" s="31">
        <v>60</v>
      </c>
      <c r="K61" s="4">
        <f>VLOOKUP(A61,'2019'!A:C,2,0)</f>
        <v>69</v>
      </c>
      <c r="L61" s="4">
        <f>K61-J61</f>
        <v>9</v>
      </c>
    </row>
    <row r="62" spans="1:12" x14ac:dyDescent="0.45">
      <c r="A62" s="51" t="s">
        <v>69</v>
      </c>
      <c r="B62" s="38">
        <f>VLOOKUP(A62,GDPcapita!A:H,8,0)</f>
        <v>1.1948522539291382</v>
      </c>
      <c r="C62" s="38">
        <f>VLOOKUP($A62,'Social support'!A:H,8,0)</f>
        <v>1.6967658031387032</v>
      </c>
      <c r="D62" s="38">
        <f>VLOOKUP($A62,Health!A:H,8,0)</f>
        <v>0.70505031012725539</v>
      </c>
      <c r="E62" s="38">
        <f>VLOOKUP($A62,Freedom!A:H,8,0)</f>
        <v>0.39537485664749283</v>
      </c>
      <c r="F62" s="38">
        <f>VLOOKUP($A62,Generosity!A:H,8,0)</f>
        <v>0.17275288461208049</v>
      </c>
      <c r="G62" s="38">
        <f>VLOOKUP($A62,Trust!A:H,8,0)</f>
        <v>0.11232957727718351</v>
      </c>
      <c r="H62" s="38">
        <f>VLOOKUP($A62,'Dystopia '!A:H,8,0)</f>
        <v>1.5553375118103077</v>
      </c>
      <c r="I62" s="38">
        <f t="shared" si="0"/>
        <v>5.832463197542161</v>
      </c>
      <c r="J62" s="31">
        <v>61</v>
      </c>
      <c r="K62" s="4">
        <f>VLOOKUP(A62,'2019'!A:C,2,0)</f>
        <v>60</v>
      </c>
      <c r="L62" s="4">
        <f>K62-J62</f>
        <v>-1</v>
      </c>
    </row>
    <row r="63" spans="1:12" x14ac:dyDescent="0.45">
      <c r="A63" s="51" t="s">
        <v>76</v>
      </c>
      <c r="B63" s="38">
        <f>VLOOKUP(A63,GDPcapita!A:H,8,0)</f>
        <v>1.2404570839538565</v>
      </c>
      <c r="C63" s="38">
        <f>VLOOKUP($A63,'Social support'!A:H,8,0)</f>
        <v>1.3066122068481434</v>
      </c>
      <c r="D63" s="38">
        <f>VLOOKUP($A63,Health!A:H,8,0)</f>
        <v>0.76871488552855993</v>
      </c>
      <c r="E63" s="38">
        <f>VLOOKUP($A63,Freedom!A:H,8,0)</f>
        <v>0.41372599649238673</v>
      </c>
      <c r="F63" s="38">
        <f>VLOOKUP($A63,Generosity!A:H,8,0)</f>
        <v>0.30544078592681956</v>
      </c>
      <c r="G63" s="38">
        <f>VLOOKUP($A63,Trust!A:H,8,0)</f>
        <v>0</v>
      </c>
      <c r="H63" s="38">
        <f>VLOOKUP($A63,'Dystopia '!A:H,8,0)</f>
        <v>1.7564417781372015</v>
      </c>
      <c r="I63" s="38">
        <f t="shared" si="0"/>
        <v>5.7913927368869675</v>
      </c>
      <c r="J63" s="31">
        <v>62</v>
      </c>
      <c r="K63" s="4">
        <f>VLOOKUP(A63,'2019'!A:C,2,0)</f>
        <v>80</v>
      </c>
      <c r="L63" s="4">
        <f>K63-J63</f>
        <v>18</v>
      </c>
    </row>
    <row r="64" spans="1:12" x14ac:dyDescent="0.45">
      <c r="A64" s="51" t="s">
        <v>98</v>
      </c>
      <c r="B64" s="38">
        <f>VLOOKUP(A64,GDPcapita!A:H,8,0)</f>
        <v>0.70598870612334963</v>
      </c>
      <c r="C64" s="38">
        <f>VLOOKUP($A64,'Social support'!A:H,8,0)</f>
        <v>1.0565591379127568</v>
      </c>
      <c r="D64" s="38">
        <f>VLOOKUP($A64,Health!A:H,8,0)</f>
        <v>0.47423955662727302</v>
      </c>
      <c r="E64" s="38">
        <f>VLOOKUP($A64,Freedom!A:H,8,0)</f>
        <v>0.40141305231571778</v>
      </c>
      <c r="F64" s="38">
        <f>VLOOKUP($A64,Generosity!A:H,8,0)</f>
        <v>0.19852520383453154</v>
      </c>
      <c r="G64" s="38">
        <f>VLOOKUP($A64,Trust!A:H,8,0)</f>
        <v>8.6728613349436046E-2</v>
      </c>
      <c r="H64" s="38">
        <f>VLOOKUP($A64,'Dystopia '!A:H,8,0)</f>
        <v>2.8545758580474967</v>
      </c>
      <c r="I64" s="38">
        <f t="shared" si="0"/>
        <v>5.7780301282105615</v>
      </c>
      <c r="J64" s="31">
        <v>63</v>
      </c>
      <c r="K64" s="4">
        <f>VLOOKUP(A64,'2019'!A:C,2,0)</f>
        <v>67</v>
      </c>
      <c r="L64" s="4">
        <f>K64-J64</f>
        <v>4</v>
      </c>
    </row>
    <row r="65" spans="1:12" x14ac:dyDescent="0.45">
      <c r="A65" s="51" t="s">
        <v>79</v>
      </c>
      <c r="B65" s="38">
        <f>VLOOKUP(A65,GDPcapita!A:H,8,0)</f>
        <v>1.1999716194305421</v>
      </c>
      <c r="C65" s="38">
        <f>VLOOKUP($A65,'Social support'!A:H,8,0)</f>
        <v>1.5952274777374384</v>
      </c>
      <c r="D65" s="38">
        <f>VLOOKUP($A65,Health!A:H,8,0)</f>
        <v>0.66307486675262695</v>
      </c>
      <c r="E65" s="38">
        <f>VLOOKUP($A65,Freedom!A:H,8,0)</f>
        <v>0.36205862231445329</v>
      </c>
      <c r="F65" s="38">
        <f>VLOOKUP($A65,Generosity!A:H,8,0)</f>
        <v>0.10417076448130302</v>
      </c>
      <c r="G65" s="38">
        <f>VLOOKUP($A65,Trust!A:H,8,0)</f>
        <v>2.9136576205730444E-2</v>
      </c>
      <c r="H65" s="38">
        <f>VLOOKUP($A65,'Dystopia '!A:H,8,0)</f>
        <v>1.8029304828490922</v>
      </c>
      <c r="I65" s="38">
        <f t="shared" si="0"/>
        <v>5.7565704097711867</v>
      </c>
      <c r="J65" s="31">
        <v>64</v>
      </c>
      <c r="K65" s="4">
        <f>VLOOKUP(A65,'2019'!A:C,2,0)</f>
        <v>68</v>
      </c>
      <c r="L65" s="4">
        <f>K65-J65</f>
        <v>4</v>
      </c>
    </row>
    <row r="66" spans="1:12" x14ac:dyDescent="0.45">
      <c r="A66" s="51" t="s">
        <v>105</v>
      </c>
      <c r="B66" s="38">
        <f>VLOOKUP(A66,GDPcapita!A:H,8,0)</f>
        <v>1.2422640589752199</v>
      </c>
      <c r="C66" s="38">
        <f>VLOOKUP($A66,'Social support'!A:H,8,0)</f>
        <v>1.5826016036681949</v>
      </c>
      <c r="D66" s="38">
        <f>VLOOKUP($A66,Health!A:H,8,0)</f>
        <v>0.9709297083244337</v>
      </c>
      <c r="E66" s="38">
        <f>VLOOKUP($A66,Freedom!A:H,8,0)</f>
        <v>0.53649005992126675</v>
      </c>
      <c r="F66" s="38">
        <f>VLOOKUP($A66,Generosity!A:H,8,0)</f>
        <v>2.7723542502400278E-2</v>
      </c>
      <c r="G66" s="38">
        <f>VLOOKUP($A66,Trust!A:H,8,0)</f>
        <v>1.5670890337347032E-2</v>
      </c>
      <c r="H66" s="38">
        <f>VLOOKUP($A66,'Dystopia '!A:H,8,0)</f>
        <v>1.3782735409851057</v>
      </c>
      <c r="I66" s="38">
        <f t="shared" ref="I66:I129" si="1">SUM(B66:H66)</f>
        <v>5.7539534047139682</v>
      </c>
      <c r="J66" s="31">
        <v>65</v>
      </c>
      <c r="K66" s="4">
        <f>VLOOKUP(A66,'2019'!A:C,2,0)</f>
        <v>66</v>
      </c>
      <c r="L66" s="4">
        <f>K66-J66</f>
        <v>1</v>
      </c>
    </row>
    <row r="67" spans="1:12" x14ac:dyDescent="0.45">
      <c r="A67" s="51" t="s">
        <v>66</v>
      </c>
      <c r="B67" s="38">
        <f>VLOOKUP(A67,GDPcapita!A:H,8,0)</f>
        <v>0.81109731320953316</v>
      </c>
      <c r="C67" s="38">
        <f>VLOOKUP($A67,'Social support'!A:H,8,0)</f>
        <v>1.3490808103866527</v>
      </c>
      <c r="D67" s="38">
        <f>VLOOKUP($A67,Health!A:H,8,0)</f>
        <v>0.65087604990004877</v>
      </c>
      <c r="E67" s="38">
        <f>VLOOKUP($A67,Freedom!A:H,8,0)</f>
        <v>0.54292958536911051</v>
      </c>
      <c r="F67" s="38">
        <f>VLOOKUP($A67,Generosity!A:H,8,0)</f>
        <v>0.1353221449470503</v>
      </c>
      <c r="G67" s="38">
        <f>VLOOKUP($A67,Trust!A:H,8,0)</f>
        <v>3.3397545232297432E-2</v>
      </c>
      <c r="H67" s="38">
        <f>VLOOKUP($A67,'Dystopia '!A:H,8,0)</f>
        <v>2.2299848055878329</v>
      </c>
      <c r="I67" s="38">
        <f t="shared" si="1"/>
        <v>5.7526882546325258</v>
      </c>
      <c r="J67" s="31">
        <v>66</v>
      </c>
      <c r="K67" s="4">
        <f>VLOOKUP(A67,'2019'!A:C,2,0)</f>
        <v>61</v>
      </c>
      <c r="L67" s="4">
        <f>K67-J67</f>
        <v>-5</v>
      </c>
    </row>
    <row r="68" spans="1:12" x14ac:dyDescent="0.45">
      <c r="A68" s="51" t="s">
        <v>104</v>
      </c>
      <c r="B68" s="38">
        <f>VLOOKUP(A68,GDPcapita!A:H,8,0)</f>
        <v>1.0329145158538786</v>
      </c>
      <c r="C68" s="38">
        <f>VLOOKUP($A68,'Social support'!A:H,8,0)</f>
        <v>1.5573529594802835</v>
      </c>
      <c r="D68" s="38">
        <f>VLOOKUP($A68,Health!A:H,8,0)</f>
        <v>0.79193293426132527</v>
      </c>
      <c r="E68" s="38">
        <f>VLOOKUP($A68,Freedom!A:H,8,0)</f>
        <v>0.31519710564994341</v>
      </c>
      <c r="F68" s="38">
        <f>VLOOKUP($A68,Generosity!A:H,8,0)</f>
        <v>0.1393621767635338</v>
      </c>
      <c r="G68" s="38">
        <f>VLOOKUP($A68,Trust!A:H,8,0)</f>
        <v>2.9675756121871899E-2</v>
      </c>
      <c r="H68" s="38">
        <f>VLOOKUP($A68,'Dystopia '!A:H,8,0)</f>
        <v>1.848577885375974</v>
      </c>
      <c r="I68" s="38">
        <f t="shared" si="1"/>
        <v>5.7150133335068105</v>
      </c>
      <c r="J68" s="31">
        <v>67</v>
      </c>
      <c r="K68" s="4">
        <f>VLOOKUP(A68,'2019'!A:C,2,0)</f>
        <v>70</v>
      </c>
      <c r="L68" s="4">
        <f>K68-J68</f>
        <v>3</v>
      </c>
    </row>
    <row r="69" spans="1:12" x14ac:dyDescent="0.45">
      <c r="A69" s="51" t="s">
        <v>68</v>
      </c>
      <c r="B69" s="38">
        <f>VLOOKUP(A69,GDPcapita!A:H,8,0)</f>
        <v>0.89469446345519899</v>
      </c>
      <c r="C69" s="38">
        <f>VLOOKUP($A69,'Social support'!A:H,8,0)</f>
        <v>1.6094379759368849</v>
      </c>
      <c r="D69" s="38">
        <f>VLOOKUP($A69,Health!A:H,8,0)</f>
        <v>0.72226313866424618</v>
      </c>
      <c r="E69" s="38">
        <f>VLOOKUP($A69,Freedom!A:H,8,0)</f>
        <v>0.51457055835151611</v>
      </c>
      <c r="F69" s="38">
        <f>VLOOKUP($A69,Generosity!A:H,8,0)</f>
        <v>0.12867413153076512</v>
      </c>
      <c r="G69" s="38">
        <f>VLOOKUP($A69,Trust!A:H,8,0)</f>
        <v>6.0949182687757286E-2</v>
      </c>
      <c r="H69" s="38">
        <f>VLOOKUP($A69,'Dystopia '!A:H,8,0)</f>
        <v>1.7347916980743321</v>
      </c>
      <c r="I69" s="38">
        <f t="shared" si="1"/>
        <v>5.6653811487007006</v>
      </c>
      <c r="J69" s="31">
        <v>68</v>
      </c>
      <c r="K69" s="4">
        <f>VLOOKUP(A69,'2019'!A:C,2,0)</f>
        <v>63</v>
      </c>
      <c r="L69" s="4">
        <f>K69-J69</f>
        <v>-5</v>
      </c>
    </row>
    <row r="70" spans="1:12" x14ac:dyDescent="0.45">
      <c r="A70" s="51" t="s">
        <v>73</v>
      </c>
      <c r="B70" s="38">
        <f>VLOOKUP(A70,GDPcapita!A:H,8,0)</f>
        <v>0.9823670544357288</v>
      </c>
      <c r="C70" s="38">
        <f>VLOOKUP($A70,'Social support'!A:H,8,0)</f>
        <v>1.4163630769577082</v>
      </c>
      <c r="D70" s="38">
        <f>VLOOKUP($A70,Health!A:H,8,0)</f>
        <v>0.7911712226753167</v>
      </c>
      <c r="E70" s="38">
        <f>VLOOKUP($A70,Freedom!A:H,8,0)</f>
        <v>0.51551457578086968</v>
      </c>
      <c r="F70" s="38">
        <f>VLOOKUP($A70,Generosity!A:H,8,0)</f>
        <v>7.2543942980765053E-2</v>
      </c>
      <c r="G70" s="38">
        <f>VLOOKUP($A70,Trust!A:H,8,0)</f>
        <v>9.5268173081848317E-3</v>
      </c>
      <c r="H70" s="38">
        <f>VLOOKUP($A70,'Dystopia '!A:H,8,0)</f>
        <v>1.8577368860320576</v>
      </c>
      <c r="I70" s="38">
        <f t="shared" si="1"/>
        <v>5.6452235761706309</v>
      </c>
      <c r="J70" s="31">
        <v>69</v>
      </c>
      <c r="K70" s="4">
        <f>VLOOKUP(A70,'2019'!A:C,2,0)</f>
        <v>65</v>
      </c>
      <c r="L70" s="4">
        <f>K70-J70</f>
        <v>-4</v>
      </c>
    </row>
    <row r="71" spans="1:12" x14ac:dyDescent="0.45">
      <c r="A71" s="51" t="s">
        <v>115</v>
      </c>
      <c r="B71" s="38">
        <f>VLOOKUP(A71,GDPcapita!A:H,8,0)</f>
        <v>1.0579397673034663</v>
      </c>
      <c r="C71" s="38">
        <f>VLOOKUP($A71,'Social support'!A:H,8,0)</f>
        <v>1.5534793412170416</v>
      </c>
      <c r="D71" s="38">
        <f>VLOOKUP($A71,Health!A:H,8,0)</f>
        <v>0.7202057490882865</v>
      </c>
      <c r="E71" s="38">
        <f>VLOOKUP($A71,Freedom!A:H,8,0)</f>
        <v>0.51417096674728313</v>
      </c>
      <c r="F71" s="38">
        <f>VLOOKUP($A71,Generosity!A:H,8,0)</f>
        <v>8.8685569946285625E-2</v>
      </c>
      <c r="G71" s="38">
        <f>VLOOKUP($A71,Trust!A:H,8,0)</f>
        <v>7.8367050638682656E-2</v>
      </c>
      <c r="H71" s="38">
        <f>VLOOKUP($A71,'Dystopia '!A:H,8,0)</f>
        <v>1.6077470320739735</v>
      </c>
      <c r="I71" s="38">
        <f t="shared" si="1"/>
        <v>5.6205954770150193</v>
      </c>
      <c r="J71" s="31">
        <v>70</v>
      </c>
      <c r="K71" s="4">
        <f>VLOOKUP(A71,'2019'!A:C,2,0)</f>
        <v>77</v>
      </c>
      <c r="L71" s="4">
        <f>K71-J71</f>
        <v>7</v>
      </c>
    </row>
    <row r="72" spans="1:12" x14ac:dyDescent="0.45">
      <c r="A72" s="51" t="s">
        <v>100</v>
      </c>
      <c r="B72" s="38">
        <f>VLOOKUP(A72,GDPcapita!A:H,8,0)</f>
        <v>1.0759358071899428</v>
      </c>
      <c r="C72" s="38">
        <f>VLOOKUP($A72,'Social support'!A:H,8,0)</f>
        <v>1.539574299644471</v>
      </c>
      <c r="D72" s="38">
        <f>VLOOKUP($A72,Health!A:H,8,0)</f>
        <v>0.84117593470382701</v>
      </c>
      <c r="E72" s="38">
        <f>VLOOKUP($A72,Freedom!A:H,8,0)</f>
        <v>0.23794681107902704</v>
      </c>
      <c r="F72" s="38">
        <f>VLOOKUP($A72,Generosity!A:H,8,0)</f>
        <v>0.13140120481872586</v>
      </c>
      <c r="G72" s="38">
        <f>VLOOKUP($A72,Trust!A:H,8,0)</f>
        <v>4.7759838819501965E-2</v>
      </c>
      <c r="H72" s="38">
        <f>VLOOKUP($A72,'Dystopia '!A:H,8,0)</f>
        <v>1.7130393083343449</v>
      </c>
      <c r="I72" s="38">
        <f t="shared" si="1"/>
        <v>5.5868332045898406</v>
      </c>
      <c r="J72" s="31">
        <v>71</v>
      </c>
      <c r="K72" s="4">
        <f>VLOOKUP(A72,'2019'!A:C,2,0)</f>
        <v>73</v>
      </c>
      <c r="L72" s="4">
        <f>K72-J72</f>
        <v>2</v>
      </c>
    </row>
    <row r="73" spans="1:12" x14ac:dyDescent="0.45">
      <c r="A73" s="51" t="s">
        <v>123</v>
      </c>
      <c r="B73" s="38">
        <f>VLOOKUP(A73,GDPcapita!A:H,8,0)</f>
        <v>0.53131972708892761</v>
      </c>
      <c r="C73" s="38">
        <f>VLOOKUP($A73,'Social support'!A:H,8,0)</f>
        <v>1.2978386549911534</v>
      </c>
      <c r="D73" s="38">
        <f>VLOOKUP($A73,Health!A:H,8,0)</f>
        <v>0.69661202491761287</v>
      </c>
      <c r="E73" s="38">
        <f>VLOOKUP($A73,Freedom!A:H,8,0)</f>
        <v>0.31924134137916838</v>
      </c>
      <c r="F73" s="38">
        <f>VLOOKUP($A73,Generosity!A:H,8,0)</f>
        <v>0.22189452871799453</v>
      </c>
      <c r="G73" s="38">
        <f>VLOOKUP($A73,Trust!A:H,8,0)</f>
        <v>7.5189429248808892E-2</v>
      </c>
      <c r="H73" s="38">
        <f>VLOOKUP($A73,'Dystopia '!A:H,8,0)</f>
        <v>2.4421078659515274</v>
      </c>
      <c r="I73" s="38">
        <f t="shared" si="1"/>
        <v>5.584203572295193</v>
      </c>
      <c r="J73" s="31">
        <v>72</v>
      </c>
      <c r="K73" s="4">
        <f>VLOOKUP(A73,'2019'!A:C,2,0)</f>
        <v>74</v>
      </c>
      <c r="L73" s="4">
        <f>K73-J73</f>
        <v>2</v>
      </c>
    </row>
    <row r="74" spans="1:12" x14ac:dyDescent="0.45">
      <c r="A74" s="51" t="s">
        <v>88</v>
      </c>
      <c r="B74" s="38">
        <f>VLOOKUP(A74,GDPcapita!A:H,8,0)</f>
        <v>1.4577489685668941</v>
      </c>
      <c r="C74" s="38">
        <f>VLOOKUP($A74,'Social support'!A:H,8,0)</f>
        <v>1.4088651836700308</v>
      </c>
      <c r="D74" s="38">
        <f>VLOOKUP($A74,Health!A:H,8,0)</f>
        <v>1.1006234849319441</v>
      </c>
      <c r="E74" s="38">
        <f>VLOOKUP($A74,Freedom!A:H,8,0)</f>
        <v>0.42568272892379611</v>
      </c>
      <c r="F74" s="38">
        <f>VLOOKUP($A74,Generosity!A:H,8,0)</f>
        <v>0.21473415867424706</v>
      </c>
      <c r="G74" s="38">
        <f>VLOOKUP($A74,Trust!A:H,8,0)</f>
        <v>0.24529374983978158</v>
      </c>
      <c r="H74" s="38">
        <f>VLOOKUP($A74,'Dystopia '!A:H,8,0)</f>
        <v>0.71049662811279291</v>
      </c>
      <c r="I74" s="38">
        <f t="shared" si="1"/>
        <v>5.5634449027194863</v>
      </c>
      <c r="J74" s="31">
        <v>73</v>
      </c>
      <c r="K74" s="4">
        <f>VLOOKUP(A74,'2019'!A:C,2,0)</f>
        <v>76</v>
      </c>
      <c r="L74" s="4">
        <f>K74-J74</f>
        <v>3</v>
      </c>
    </row>
    <row r="75" spans="1:12" x14ac:dyDescent="0.45">
      <c r="A75" s="51" t="s">
        <v>119</v>
      </c>
      <c r="B75" s="38">
        <f>VLOOKUP(A75,GDPcapita!A:H,8,0)</f>
        <v>1.1931874962234499</v>
      </c>
      <c r="C75" s="38">
        <f>VLOOKUP($A75,'Social support'!A:H,8,0)</f>
        <v>1.3264779145431476</v>
      </c>
      <c r="D75" s="38">
        <f>VLOOKUP($A75,Health!A:H,8,0)</f>
        <v>0.96785878061676556</v>
      </c>
      <c r="E75" s="38">
        <f>VLOOKUP($A75,Freedom!A:H,8,0)</f>
        <v>0.10162825018834987</v>
      </c>
      <c r="F75" s="38">
        <f>VLOOKUP($A75,Generosity!A:H,8,0)</f>
        <v>0</v>
      </c>
      <c r="G75" s="38">
        <f>VLOOKUP($A75,Trust!A:H,8,0)</f>
        <v>5.2269955378292821E-2</v>
      </c>
      <c r="H75" s="38">
        <f>VLOOKUP($A75,'Dystopia '!A:H,8,0)</f>
        <v>1.8924963126678467</v>
      </c>
      <c r="I75" s="38">
        <f t="shared" si="1"/>
        <v>5.5339187096178524</v>
      </c>
      <c r="J75" s="31">
        <v>74</v>
      </c>
      <c r="K75" s="4">
        <f>VLOOKUP(A75,'2019'!A:C,2,0)</f>
        <v>82</v>
      </c>
      <c r="L75" s="4">
        <f>K75-J75</f>
        <v>8</v>
      </c>
    </row>
    <row r="76" spans="1:12" x14ac:dyDescent="0.45">
      <c r="A76" s="51" t="s">
        <v>92</v>
      </c>
      <c r="B76" s="38">
        <f>VLOOKUP(A76,GDPcapita!A:H,8,0)</f>
        <v>1.2191708748016339</v>
      </c>
      <c r="C76" s="38">
        <f>VLOOKUP($A76,'Social support'!A:H,8,0)</f>
        <v>1.5793056353377892</v>
      </c>
      <c r="D76" s="38">
        <f>VLOOKUP($A76,Health!A:H,8,0)</f>
        <v>0.75951512150192002</v>
      </c>
      <c r="E76" s="38">
        <f>VLOOKUP($A76,Freedom!A:H,8,0)</f>
        <v>0.26299911992645253</v>
      </c>
      <c r="F76" s="38">
        <f>VLOOKUP($A76,Generosity!A:H,8,0)</f>
        <v>6.7378608384132122E-2</v>
      </c>
      <c r="G76" s="38">
        <f>VLOOKUP($A76,Trust!A:H,8,0)</f>
        <v>9.1543315979480511E-2</v>
      </c>
      <c r="H76" s="38">
        <f>VLOOKUP($A76,'Dystopia '!A:H,8,0)</f>
        <v>1.5425695889129543</v>
      </c>
      <c r="I76" s="38">
        <f t="shared" si="1"/>
        <v>5.5224822648443626</v>
      </c>
      <c r="J76" s="31">
        <v>75</v>
      </c>
      <c r="K76" s="4">
        <f>VLOOKUP(A76,'2019'!A:C,2,0)</f>
        <v>79</v>
      </c>
      <c r="L76" s="4">
        <f>K76-J76</f>
        <v>4</v>
      </c>
    </row>
    <row r="77" spans="1:12" x14ac:dyDescent="0.45">
      <c r="A77" s="51" t="s">
        <v>78</v>
      </c>
      <c r="B77" s="38">
        <f>VLOOKUP(A77,GDPcapita!A:H,8,0)</f>
        <v>0.98879261286925413</v>
      </c>
      <c r="C77" s="38">
        <f>VLOOKUP($A77,'Social support'!A:H,8,0)</f>
        <v>1.4463888660202144</v>
      </c>
      <c r="D77" s="38">
        <f>VLOOKUP($A77,Health!A:H,8,0)</f>
        <v>0.58510980393981971</v>
      </c>
      <c r="E77" s="38">
        <f>VLOOKUP($A77,Freedom!A:H,8,0)</f>
        <v>0.46660264602279966</v>
      </c>
      <c r="F77" s="38">
        <f>VLOOKUP($A77,Generosity!A:H,8,0)</f>
        <v>0.111295733290671</v>
      </c>
      <c r="G77" s="38">
        <f>VLOOKUP($A77,Trust!A:H,8,0)</f>
        <v>0.15294304203605513</v>
      </c>
      <c r="H77" s="38">
        <f>VLOOKUP($A77,'Dystopia '!A:H,8,0)</f>
        <v>1.7675642487640459</v>
      </c>
      <c r="I77" s="38">
        <f t="shared" si="1"/>
        <v>5.51869695294286</v>
      </c>
      <c r="J77" s="31">
        <v>76</v>
      </c>
      <c r="K77" s="4">
        <f>VLOOKUP(A77,'2019'!A:C,2,0)</f>
        <v>72</v>
      </c>
      <c r="L77" s="4">
        <f>K77-J77</f>
        <v>-4</v>
      </c>
    </row>
    <row r="78" spans="1:12" x14ac:dyDescent="0.45">
      <c r="A78" s="51" t="s">
        <v>120</v>
      </c>
      <c r="B78" s="38">
        <f>VLOOKUP(A78,GDPcapita!A:H,8,0)</f>
        <v>0.9645735061416616</v>
      </c>
      <c r="C78" s="38">
        <f>VLOOKUP($A78,'Social support'!A:H,8,0)</f>
        <v>1.4104368495101767</v>
      </c>
      <c r="D78" s="38">
        <f>VLOOKUP($A78,Health!A:H,8,0)</f>
        <v>0.77955721532440148</v>
      </c>
      <c r="E78" s="38">
        <f>VLOOKUP($A78,Freedom!A:H,8,0)</f>
        <v>0.32011119700241086</v>
      </c>
      <c r="F78" s="38">
        <f>VLOOKUP($A78,Generosity!A:H,8,0)</f>
        <v>0.20221315173912124</v>
      </c>
      <c r="G78" s="38">
        <f>VLOOKUP($A78,Trust!A:H,8,0)</f>
        <v>5.5081765953541861E-2</v>
      </c>
      <c r="H78" s="38">
        <f>VLOOKUP($A78,'Dystopia '!A:H,8,0)</f>
        <v>1.769039768600464</v>
      </c>
      <c r="I78" s="38">
        <f t="shared" si="1"/>
        <v>5.5010134542717779</v>
      </c>
      <c r="J78" s="31">
        <v>77</v>
      </c>
      <c r="K78" s="4">
        <f>VLOOKUP(A78,'2019'!A:C,2,0)</f>
        <v>91</v>
      </c>
      <c r="L78" s="4">
        <f>K78-J78</f>
        <v>14</v>
      </c>
    </row>
    <row r="79" spans="1:12" x14ac:dyDescent="0.45">
      <c r="A79" s="51" t="s">
        <v>67</v>
      </c>
      <c r="B79" s="38">
        <f>VLOOKUP(A79,GDPcapita!A:H,8,0)</f>
        <v>0.71530512605285423</v>
      </c>
      <c r="C79" s="38">
        <f>VLOOKUP($A79,'Social support'!A:H,8,0)</f>
        <v>1.4740211142120074</v>
      </c>
      <c r="D79" s="38">
        <f>VLOOKUP($A79,Health!A:H,8,0)</f>
        <v>0.71948004018020129</v>
      </c>
      <c r="E79" s="38">
        <f>VLOOKUP($A79,Freedom!A:H,8,0)</f>
        <v>0.20367180976963084</v>
      </c>
      <c r="F79" s="38">
        <f>VLOOKUP($A79,Generosity!A:H,8,0)</f>
        <v>0.1863488252811436</v>
      </c>
      <c r="G79" s="38">
        <f>VLOOKUP($A79,Trust!A:H,8,0)</f>
        <v>0</v>
      </c>
      <c r="H79" s="38">
        <f>VLOOKUP($A79,'Dystopia '!A:H,8,0)</f>
        <v>2.1910066798400294</v>
      </c>
      <c r="I79" s="38">
        <f t="shared" si="1"/>
        <v>5.4898335953358668</v>
      </c>
      <c r="J79" s="31">
        <v>78</v>
      </c>
      <c r="K79" s="4">
        <f>VLOOKUP(A79,'2019'!A:C,2,0)</f>
        <v>71</v>
      </c>
      <c r="L79" s="4">
        <f>K79-J79</f>
        <v>-7</v>
      </c>
    </row>
    <row r="80" spans="1:12" x14ac:dyDescent="0.45">
      <c r="A80" s="51" t="s">
        <v>85</v>
      </c>
      <c r="B80" s="38">
        <f>VLOOKUP(A80,GDPcapita!A:H,8,0)</f>
        <v>1.0843503525924696</v>
      </c>
      <c r="C80" s="38">
        <f>VLOOKUP($A80,'Social support'!A:H,8,0)</f>
        <v>1.7010408322677506</v>
      </c>
      <c r="D80" s="38">
        <f>VLOOKUP($A80,Health!A:H,8,0)</f>
        <v>0.61209521608353157</v>
      </c>
      <c r="E80" s="38">
        <f>VLOOKUP($A80,Freedom!A:H,8,0)</f>
        <v>0.3795063858051293</v>
      </c>
      <c r="F80" s="38">
        <f>VLOOKUP($A80,Generosity!A:H,8,0)</f>
        <v>0.24830199751090909</v>
      </c>
      <c r="G80" s="38">
        <f>VLOOKUP($A80,Trust!A:H,8,0)</f>
        <v>0</v>
      </c>
      <c r="H80" s="38">
        <f>VLOOKUP($A80,'Dystopia '!A:H,8,0)</f>
        <v>1.4413569644927975</v>
      </c>
      <c r="I80" s="38">
        <f t="shared" si="1"/>
        <v>5.4666517487525876</v>
      </c>
      <c r="J80" s="31">
        <v>79</v>
      </c>
      <c r="K80" s="4">
        <f>VLOOKUP(A80,'2019'!A:C,2,0)</f>
        <v>87</v>
      </c>
      <c r="L80" s="4">
        <f>K80-J80</f>
        <v>8</v>
      </c>
    </row>
    <row r="81" spans="1:12" x14ac:dyDescent="0.45">
      <c r="A81" s="51" t="s">
        <v>113</v>
      </c>
      <c r="B81" s="38">
        <f>VLOOKUP(A81,GDPcapita!A:H,8,0)</f>
        <v>0.98370688352584068</v>
      </c>
      <c r="C81" s="38">
        <f>VLOOKUP($A81,'Social support'!A:H,8,0)</f>
        <v>1.2904361875000063</v>
      </c>
      <c r="D81" s="38">
        <f>VLOOKUP($A81,Health!A:H,8,0)</f>
        <v>0.80894726148605756</v>
      </c>
      <c r="E81" s="38">
        <f>VLOOKUP($A81,Freedom!A:H,8,0)</f>
        <v>0.30398963538074497</v>
      </c>
      <c r="F81" s="38">
        <f>VLOOKUP($A81,Generosity!A:H,8,0)</f>
        <v>0.28494149901199251</v>
      </c>
      <c r="G81" s="38">
        <f>VLOOKUP($A81,Trust!A:H,8,0)</f>
        <v>0</v>
      </c>
      <c r="H81" s="38">
        <f>VLOOKUP($A81,'Dystopia '!A:H,8,0)</f>
        <v>1.7679605149994018</v>
      </c>
      <c r="I81" s="38">
        <f t="shared" si="1"/>
        <v>5.4399819819040438</v>
      </c>
      <c r="J81" s="31">
        <v>80</v>
      </c>
      <c r="K81" s="4">
        <f>VLOOKUP(A81,'2019'!A:C,2,0)</f>
        <v>78</v>
      </c>
      <c r="L81" s="4">
        <f>K81-J81</f>
        <v>-2</v>
      </c>
    </row>
    <row r="82" spans="1:12" x14ac:dyDescent="0.45">
      <c r="A82" s="51" t="s">
        <v>117</v>
      </c>
      <c r="B82" s="38">
        <f>VLOOKUP(A82,GDPcapita!A:H,8,0)</f>
        <v>0.99071817311858723</v>
      </c>
      <c r="C82" s="38">
        <f>VLOOKUP($A82,'Social support'!A:H,8,0)</f>
        <v>1.6526792472381544</v>
      </c>
      <c r="D82" s="38">
        <f>VLOOKUP($A82,Health!A:H,8,0)</f>
        <v>0.63611569689178538</v>
      </c>
      <c r="E82" s="38">
        <f>VLOOKUP($A82,Freedom!A:H,8,0)</f>
        <v>0.31945279376411406</v>
      </c>
      <c r="F82" s="38">
        <f>VLOOKUP($A82,Generosity!A:H,8,0)</f>
        <v>0.24598784605979951</v>
      </c>
      <c r="G82" s="38">
        <f>VLOOKUP($A82,Trust!A:H,8,0)</f>
        <v>7.7774578363900559E-3</v>
      </c>
      <c r="H82" s="38">
        <f>VLOOKUP($A82,'Dystopia '!A:H,8,0)</f>
        <v>1.5043364724426311</v>
      </c>
      <c r="I82" s="38">
        <f t="shared" si="1"/>
        <v>5.3570676873514618</v>
      </c>
      <c r="J82" s="31">
        <v>81</v>
      </c>
      <c r="K82" s="4">
        <f>VLOOKUP(A82,'2019'!A:C,2,0)</f>
        <v>83</v>
      </c>
      <c r="L82" s="4">
        <f>K82-J82</f>
        <v>2</v>
      </c>
    </row>
    <row r="83" spans="1:12" x14ac:dyDescent="0.45">
      <c r="A83" s="51" t="s">
        <v>109</v>
      </c>
      <c r="B83" s="38">
        <f>VLOOKUP(A83,GDPcapita!A:H,8,0)</f>
        <v>0.8279489162216187</v>
      </c>
      <c r="C83" s="38">
        <f>VLOOKUP($A83,'Social support'!A:H,8,0)</f>
        <v>0.88409788703918935</v>
      </c>
      <c r="D83" s="38">
        <f>VLOOKUP($A83,Health!A:H,8,0)</f>
        <v>0.77635513380812426</v>
      </c>
      <c r="E83" s="38">
        <f>VLOOKUP($A83,Freedom!A:H,8,0)</f>
        <v>0.45362166642188839</v>
      </c>
      <c r="F83" s="38">
        <f>VLOOKUP($A83,Generosity!A:H,8,0)</f>
        <v>1.1149991031167872E-2</v>
      </c>
      <c r="G83" s="38">
        <f>VLOOKUP($A83,Trust!A:H,8,0)</f>
        <v>7.7115636563777734E-2</v>
      </c>
      <c r="H83" s="38">
        <f>VLOOKUP($A83,'Dystopia '!A:H,8,0)</f>
        <v>2.3267548787994485</v>
      </c>
      <c r="I83" s="38">
        <f t="shared" si="1"/>
        <v>5.3570441098852148</v>
      </c>
      <c r="J83" s="31">
        <v>82</v>
      </c>
      <c r="K83" s="4">
        <f>VLOOKUP(A83,'2019'!A:C,2,0)</f>
        <v>89</v>
      </c>
      <c r="L83" s="4">
        <f>K83-J83</f>
        <v>7</v>
      </c>
    </row>
    <row r="84" spans="1:12" x14ac:dyDescent="0.45">
      <c r="A84" s="51" t="s">
        <v>150</v>
      </c>
      <c r="B84" s="38">
        <f>VLOOKUP(A84,GDPcapita!A:H,8,0)</f>
        <v>0.59806407301712028</v>
      </c>
      <c r="C84" s="38">
        <f>VLOOKUP($A84,'Social support'!A:H,8,0)</f>
        <v>0.94509364379882754</v>
      </c>
      <c r="D84" s="38">
        <f>VLOOKUP($A84,Health!A:H,8,0)</f>
        <v>0.27607242338085314</v>
      </c>
      <c r="E84" s="38">
        <f>VLOOKUP($A84,Freedom!A:H,8,0)</f>
        <v>0.37790574972915181</v>
      </c>
      <c r="F84" s="38">
        <f>VLOOKUP($A84,Generosity!A:H,8,0)</f>
        <v>0.19976169135761168</v>
      </c>
      <c r="G84" s="38">
        <f>VLOOKUP($A84,Trust!A:H,8,0)</f>
        <v>1.5537326283215691E-2</v>
      </c>
      <c r="H84" s="38">
        <f>VLOOKUP($A84,'Dystopia '!A:H,8,0)</f>
        <v>2.9186651164397972</v>
      </c>
      <c r="I84" s="38">
        <f t="shared" si="1"/>
        <v>5.3311000240065773</v>
      </c>
      <c r="J84" s="31">
        <v>83</v>
      </c>
      <c r="K84" s="4">
        <f>VLOOKUP(A84,'2019'!A:C,2,0)</f>
        <v>96</v>
      </c>
      <c r="L84" s="4">
        <f>K84-J84</f>
        <v>13</v>
      </c>
    </row>
    <row r="85" spans="1:12" x14ac:dyDescent="0.45">
      <c r="A85" s="51" t="s">
        <v>168</v>
      </c>
      <c r="B85" s="38">
        <f>VLOOKUP(A85,GDPcapita!A:H,8,0)</f>
        <v>0.60466678412628028</v>
      </c>
      <c r="C85" s="38">
        <f>VLOOKUP($A85,'Social support'!A:H,8,0)</f>
        <v>0.89732000605012274</v>
      </c>
      <c r="D85" s="38">
        <f>VLOOKUP($A85,Health!A:H,8,0)</f>
        <v>0.17011243393683628</v>
      </c>
      <c r="E85" s="38">
        <f>VLOOKUP($A85,Freedom!A:H,8,0)</f>
        <v>0.37651423854637045</v>
      </c>
      <c r="F85" s="38">
        <f>VLOOKUP($A85,Generosity!A:H,8,0)</f>
        <v>0.14025749398231468</v>
      </c>
      <c r="G85" s="38">
        <f>VLOOKUP($A85,Trust!A:H,8,0)</f>
        <v>5.748635508918909E-2</v>
      </c>
      <c r="H85" s="38">
        <f>VLOOKUP($A85,'Dystopia '!A:H,8,0)</f>
        <v>3.0783228531647637</v>
      </c>
      <c r="I85" s="38">
        <f t="shared" si="1"/>
        <v>5.3246801648958773</v>
      </c>
      <c r="J85" s="31">
        <v>84</v>
      </c>
      <c r="K85" s="4">
        <f>VLOOKUP(A85,'2019'!A:C,2,0)</f>
        <v>99</v>
      </c>
      <c r="L85" s="4">
        <f>K85-J85</f>
        <v>15</v>
      </c>
    </row>
    <row r="86" spans="1:12" x14ac:dyDescent="0.45">
      <c r="A86" s="51" t="s">
        <v>151</v>
      </c>
      <c r="B86" s="38">
        <f>VLOOKUP(A86,GDPcapita!A:H,8,0)</f>
        <v>1.1167218176651019</v>
      </c>
      <c r="C86" s="38">
        <f>VLOOKUP($A86,'Social support'!A:H,8,0)</f>
        <v>1.71977789168551</v>
      </c>
      <c r="D86" s="38">
        <f>VLOOKUP($A86,Health!A:H,8,0)</f>
        <v>0.77524153609084934</v>
      </c>
      <c r="E86" s="38">
        <f>VLOOKUP($A86,Freedom!A:H,8,0)</f>
        <v>0.34257934351730412</v>
      </c>
      <c r="F86" s="38">
        <f>VLOOKUP($A86,Generosity!A:H,8,0)</f>
        <v>7.113653887605631E-2</v>
      </c>
      <c r="G86" s="38">
        <f>VLOOKUP($A86,Trust!A:H,8,0)</f>
        <v>0</v>
      </c>
      <c r="H86" s="38">
        <f>VLOOKUP($A86,'Dystopia '!A:H,8,0)</f>
        <v>1.2943868575897284</v>
      </c>
      <c r="I86" s="38">
        <f t="shared" si="1"/>
        <v>5.3198439854245496</v>
      </c>
      <c r="J86" s="31">
        <v>85</v>
      </c>
      <c r="K86" s="4">
        <f>VLOOKUP(A86,'2019'!A:C,2,0)</f>
        <v>97</v>
      </c>
      <c r="L86" s="4">
        <f>K86-J86</f>
        <v>12</v>
      </c>
    </row>
    <row r="87" spans="1:12" x14ac:dyDescent="0.45">
      <c r="A87" s="51" t="s">
        <v>101</v>
      </c>
      <c r="B87" s="38">
        <f>VLOOKUP(A87,GDPcapita!A:H,8,0)</f>
        <v>1.0751051581115689</v>
      </c>
      <c r="C87" s="38">
        <f>VLOOKUP($A87,'Social support'!A:H,8,0)</f>
        <v>1.2450864823761094</v>
      </c>
      <c r="D87" s="38">
        <f>VLOOKUP($A87,Health!A:H,8,0)</f>
        <v>0.86199010012817467</v>
      </c>
      <c r="E87" s="38">
        <f>VLOOKUP($A87,Freedom!A:H,8,0)</f>
        <v>0.55905754160880861</v>
      </c>
      <c r="F87" s="38">
        <f>VLOOKUP($A87,Generosity!A:H,8,0)</f>
        <v>3.1176368200183546E-2</v>
      </c>
      <c r="G87" s="38">
        <f>VLOOKUP($A87,Trust!A:H,8,0)</f>
        <v>0.11997585492265017</v>
      </c>
      <c r="H87" s="38">
        <f>VLOOKUP($A87,'Dystopia '!A:H,8,0)</f>
        <v>1.4087407185821235</v>
      </c>
      <c r="I87" s="38">
        <f t="shared" si="1"/>
        <v>5.3011322239296188</v>
      </c>
      <c r="J87" s="31">
        <v>86</v>
      </c>
      <c r="K87" s="4">
        <f>VLOOKUP(A87,'2019'!A:C,2,0)</f>
        <v>93</v>
      </c>
      <c r="L87" s="4">
        <f>K87-J87</f>
        <v>7</v>
      </c>
    </row>
    <row r="88" spans="1:12" x14ac:dyDescent="0.45">
      <c r="A88" s="51" t="s">
        <v>97</v>
      </c>
      <c r="B88" s="38">
        <f>VLOOKUP(A88,GDPcapita!A:H,8,0)</f>
        <v>1.0551913531265278</v>
      </c>
      <c r="C88" s="38">
        <f>VLOOKUP($A88,'Social support'!A:H,8,0)</f>
        <v>1.2773660510406444</v>
      </c>
      <c r="D88" s="38">
        <f>VLOOKUP($A88,Health!A:H,8,0)</f>
        <v>0.71417115518188723</v>
      </c>
      <c r="E88" s="38">
        <f>VLOOKUP($A88,Freedom!A:H,8,0)</f>
        <v>0.39198416765022248</v>
      </c>
      <c r="F88" s="38">
        <f>VLOOKUP($A88,Generosity!A:H,8,0)</f>
        <v>3.4438680553421364E-3</v>
      </c>
      <c r="G88" s="38">
        <f>VLOOKUP($A88,Trust!A:H,8,0)</f>
        <v>0.19989750142097762</v>
      </c>
      <c r="H88" s="38">
        <f>VLOOKUP($A88,'Dystopia '!A:H,8,0)</f>
        <v>1.645654337890619</v>
      </c>
      <c r="I88" s="38">
        <f t="shared" si="1"/>
        <v>5.2877084343662206</v>
      </c>
      <c r="J88" s="31">
        <v>87</v>
      </c>
      <c r="K88" s="4">
        <f>VLOOKUP(A88,'2019'!A:C,2,0)</f>
        <v>90</v>
      </c>
      <c r="L88" s="4">
        <f>K88-J88</f>
        <v>3</v>
      </c>
    </row>
    <row r="89" spans="1:12" x14ac:dyDescent="0.45">
      <c r="A89" s="51" t="s">
        <v>74</v>
      </c>
      <c r="B89" s="38">
        <f>VLOOKUP(A89,GDPcapita!A:H,8,0)</f>
        <v>1.0785815119934083</v>
      </c>
      <c r="C89" s="38">
        <f>VLOOKUP($A89,'Social support'!A:H,8,0)</f>
        <v>1.6118400432357873</v>
      </c>
      <c r="D89" s="38">
        <f>VLOOKUP($A89,Health!A:H,8,0)</f>
        <v>0.75120685335540571</v>
      </c>
      <c r="E89" s="38">
        <f>VLOOKUP($A89,Freedom!A:H,8,0)</f>
        <v>0.21973705237579111</v>
      </c>
      <c r="F89" s="38">
        <f>VLOOKUP($A89,Generosity!A:H,8,0)</f>
        <v>9.5086501821519676E-2</v>
      </c>
      <c r="G89" s="38">
        <f>VLOOKUP($A89,Trust!A:H,8,0)</f>
        <v>0.13156076433467945</v>
      </c>
      <c r="H89" s="38">
        <f>VLOOKUP($A89,'Dystopia '!A:H,8,0)</f>
        <v>1.3975045969085613</v>
      </c>
      <c r="I89" s="38">
        <f t="shared" si="1"/>
        <v>5.285517324025153</v>
      </c>
      <c r="J89" s="31">
        <v>88</v>
      </c>
      <c r="K89" s="4">
        <f>VLOOKUP(A89,'2019'!A:C,2,0)</f>
        <v>81</v>
      </c>
      <c r="L89" s="4">
        <f>K89-J89</f>
        <v>-7</v>
      </c>
    </row>
    <row r="90" spans="1:12" x14ac:dyDescent="0.45">
      <c r="A90" s="51" t="s">
        <v>77</v>
      </c>
      <c r="B90" s="38">
        <f>VLOOKUP(A90,GDPcapita!A:H,8,0)</f>
        <v>1.174346246681214</v>
      </c>
      <c r="C90" s="38">
        <f>VLOOKUP($A90,'Social support'!A:H,8,0)</f>
        <v>1.4075916014861605</v>
      </c>
      <c r="D90" s="38">
        <f>VLOOKUP($A90,Health!A:H,8,0)</f>
        <v>0.85421370425795828</v>
      </c>
      <c r="E90" s="38">
        <f>VLOOKUP($A90,Freedom!A:H,8,0)</f>
        <v>0.35051545852279986</v>
      </c>
      <c r="F90" s="38">
        <f>VLOOKUP($A90,Generosity!A:H,8,0)</f>
        <v>0.17902259523582842</v>
      </c>
      <c r="G90" s="38">
        <f>VLOOKUP($A90,Trust!A:H,8,0)</f>
        <v>1.7566622009038468E-2</v>
      </c>
      <c r="H90" s="38">
        <f>VLOOKUP($A90,'Dystopia '!A:H,8,0)</f>
        <v>1.2487804851838291</v>
      </c>
      <c r="I90" s="38">
        <f t="shared" si="1"/>
        <v>5.2320367133768286</v>
      </c>
      <c r="J90" s="31">
        <v>89</v>
      </c>
      <c r="K90" s="4">
        <f>VLOOKUP(A90,'2019'!A:C,2,0)</f>
        <v>75</v>
      </c>
      <c r="L90" s="4">
        <f>K90-J90</f>
        <v>-14</v>
      </c>
    </row>
    <row r="91" spans="1:12" x14ac:dyDescent="0.45">
      <c r="A91" s="51" t="s">
        <v>94</v>
      </c>
      <c r="B91" s="38">
        <f>VLOOKUP(A91,GDPcapita!A:H,8,0)</f>
        <v>0.72109525122070295</v>
      </c>
      <c r="C91" s="38">
        <f>VLOOKUP($A91,'Social support'!A:H,8,0)</f>
        <v>1.291728096603407</v>
      </c>
      <c r="D91" s="38">
        <f>VLOOKUP($A91,Health!A:H,8,0)</f>
        <v>0.16224714604759782</v>
      </c>
      <c r="E91" s="38">
        <f>VLOOKUP($A91,Freedom!A:H,8,0)</f>
        <v>0.48560051308632524</v>
      </c>
      <c r="F91" s="38">
        <f>VLOOKUP($A91,Generosity!A:H,8,0)</f>
        <v>0.20670743929672319</v>
      </c>
      <c r="G91" s="38">
        <f>VLOOKUP($A91,Trust!A:H,8,0)</f>
        <v>1.4685313214421569E-2</v>
      </c>
      <c r="H91" s="38">
        <f>VLOOKUP($A91,'Dystopia '!A:H,8,0)</f>
        <v>2.3435161078338353</v>
      </c>
      <c r="I91" s="38">
        <f t="shared" si="1"/>
        <v>5.2255798673030132</v>
      </c>
      <c r="J91" s="31">
        <v>90</v>
      </c>
      <c r="K91" s="4">
        <f>VLOOKUP(A91,'2019'!A:C,2,0)</f>
        <v>85</v>
      </c>
      <c r="L91" s="4">
        <f>K91-J91</f>
        <v>-5</v>
      </c>
    </row>
    <row r="92" spans="1:12" x14ac:dyDescent="0.45">
      <c r="A92" s="51" t="s">
        <v>83</v>
      </c>
      <c r="B92" s="38">
        <f>VLOOKUP(A92,GDPcapita!A:H,8,0)</f>
        <v>1.0284908933334354</v>
      </c>
      <c r="C92" s="38">
        <f>VLOOKUP($A92,'Social support'!A:H,8,0)</f>
        <v>1.2198464930801549</v>
      </c>
      <c r="D92" s="38">
        <f>VLOOKUP($A92,Health!A:H,8,0)</f>
        <v>0.78614892914963264</v>
      </c>
      <c r="E92" s="38">
        <f>VLOOKUP($A92,Freedom!A:H,8,0)</f>
        <v>1.8645161583904724E-2</v>
      </c>
      <c r="F92" s="38">
        <f>VLOOKUP($A92,Generosity!A:H,8,0)</f>
        <v>5.2342329399586163E-2</v>
      </c>
      <c r="G92" s="38">
        <f>VLOOKUP($A92,Trust!A:H,8,0)</f>
        <v>0.11134322206878622</v>
      </c>
      <c r="H92" s="38">
        <f>VLOOKUP($A92,'Dystopia '!A:H,8,0)</f>
        <v>1.9640807653045727</v>
      </c>
      <c r="I92" s="38">
        <f t="shared" si="1"/>
        <v>5.1808977939200727</v>
      </c>
      <c r="J92" s="31">
        <v>91</v>
      </c>
      <c r="K92" s="4">
        <f>VLOOKUP(A92,'2019'!A:C,2,0)</f>
        <v>88</v>
      </c>
      <c r="L92" s="4">
        <f>K92-J92</f>
        <v>-3</v>
      </c>
    </row>
    <row r="93" spans="1:12" x14ac:dyDescent="0.45">
      <c r="A93" s="51" t="s">
        <v>93</v>
      </c>
      <c r="B93" s="38">
        <f>VLOOKUP(A93,GDPcapita!A:H,8,0)</f>
        <v>0.57928801521682516</v>
      </c>
      <c r="C93" s="38">
        <f>VLOOKUP($A93,'Social support'!A:H,8,0)</f>
        <v>1.5813537182388302</v>
      </c>
      <c r="D93" s="38">
        <f>VLOOKUP($A93,Health!A:H,8,0)</f>
        <v>0.67029055931472925</v>
      </c>
      <c r="E93" s="38">
        <f>VLOOKUP($A93,Freedom!A:H,8,0)</f>
        <v>0.55326867774009258</v>
      </c>
      <c r="F93" s="38">
        <f>VLOOKUP($A93,Generosity!A:H,8,0)</f>
        <v>0.34133407470512367</v>
      </c>
      <c r="G93" s="38">
        <f>VLOOKUP($A93,Trust!A:H,8,0)</f>
        <v>0</v>
      </c>
      <c r="H93" s="38">
        <f>VLOOKUP($A93,'Dystopia '!A:H,8,0)</f>
        <v>1.4455286273803267</v>
      </c>
      <c r="I93" s="38">
        <f t="shared" si="1"/>
        <v>5.1710636725959276</v>
      </c>
      <c r="J93" s="31">
        <v>92</v>
      </c>
      <c r="K93" s="4">
        <f>VLOOKUP(A93,'2019'!A:C,2,0)</f>
        <v>86</v>
      </c>
      <c r="L93" s="4">
        <f>K93-J93</f>
        <v>-6</v>
      </c>
    </row>
    <row r="94" spans="1:12" x14ac:dyDescent="0.45">
      <c r="A94" s="51" t="s">
        <v>202</v>
      </c>
      <c r="B94" s="38">
        <f>VLOOKUP(A94,GDPcapita!A:H,8,0)</f>
        <v>1.0632950478820824</v>
      </c>
      <c r="C94" s="38">
        <f>VLOOKUP($A94,'Social support'!A:H,8,0)</f>
        <v>1.3250440434646578</v>
      </c>
      <c r="D94" s="38">
        <f>VLOOKUP($A94,Health!A:H,8,0)</f>
        <v>0.52168771769714795</v>
      </c>
      <c r="E94" s="38">
        <f>VLOOKUP($A94,Freedom!A:H,8,0)</f>
        <v>0.32071171540832477</v>
      </c>
      <c r="F94" s="38">
        <f>VLOOKUP($A94,Generosity!A:H,8,0)</f>
        <v>2.2555075667384017E-2</v>
      </c>
      <c r="G94" s="38">
        <f>VLOOKUP($A94,Trust!A:H,8,0)</f>
        <v>3.4601357440468661E-2</v>
      </c>
      <c r="H94" s="38">
        <f>VLOOKUP($A94,'Dystopia '!A:H,8,0)</f>
        <v>1.8786712538604888</v>
      </c>
      <c r="I94" s="38">
        <f t="shared" si="1"/>
        <v>5.1665662114205544</v>
      </c>
      <c r="J94" s="31">
        <v>93</v>
      </c>
      <c r="K94" s="4">
        <f>VLOOKUP(A94,'2019'!A:C,2,0)</f>
        <v>104</v>
      </c>
      <c r="L94" s="4">
        <f>K94-J94</f>
        <v>11</v>
      </c>
    </row>
    <row r="95" spans="1:12" x14ac:dyDescent="0.45">
      <c r="A95" s="51" t="s">
        <v>138</v>
      </c>
      <c r="B95" s="38">
        <f>VLOOKUP(A95,GDPcapita!A:H,8,0)</f>
        <v>0.47665003837203912</v>
      </c>
      <c r="C95" s="38">
        <f>VLOOKUP($A95,'Social support'!A:H,8,0)</f>
        <v>1.4151616522598545</v>
      </c>
      <c r="D95" s="38">
        <f>VLOOKUP($A95,Health!A:H,8,0)</f>
        <v>0.63435715613938015</v>
      </c>
      <c r="E95" s="38">
        <f>VLOOKUP($A95,Freedom!A:H,8,0)</f>
        <v>0.5121211896514879</v>
      </c>
      <c r="F95" s="38">
        <f>VLOOKUP($A95,Generosity!A:H,8,0)</f>
        <v>0.32162723317909325</v>
      </c>
      <c r="G95" s="38">
        <f>VLOOKUP($A95,Trust!A:H,8,0)</f>
        <v>6.3007109224315627E-2</v>
      </c>
      <c r="H95" s="38">
        <f>VLOOKUP($A95,'Dystopia '!A:H,8,0)</f>
        <v>1.6938062147216613</v>
      </c>
      <c r="I95" s="38">
        <f t="shared" si="1"/>
        <v>5.1167305935478318</v>
      </c>
      <c r="J95" s="31">
        <v>94</v>
      </c>
      <c r="K95" s="4">
        <f>VLOOKUP(A95,'2019'!A:C,2,0)</f>
        <v>100</v>
      </c>
      <c r="L95" s="4">
        <f>K95-J95</f>
        <v>6</v>
      </c>
    </row>
    <row r="96" spans="1:12" x14ac:dyDescent="0.45">
      <c r="A96" s="51" t="s">
        <v>91</v>
      </c>
      <c r="B96" s="38">
        <f>VLOOKUP(A96,GDPcapita!A:H,8,0)</f>
        <v>0.78110851509475765</v>
      </c>
      <c r="C96" s="38">
        <f>VLOOKUP($A96,'Social support'!A:H,8,0)</f>
        <v>1.570777266220091</v>
      </c>
      <c r="D96" s="38">
        <f>VLOOKUP($A96,Health!A:H,8,0)</f>
        <v>0.7973727978363101</v>
      </c>
      <c r="E96" s="38">
        <f>VLOOKUP($A96,Freedom!A:H,8,0)</f>
        <v>0.56388111822128373</v>
      </c>
      <c r="F96" s="38">
        <f>VLOOKUP($A96,Generosity!A:H,8,0)</f>
        <v>0.17409761026287107</v>
      </c>
      <c r="G96" s="38">
        <f>VLOOKUP($A96,Trust!A:H,8,0)</f>
        <v>4.8587647448535165E-2</v>
      </c>
      <c r="H96" s="38">
        <f>VLOOKUP($A96,'Dystopia '!A:H,8,0)</f>
        <v>1.1597917317657789</v>
      </c>
      <c r="I96" s="38">
        <f t="shared" si="1"/>
        <v>5.0956166868496275</v>
      </c>
      <c r="J96" s="31">
        <v>95</v>
      </c>
      <c r="K96" s="4">
        <f>VLOOKUP(A96,'2019'!A:C,2,0)</f>
        <v>94</v>
      </c>
      <c r="L96" s="4">
        <f>K96-J96</f>
        <v>-1</v>
      </c>
    </row>
    <row r="97" spans="1:12" x14ac:dyDescent="0.45">
      <c r="A97" s="51" t="s">
        <v>90</v>
      </c>
      <c r="B97" s="38">
        <f>VLOOKUP(A97,GDPcapita!A:H,8,0)</f>
        <v>0.96699571846771448</v>
      </c>
      <c r="C97" s="38">
        <f>VLOOKUP($A97,'Social support'!A:H,8,0)</f>
        <v>1.3023319398574813</v>
      </c>
      <c r="D97" s="38">
        <f>VLOOKUP($A97,Health!A:H,8,0)</f>
        <v>0.58292314410591217</v>
      </c>
      <c r="E97" s="38">
        <f>VLOOKUP($A97,Freedom!A:H,8,0)</f>
        <v>0.52478369264030533</v>
      </c>
      <c r="F97" s="38">
        <f>VLOOKUP($A97,Generosity!A:H,8,0)</f>
        <v>0.55627891758726378</v>
      </c>
      <c r="G97" s="38">
        <f>VLOOKUP($A97,Trust!A:H,8,0)</f>
        <v>0</v>
      </c>
      <c r="H97" s="38">
        <f>VLOOKUP($A97,'Dystopia '!A:H,8,0)</f>
        <v>1.159428395278951</v>
      </c>
      <c r="I97" s="38">
        <f t="shared" si="1"/>
        <v>5.0927418079376281</v>
      </c>
      <c r="J97" s="31">
        <v>96</v>
      </c>
      <c r="K97" s="4">
        <f>VLOOKUP(A97,'2019'!A:C,2,0)</f>
        <v>92</v>
      </c>
      <c r="L97" s="4">
        <f>K97-J97</f>
        <v>-4</v>
      </c>
    </row>
    <row r="98" spans="1:12" x14ac:dyDescent="0.45">
      <c r="A98" s="51" t="s">
        <v>95</v>
      </c>
      <c r="B98" s="38">
        <f>VLOOKUP(A98,GDPcapita!A:H,8,0)</f>
        <v>0.83204527770233128</v>
      </c>
      <c r="C98" s="38">
        <f>VLOOKUP($A98,'Social support'!A:H,8,0)</f>
        <v>1.4599093028869561</v>
      </c>
      <c r="D98" s="38">
        <f>VLOOKUP($A98,Health!A:H,8,0)</f>
        <v>0.56648885849761754</v>
      </c>
      <c r="E98" s="38">
        <f>VLOOKUP($A98,Freedom!A:H,8,0)</f>
        <v>0.47750953612518288</v>
      </c>
      <c r="F98" s="38">
        <f>VLOOKUP($A98,Generosity!A:H,8,0)</f>
        <v>0.36465890903282183</v>
      </c>
      <c r="G98" s="38">
        <f>VLOOKUP($A98,Trust!A:H,8,0)</f>
        <v>0.14345007796192277</v>
      </c>
      <c r="H98" s="38">
        <f>VLOOKUP($A98,'Dystopia '!A:H,8,0)</f>
        <v>1.2294448804931619</v>
      </c>
      <c r="I98" s="38">
        <f t="shared" si="1"/>
        <v>5.0735068426999943</v>
      </c>
      <c r="J98" s="31">
        <v>97</v>
      </c>
      <c r="K98" s="4">
        <f>VLOOKUP(A98,'2019'!A:C,2,0)</f>
        <v>95</v>
      </c>
      <c r="L98" s="4">
        <f>K98-J98</f>
        <v>-2</v>
      </c>
    </row>
    <row r="99" spans="1:12" x14ac:dyDescent="0.45">
      <c r="A99" s="51" t="s">
        <v>172</v>
      </c>
      <c r="B99" s="38">
        <f>VLOOKUP(A99,GDPcapita!A:H,8,0)</f>
        <v>0.43545808154679122</v>
      </c>
      <c r="C99" s="38">
        <f>VLOOKUP($A99,'Social support'!A:H,8,0)</f>
        <v>0.47069696870994449</v>
      </c>
      <c r="D99" s="38">
        <f>VLOOKUP($A99,Health!A:H,8,0)</f>
        <v>0.33091804226112487</v>
      </c>
      <c r="E99" s="38">
        <f>VLOOKUP($A99,Freedom!A:H,8,0)</f>
        <v>0.35084555518913163</v>
      </c>
      <c r="F99" s="38">
        <f>VLOOKUP($A99,Generosity!A:H,8,0)</f>
        <v>0.18336869223499264</v>
      </c>
      <c r="G99" s="38">
        <f>VLOOKUP($A99,Trust!A:H,8,0)</f>
        <v>5.9065803055766253E-2</v>
      </c>
      <c r="H99" s="38">
        <f>VLOOKUP($A99,'Dystopia '!A:H,8,0)</f>
        <v>3.2270021930465873</v>
      </c>
      <c r="I99" s="38">
        <f t="shared" si="1"/>
        <v>5.0573553360443384</v>
      </c>
      <c r="J99" s="31">
        <v>98</v>
      </c>
      <c r="K99" s="4">
        <f>VLOOKUP(A99,'2019'!A:C,2,0)</f>
        <v>102</v>
      </c>
      <c r="L99" s="4">
        <f>K99-J99</f>
        <v>4</v>
      </c>
    </row>
    <row r="100" spans="1:12" x14ac:dyDescent="0.45">
      <c r="A100" s="51" t="s">
        <v>99</v>
      </c>
      <c r="B100" s="38">
        <f>VLOOKUP(A100,GDPcapita!A:H,8,0)</f>
        <v>0.81833747888565256</v>
      </c>
      <c r="C100" s="38">
        <f>VLOOKUP($A100,'Social support'!A:H,8,0)</f>
        <v>1.3525337785873432</v>
      </c>
      <c r="D100" s="38">
        <f>VLOOKUP($A100,Health!A:H,8,0)</f>
        <v>0.75615001166534057</v>
      </c>
      <c r="E100" s="38">
        <f>VLOOKUP($A100,Freedom!A:H,8,0)</f>
        <v>0.42541722985076902</v>
      </c>
      <c r="F100" s="38">
        <f>VLOOKUP($A100,Generosity!A:H,8,0)</f>
        <v>0.12992509204483049</v>
      </c>
      <c r="G100" s="38">
        <f>VLOOKUP($A100,Trust!A:H,8,0)</f>
        <v>0.1235266544375424</v>
      </c>
      <c r="H100" s="38">
        <f>VLOOKUP($A100,'Dystopia '!A:H,8,0)</f>
        <v>1.4264093115081664</v>
      </c>
      <c r="I100" s="38">
        <f t="shared" si="1"/>
        <v>5.0322995569796447</v>
      </c>
      <c r="J100" s="31">
        <v>99</v>
      </c>
      <c r="K100" s="4">
        <f>VLOOKUP(A100,'2019'!A:C,2,0)</f>
        <v>101</v>
      </c>
      <c r="L100" s="4">
        <f>K100-J100</f>
        <v>2</v>
      </c>
    </row>
    <row r="101" spans="1:12" x14ac:dyDescent="0.45">
      <c r="A101" s="51" t="s">
        <v>159</v>
      </c>
      <c r="B101" s="38">
        <f>VLOOKUP(A101,GDPcapita!A:H,8,0)</f>
        <v>0.48005580448532115</v>
      </c>
      <c r="C101" s="38">
        <f>VLOOKUP($A101,'Social support'!A:H,8,0)</f>
        <v>1.2337463821487518</v>
      </c>
      <c r="D101" s="38">
        <f>VLOOKUP($A101,Health!A:H,8,0)</f>
        <v>0.54055557051467673</v>
      </c>
      <c r="E101" s="38">
        <f>VLOOKUP($A101,Freedom!A:H,8,0)</f>
        <v>0.33404045334434507</v>
      </c>
      <c r="F101" s="38">
        <f>VLOOKUP($A101,Generosity!A:H,8,0)</f>
        <v>0.13304077863407215</v>
      </c>
      <c r="G101" s="38">
        <f>VLOOKUP($A101,Trust!A:H,8,0)</f>
        <v>5.9737089593411952E-2</v>
      </c>
      <c r="H101" s="38">
        <f>VLOOKUP($A101,'Dystopia '!A:H,8,0)</f>
        <v>2.243688229736307</v>
      </c>
      <c r="I101" s="38">
        <f t="shared" si="1"/>
        <v>5.0248643084568858</v>
      </c>
      <c r="J101" s="31">
        <v>100</v>
      </c>
      <c r="K101" s="4">
        <f>VLOOKUP(A101,'2019'!A:C,2,0)</f>
        <v>111</v>
      </c>
      <c r="L101" s="4">
        <f>K101-J101</f>
        <v>11</v>
      </c>
    </row>
    <row r="102" spans="1:12" x14ac:dyDescent="0.45">
      <c r="A102" s="51" t="s">
        <v>156</v>
      </c>
      <c r="B102" s="38">
        <f>VLOOKUP(A102,GDPcapita!A:H,8,0)</f>
        <v>0.69261985049438479</v>
      </c>
      <c r="C102" s="38">
        <f>VLOOKUP($A102,'Social support'!A:H,8,0)</f>
        <v>0.89814987260437817</v>
      </c>
      <c r="D102" s="38">
        <f>VLOOKUP($A102,Health!A:H,8,0)</f>
        <v>0.48347548678779617</v>
      </c>
      <c r="E102" s="38">
        <f>VLOOKUP($A102,Freedom!A:H,8,0)</f>
        <v>0.43780317416000258</v>
      </c>
      <c r="F102" s="38">
        <f>VLOOKUP($A102,Generosity!A:H,8,0)</f>
        <v>9.4365425534247649E-2</v>
      </c>
      <c r="G102" s="38">
        <f>VLOOKUP($A102,Trust!A:H,8,0)</f>
        <v>7.0002626720903294E-2</v>
      </c>
      <c r="H102" s="38">
        <f>VLOOKUP($A102,'Dystopia '!A:H,8,0)</f>
        <v>2.3302061274566483</v>
      </c>
      <c r="I102" s="38">
        <f t="shared" si="1"/>
        <v>5.006622563758361</v>
      </c>
      <c r="J102" s="31">
        <v>101</v>
      </c>
      <c r="K102" s="4">
        <f>VLOOKUP(A102,'2019'!A:C,2,0)</f>
        <v>103</v>
      </c>
      <c r="L102" s="4">
        <f>K102-J102</f>
        <v>2</v>
      </c>
    </row>
    <row r="103" spans="1:12" x14ac:dyDescent="0.45">
      <c r="A103" s="51" t="s">
        <v>169</v>
      </c>
      <c r="B103" s="38">
        <f>VLOOKUP(A103,GDPcapita!A:H,8,0)</f>
        <v>0.35660254271698122</v>
      </c>
      <c r="C103" s="38">
        <f>VLOOKUP($A103,'Social support'!A:H,8,0)</f>
        <v>1.198150001090994</v>
      </c>
      <c r="D103" s="38">
        <f>VLOOKUP($A103,Health!A:H,8,0)</f>
        <v>0.34437185173320728</v>
      </c>
      <c r="E103" s="38">
        <f>VLOOKUP($A103,Freedom!A:H,8,0)</f>
        <v>0.23353157020378745</v>
      </c>
      <c r="F103" s="38">
        <f>VLOOKUP($A103,Generosity!A:H,8,0)</f>
        <v>0.17975193691635116</v>
      </c>
      <c r="G103" s="38">
        <f>VLOOKUP($A103,Trust!A:H,8,0)</f>
        <v>0.1027846211972232</v>
      </c>
      <c r="H103" s="38">
        <f>VLOOKUP($A103,'Dystopia '!A:H,8,0)</f>
        <v>2.5281475811767677</v>
      </c>
      <c r="I103" s="38">
        <f t="shared" si="1"/>
        <v>4.9433401050353121</v>
      </c>
      <c r="J103" s="31">
        <v>102</v>
      </c>
      <c r="K103" s="4">
        <f>VLOOKUP(A103,'2019'!A:C,2,0)</f>
        <v>115</v>
      </c>
      <c r="L103" s="4">
        <f>K103-J103</f>
        <v>13</v>
      </c>
    </row>
    <row r="104" spans="1:12" x14ac:dyDescent="0.45">
      <c r="A104" s="51" t="s">
        <v>162</v>
      </c>
      <c r="B104" s="38">
        <f>VLOOKUP(A104,GDPcapita!A:H,8,0)</f>
        <v>0.61429701923751878</v>
      </c>
      <c r="C104" s="38">
        <f>VLOOKUP($A104,'Social support'!A:H,8,0)</f>
        <v>1.3381536682663295</v>
      </c>
      <c r="D104" s="38">
        <f>VLOOKUP($A104,Health!A:H,8,0)</f>
        <v>0.53710668077468782</v>
      </c>
      <c r="E104" s="38">
        <f>VLOOKUP($A104,Freedom!A:H,8,0)</f>
        <v>0.63803916469955435</v>
      </c>
      <c r="F104" s="38">
        <f>VLOOKUP($A104,Generosity!A:H,8,0)</f>
        <v>0.22125659367752348</v>
      </c>
      <c r="G104" s="38">
        <f>VLOOKUP($A104,Trust!A:H,8,0)</f>
        <v>2.6394190190316635E-2</v>
      </c>
      <c r="H104" s="38">
        <f>VLOOKUP($A104,'Dystopia '!A:H,8,0)</f>
        <v>1.5489352186889676</v>
      </c>
      <c r="I104" s="38">
        <f t="shared" si="1"/>
        <v>4.9241825355348983</v>
      </c>
      <c r="J104" s="31">
        <v>103</v>
      </c>
      <c r="K104" s="4">
        <f>VLOOKUP(A104,'2019'!A:C,2,0)</f>
        <v>109</v>
      </c>
      <c r="L104" s="4">
        <f>K104-J104</f>
        <v>6</v>
      </c>
    </row>
    <row r="105" spans="1:12" x14ac:dyDescent="0.45">
      <c r="A105" s="51" t="s">
        <v>131</v>
      </c>
      <c r="B105" s="38">
        <f>VLOOKUP(A105,GDPcapita!A:H,8,0)</f>
        <v>0.63690596488570961</v>
      </c>
      <c r="C105" s="38">
        <f>VLOOKUP($A105,'Social support'!A:H,8,0)</f>
        <v>0.99596394734956561</v>
      </c>
      <c r="D105" s="38">
        <f>VLOOKUP($A105,Health!A:H,8,0)</f>
        <v>0.42621854535675396</v>
      </c>
      <c r="E105" s="38">
        <f>VLOOKUP($A105,Freedom!A:H,8,0)</f>
        <v>0.42856425870323178</v>
      </c>
      <c r="F105" s="38">
        <f>VLOOKUP($A105,Generosity!A:H,8,0)</f>
        <v>0.25777678875159893</v>
      </c>
      <c r="G105" s="38">
        <f>VLOOKUP($A105,Trust!A:H,8,0)</f>
        <v>1.2944273974419218E-2</v>
      </c>
      <c r="H105" s="38">
        <f>VLOOKUP($A105,'Dystopia '!A:H,8,0)</f>
        <v>2.1243775015869151</v>
      </c>
      <c r="I105" s="38">
        <f t="shared" si="1"/>
        <v>4.8827512806081943</v>
      </c>
      <c r="J105" s="31">
        <v>104</v>
      </c>
      <c r="K105" s="4">
        <f>VLOOKUP(A105,'2019'!A:C,2,0)</f>
        <v>98</v>
      </c>
      <c r="L105" s="4">
        <f>K105-J105</f>
        <v>-6</v>
      </c>
    </row>
    <row r="106" spans="1:12" x14ac:dyDescent="0.45">
      <c r="A106" s="51" t="s">
        <v>130</v>
      </c>
      <c r="B106" s="38">
        <f>VLOOKUP(A106,GDPcapita!A:H,8,0)</f>
        <v>0.9783277411346436</v>
      </c>
      <c r="C106" s="38">
        <f>VLOOKUP($A106,'Social support'!A:H,8,0)</f>
        <v>1.4928327264785821</v>
      </c>
      <c r="D106" s="38">
        <f>VLOOKUP($A106,Health!A:H,8,0)</f>
        <v>0.44825301407527718</v>
      </c>
      <c r="E106" s="38">
        <f>VLOOKUP($A106,Freedom!A:H,8,0)</f>
        <v>0.48973834711456732</v>
      </c>
      <c r="F106" s="38">
        <f>VLOOKUP($A106,Generosity!A:H,8,0)</f>
        <v>0.12706547598171181</v>
      </c>
      <c r="G106" s="38">
        <f>VLOOKUP($A106,Trust!A:H,8,0)</f>
        <v>3.7309899480817421E-2</v>
      </c>
      <c r="H106" s="38">
        <f>VLOOKUP($A106,'Dystopia '!A:H,8,0)</f>
        <v>1.2570307207336384</v>
      </c>
      <c r="I106" s="38">
        <f t="shared" si="1"/>
        <v>4.8305579249992379</v>
      </c>
      <c r="J106" s="31">
        <v>105</v>
      </c>
      <c r="K106" s="4">
        <f>VLOOKUP(A106,'2019'!A:C,2,0)</f>
        <v>106</v>
      </c>
      <c r="L106" s="4">
        <f>K106-J106</f>
        <v>1</v>
      </c>
    </row>
    <row r="107" spans="1:12" x14ac:dyDescent="0.45">
      <c r="A107" s="51" t="s">
        <v>111</v>
      </c>
      <c r="B107" s="38">
        <f>VLOOKUP(A107,GDPcapita!A:H,8,0)</f>
        <v>0.27582912999916687</v>
      </c>
      <c r="C107" s="38">
        <f>VLOOKUP($A107,'Social support'!A:H,8,0)</f>
        <v>1.0034362029991541</v>
      </c>
      <c r="D107" s="38">
        <f>VLOOKUP($A107,Health!A:H,8,0)</f>
        <v>0.38330688707927152</v>
      </c>
      <c r="E107" s="38">
        <f>VLOOKUP($A107,Freedom!A:H,8,0)</f>
        <v>0.6207102183837776</v>
      </c>
      <c r="F107" s="38">
        <f>VLOOKUP($A107,Generosity!A:H,8,0)</f>
        <v>0.23596962077522221</v>
      </c>
      <c r="G107" s="38">
        <f>VLOOKUP($A107,Trust!A:H,8,0)</f>
        <v>0.16287527712631089</v>
      </c>
      <c r="H107" s="38">
        <f>VLOOKUP($A107,'Dystopia '!A:H,8,0)</f>
        <v>2.099682180358883</v>
      </c>
      <c r="I107" s="38">
        <f t="shared" si="1"/>
        <v>4.7818095167217862</v>
      </c>
      <c r="J107" s="31">
        <v>106</v>
      </c>
      <c r="K107" s="4">
        <f>VLOOKUP(A107,'2019'!A:C,2,0)</f>
        <v>123</v>
      </c>
      <c r="L107" s="4">
        <f>K107-J107</f>
        <v>17</v>
      </c>
    </row>
    <row r="108" spans="1:12" x14ac:dyDescent="0.45">
      <c r="A108" s="51" t="s">
        <v>125</v>
      </c>
      <c r="B108" s="38">
        <f>VLOOKUP(A108,GDPcapita!A:H,8,0)</f>
        <v>0.6833578455047622</v>
      </c>
      <c r="C108" s="38">
        <f>VLOOKUP($A108,'Social support'!A:H,8,0)</f>
        <v>1.3953684317245347</v>
      </c>
      <c r="D108" s="38">
        <f>VLOOKUP($A108,Health!A:H,8,0)</f>
        <v>0.63082939471817134</v>
      </c>
      <c r="E108" s="38">
        <f>VLOOKUP($A108,Freedom!A:H,8,0)</f>
        <v>0.24820221234321593</v>
      </c>
      <c r="F108" s="38">
        <f>VLOOKUP($A108,Generosity!A:H,8,0)</f>
        <v>9.2617634780882696E-2</v>
      </c>
      <c r="G108" s="38">
        <f>VLOOKUP($A108,Trust!A:H,8,0)</f>
        <v>4.5882520414359362E-2</v>
      </c>
      <c r="H108" s="38">
        <f>VLOOKUP($A108,'Dystopia '!A:H,8,0)</f>
        <v>1.6636780551910419</v>
      </c>
      <c r="I108" s="38">
        <f t="shared" si="1"/>
        <v>4.7599360946769682</v>
      </c>
      <c r="J108" s="31">
        <v>107</v>
      </c>
      <c r="K108" s="4">
        <f>VLOOKUP(A108,'2019'!A:C,2,0)</f>
        <v>110</v>
      </c>
      <c r="L108" s="4">
        <f>K108-J108</f>
        <v>3</v>
      </c>
    </row>
    <row r="109" spans="1:12" x14ac:dyDescent="0.45">
      <c r="A109" s="51" t="s">
        <v>161</v>
      </c>
      <c r="B109" s="38">
        <f>VLOOKUP(A109,GDPcapita!A:H,8,0)</f>
        <v>0.16725506615161834</v>
      </c>
      <c r="C109" s="38">
        <f>VLOOKUP($A109,'Social support'!A:H,8,0)</f>
        <v>0.88171500097274702</v>
      </c>
      <c r="D109" s="38">
        <f>VLOOKUP($A109,Health!A:H,8,0)</f>
        <v>0.31201100140571469</v>
      </c>
      <c r="E109" s="38">
        <f>VLOOKUP($A109,Freedom!A:H,8,0)</f>
        <v>0.29332273928260832</v>
      </c>
      <c r="F109" s="38">
        <f>VLOOKUP($A109,Generosity!A:H,8,0)</f>
        <v>0.18891076910591131</v>
      </c>
      <c r="G109" s="38">
        <f>VLOOKUP($A109,Trust!A:H,8,0)</f>
        <v>7.5288589238169834E-2</v>
      </c>
      <c r="H109" s="38">
        <f>VLOOKUP($A109,'Dystopia '!A:H,8,0)</f>
        <v>2.7984196766357172</v>
      </c>
      <c r="I109" s="38">
        <f t="shared" si="1"/>
        <v>4.7169228427924867</v>
      </c>
      <c r="J109" s="31">
        <v>108</v>
      </c>
      <c r="K109" s="4">
        <f>VLOOKUP(A109,'2019'!A:C,2,0)</f>
        <v>114</v>
      </c>
      <c r="L109" s="4">
        <f>K109-J109</f>
        <v>6</v>
      </c>
    </row>
    <row r="110" spans="1:12" x14ac:dyDescent="0.45">
      <c r="A110" s="51" t="s">
        <v>127</v>
      </c>
      <c r="B110" s="38">
        <f>VLOOKUP(A110,GDPcapita!A:H,8,0)</f>
        <v>1.1255966213912956</v>
      </c>
      <c r="C110" s="38">
        <f>VLOOKUP($A110,'Social support'!A:H,8,0)</f>
        <v>0.94476524980544241</v>
      </c>
      <c r="D110" s="38">
        <f>VLOOKUP($A110,Health!A:H,8,0)</f>
        <v>0.7579146377067616</v>
      </c>
      <c r="E110" s="38">
        <f>VLOOKUP($A110,Freedom!A:H,8,0)</f>
        <v>0.38068852162265188</v>
      </c>
      <c r="F110" s="38">
        <f>VLOOKUP($A110,Generosity!A:H,8,0)</f>
        <v>0.27653458264923092</v>
      </c>
      <c r="G110" s="38">
        <f>VLOOKUP($A110,Trust!A:H,8,0)</f>
        <v>0.11226221469998166</v>
      </c>
      <c r="H110" s="38">
        <f>VLOOKUP($A110,'Dystopia '!A:H,8,0)</f>
        <v>1.0414699902038365</v>
      </c>
      <c r="I110" s="38">
        <f t="shared" si="1"/>
        <v>4.6392318180792005</v>
      </c>
      <c r="J110" s="31">
        <v>109</v>
      </c>
      <c r="K110" s="4">
        <f>VLOOKUP(A110,'2019'!A:C,2,0)</f>
        <v>117</v>
      </c>
      <c r="L110" s="4">
        <f>K110-J110</f>
        <v>8</v>
      </c>
    </row>
    <row r="111" spans="1:12" x14ac:dyDescent="0.45">
      <c r="A111" s="51" t="s">
        <v>147</v>
      </c>
      <c r="B111" s="38">
        <f>VLOOKUP(A111,GDPcapita!A:H,8,0)</f>
        <v>0.94487053284453992</v>
      </c>
      <c r="C111" s="38">
        <f>VLOOKUP($A111,'Social support'!A:H,8,0)</f>
        <v>0.76942598679349317</v>
      </c>
      <c r="D111" s="38">
        <f>VLOOKUP($A111,Health!A:H,8,0)</f>
        <v>0.69727039617156983</v>
      </c>
      <c r="E111" s="38">
        <f>VLOOKUP($A111,Freedom!A:H,8,0)</f>
        <v>0.33141300712203936</v>
      </c>
      <c r="F111" s="38">
        <f>VLOOKUP($A111,Generosity!A:H,8,0)</f>
        <v>1.0133763087509351E-2</v>
      </c>
      <c r="G111" s="38">
        <f>VLOOKUP($A111,Trust!A:H,8,0)</f>
        <v>0.12892332705497722</v>
      </c>
      <c r="H111" s="38">
        <f>VLOOKUP($A111,'Dystopia '!A:H,8,0)</f>
        <v>1.7239325611877412</v>
      </c>
      <c r="I111" s="38">
        <f t="shared" si="1"/>
        <v>4.60596957426187</v>
      </c>
      <c r="J111" s="31">
        <v>110</v>
      </c>
      <c r="K111" s="4">
        <f>VLOOKUP(A111,'2019'!A:C,2,0)</f>
        <v>119</v>
      </c>
      <c r="L111" s="4">
        <f>K111-J111</f>
        <v>9</v>
      </c>
    </row>
    <row r="112" spans="1:12" x14ac:dyDescent="0.45">
      <c r="A112" s="51" t="s">
        <v>166</v>
      </c>
      <c r="B112" s="38">
        <f>VLOOKUP(A112,GDPcapita!A:H,8,0)</f>
        <v>0.36761659747505071</v>
      </c>
      <c r="C112" s="38">
        <f>VLOOKUP($A112,'Social support'!A:H,8,0)</f>
        <v>0.88964517443084645</v>
      </c>
      <c r="D112" s="38">
        <f>VLOOKUP($A112,Health!A:H,8,0)</f>
        <v>0.12446294301605221</v>
      </c>
      <c r="E112" s="38">
        <f>VLOOKUP($A112,Freedom!A:H,8,0)</f>
        <v>0.15935740536594345</v>
      </c>
      <c r="F112" s="38">
        <f>VLOOKUP($A112,Generosity!A:H,8,0)</f>
        <v>0.2136267700948693</v>
      </c>
      <c r="G112" s="38">
        <f>VLOOKUP($A112,Trust!A:H,8,0)</f>
        <v>6.3373376453638386E-2</v>
      </c>
      <c r="H112" s="38">
        <f>VLOOKUP($A112,'Dystopia '!A:H,8,0)</f>
        <v>2.786526608184829</v>
      </c>
      <c r="I112" s="38">
        <f t="shared" si="1"/>
        <v>4.6046088750212295</v>
      </c>
      <c r="J112" s="31">
        <v>111</v>
      </c>
      <c r="K112" s="4">
        <f>VLOOKUP(A112,'2019'!A:C,2,0)</f>
        <v>132</v>
      </c>
      <c r="L112" s="4">
        <f>K112-J112</f>
        <v>21</v>
      </c>
    </row>
    <row r="113" spans="1:12" x14ac:dyDescent="0.45">
      <c r="A113" s="51" t="s">
        <v>155</v>
      </c>
      <c r="B113" s="38">
        <f>VLOOKUP(A113,GDPcapita!A:H,8,0)</f>
        <v>0.45264809876633194</v>
      </c>
      <c r="C113" s="38">
        <f>VLOOKUP($A113,'Social support'!A:H,8,0)</f>
        <v>1.2563576796417379</v>
      </c>
      <c r="D113" s="38">
        <f>VLOOKUP($A113,Health!A:H,8,0)</f>
        <v>0.25759413485145899</v>
      </c>
      <c r="E113" s="38">
        <f>VLOOKUP($A113,Freedom!A:H,8,0)</f>
        <v>0.32345074866104095</v>
      </c>
      <c r="F113" s="38">
        <f>VLOOKUP($A113,Generosity!A:H,8,0)</f>
        <v>0.13973183978652948</v>
      </c>
      <c r="G113" s="38">
        <f>VLOOKUP($A113,Trust!A:H,8,0)</f>
        <v>2.0122049310678847E-2</v>
      </c>
      <c r="H113" s="38">
        <f>VLOOKUP($A113,'Dystopia '!A:H,8,0)</f>
        <v>2.1463791912231329</v>
      </c>
      <c r="I113" s="38">
        <f t="shared" si="1"/>
        <v>4.5962837422409111</v>
      </c>
      <c r="J113" s="31">
        <v>112</v>
      </c>
      <c r="K113" s="4">
        <f>VLOOKUP(A113,'2019'!A:C,2,0)</f>
        <v>128</v>
      </c>
      <c r="L113" s="4">
        <f>K113-J113</f>
        <v>16</v>
      </c>
    </row>
    <row r="114" spans="1:12" x14ac:dyDescent="0.45">
      <c r="A114" s="51" t="s">
        <v>112</v>
      </c>
      <c r="B114" s="38">
        <f>VLOOKUP(A114,GDPcapita!A:H,8,0)</f>
        <v>0.96784055066299146</v>
      </c>
      <c r="C114" s="38">
        <f>VLOOKUP($A114,'Social support'!A:H,8,0)</f>
        <v>0.87573804957962409</v>
      </c>
      <c r="D114" s="38">
        <f>VLOOKUP($A114,Health!A:H,8,0)</f>
        <v>0.84212494932937432</v>
      </c>
      <c r="E114" s="38">
        <f>VLOOKUP($A114,Freedom!A:H,8,0)</f>
        <v>0.41740172696304256</v>
      </c>
      <c r="F114" s="38">
        <f>VLOOKUP($A114,Generosity!A:H,8,0)</f>
        <v>0.19477358885860241</v>
      </c>
      <c r="G114" s="38">
        <f>VLOOKUP($A114,Trust!A:H,8,0)</f>
        <v>3.0808431999673758E-3</v>
      </c>
      <c r="H114" s="38">
        <f>VLOOKUP($A114,'Dystopia '!A:H,8,0)</f>
        <v>1.2627963121490779</v>
      </c>
      <c r="I114" s="38">
        <f t="shared" si="1"/>
        <v>4.5637560207426802</v>
      </c>
      <c r="J114" s="31">
        <v>113</v>
      </c>
      <c r="K114" s="4">
        <f>VLOOKUP(A114,'2019'!A:C,2,0)</f>
        <v>107</v>
      </c>
      <c r="L114" s="4">
        <f>K114-J114</f>
        <v>-6</v>
      </c>
    </row>
    <row r="115" spans="1:12" x14ac:dyDescent="0.45">
      <c r="A115" s="51" t="s">
        <v>175</v>
      </c>
      <c r="B115" s="38">
        <f>VLOOKUP(A115,GDPcapita!A:H,8,0)</f>
        <v>0.29899394348144526</v>
      </c>
      <c r="C115" s="38">
        <f>VLOOKUP($A115,'Social support'!A:H,8,0)</f>
        <v>0.72499650609012178</v>
      </c>
      <c r="D115" s="38">
        <f>VLOOKUP($A115,Health!A:H,8,0)</f>
        <v>0.36533811372947156</v>
      </c>
      <c r="E115" s="38">
        <f>VLOOKUP($A115,Freedom!A:H,8,0)</f>
        <v>0.3469952277278896</v>
      </c>
      <c r="F115" s="38">
        <f>VLOOKUP($A115,Generosity!A:H,8,0)</f>
        <v>0.18166823014163924</v>
      </c>
      <c r="G115" s="38">
        <f>VLOOKUP($A115,Trust!A:H,8,0)</f>
        <v>7.7192003056051561E-2</v>
      </c>
      <c r="H115" s="38">
        <f>VLOOKUP($A115,'Dystopia '!A:H,8,0)</f>
        <v>2.5559018503723223</v>
      </c>
      <c r="I115" s="38">
        <f t="shared" si="1"/>
        <v>4.5510858745989413</v>
      </c>
      <c r="J115" s="31">
        <v>114</v>
      </c>
      <c r="K115" s="4">
        <f>VLOOKUP(A115,'2019'!A:C,2,0)</f>
        <v>139</v>
      </c>
      <c r="L115" s="4">
        <f>K115-J115</f>
        <v>25</v>
      </c>
    </row>
    <row r="116" spans="1:12" x14ac:dyDescent="0.45">
      <c r="A116" s="51" t="s">
        <v>142</v>
      </c>
      <c r="B116" s="38">
        <f>VLOOKUP(A116,GDPcapita!A:H,8,0)</f>
        <v>0.57004489242935108</v>
      </c>
      <c r="C116" s="38">
        <f>VLOOKUP($A116,'Social support'!A:H,8,0)</f>
        <v>1.0482461451110794</v>
      </c>
      <c r="D116" s="38">
        <f>VLOOKUP($A116,Health!A:H,8,0)</f>
        <v>0.5579106699352252</v>
      </c>
      <c r="E116" s="38">
        <f>VLOOKUP($A116,Freedom!A:H,8,0)</f>
        <v>0.47791675321006721</v>
      </c>
      <c r="F116" s="38">
        <f>VLOOKUP($A116,Generosity!A:H,8,0)</f>
        <v>0.40571806187247716</v>
      </c>
      <c r="G116" s="38">
        <f>VLOOKUP($A116,Trust!A:H,8,0)</f>
        <v>1.8144263843055342E-2</v>
      </c>
      <c r="H116" s="38">
        <f>VLOOKUP($A116,'Dystopia '!A:H,8,0)</f>
        <v>1.4689344397583</v>
      </c>
      <c r="I116" s="38">
        <f t="shared" si="1"/>
        <v>4.5469152261595553</v>
      </c>
      <c r="J116" s="31">
        <v>115</v>
      </c>
      <c r="K116" s="4">
        <f>VLOOKUP(A116,'2019'!A:C,2,0)</f>
        <v>121</v>
      </c>
      <c r="L116" s="4">
        <f>K116-J116</f>
        <v>6</v>
      </c>
    </row>
    <row r="117" spans="1:12" x14ac:dyDescent="0.45">
      <c r="A117" s="51" t="s">
        <v>167</v>
      </c>
      <c r="B117" s="38">
        <f>VLOOKUP(A117,GDPcapita!A:H,8,0)</f>
        <v>0.43282698601913694</v>
      </c>
      <c r="C117" s="38">
        <f>VLOOKUP($A117,'Social support'!A:H,8,0)</f>
        <v>1.0004589371299915</v>
      </c>
      <c r="D117" s="38">
        <f>VLOOKUP($A117,Health!A:H,8,0)</f>
        <v>0.32946082783699637</v>
      </c>
      <c r="E117" s="38">
        <f>VLOOKUP($A117,Freedom!A:H,8,0)</f>
        <v>0.35046450259399409</v>
      </c>
      <c r="F117" s="38">
        <f>VLOOKUP($A117,Generosity!A:H,8,0)</f>
        <v>0.18451501841735762</v>
      </c>
      <c r="G117" s="38">
        <f>VLOOKUP($A117,Trust!A:H,8,0)</f>
        <v>5.9517523543831885E-2</v>
      </c>
      <c r="H117" s="38">
        <f>VLOOKUP($A117,'Dystopia '!A:H,8,0)</f>
        <v>2.1771703794555748</v>
      </c>
      <c r="I117" s="38">
        <f t="shared" si="1"/>
        <v>4.5344141749968827</v>
      </c>
      <c r="J117" s="31">
        <v>116</v>
      </c>
      <c r="K117" s="4">
        <f>VLOOKUP(A117,'2019'!A:C,2,0)</f>
        <v>118</v>
      </c>
      <c r="L117" s="4">
        <f>K117-J117</f>
        <v>2</v>
      </c>
    </row>
    <row r="118" spans="1:12" x14ac:dyDescent="0.45">
      <c r="A118" s="51" t="s">
        <v>144</v>
      </c>
      <c r="B118" s="38">
        <f>VLOOKUP(A118,GDPcapita!A:H,8,0)</f>
        <v>0.87474934757232603</v>
      </c>
      <c r="C118" s="38">
        <f>VLOOKUP($A118,'Social support'!A:H,8,0)</f>
        <v>1.1671757441558839</v>
      </c>
      <c r="D118" s="38">
        <f>VLOOKUP($A118,Health!A:H,8,0)</f>
        <v>0.75646188519668556</v>
      </c>
      <c r="E118" s="38">
        <f>VLOOKUP($A118,Freedom!A:H,8,0)</f>
        <v>0.30263565347194543</v>
      </c>
      <c r="F118" s="38">
        <f>VLOOKUP($A118,Generosity!A:H,8,0)</f>
        <v>9.6161618365286472E-2</v>
      </c>
      <c r="G118" s="38">
        <f>VLOOKUP($A118,Trust!A:H,8,0)</f>
        <v>4.7141884300827983E-2</v>
      </c>
      <c r="H118" s="38">
        <f>VLOOKUP($A118,'Dystopia '!A:H,8,0)</f>
        <v>1.2765438313903701</v>
      </c>
      <c r="I118" s="38">
        <f t="shared" si="1"/>
        <v>4.5208699644533255</v>
      </c>
      <c r="J118" s="31">
        <v>117</v>
      </c>
      <c r="K118" s="4">
        <f>VLOOKUP(A118,'2019'!A:C,2,0)</f>
        <v>116</v>
      </c>
      <c r="L118" s="4">
        <f>K118-J118</f>
        <v>-1</v>
      </c>
    </row>
    <row r="119" spans="1:12" x14ac:dyDescent="0.45">
      <c r="A119" s="51" t="s">
        <v>149</v>
      </c>
      <c r="B119" s="38">
        <f>VLOOKUP(A119,GDPcapita!A:H,8,0)</f>
        <v>0.98875602887725478</v>
      </c>
      <c r="C119" s="38">
        <f>VLOOKUP($A119,'Social support'!A:H,8,0)</f>
        <v>1.4285922774048174</v>
      </c>
      <c r="D119" s="38">
        <f>VLOOKUP($A119,Health!A:H,8,0)</f>
        <v>0.78059516643905624</v>
      </c>
      <c r="E119" s="38">
        <f>VLOOKUP($A119,Freedom!A:H,8,0)</f>
        <v>0.51502165098571773</v>
      </c>
      <c r="F119" s="38">
        <f>VLOOKUP($A119,Generosity!A:H,8,0)</f>
        <v>0.27559671232604899</v>
      </c>
      <c r="G119" s="38">
        <f>VLOOKUP($A119,Trust!A:H,8,0)</f>
        <v>0</v>
      </c>
      <c r="H119" s="38">
        <f>VLOOKUP($A119,'Dystopia '!A:H,8,0)</f>
        <v>0.50926484957885521</v>
      </c>
      <c r="I119" s="38">
        <f t="shared" si="1"/>
        <v>4.4978266856117504</v>
      </c>
      <c r="J119" s="31">
        <v>118</v>
      </c>
      <c r="K119" s="4">
        <f>VLOOKUP(A119,'2019'!A:C,2,0)</f>
        <v>130</v>
      </c>
      <c r="L119" s="4">
        <f>K119-J119</f>
        <v>12</v>
      </c>
    </row>
    <row r="120" spans="1:12" x14ac:dyDescent="0.45">
      <c r="A120" s="51" t="s">
        <v>140</v>
      </c>
      <c r="B120" s="38">
        <f>VLOOKUP(A120,GDPcapita!A:H,8,0)</f>
        <v>0.24750318574332653</v>
      </c>
      <c r="C120" s="38">
        <f>VLOOKUP($A120,'Social support'!A:H,8,0)</f>
        <v>0.8310432089958173</v>
      </c>
      <c r="D120" s="38">
        <f>VLOOKUP($A120,Health!A:H,8,0)</f>
        <v>0.19471295077950401</v>
      </c>
      <c r="E120" s="38">
        <f>VLOOKUP($A120,Freedom!A:H,8,0)</f>
        <v>0.29439453819274775</v>
      </c>
      <c r="F120" s="38">
        <f>VLOOKUP($A120,Generosity!A:H,8,0)</f>
        <v>0.28506018028449631</v>
      </c>
      <c r="G120" s="38">
        <f>VLOOKUP($A120,Trust!A:H,8,0)</f>
        <v>1.7678035208220422E-2</v>
      </c>
      <c r="H120" s="38">
        <f>VLOOKUP($A120,'Dystopia '!A:H,8,0)</f>
        <v>2.6163539784545833</v>
      </c>
      <c r="I120" s="38">
        <f t="shared" si="1"/>
        <v>4.4867460776586956</v>
      </c>
      <c r="J120" s="31">
        <v>119</v>
      </c>
      <c r="K120" s="4">
        <f>VLOOKUP(A120,'2019'!A:C,2,0)</f>
        <v>129</v>
      </c>
      <c r="L120" s="4">
        <f>K120-J120</f>
        <v>10</v>
      </c>
    </row>
    <row r="121" spans="1:12" x14ac:dyDescent="0.45">
      <c r="A121" s="51" t="s">
        <v>141</v>
      </c>
      <c r="B121" s="38">
        <f>VLOOKUP(A121,GDPcapita!A:H,8,0)</f>
        <v>0.62117245774840768</v>
      </c>
      <c r="C121" s="38">
        <f>VLOOKUP($A121,'Social support'!A:H,8,0)</f>
        <v>1.3787321660766736</v>
      </c>
      <c r="D121" s="38">
        <f>VLOOKUP($A121,Health!A:H,8,0)</f>
        <v>0.42213485592841948</v>
      </c>
      <c r="E121" s="38">
        <f>VLOOKUP($A121,Freedom!A:H,8,0)</f>
        <v>2.6911608604905268E-2</v>
      </c>
      <c r="F121" s="38">
        <f>VLOOKUP($A121,Generosity!A:H,8,0)</f>
        <v>8.661900484084839E-2</v>
      </c>
      <c r="G121" s="38">
        <f>VLOOKUP($A121,Trust!A:H,8,0)</f>
        <v>5.1761400933266088E-2</v>
      </c>
      <c r="H121" s="38">
        <f>VLOOKUP($A121,'Dystopia '!A:H,8,0)</f>
        <v>1.8933054631500283</v>
      </c>
      <c r="I121" s="38">
        <f t="shared" si="1"/>
        <v>4.4806369572825488</v>
      </c>
      <c r="J121" s="31">
        <v>120</v>
      </c>
      <c r="K121" s="4">
        <f>VLOOKUP(A121,'2019'!A:C,2,0)</f>
        <v>122</v>
      </c>
      <c r="L121" s="4">
        <f>K121-J121</f>
        <v>2</v>
      </c>
    </row>
    <row r="122" spans="1:12" x14ac:dyDescent="0.45">
      <c r="A122" s="51" t="s">
        <v>146</v>
      </c>
      <c r="B122" s="38">
        <f>VLOOKUP(A122,GDPcapita!A:H,8,0)</f>
        <v>0.83987811008071844</v>
      </c>
      <c r="C122" s="38">
        <f>VLOOKUP($A122,'Social support'!A:H,8,0)</f>
        <v>1.402846188186686</v>
      </c>
      <c r="D122" s="38">
        <f>VLOOKUP($A122,Health!A:H,8,0)</f>
        <v>0.50514051374054247</v>
      </c>
      <c r="E122" s="38">
        <f>VLOOKUP($A122,Freedom!A:H,8,0)</f>
        <v>0.59413840698242382</v>
      </c>
      <c r="F122" s="38">
        <f>VLOOKUP($A122,Generosity!A:H,8,0)</f>
        <v>0.58082003219604594</v>
      </c>
      <c r="G122" s="38">
        <f>VLOOKUP($A122,Trust!A:H,8,0)</f>
        <v>0.10625624093341912</v>
      </c>
      <c r="H122" s="38">
        <f>VLOOKUP($A122,'Dystopia '!A:H,8,0)</f>
        <v>0.44848308067327025</v>
      </c>
      <c r="I122" s="38">
        <f t="shared" si="1"/>
        <v>4.4775625727931061</v>
      </c>
      <c r="J122" s="31">
        <v>121</v>
      </c>
      <c r="K122" s="4">
        <f>VLOOKUP(A122,'2019'!A:C,2,0)</f>
        <v>131</v>
      </c>
      <c r="L122" s="4">
        <f>K122-J122</f>
        <v>10</v>
      </c>
    </row>
    <row r="123" spans="1:12" x14ac:dyDescent="0.45">
      <c r="A123" s="51" t="s">
        <v>126</v>
      </c>
      <c r="B123" s="38">
        <f>VLOOKUP(A123,GDPcapita!A:H,8,0)</f>
        <v>0.61974759505844901</v>
      </c>
      <c r="C123" s="38">
        <f>VLOOKUP($A123,'Social support'!A:H,8,0)</f>
        <v>1.1172533481139908</v>
      </c>
      <c r="D123" s="38">
        <f>VLOOKUP($A123,Health!A:H,8,0)</f>
        <v>0.68090320671081628</v>
      </c>
      <c r="E123" s="38">
        <f>VLOOKUP($A123,Freedom!A:H,8,0)</f>
        <v>0.60421333188247672</v>
      </c>
      <c r="F123" s="38">
        <f>VLOOKUP($A123,Generosity!A:H,8,0)</f>
        <v>0.1462800704278937</v>
      </c>
      <c r="G123" s="38">
        <f>VLOOKUP($A123,Trust!A:H,8,0)</f>
        <v>0.14173557187747976</v>
      </c>
      <c r="H123" s="38">
        <f>VLOOKUP($A123,'Dystopia '!A:H,8,0)</f>
        <v>1.1563752324370853</v>
      </c>
      <c r="I123" s="38">
        <f t="shared" si="1"/>
        <v>4.4665083565081911</v>
      </c>
      <c r="J123" s="31">
        <v>122</v>
      </c>
      <c r="K123" s="4">
        <f>VLOOKUP(A123,'2019'!A:C,2,0)</f>
        <v>125</v>
      </c>
      <c r="L123" s="4">
        <f>K123-J123</f>
        <v>3</v>
      </c>
    </row>
    <row r="124" spans="1:12" x14ac:dyDescent="0.45">
      <c r="A124" s="51" t="s">
        <v>124</v>
      </c>
      <c r="B124" s="38">
        <f>VLOOKUP(A124,GDPcapita!A:H,8,0)</f>
        <v>0.93807716123962392</v>
      </c>
      <c r="C124" s="38">
        <f>VLOOKUP($A124,'Social support'!A:H,8,0)</f>
        <v>1.1417892919006647</v>
      </c>
      <c r="D124" s="38">
        <f>VLOOKUP($A124,Health!A:H,8,0)</f>
        <v>0.76489340980148768</v>
      </c>
      <c r="E124" s="38">
        <f>VLOOKUP($A124,Freedom!A:H,8,0)</f>
        <v>0.19841113791465759</v>
      </c>
      <c r="F124" s="38">
        <f>VLOOKUP($A124,Generosity!A:H,8,0)</f>
        <v>4.3244671439888194E-2</v>
      </c>
      <c r="G124" s="38">
        <f>VLOOKUP($A124,Trust!A:H,8,0)</f>
        <v>6.3476629764557035E-2</v>
      </c>
      <c r="H124" s="38">
        <f>VLOOKUP($A124,'Dystopia '!A:H,8,0)</f>
        <v>1.3074732319336135</v>
      </c>
      <c r="I124" s="38">
        <f t="shared" si="1"/>
        <v>4.4573655339944924</v>
      </c>
      <c r="J124" s="31">
        <v>123</v>
      </c>
      <c r="K124" s="4">
        <f>VLOOKUP(A124,'2019'!A:C,2,0)</f>
        <v>124</v>
      </c>
      <c r="L124" s="4">
        <f>K124-J124</f>
        <v>1</v>
      </c>
    </row>
    <row r="125" spans="1:12" x14ac:dyDescent="0.45">
      <c r="A125" s="51" t="s">
        <v>152</v>
      </c>
      <c r="B125" s="38">
        <f>VLOOKUP(A125,GDPcapita!A:H,8,0)</f>
        <v>0.92272536149978612</v>
      </c>
      <c r="C125" s="38">
        <f>VLOOKUP($A125,'Social support'!A:H,8,0)</f>
        <v>1.1945812784309453</v>
      </c>
      <c r="D125" s="38">
        <f>VLOOKUP($A125,Health!A:H,8,0)</f>
        <v>0.59677345174408103</v>
      </c>
      <c r="E125" s="38">
        <f>VLOOKUP($A125,Freedom!A:H,8,0)</f>
        <v>0.31722303092575288</v>
      </c>
      <c r="F125" s="38">
        <f>VLOOKUP($A125,Generosity!A:H,8,0)</f>
        <v>7.6969288557052096E-2</v>
      </c>
      <c r="G125" s="38">
        <f>VLOOKUP($A125,Trust!A:H,8,0)</f>
        <v>9.1974273095607906E-2</v>
      </c>
      <c r="H125" s="38">
        <f>VLOOKUP($A125,'Dystopia '!A:H,8,0)</f>
        <v>1.2286292147369409</v>
      </c>
      <c r="I125" s="38">
        <f t="shared" si="1"/>
        <v>4.4288758989901664</v>
      </c>
      <c r="J125" s="31">
        <v>124</v>
      </c>
      <c r="K125" s="4">
        <f>VLOOKUP(A125,'2019'!A:C,2,0)</f>
        <v>137</v>
      </c>
      <c r="L125" s="4">
        <f>K125-J125</f>
        <v>13</v>
      </c>
    </row>
    <row r="126" spans="1:12" x14ac:dyDescent="0.45">
      <c r="A126" s="51" t="s">
        <v>129</v>
      </c>
      <c r="B126" s="38">
        <f>VLOOKUP(A126,GDPcapita!A:H,8,0)</f>
        <v>1.0582720970916739</v>
      </c>
      <c r="C126" s="38">
        <f>VLOOKUP($A126,'Social support'!A:H,8,0)</f>
        <v>1.0784616395607145</v>
      </c>
      <c r="D126" s="38">
        <f>VLOOKUP($A126,Health!A:H,8,0)</f>
        <v>0.5354120939979552</v>
      </c>
      <c r="E126" s="38">
        <f>VLOOKUP($A126,Freedom!A:H,8,0)</f>
        <v>0.37765510653878209</v>
      </c>
      <c r="F126" s="38">
        <f>VLOOKUP($A126,Generosity!A:H,8,0)</f>
        <v>0.14700345280265736</v>
      </c>
      <c r="G126" s="38">
        <f>VLOOKUP($A126,Trust!A:H,8,0)</f>
        <v>6.5402150937565295E-2</v>
      </c>
      <c r="H126" s="38">
        <f>VLOOKUP($A126,'Dystopia '!A:H,8,0)</f>
        <v>1.1338844521789611</v>
      </c>
      <c r="I126" s="38">
        <f t="shared" si="1"/>
        <v>4.3960909931083094</v>
      </c>
      <c r="J126" s="31">
        <v>125</v>
      </c>
      <c r="K126" s="4">
        <f>VLOOKUP(A126,'2019'!A:C,2,0)</f>
        <v>126</v>
      </c>
      <c r="L126" s="4">
        <f>K126-J126</f>
        <v>1</v>
      </c>
    </row>
    <row r="127" spans="1:12" x14ac:dyDescent="0.45">
      <c r="A127" s="51" t="s">
        <v>158</v>
      </c>
      <c r="B127" s="38">
        <f>VLOOKUP(A127,GDPcapita!A:H,8,0)</f>
        <v>0.38375914306450198</v>
      </c>
      <c r="C127" s="38">
        <f>VLOOKUP($A127,'Social support'!A:H,8,0)</f>
        <v>1.0819885475616466</v>
      </c>
      <c r="D127" s="38">
        <f>VLOOKUP($A127,Health!A:H,8,0)</f>
        <v>0.36135752132511101</v>
      </c>
      <c r="E127" s="38">
        <f>VLOOKUP($A127,Freedom!A:H,8,0)</f>
        <v>0.37187619105720415</v>
      </c>
      <c r="F127" s="38">
        <f>VLOOKUP($A127,Generosity!A:H,8,0)</f>
        <v>0.27354721135521132</v>
      </c>
      <c r="G127" s="38">
        <f>VLOOKUP($A127,Trust!A:H,8,0)</f>
        <v>3.374394376754708E-2</v>
      </c>
      <c r="H127" s="38">
        <f>VLOOKUP($A127,'Dystopia '!A:H,8,0)</f>
        <v>1.8258925315093961</v>
      </c>
      <c r="I127" s="38">
        <f t="shared" si="1"/>
        <v>4.3321650896406183</v>
      </c>
      <c r="J127" s="31">
        <v>126</v>
      </c>
      <c r="K127" s="4">
        <f>VLOOKUP(A127,'2019'!A:C,2,0)</f>
        <v>136</v>
      </c>
      <c r="L127" s="4">
        <f>K127-J127</f>
        <v>10</v>
      </c>
    </row>
    <row r="128" spans="1:12" x14ac:dyDescent="0.45">
      <c r="A128" s="51" t="s">
        <v>139</v>
      </c>
      <c r="B128" s="38">
        <f>VLOOKUP(A128,GDPcapita!A:H,8,0)</f>
        <v>0.38507176909446628</v>
      </c>
      <c r="C128" s="38">
        <f>VLOOKUP($A128,'Social support'!A:H,8,0)</f>
        <v>1.1947778407516125</v>
      </c>
      <c r="D128" s="38">
        <f>VLOOKUP($A128,Health!A:H,8,0)</f>
        <v>0.48098394150924406</v>
      </c>
      <c r="E128" s="38">
        <f>VLOOKUP($A128,Freedom!A:H,8,0)</f>
        <v>0.37246554848861635</v>
      </c>
      <c r="F128" s="38">
        <f>VLOOKUP($A128,Generosity!A:H,8,0)</f>
        <v>0.22526014802932792</v>
      </c>
      <c r="G128" s="38">
        <f>VLOOKUP($A128,Trust!A:H,8,0)</f>
        <v>9.6377142773633295E-2</v>
      </c>
      <c r="H128" s="38">
        <f>VLOOKUP($A128,'Dystopia '!A:H,8,0)</f>
        <v>1.5581307464904626</v>
      </c>
      <c r="I128" s="38">
        <f t="shared" si="1"/>
        <v>4.313067137137363</v>
      </c>
      <c r="J128" s="31">
        <v>127</v>
      </c>
      <c r="K128" s="4">
        <f>VLOOKUP(A128,'2019'!A:C,2,0)</f>
        <v>134</v>
      </c>
      <c r="L128" s="4">
        <f>K128-J128</f>
        <v>7</v>
      </c>
    </row>
    <row r="129" spans="1:12" x14ac:dyDescent="0.45">
      <c r="A129" s="51" t="s">
        <v>137</v>
      </c>
      <c r="B129" s="38">
        <f>VLOOKUP(A129,GDPcapita!A:H,8,0)</f>
        <v>0.12245946976089073</v>
      </c>
      <c r="C129" s="38">
        <f>VLOOKUP($A129,'Social support'!A:H,8,0)</f>
        <v>1.2326486913146937</v>
      </c>
      <c r="D129" s="38">
        <f>VLOOKUP($A129,Health!A:H,8,0)</f>
        <v>0.36785740497207087</v>
      </c>
      <c r="E129" s="38">
        <f>VLOOKUP($A129,Freedom!A:H,8,0)</f>
        <v>0.31237026956367231</v>
      </c>
      <c r="F129" s="38">
        <f>VLOOKUP($A129,Generosity!A:H,8,0)</f>
        <v>0.21198016666317088</v>
      </c>
      <c r="G129" s="38">
        <f>VLOOKUP($A129,Trust!A:H,8,0)</f>
        <v>2.4490271298404309E-2</v>
      </c>
      <c r="H129" s="38">
        <f>VLOOKUP($A129,'Dystopia '!A:H,8,0)</f>
        <v>2.0331197316436374</v>
      </c>
      <c r="I129" s="38">
        <f t="shared" si="1"/>
        <v>4.3049260052165401</v>
      </c>
      <c r="J129" s="31">
        <v>128</v>
      </c>
      <c r="K129" s="4">
        <f>VLOOKUP(A129,'2019'!A:C,2,0)</f>
        <v>127</v>
      </c>
      <c r="L129" s="4">
        <f>K129-J129</f>
        <v>-1</v>
      </c>
    </row>
    <row r="130" spans="1:12" x14ac:dyDescent="0.45">
      <c r="A130" s="51" t="s">
        <v>183</v>
      </c>
      <c r="B130" s="38">
        <f>VLOOKUP(A130,GDPcapita!A:H,8,0)</f>
        <v>0.45335572515105582</v>
      </c>
      <c r="C130" s="38">
        <f>VLOOKUP($A130,'Social support'!A:H,8,0)</f>
        <v>0.86574562554937984</v>
      </c>
      <c r="D130" s="38">
        <f>VLOOKUP($A130,Health!A:H,8,0)</f>
        <v>0.3414162007751429</v>
      </c>
      <c r="E130" s="38">
        <f>VLOOKUP($A130,Freedom!A:H,8,0)</f>
        <v>7.3750487149238708E-2</v>
      </c>
      <c r="F130" s="38">
        <f>VLOOKUP($A130,Generosity!A:H,8,0)</f>
        <v>0.31771916337966388</v>
      </c>
      <c r="G130" s="38">
        <f>VLOOKUP($A130,Trust!A:H,8,0)</f>
        <v>0.12325970265960695</v>
      </c>
      <c r="H130" s="38">
        <f>VLOOKUP($A130,'Dystopia '!A:H,8,0)</f>
        <v>2.1221844769439713</v>
      </c>
      <c r="I130" s="38">
        <f t="shared" ref="I130:I149" si="2">SUM(B130:H130)</f>
        <v>4.2974313816080594</v>
      </c>
      <c r="J130" s="31">
        <v>129</v>
      </c>
      <c r="K130" s="4">
        <f>VLOOKUP(A130,'2019'!A:C,2,0)</f>
        <v>156</v>
      </c>
      <c r="L130" s="4">
        <f>K130-J130</f>
        <v>27</v>
      </c>
    </row>
    <row r="131" spans="1:12" x14ac:dyDescent="0.45">
      <c r="A131" s="51" t="s">
        <v>128</v>
      </c>
      <c r="B131" s="38">
        <f>VLOOKUP(A131,GDPcapita!A:H,8,0)</f>
        <v>0.82451538988113438</v>
      </c>
      <c r="C131" s="38">
        <f>VLOOKUP($A131,'Social support'!A:H,8,0)</f>
        <v>1.5148825136184598</v>
      </c>
      <c r="D131" s="38">
        <f>VLOOKUP($A131,Health!A:H,8,0)</f>
        <v>0.68269279042434761</v>
      </c>
      <c r="E131" s="38">
        <f>VLOOKUP($A131,Freedom!A:H,8,0)</f>
        <v>0.13514395514631161</v>
      </c>
      <c r="F131" s="38">
        <f>VLOOKUP($A131,Generosity!A:H,8,0)</f>
        <v>0.23418329262351989</v>
      </c>
      <c r="G131" s="38">
        <f>VLOOKUP($A131,Trust!A:H,8,0)</f>
        <v>0</v>
      </c>
      <c r="H131" s="38">
        <f>VLOOKUP($A131,'Dystopia '!A:H,8,0)</f>
        <v>0.65965046293638352</v>
      </c>
      <c r="I131" s="38">
        <f t="shared" si="2"/>
        <v>4.0510684046301568</v>
      </c>
      <c r="J131" s="31">
        <v>130</v>
      </c>
      <c r="K131" s="4">
        <f>VLOOKUP(A131,'2019'!A:C,2,0)</f>
        <v>133</v>
      </c>
      <c r="L131" s="4">
        <f>K131-J131</f>
        <v>3</v>
      </c>
    </row>
    <row r="132" spans="1:12" x14ac:dyDescent="0.45">
      <c r="A132" s="51" t="s">
        <v>134</v>
      </c>
      <c r="B132" s="38">
        <f>VLOOKUP(A132,GDPcapita!A:H,8,0)</f>
        <v>0.79091224962997586</v>
      </c>
      <c r="C132" s="38">
        <f>VLOOKUP($A132,'Social support'!A:H,8,0)</f>
        <v>0.95443151934816228</v>
      </c>
      <c r="D132" s="38">
        <f>VLOOKUP($A132,Health!A:H,8,0)</f>
        <v>0.5527785233669249</v>
      </c>
      <c r="E132" s="38">
        <f>VLOOKUP($A132,Freedom!A:H,8,0)</f>
        <v>0.56246840099908013</v>
      </c>
      <c r="F132" s="38">
        <f>VLOOKUP($A132,Generosity!A:H,8,0)</f>
        <v>0.1776856978921888</v>
      </c>
      <c r="G132" s="38">
        <f>VLOOKUP($A132,Trust!A:H,8,0)</f>
        <v>7.3949377051828691E-2</v>
      </c>
      <c r="H132" s="38">
        <f>VLOOKUP($A132,'Dystopia '!A:H,8,0)</f>
        <v>0.83793942338559191</v>
      </c>
      <c r="I132" s="38">
        <f t="shared" si="2"/>
        <v>3.9501651916737526</v>
      </c>
      <c r="J132" s="31">
        <v>131</v>
      </c>
      <c r="K132" s="4">
        <f>VLOOKUP(A132,'2019'!A:C,2,0)</f>
        <v>140</v>
      </c>
      <c r="L132" s="4">
        <f>K132-J132</f>
        <v>9</v>
      </c>
    </row>
    <row r="133" spans="1:12" x14ac:dyDescent="0.45">
      <c r="A133" s="51" t="s">
        <v>164</v>
      </c>
      <c r="B133" s="38">
        <f>VLOOKUP(A133,GDPcapita!A:H,8,0)</f>
        <v>0.30011173863410789</v>
      </c>
      <c r="C133" s="38">
        <f>VLOOKUP($A133,'Social support'!A:H,8,0)</f>
        <v>1.0560850744781476</v>
      </c>
      <c r="D133" s="38">
        <f>VLOOKUP($A133,Health!A:H,8,0)</f>
        <v>0.49605166176032611</v>
      </c>
      <c r="E133" s="38">
        <f>VLOOKUP($A133,Freedom!A:H,8,0)</f>
        <v>0.17631935308456426</v>
      </c>
      <c r="F133" s="38">
        <f>VLOOKUP($A133,Generosity!A:H,8,0)</f>
        <v>0.1616085060949326</v>
      </c>
      <c r="G133" s="38">
        <f>VLOOKUP($A133,Trust!A:H,8,0)</f>
        <v>1.6210395099164998E-2</v>
      </c>
      <c r="H133" s="38">
        <f>VLOOKUP($A133,'Dystopia '!A:H,8,0)</f>
        <v>1.7384475215911834</v>
      </c>
      <c r="I133" s="38">
        <f t="shared" si="2"/>
        <v>3.944834250742427</v>
      </c>
      <c r="J133" s="31">
        <v>132</v>
      </c>
      <c r="K133" s="4">
        <f>VLOOKUP(A133,'2019'!A:C,2,0)</f>
        <v>143</v>
      </c>
      <c r="L133" s="4">
        <f>K133-J133</f>
        <v>11</v>
      </c>
    </row>
    <row r="134" spans="1:12" x14ac:dyDescent="0.45">
      <c r="A134" s="51" t="s">
        <v>35</v>
      </c>
      <c r="B134" s="38">
        <f>VLOOKUP(A134,GDPcapita!A:H,8,0)</f>
        <v>0.96062324019622736</v>
      </c>
      <c r="C134" s="38">
        <f>VLOOKUP($A134,'Social support'!A:H,8,0)</f>
        <v>1.5566815189971805</v>
      </c>
      <c r="D134" s="38">
        <f>VLOOKUP($A134,Health!A:H,8,0)</f>
        <v>0.74581684540557802</v>
      </c>
      <c r="E134" s="38">
        <f>VLOOKUP($A134,Freedom!A:H,8,0)</f>
        <v>2.9020424648294352E-2</v>
      </c>
      <c r="F134" s="38">
        <f>VLOOKUP($A134,Generosity!A:H,8,0)</f>
        <v>6.0535925979137151E-2</v>
      </c>
      <c r="G134" s="38">
        <f>VLOOKUP($A134,Trust!A:H,8,0)</f>
        <v>2.797222459220805E-2</v>
      </c>
      <c r="H134" s="38">
        <f>VLOOKUP($A134,'Dystopia '!A:H,8,0)</f>
        <v>0.53140075169380907</v>
      </c>
      <c r="I134" s="38">
        <f t="shared" si="2"/>
        <v>3.9120509315124345</v>
      </c>
      <c r="J134" s="31">
        <v>133</v>
      </c>
      <c r="K134" s="4">
        <f>VLOOKUP(A134,'2019'!A:C,2,0)</f>
        <v>108</v>
      </c>
      <c r="L134" s="4">
        <f>K134-J134</f>
        <v>-25</v>
      </c>
    </row>
    <row r="135" spans="1:12" x14ac:dyDescent="0.45">
      <c r="A135" s="51" t="s">
        <v>102</v>
      </c>
      <c r="B135" s="38">
        <f>VLOOKUP(A135,GDPcapita!A:H,8,0)</f>
        <v>0.62132735585785781</v>
      </c>
      <c r="C135" s="38">
        <f>VLOOKUP($A135,'Social support'!A:H,8,0)</f>
        <v>1.1403294597549518</v>
      </c>
      <c r="D135" s="38">
        <f>VLOOKUP($A135,Health!A:H,8,0)</f>
        <v>0.39659817896460936</v>
      </c>
      <c r="E135" s="38">
        <f>VLOOKUP($A135,Freedom!A:H,8,0)</f>
        <v>0.45065069849967987</v>
      </c>
      <c r="F135" s="38">
        <f>VLOOKUP($A135,Generosity!A:H,8,0)</f>
        <v>0.26817302897644169</v>
      </c>
      <c r="G135" s="38">
        <f>VLOOKUP($A135,Trust!A:H,8,0)</f>
        <v>5.85047100300784E-2</v>
      </c>
      <c r="H135" s="38">
        <f>VLOOKUP($A135,'Dystopia '!A:H,8,0)</f>
        <v>0.95113009115607383</v>
      </c>
      <c r="I135" s="38">
        <f t="shared" si="2"/>
        <v>3.8867135232396928</v>
      </c>
      <c r="J135" s="31">
        <v>134</v>
      </c>
      <c r="K135" s="4">
        <f>VLOOKUP(A135,'2019'!A:C,2,0)</f>
        <v>138</v>
      </c>
      <c r="L135" s="4">
        <f>K135-J135</f>
        <v>4</v>
      </c>
    </row>
    <row r="136" spans="1:12" x14ac:dyDescent="0.45">
      <c r="A136" s="51" t="s">
        <v>114</v>
      </c>
      <c r="B136" s="38">
        <f>VLOOKUP(A136,GDPcapita!A:H,8,0)</f>
        <v>0.58122424938201789</v>
      </c>
      <c r="C136" s="38">
        <f>VLOOKUP($A136,'Social support'!A:H,8,0)</f>
        <v>1.3643070372467037</v>
      </c>
      <c r="D136" s="38">
        <f>VLOOKUP($A136,Health!A:H,8,0)</f>
        <v>0.14345200000000347</v>
      </c>
      <c r="E136" s="38">
        <f>VLOOKUP($A136,Freedom!A:H,8,0)</f>
        <v>0.44976425984573609</v>
      </c>
      <c r="F136" s="38">
        <f>VLOOKUP($A136,Generosity!A:H,8,0)</f>
        <v>0.10954745437908181</v>
      </c>
      <c r="G136" s="38">
        <f>VLOOKUP($A136,Trust!A:H,8,0)</f>
        <v>0.10420292800331232</v>
      </c>
      <c r="H136" s="38">
        <f>VLOOKUP($A136,'Dystopia '!A:H,8,0)</f>
        <v>1.0517390639037956</v>
      </c>
      <c r="I136" s="38">
        <f t="shared" si="2"/>
        <v>3.804236992760651</v>
      </c>
      <c r="J136" s="31">
        <v>135</v>
      </c>
      <c r="K136" s="4">
        <f>VLOOKUP(A136,'2019'!A:C,2,0)</f>
        <v>144</v>
      </c>
      <c r="L136" s="4">
        <f>K136-J136</f>
        <v>9</v>
      </c>
    </row>
    <row r="137" spans="1:12" x14ac:dyDescent="0.45">
      <c r="A137" s="51" t="s">
        <v>116</v>
      </c>
      <c r="B137" s="38">
        <f>VLOOKUP(A137,GDPcapita!A:H,8,0)</f>
        <v>0.66689399999999921</v>
      </c>
      <c r="C137" s="38">
        <f>VLOOKUP($A137,'Social support'!A:H,8,0)</f>
        <v>0.99081799999999021</v>
      </c>
      <c r="D137" s="38">
        <f>VLOOKUP($A137,Health!A:H,8,0)</f>
        <v>0.4033730000000002</v>
      </c>
      <c r="E137" s="38">
        <f>VLOOKUP($A137,Freedom!A:H,8,0)</f>
        <v>0.46006800000000014</v>
      </c>
      <c r="F137" s="38">
        <f>VLOOKUP($A137,Generosity!A:H,8,0)</f>
        <v>0.13660900000000709</v>
      </c>
      <c r="G137" s="38">
        <f>VLOOKUP($A137,Trust!A:H,8,0)</f>
        <v>7.8125000000014211E-2</v>
      </c>
      <c r="H137" s="38">
        <f>VLOOKUP($A137,'Dystopia '!A:H,8,0)</f>
        <v>1.06136699999999</v>
      </c>
      <c r="I137" s="38">
        <f t="shared" si="2"/>
        <v>3.797254000000001</v>
      </c>
      <c r="J137" s="31">
        <v>136</v>
      </c>
      <c r="K137" s="4">
        <f>VLOOKUP(A137,'2019'!A:C,2,0)</f>
        <v>105</v>
      </c>
      <c r="L137" s="4">
        <f>K137-J137</f>
        <v>-31</v>
      </c>
    </row>
    <row r="138" spans="1:12" x14ac:dyDescent="0.45">
      <c r="A138" s="51" t="s">
        <v>173</v>
      </c>
      <c r="B138" s="38">
        <f>VLOOKUP(A138,GDPcapita!A:H,8,0)</f>
        <v>0.65513162686919912</v>
      </c>
      <c r="C138" s="38">
        <f>VLOOKUP($A138,'Social support'!A:H,8,0)</f>
        <v>0.36779852145004277</v>
      </c>
      <c r="D138" s="38">
        <f>VLOOKUP($A138,Health!A:H,8,0)</f>
        <v>0.36984066847230679</v>
      </c>
      <c r="E138" s="38">
        <f>VLOOKUP($A138,Freedom!A:H,8,0)</f>
        <v>1.0598889250701404E-3</v>
      </c>
      <c r="F138" s="38">
        <f>VLOOKUP($A138,Generosity!A:H,8,0)</f>
        <v>0.34558374564742955</v>
      </c>
      <c r="G138" s="38">
        <f>VLOOKUP($A138,Trust!A:H,8,0)</f>
        <v>9.1048426107406044E-2</v>
      </c>
      <c r="H138" s="38">
        <f>VLOOKUP($A138,'Dystopia '!A:H,8,0)</f>
        <v>1.9250937010803</v>
      </c>
      <c r="I138" s="38">
        <f t="shared" si="2"/>
        <v>3.7555565785517544</v>
      </c>
      <c r="J138" s="31">
        <v>137</v>
      </c>
      <c r="K138" s="4">
        <f>VLOOKUP(A138,'2019'!A:C,2,0)</f>
        <v>149</v>
      </c>
      <c r="L138" s="4">
        <f>K138-J138</f>
        <v>12</v>
      </c>
    </row>
    <row r="139" spans="1:12" x14ac:dyDescent="0.45">
      <c r="A139" s="51" t="s">
        <v>174</v>
      </c>
      <c r="B139" s="38">
        <f>VLOOKUP(A139,GDPcapita!A:H,8,0)</f>
        <v>8.767351373338883E-2</v>
      </c>
      <c r="C139" s="38">
        <f>VLOOKUP($A139,'Social support'!A:H,8,0)</f>
        <v>0.60726871686935624</v>
      </c>
      <c r="D139" s="38">
        <f>VLOOKUP($A139,Health!A:H,8,0)</f>
        <v>0.30149115833663132</v>
      </c>
      <c r="E139" s="38">
        <f>VLOOKUP($A139,Freedom!A:H,8,0)</f>
        <v>0.16876015064001137</v>
      </c>
      <c r="F139" s="38">
        <f>VLOOKUP($A139,Generosity!A:H,8,0)</f>
        <v>0.16786003691959417</v>
      </c>
      <c r="G139" s="38">
        <f>VLOOKUP($A139,Trust!A:H,8,0)</f>
        <v>0.13829158900928551</v>
      </c>
      <c r="H139" s="38">
        <f>VLOOKUP($A139,'Dystopia '!A:H,8,0)</f>
        <v>2.1677928336029026</v>
      </c>
      <c r="I139" s="38">
        <f t="shared" si="2"/>
        <v>3.6391379991111701</v>
      </c>
      <c r="J139" s="31">
        <v>138</v>
      </c>
      <c r="K139" s="4">
        <f>VLOOKUP(A139,'2019'!A:C,2,0)</f>
        <v>145</v>
      </c>
      <c r="L139" s="4">
        <f>K139-J139</f>
        <v>7</v>
      </c>
    </row>
    <row r="140" spans="1:12" x14ac:dyDescent="0.45">
      <c r="A140" s="51" t="s">
        <v>171</v>
      </c>
      <c r="B140" s="38">
        <f>VLOOKUP(A140,GDPcapita!A:H,8,0)</f>
        <v>0.40527117864800033</v>
      </c>
      <c r="C140" s="38">
        <f>VLOOKUP($A140,'Social support'!A:H,8,0)</f>
        <v>0.83487540462875387</v>
      </c>
      <c r="D140" s="38">
        <f>VLOOKUP($A140,Health!A:H,8,0)</f>
        <v>0.55316396146201896</v>
      </c>
      <c r="E140" s="38">
        <f>VLOOKUP($A140,Freedom!A:H,8,0)</f>
        <v>0.58724477059936531</v>
      </c>
      <c r="F140" s="38">
        <f>VLOOKUP($A140,Generosity!A:H,8,0)</f>
        <v>0.18311820587348393</v>
      </c>
      <c r="G140" s="38">
        <f>VLOOKUP($A140,Trust!A:H,8,0)</f>
        <v>0.39752800277137723</v>
      </c>
      <c r="H140" s="38">
        <f>VLOOKUP($A140,'Dystopia '!A:H,8,0)</f>
        <v>0.58862524708557373</v>
      </c>
      <c r="I140" s="38">
        <f t="shared" si="2"/>
        <v>3.5498267710685734</v>
      </c>
      <c r="J140" s="31">
        <v>139</v>
      </c>
      <c r="K140" s="4">
        <f>VLOOKUP(A140,'2019'!A:C,2,0)</f>
        <v>152</v>
      </c>
      <c r="L140" s="4">
        <f>K140-J140</f>
        <v>13</v>
      </c>
    </row>
    <row r="141" spans="1:12" x14ac:dyDescent="0.45">
      <c r="A141" s="51" t="s">
        <v>145</v>
      </c>
      <c r="B141" s="38">
        <f>VLOOKUP(A141,GDPcapita!A:H,8,0)</f>
        <v>1.0588728308715822</v>
      </c>
      <c r="C141" s="38">
        <f>VLOOKUP($A141,'Social support'!A:H,8,0)</f>
        <v>1.2162689989166182</v>
      </c>
      <c r="D141" s="38">
        <f>VLOOKUP($A141,Health!A:H,8,0)</f>
        <v>0.65339510187530436</v>
      </c>
      <c r="E141" s="38">
        <f>VLOOKUP($A141,Freedom!A:H,8,0)</f>
        <v>0.50147026658630445</v>
      </c>
      <c r="F141" s="38">
        <f>VLOOKUP($A141,Generosity!A:H,8,0)</f>
        <v>8.256689643381776E-3</v>
      </c>
      <c r="G141" s="38">
        <f>VLOOKUP($A141,Trust!A:H,8,0)</f>
        <v>8.3395639816760792E-2</v>
      </c>
      <c r="H141" s="38">
        <f>VLOOKUP($A141,'Dystopia '!A:H,8,0)</f>
        <v>0</v>
      </c>
      <c r="I141" s="38">
        <f t="shared" si="2"/>
        <v>3.5216595277099518</v>
      </c>
      <c r="J141" s="31">
        <v>140</v>
      </c>
      <c r="K141" s="4">
        <f>VLOOKUP(A141,'2019'!A:C,2,0)</f>
        <v>148</v>
      </c>
      <c r="L141" s="4">
        <f>K141-J141</f>
        <v>8</v>
      </c>
    </row>
    <row r="142" spans="1:12" x14ac:dyDescent="0.45">
      <c r="A142" s="51" t="s">
        <v>133</v>
      </c>
      <c r="B142" s="38">
        <f>VLOOKUP(A142,GDPcapita!A:H,8,0)</f>
        <v>8.1022358609676992E-2</v>
      </c>
      <c r="C142" s="38">
        <f>VLOOKUP($A142,'Social support'!A:H,8,0)</f>
        <v>0.97479858732224045</v>
      </c>
      <c r="D142" s="38">
        <f>VLOOKUP($A142,Health!A:H,8,0)</f>
        <v>0.37391463935947655</v>
      </c>
      <c r="E142" s="38">
        <f>VLOOKUP($A142,Freedom!A:H,8,0)</f>
        <v>0.43220423648644157</v>
      </c>
      <c r="F142" s="38">
        <f>VLOOKUP($A142,Generosity!A:H,8,0)</f>
        <v>0.24040997705459688</v>
      </c>
      <c r="G142" s="38">
        <f>VLOOKUP($A142,Trust!A:H,8,0)</f>
        <v>1.986498143722315E-4</v>
      </c>
      <c r="H142" s="38">
        <f>VLOOKUP($A142,'Dystopia '!A:H,8,0)</f>
        <v>1.3557571922302145</v>
      </c>
      <c r="I142" s="38">
        <f t="shared" si="2"/>
        <v>3.4583056408770192</v>
      </c>
      <c r="J142" s="31">
        <v>141</v>
      </c>
      <c r="K142" s="4">
        <f>VLOOKUP(A142,'2019'!A:C,2,0)</f>
        <v>141</v>
      </c>
      <c r="L142" s="4">
        <f>K142-J142</f>
        <v>0</v>
      </c>
    </row>
    <row r="143" spans="1:12" x14ac:dyDescent="0.45">
      <c r="A143" s="51" t="s">
        <v>170</v>
      </c>
      <c r="B143" s="38">
        <f>VLOOKUP(A143,GDPcapita!A:H,8,0)</f>
        <v>0.36014044353485097</v>
      </c>
      <c r="C143" s="38">
        <f>VLOOKUP($A143,'Social support'!A:H,8,0)</f>
        <v>0.66623166527557487</v>
      </c>
      <c r="D143" s="38">
        <f>VLOOKUP($A143,Health!A:H,8,0)</f>
        <v>0.31376535576915643</v>
      </c>
      <c r="E143" s="38">
        <f>VLOOKUP($A143,Freedom!A:H,8,0)</f>
        <v>0</v>
      </c>
      <c r="F143" s="38">
        <f>VLOOKUP($A143,Generosity!A:H,8,0)</f>
        <v>0.13112218651581031</v>
      </c>
      <c r="G143" s="38">
        <f>VLOOKUP($A143,Trust!A:H,8,0)</f>
        <v>0</v>
      </c>
      <c r="H143" s="38">
        <f>VLOOKUP($A143,'Dystopia '!A:H,8,0)</f>
        <v>1.9843622363586491</v>
      </c>
      <c r="I143" s="38">
        <f t="shared" si="2"/>
        <v>3.4556218874540416</v>
      </c>
      <c r="J143" s="31">
        <v>142</v>
      </c>
      <c r="K143" s="4">
        <f>VLOOKUP(A143,'2019'!A:C,2,0)</f>
        <v>154</v>
      </c>
      <c r="L143" s="4">
        <f>K143-J143</f>
        <v>12</v>
      </c>
    </row>
    <row r="144" spans="1:12" x14ac:dyDescent="0.45">
      <c r="A144" s="51" t="s">
        <v>132</v>
      </c>
      <c r="B144" s="38">
        <f>VLOOKUP(A144,GDPcapita!A:H,8,0)</f>
        <v>0.40302830699348391</v>
      </c>
      <c r="C144" s="38">
        <f>VLOOKUP($A144,'Social support'!A:H,8,0)</f>
        <v>1.1702371816329986</v>
      </c>
      <c r="D144" s="38">
        <f>VLOOKUP($A144,Health!A:H,8,0)</f>
        <v>0.35990275077819689</v>
      </c>
      <c r="E144" s="38">
        <f>VLOOKUP($A144,Freedom!A:H,8,0)</f>
        <v>0.43020384140206147</v>
      </c>
      <c r="F144" s="38">
        <f>VLOOKUP($A144,Generosity!A:H,8,0)</f>
        <v>0.14009869875431047</v>
      </c>
      <c r="G144" s="38">
        <f>VLOOKUP($A144,Trust!A:H,8,0)</f>
        <v>8.895607628202562E-2</v>
      </c>
      <c r="H144" s="38">
        <f>VLOOKUP($A144,'Dystopia '!A:H,8,0)</f>
        <v>0.74526004945380464</v>
      </c>
      <c r="I144" s="38">
        <f t="shared" si="2"/>
        <v>3.3376869052968816</v>
      </c>
      <c r="J144" s="31">
        <v>143</v>
      </c>
      <c r="K144" s="4">
        <f>VLOOKUP(A144,'2019'!A:C,2,0)</f>
        <v>146</v>
      </c>
      <c r="L144" s="4">
        <f>K144-J144</f>
        <v>3</v>
      </c>
    </row>
    <row r="145" spans="1:12" x14ac:dyDescent="0.45">
      <c r="A145" s="51" t="s">
        <v>136</v>
      </c>
      <c r="B145" s="38">
        <f>VLOOKUP(A145,GDPcapita!A:H,8,0)</f>
        <v>0.34883305257416097</v>
      </c>
      <c r="C145" s="38">
        <f>VLOOKUP($A145,'Social support'!A:H,8,0)</f>
        <v>0.70872096438980492</v>
      </c>
      <c r="D145" s="38">
        <f>VLOOKUP($A145,Health!A:H,8,0)</f>
        <v>0.37628222600746142</v>
      </c>
      <c r="E145" s="38">
        <f>VLOOKUP($A145,Freedom!A:H,8,0)</f>
        <v>0</v>
      </c>
      <c r="F145" s="38">
        <f>VLOOKUP($A145,Generosity!A:H,8,0)</f>
        <v>0.42981675617790671</v>
      </c>
      <c r="G145" s="38">
        <f>VLOOKUP($A145,Trust!A:H,8,0)</f>
        <v>4.3316429905416953E-2</v>
      </c>
      <c r="H145" s="38">
        <f>VLOOKUP($A145,'Dystopia '!A:H,8,0)</f>
        <v>1.3947255269927723</v>
      </c>
      <c r="I145" s="38">
        <f t="shared" si="2"/>
        <v>3.3016949560475233</v>
      </c>
      <c r="J145" s="31">
        <v>144</v>
      </c>
      <c r="K145" s="4">
        <f>VLOOKUP(A145,'2019'!A:C,2,0)</f>
        <v>147</v>
      </c>
      <c r="L145" s="4">
        <f>K145-J145</f>
        <v>3</v>
      </c>
    </row>
    <row r="146" spans="1:12" x14ac:dyDescent="0.45">
      <c r="A146" s="51" t="s">
        <v>148</v>
      </c>
      <c r="B146" s="38">
        <f>VLOOKUP(A146,GDPcapita!A:H,8,0)</f>
        <v>0.2773634076595215</v>
      </c>
      <c r="C146" s="38">
        <f>VLOOKUP($A146,'Social support'!A:H,8,0)</f>
        <v>0.64177776628875449</v>
      </c>
      <c r="D146" s="38">
        <f>VLOOKUP($A146,Health!A:H,8,0)</f>
        <v>0.49240591667937395</v>
      </c>
      <c r="E146" s="38">
        <f>VLOOKUP($A146,Freedom!A:H,8,0)</f>
        <v>0.49963693075561721</v>
      </c>
      <c r="F146" s="38">
        <f>VLOOKUP($A146,Generosity!A:H,8,0)</f>
        <v>0.19675809395217669</v>
      </c>
      <c r="G146" s="38">
        <f>VLOOKUP($A146,Trust!A:H,8,0)</f>
        <v>6.6866330801488516E-2</v>
      </c>
      <c r="H146" s="38">
        <f>VLOOKUP($A146,'Dystopia '!A:H,8,0)</f>
        <v>1.04803423114015</v>
      </c>
      <c r="I146" s="38">
        <f t="shared" si="2"/>
        <v>3.2228426772770824</v>
      </c>
      <c r="J146" s="31">
        <v>145</v>
      </c>
      <c r="K146" s="4">
        <f>VLOOKUP(A146,'2019'!A:C,2,0)</f>
        <v>150</v>
      </c>
      <c r="L146" s="4">
        <f>K146-J146</f>
        <v>5</v>
      </c>
    </row>
    <row r="147" spans="1:12" x14ac:dyDescent="0.45">
      <c r="A147" s="51" t="s">
        <v>153</v>
      </c>
      <c r="B147" s="38">
        <f>VLOOKUP(A147,GDPcapita!A:H,8,0)</f>
        <v>0.29240168947220013</v>
      </c>
      <c r="C147" s="38">
        <f>VLOOKUP($A147,'Social support'!A:H,8,0)</f>
        <v>1.3341114493942428</v>
      </c>
      <c r="D147" s="38">
        <f>VLOOKUP($A147,Health!A:H,8,0)</f>
        <v>0.41261218313789172</v>
      </c>
      <c r="E147" s="38">
        <f>VLOOKUP($A147,Freedom!A:H,8,0)</f>
        <v>0.12113874442195538</v>
      </c>
      <c r="F147" s="38">
        <f>VLOOKUP($A147,Generosity!A:H,8,0)</f>
        <v>0.10630904183054035</v>
      </c>
      <c r="G147" s="38">
        <f>VLOOKUP($A147,Trust!A:H,8,0)</f>
        <v>6.3716484541177287E-2</v>
      </c>
      <c r="H147" s="38">
        <f>VLOOKUP($A147,'Dystopia '!A:H,8,0)</f>
        <v>0.79877312100217068</v>
      </c>
      <c r="I147" s="38">
        <f t="shared" si="2"/>
        <v>3.1290627138001783</v>
      </c>
      <c r="J147" s="31">
        <v>146</v>
      </c>
      <c r="K147" s="4">
        <f>VLOOKUP(A147,'2019'!A:C,2,0)</f>
        <v>151</v>
      </c>
      <c r="L147" s="4">
        <f>K147-J147</f>
        <v>5</v>
      </c>
    </row>
    <row r="148" spans="1:12" x14ac:dyDescent="0.45">
      <c r="A148" s="51" t="s">
        <v>165</v>
      </c>
      <c r="B148" s="38">
        <f>VLOOKUP(A148,GDPcapita!A:H,8,0)</f>
        <v>1.4000000000002899E-3</v>
      </c>
      <c r="C148" s="38">
        <f>VLOOKUP($A148,'Social support'!A:H,8,0)</f>
        <v>0</v>
      </c>
      <c r="D148" s="38">
        <f>VLOOKUP($A148,Health!A:H,8,0)</f>
        <v>6.5958537180065946E-2</v>
      </c>
      <c r="E148" s="38">
        <f>VLOOKUP($A148,Freedom!A:H,8,0)</f>
        <v>0.19115240910911524</v>
      </c>
      <c r="F148" s="38">
        <f>VLOOKUP($A148,Generosity!A:H,8,0)</f>
        <v>0.25783529749870127</v>
      </c>
      <c r="G148" s="38">
        <f>VLOOKUP($A148,Trust!A:H,8,0)</f>
        <v>2.5157015222548651E-2</v>
      </c>
      <c r="H148" s="38">
        <f>VLOOKUP($A148,'Dystopia '!A:H,8,0)</f>
        <v>2.552880950622523</v>
      </c>
      <c r="I148" s="38">
        <f t="shared" si="2"/>
        <v>3.0943842096329544</v>
      </c>
      <c r="J148" s="31">
        <v>147</v>
      </c>
      <c r="K148" s="4">
        <f>VLOOKUP(A148,'2019'!A:C,2,0)</f>
        <v>155</v>
      </c>
      <c r="L148" s="4">
        <f>K148-J148</f>
        <v>8</v>
      </c>
    </row>
    <row r="149" spans="1:12" ht="15.75" thickBot="1" x14ac:dyDescent="0.5">
      <c r="A149" s="55" t="s">
        <v>163</v>
      </c>
      <c r="B149" s="56">
        <f>VLOOKUP(A149,GDPcapita!A:H,8,0)</f>
        <v>0.54929217523574891</v>
      </c>
      <c r="C149" s="56">
        <f>VLOOKUP($A149,'Social support'!A:H,8,0)</f>
        <v>0.93320296066284225</v>
      </c>
      <c r="D149" s="56">
        <f>VLOOKUP($A149,Health!A:H,8,0)</f>
        <v>0.47404185689926237</v>
      </c>
      <c r="E149" s="56">
        <f>VLOOKUP($A149,Freedom!A:H,8,0)</f>
        <v>0.48883155553626523</v>
      </c>
      <c r="F149" s="56">
        <f>VLOOKUP($A149,Generosity!A:H,8,0)</f>
        <v>0.28404427234458751</v>
      </c>
      <c r="G149" s="56">
        <f>VLOOKUP($A149,Trust!A:H,8,0)</f>
        <v>0.12484702135562831</v>
      </c>
      <c r="H149" s="56">
        <f>VLOOKUP($A149,'Dystopia '!A:H,8,0)</f>
        <v>0.22144109329224193</v>
      </c>
      <c r="I149" s="56">
        <f t="shared" si="2"/>
        <v>3.0757009353265765</v>
      </c>
      <c r="J149" s="43">
        <v>148</v>
      </c>
      <c r="K149" s="44">
        <f>VLOOKUP(A149,'2019'!A:C,2,0)</f>
        <v>153</v>
      </c>
      <c r="L149" s="44">
        <f>K149-J149</f>
        <v>5</v>
      </c>
    </row>
  </sheetData>
  <conditionalFormatting sqref="L2:L149">
    <cfRule type="iconSet" priority="1">
      <iconSet iconSet="3Arrows">
        <cfvo type="percent" val="0"/>
        <cfvo type="num" val="0"/>
        <cfvo type="num" val="1"/>
      </iconSet>
    </cfRule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M128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A1DAD-0B74-43DF-8A3C-16FA36C368D0}">
  <dimension ref="A1:J152"/>
  <sheetViews>
    <sheetView tabSelected="1" workbookViewId="0">
      <selection activeCell="L13" sqref="L13"/>
    </sheetView>
  </sheetViews>
  <sheetFormatPr defaultRowHeight="14.25" x14ac:dyDescent="0.45"/>
  <cols>
    <col min="1" max="1" width="12.9296875" style="19" bestFit="1" customWidth="1"/>
    <col min="2" max="2" width="9.1328125" style="19" customWidth="1"/>
    <col min="3" max="16384" width="9.06640625" style="19"/>
  </cols>
  <sheetData>
    <row r="1" spans="1:10" ht="15.4" x14ac:dyDescent="0.45">
      <c r="A1" s="18" t="s">
        <v>238</v>
      </c>
      <c r="B1" s="18"/>
      <c r="C1" s="18"/>
      <c r="D1" s="18" t="s">
        <v>239</v>
      </c>
      <c r="E1" s="18"/>
      <c r="F1" s="18"/>
      <c r="G1" s="18"/>
      <c r="H1" s="18"/>
      <c r="I1" s="18"/>
      <c r="J1" s="18"/>
    </row>
    <row r="2" spans="1:10" ht="15.4" x14ac:dyDescent="0.4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5">
      <c r="A3" s="60" t="s">
        <v>240</v>
      </c>
      <c r="B3" s="60" t="s">
        <v>241</v>
      </c>
      <c r="C3" s="18"/>
      <c r="D3" s="60" t="s">
        <v>240</v>
      </c>
      <c r="E3" s="60" t="s">
        <v>241</v>
      </c>
      <c r="F3" s="18"/>
      <c r="G3" s="18"/>
      <c r="H3" s="18"/>
      <c r="I3" s="18"/>
      <c r="J3" s="18"/>
    </row>
    <row r="4" spans="1:10" ht="15.4" x14ac:dyDescent="0.45">
      <c r="A4" s="46">
        <v>2015</v>
      </c>
      <c r="B4" s="46">
        <v>31</v>
      </c>
      <c r="C4" s="18"/>
      <c r="D4" s="46">
        <v>2015</v>
      </c>
      <c r="E4" s="46">
        <v>100</v>
      </c>
      <c r="F4" s="18"/>
      <c r="G4" s="18"/>
      <c r="H4" s="18"/>
      <c r="I4" s="18"/>
      <c r="J4" s="18"/>
    </row>
    <row r="5" spans="1:10" ht="15.4" x14ac:dyDescent="0.45">
      <c r="A5" s="46">
        <v>2016</v>
      </c>
      <c r="B5" s="46">
        <v>27</v>
      </c>
      <c r="C5" s="18"/>
      <c r="D5" s="46">
        <v>2016</v>
      </c>
      <c r="E5" s="46">
        <v>101</v>
      </c>
      <c r="F5" s="18"/>
      <c r="G5" s="18"/>
      <c r="H5" s="18"/>
      <c r="I5" s="18"/>
      <c r="J5" s="18"/>
    </row>
    <row r="6" spans="1:10" ht="15.4" x14ac:dyDescent="0.45">
      <c r="A6" s="46">
        <v>2017</v>
      </c>
      <c r="B6" s="46">
        <v>23</v>
      </c>
      <c r="C6" s="18"/>
      <c r="D6" s="46">
        <v>2017</v>
      </c>
      <c r="E6" s="46">
        <v>100</v>
      </c>
      <c r="F6" s="18"/>
      <c r="G6" s="18"/>
      <c r="H6" s="18"/>
      <c r="I6" s="18"/>
      <c r="J6" s="18"/>
    </row>
    <row r="7" spans="1:10" ht="15.4" x14ac:dyDescent="0.45">
      <c r="A7" s="46">
        <v>2018</v>
      </c>
      <c r="B7" s="46">
        <v>21</v>
      </c>
      <c r="C7" s="18"/>
      <c r="D7" s="46">
        <v>2018</v>
      </c>
      <c r="E7" s="46">
        <v>94</v>
      </c>
      <c r="F7" s="18"/>
      <c r="G7" s="18"/>
      <c r="H7" s="18"/>
      <c r="I7" s="18"/>
      <c r="J7" s="18"/>
    </row>
    <row r="8" spans="1:10" ht="15.4" x14ac:dyDescent="0.45">
      <c r="A8" s="46">
        <v>2019</v>
      </c>
      <c r="B8" s="46">
        <v>20</v>
      </c>
      <c r="C8" s="18"/>
      <c r="D8" s="46">
        <v>2019</v>
      </c>
      <c r="E8" s="46">
        <v>83</v>
      </c>
      <c r="F8" s="18"/>
      <c r="G8" s="18"/>
      <c r="H8" s="18"/>
      <c r="I8" s="18"/>
      <c r="J8" s="18"/>
    </row>
    <row r="9" spans="1:10" ht="15.75" thickBot="1" x14ac:dyDescent="0.5">
      <c r="A9" s="50">
        <v>2020</v>
      </c>
      <c r="B9" s="50">
        <v>20</v>
      </c>
      <c r="C9" s="18"/>
      <c r="D9" s="50">
        <v>2020</v>
      </c>
      <c r="E9" s="50">
        <v>83</v>
      </c>
      <c r="F9" s="18"/>
      <c r="G9" s="18"/>
      <c r="H9" s="18"/>
      <c r="I9" s="18"/>
      <c r="J9" s="18"/>
    </row>
    <row r="10" spans="1:10" ht="15.4" x14ac:dyDescent="0.45">
      <c r="A10" s="18"/>
      <c r="B10" s="18"/>
      <c r="C10" s="18"/>
      <c r="D10" s="18"/>
      <c r="E10" s="18"/>
      <c r="F10" s="18"/>
      <c r="G10" s="18"/>
      <c r="H10" s="18"/>
      <c r="I10" s="18"/>
      <c r="J10" s="18"/>
    </row>
    <row r="11" spans="1:10" ht="15.4" x14ac:dyDescent="0.45">
      <c r="A11" s="18"/>
      <c r="B11" s="18"/>
      <c r="C11" s="18"/>
      <c r="D11" s="18"/>
      <c r="E11" s="18"/>
      <c r="F11" s="18"/>
      <c r="G11" s="18"/>
      <c r="H11" s="18"/>
      <c r="I11" s="18"/>
      <c r="J11" s="18"/>
    </row>
    <row r="12" spans="1:10" ht="15.4" x14ac:dyDescent="0.45">
      <c r="A12" s="18"/>
      <c r="B12" s="18"/>
      <c r="C12" s="18"/>
      <c r="D12" s="18"/>
      <c r="E12" s="18"/>
      <c r="F12" s="18"/>
      <c r="G12" s="18"/>
      <c r="H12" s="18"/>
      <c r="I12" s="18"/>
      <c r="J12" s="18"/>
    </row>
    <row r="13" spans="1:10" ht="15.4" x14ac:dyDescent="0.45">
      <c r="A13" s="18"/>
      <c r="B13" s="18"/>
      <c r="C13" s="18"/>
      <c r="D13" s="18"/>
      <c r="E13" s="18"/>
      <c r="F13" s="18"/>
      <c r="G13" s="18"/>
      <c r="H13" s="18"/>
      <c r="I13" s="18"/>
      <c r="J13" s="18"/>
    </row>
    <row r="14" spans="1:10" ht="15.4" x14ac:dyDescent="0.45">
      <c r="A14" s="18"/>
      <c r="B14" s="18"/>
      <c r="C14" s="18"/>
      <c r="D14" s="18"/>
      <c r="E14" s="18"/>
      <c r="F14" s="18"/>
      <c r="G14" s="18"/>
      <c r="H14" s="18"/>
      <c r="I14" s="18"/>
      <c r="J14" s="18"/>
    </row>
    <row r="15" spans="1:10" ht="15.4" x14ac:dyDescent="0.45">
      <c r="A15" s="18"/>
      <c r="B15" s="18"/>
      <c r="C15" s="18"/>
      <c r="D15" s="18"/>
      <c r="E15" s="18"/>
      <c r="F15" s="18"/>
      <c r="G15" s="18"/>
      <c r="H15" s="18"/>
      <c r="I15" s="18"/>
      <c r="J15" s="18"/>
    </row>
    <row r="16" spans="1:10" ht="15.4" x14ac:dyDescent="0.45">
      <c r="A16" s="18"/>
      <c r="B16" s="18"/>
      <c r="C16" s="18"/>
      <c r="D16" s="18"/>
      <c r="E16" s="18"/>
      <c r="F16" s="18"/>
      <c r="G16" s="18"/>
      <c r="H16" s="18"/>
      <c r="I16" s="18"/>
      <c r="J16" s="18"/>
    </row>
    <row r="17" spans="1:10" ht="15.4" x14ac:dyDescent="0.45">
      <c r="A17" s="18"/>
      <c r="B17" s="18"/>
      <c r="C17" s="18"/>
      <c r="D17" s="18"/>
      <c r="E17" s="18"/>
      <c r="F17" s="18"/>
      <c r="G17" s="18"/>
      <c r="H17" s="18"/>
      <c r="I17" s="18"/>
      <c r="J17" s="18"/>
    </row>
    <row r="18" spans="1:10" ht="15.4" x14ac:dyDescent="0.45">
      <c r="A18" s="18"/>
      <c r="B18" s="18"/>
      <c r="C18" s="18"/>
      <c r="D18" s="18"/>
      <c r="E18" s="18"/>
      <c r="F18" s="18"/>
      <c r="G18" s="18"/>
      <c r="H18" s="18"/>
      <c r="I18" s="18"/>
      <c r="J18" s="18"/>
    </row>
    <row r="19" spans="1:10" ht="15.4" x14ac:dyDescent="0.45">
      <c r="A19" s="18"/>
      <c r="B19" s="18"/>
      <c r="C19" s="18"/>
      <c r="D19" s="18"/>
      <c r="E19" s="18"/>
      <c r="F19" s="18"/>
      <c r="G19" s="18"/>
      <c r="H19" s="18"/>
      <c r="I19" s="18"/>
      <c r="J19" s="18"/>
    </row>
    <row r="20" spans="1:10" ht="15.4" x14ac:dyDescent="0.45">
      <c r="A20" s="18"/>
      <c r="B20" s="18"/>
      <c r="C20" s="18"/>
      <c r="D20" s="18"/>
      <c r="E20" s="18"/>
      <c r="F20" s="18"/>
      <c r="G20" s="18"/>
      <c r="H20" s="18"/>
      <c r="I20" s="18"/>
      <c r="J20" s="18"/>
    </row>
    <row r="21" spans="1:10" ht="15.4" x14ac:dyDescent="0.45">
      <c r="A21" s="18"/>
      <c r="B21" s="18"/>
      <c r="C21" s="18"/>
      <c r="D21" s="18"/>
      <c r="E21" s="18"/>
      <c r="F21" s="18"/>
      <c r="G21" s="18"/>
      <c r="H21" s="18"/>
      <c r="I21" s="18"/>
      <c r="J21" s="18"/>
    </row>
    <row r="22" spans="1:10" ht="15.4" x14ac:dyDescent="0.45">
      <c r="A22" s="18"/>
      <c r="B22" s="18"/>
      <c r="C22" s="18"/>
      <c r="D22" s="18"/>
      <c r="E22" s="18"/>
      <c r="F22" s="18"/>
      <c r="G22" s="18"/>
      <c r="H22" s="18"/>
      <c r="I22" s="18"/>
      <c r="J22" s="18"/>
    </row>
    <row r="23" spans="1:10" ht="15.4" x14ac:dyDescent="0.45">
      <c r="A23" s="18"/>
      <c r="B23" s="18"/>
      <c r="C23" s="18"/>
      <c r="D23" s="18"/>
      <c r="E23" s="18"/>
      <c r="F23" s="18"/>
      <c r="G23" s="18"/>
      <c r="H23" s="18"/>
      <c r="I23" s="18"/>
      <c r="J23" s="18"/>
    </row>
    <row r="24" spans="1:10" ht="15.4" x14ac:dyDescent="0.45">
      <c r="A24" s="18"/>
      <c r="B24" s="18"/>
      <c r="C24" s="18"/>
      <c r="D24" s="18"/>
      <c r="E24" s="18"/>
      <c r="F24" s="18"/>
      <c r="G24" s="18"/>
      <c r="H24" s="18"/>
      <c r="I24" s="18"/>
      <c r="J24" s="18"/>
    </row>
    <row r="25" spans="1:10" ht="15.4" x14ac:dyDescent="0.45">
      <c r="A25" s="18"/>
      <c r="B25" s="18"/>
      <c r="C25" s="18"/>
      <c r="D25" s="18"/>
      <c r="E25" s="18"/>
      <c r="F25" s="18"/>
      <c r="G25" s="18"/>
      <c r="H25" s="18"/>
      <c r="I25" s="18"/>
      <c r="J25" s="18"/>
    </row>
    <row r="26" spans="1:10" ht="15.4" x14ac:dyDescent="0.45">
      <c r="A26" s="18"/>
      <c r="B26" s="18"/>
      <c r="C26" s="18"/>
      <c r="D26" s="18"/>
      <c r="E26" s="18"/>
      <c r="F26" s="18"/>
      <c r="G26" s="18"/>
      <c r="H26" s="18"/>
      <c r="I26" s="18"/>
      <c r="J26" s="18"/>
    </row>
    <row r="27" spans="1:10" ht="15.4" x14ac:dyDescent="0.45">
      <c r="A27" s="18"/>
      <c r="B27" s="18"/>
      <c r="C27" s="18"/>
      <c r="D27" s="18"/>
      <c r="E27" s="18"/>
      <c r="F27" s="18"/>
      <c r="G27" s="18"/>
      <c r="H27" s="18"/>
      <c r="I27" s="18"/>
      <c r="J27" s="18"/>
    </row>
    <row r="28" spans="1:10" ht="15.4" x14ac:dyDescent="0.45">
      <c r="A28" s="18"/>
      <c r="B28" s="18"/>
      <c r="C28" s="18"/>
      <c r="D28" s="18"/>
      <c r="E28" s="18"/>
      <c r="F28" s="18"/>
      <c r="G28" s="18"/>
      <c r="H28" s="18"/>
      <c r="I28" s="18"/>
      <c r="J28" s="18"/>
    </row>
    <row r="29" spans="1:10" ht="15.4" x14ac:dyDescent="0.45">
      <c r="A29" s="18"/>
      <c r="B29" s="18"/>
      <c r="C29" s="18"/>
      <c r="D29" s="18"/>
      <c r="E29" s="18"/>
      <c r="F29" s="18"/>
      <c r="G29" s="18"/>
      <c r="H29" s="18"/>
      <c r="I29" s="18"/>
      <c r="J29" s="18"/>
    </row>
    <row r="30" spans="1:10" ht="15.4" x14ac:dyDescent="0.45">
      <c r="A30" s="18"/>
      <c r="B30" s="18"/>
      <c r="C30" s="18"/>
      <c r="D30" s="18"/>
      <c r="E30" s="18"/>
      <c r="F30" s="18"/>
      <c r="G30" s="18"/>
      <c r="H30" s="18"/>
      <c r="I30" s="18"/>
      <c r="J30" s="18"/>
    </row>
    <row r="31" spans="1:10" ht="15.4" x14ac:dyDescent="0.45">
      <c r="A31" s="18"/>
      <c r="B31" s="18"/>
      <c r="C31" s="18"/>
      <c r="D31" s="18"/>
      <c r="E31" s="18"/>
      <c r="F31" s="18"/>
      <c r="G31" s="18"/>
      <c r="H31" s="18"/>
      <c r="I31" s="18"/>
      <c r="J31" s="18"/>
    </row>
    <row r="32" spans="1:10" ht="15.4" x14ac:dyDescent="0.45">
      <c r="A32" s="18"/>
      <c r="B32" s="18"/>
      <c r="C32" s="18"/>
      <c r="D32" s="18"/>
      <c r="E32" s="18"/>
      <c r="F32" s="18"/>
      <c r="G32" s="18"/>
      <c r="H32" s="18"/>
      <c r="I32" s="18"/>
      <c r="J32" s="18"/>
    </row>
    <row r="33" spans="1:10" ht="15.4" x14ac:dyDescent="0.45">
      <c r="A33" s="18"/>
      <c r="B33" s="18"/>
      <c r="C33" s="18"/>
      <c r="D33" s="18"/>
      <c r="E33" s="18"/>
      <c r="F33" s="18"/>
      <c r="G33" s="18"/>
      <c r="H33" s="18"/>
      <c r="I33" s="18"/>
      <c r="J33" s="18"/>
    </row>
    <row r="34" spans="1:10" ht="15.4" x14ac:dyDescent="0.45">
      <c r="A34" s="18"/>
      <c r="B34" s="18"/>
      <c r="C34" s="18"/>
      <c r="D34" s="18"/>
      <c r="E34" s="18"/>
      <c r="F34" s="18"/>
      <c r="G34" s="18"/>
      <c r="H34" s="18"/>
      <c r="I34" s="18"/>
      <c r="J34" s="18"/>
    </row>
    <row r="35" spans="1:10" ht="15.4" x14ac:dyDescent="0.45">
      <c r="A35" s="18"/>
      <c r="B35" s="18"/>
      <c r="C35" s="18"/>
      <c r="D35" s="18"/>
      <c r="E35" s="18"/>
      <c r="F35" s="18"/>
      <c r="G35" s="18"/>
      <c r="H35" s="18"/>
      <c r="I35" s="18"/>
      <c r="J35" s="18"/>
    </row>
    <row r="36" spans="1:10" ht="15.4" x14ac:dyDescent="0.45">
      <c r="A36" s="18"/>
      <c r="B36" s="18"/>
      <c r="C36" s="18"/>
      <c r="D36" s="18"/>
      <c r="E36" s="18"/>
      <c r="F36" s="18"/>
      <c r="G36" s="18"/>
      <c r="H36" s="18"/>
      <c r="I36" s="18"/>
      <c r="J36" s="18"/>
    </row>
    <row r="37" spans="1:10" ht="15.4" x14ac:dyDescent="0.45">
      <c r="A37" s="18"/>
      <c r="B37" s="18"/>
      <c r="C37" s="18"/>
      <c r="D37" s="18"/>
      <c r="E37" s="18"/>
      <c r="F37" s="18"/>
      <c r="G37" s="18"/>
      <c r="H37" s="18"/>
      <c r="I37" s="18"/>
      <c r="J37" s="18"/>
    </row>
    <row r="38" spans="1:10" ht="15.4" x14ac:dyDescent="0.45">
      <c r="A38" s="18"/>
      <c r="B38" s="18"/>
      <c r="C38" s="18"/>
      <c r="D38" s="18"/>
      <c r="E38" s="18"/>
      <c r="F38" s="18"/>
      <c r="G38" s="18"/>
      <c r="H38" s="18"/>
      <c r="I38" s="18"/>
      <c r="J38" s="18"/>
    </row>
    <row r="39" spans="1:10" ht="15.4" x14ac:dyDescent="0.45">
      <c r="A39" s="18"/>
      <c r="B39" s="18"/>
      <c r="C39" s="18"/>
      <c r="D39" s="18"/>
      <c r="E39" s="18"/>
      <c r="F39" s="18"/>
      <c r="G39" s="18"/>
      <c r="H39" s="18"/>
      <c r="I39" s="18"/>
      <c r="J39" s="18"/>
    </row>
    <row r="40" spans="1:10" ht="15.4" x14ac:dyDescent="0.45">
      <c r="A40" s="18"/>
      <c r="B40" s="18"/>
      <c r="C40" s="18"/>
      <c r="D40" s="18"/>
      <c r="E40" s="18"/>
      <c r="F40" s="18"/>
      <c r="G40" s="18"/>
      <c r="H40" s="18"/>
      <c r="I40" s="18"/>
      <c r="J40" s="18"/>
    </row>
    <row r="41" spans="1:10" ht="15.4" x14ac:dyDescent="0.45">
      <c r="A41" s="18"/>
      <c r="B41" s="18"/>
      <c r="C41" s="18"/>
      <c r="D41" s="18"/>
      <c r="E41" s="18"/>
      <c r="F41" s="18"/>
      <c r="G41" s="18"/>
      <c r="H41" s="18"/>
      <c r="I41" s="18"/>
      <c r="J41" s="18"/>
    </row>
    <row r="42" spans="1:10" ht="15.4" x14ac:dyDescent="0.45">
      <c r="A42" s="18"/>
      <c r="B42" s="18"/>
      <c r="C42" s="18"/>
      <c r="D42" s="18"/>
      <c r="E42" s="18"/>
      <c r="F42" s="18"/>
      <c r="G42" s="18"/>
      <c r="H42" s="18"/>
      <c r="I42" s="18"/>
      <c r="J42" s="18"/>
    </row>
    <row r="43" spans="1:10" ht="15.4" x14ac:dyDescent="0.45">
      <c r="A43" s="18"/>
      <c r="B43" s="18"/>
      <c r="C43" s="18"/>
      <c r="D43" s="18"/>
      <c r="E43" s="18"/>
      <c r="F43" s="18"/>
      <c r="G43" s="18"/>
      <c r="H43" s="18"/>
      <c r="I43" s="18"/>
      <c r="J43" s="18"/>
    </row>
    <row r="44" spans="1:10" ht="15.4" x14ac:dyDescent="0.45">
      <c r="A44" s="18"/>
      <c r="B44" s="18"/>
      <c r="C44" s="18"/>
      <c r="D44" s="18"/>
      <c r="E44" s="18"/>
      <c r="F44" s="18"/>
      <c r="G44" s="18"/>
      <c r="H44" s="18"/>
      <c r="I44" s="18"/>
      <c r="J44" s="18"/>
    </row>
    <row r="45" spans="1:10" ht="15.4" x14ac:dyDescent="0.45">
      <c r="A45" s="18"/>
      <c r="B45" s="18"/>
      <c r="C45" s="18"/>
      <c r="D45" s="18"/>
      <c r="E45" s="18"/>
      <c r="F45" s="18"/>
      <c r="G45" s="18"/>
      <c r="H45" s="18"/>
      <c r="I45" s="18"/>
      <c r="J45" s="18"/>
    </row>
    <row r="46" spans="1:10" ht="15.4" x14ac:dyDescent="0.45">
      <c r="A46" s="18"/>
      <c r="B46" s="18"/>
      <c r="C46" s="18"/>
      <c r="D46" s="18"/>
      <c r="E46" s="18"/>
      <c r="F46" s="18"/>
      <c r="G46" s="18"/>
      <c r="H46" s="18"/>
      <c r="I46" s="18"/>
      <c r="J46" s="18"/>
    </row>
    <row r="47" spans="1:10" ht="15.4" x14ac:dyDescent="0.45">
      <c r="A47" s="18"/>
      <c r="B47" s="18"/>
      <c r="C47" s="18"/>
      <c r="D47" s="18"/>
      <c r="E47" s="18"/>
      <c r="F47" s="18"/>
      <c r="G47" s="18"/>
      <c r="H47" s="18"/>
      <c r="I47" s="18"/>
      <c r="J47" s="18"/>
    </row>
    <row r="48" spans="1:10" ht="15.4" x14ac:dyDescent="0.45">
      <c r="A48" s="18"/>
      <c r="B48" s="18"/>
      <c r="C48" s="18"/>
      <c r="D48" s="18"/>
      <c r="E48" s="18"/>
      <c r="F48" s="18"/>
      <c r="G48" s="18"/>
      <c r="H48" s="18"/>
      <c r="I48" s="18"/>
      <c r="J48" s="18"/>
    </row>
    <row r="49" spans="1:10" ht="15.4" x14ac:dyDescent="0.45">
      <c r="A49" s="18"/>
      <c r="B49" s="18"/>
      <c r="C49" s="18"/>
      <c r="D49" s="18"/>
      <c r="E49" s="18"/>
      <c r="F49" s="18"/>
      <c r="G49" s="18"/>
      <c r="H49" s="18"/>
      <c r="I49" s="18"/>
      <c r="J49" s="18"/>
    </row>
    <row r="50" spans="1:10" ht="15.4" x14ac:dyDescent="0.45">
      <c r="A50" s="18"/>
      <c r="B50" s="18"/>
      <c r="C50" s="18"/>
      <c r="D50" s="18"/>
      <c r="E50" s="18"/>
      <c r="F50" s="18"/>
      <c r="G50" s="18"/>
      <c r="H50" s="18"/>
      <c r="I50" s="18"/>
      <c r="J50" s="18"/>
    </row>
    <row r="51" spans="1:10" ht="15.4" x14ac:dyDescent="0.45">
      <c r="A51" s="18"/>
      <c r="B51" s="18"/>
      <c r="C51" s="18"/>
      <c r="D51" s="18"/>
      <c r="E51" s="18"/>
      <c r="F51" s="18"/>
      <c r="G51" s="18"/>
      <c r="H51" s="18"/>
      <c r="I51" s="18"/>
      <c r="J51" s="18"/>
    </row>
    <row r="52" spans="1:10" ht="15.4" x14ac:dyDescent="0.45">
      <c r="A52" s="18"/>
      <c r="B52" s="18"/>
      <c r="C52" s="18"/>
      <c r="D52" s="18"/>
      <c r="E52" s="18"/>
      <c r="F52" s="18"/>
      <c r="G52" s="18"/>
      <c r="H52" s="18"/>
      <c r="I52" s="18"/>
      <c r="J52" s="18"/>
    </row>
    <row r="53" spans="1:10" ht="15.4" x14ac:dyDescent="0.45">
      <c r="A53" s="18"/>
      <c r="B53" s="18"/>
      <c r="C53" s="18"/>
      <c r="D53" s="18"/>
      <c r="E53" s="18"/>
      <c r="F53" s="18"/>
      <c r="G53" s="18"/>
      <c r="H53" s="18"/>
      <c r="I53" s="18"/>
      <c r="J53" s="18"/>
    </row>
    <row r="54" spans="1:10" ht="15.4" x14ac:dyDescent="0.45">
      <c r="A54" s="18"/>
      <c r="B54" s="18"/>
      <c r="C54" s="18"/>
      <c r="D54" s="18"/>
      <c r="E54" s="18"/>
      <c r="F54" s="18"/>
      <c r="G54" s="18"/>
      <c r="H54" s="18"/>
      <c r="I54" s="18"/>
      <c r="J54" s="18"/>
    </row>
    <row r="55" spans="1:10" ht="15.4" x14ac:dyDescent="0.45">
      <c r="A55" s="18"/>
      <c r="B55" s="18"/>
      <c r="C55" s="18"/>
      <c r="D55" s="18"/>
      <c r="E55" s="18"/>
      <c r="F55" s="18"/>
      <c r="G55" s="18"/>
      <c r="H55" s="18"/>
      <c r="I55" s="18"/>
      <c r="J55" s="18"/>
    </row>
    <row r="56" spans="1:10" ht="15.4" x14ac:dyDescent="0.45">
      <c r="A56" s="18"/>
      <c r="B56" s="18"/>
      <c r="C56" s="18"/>
      <c r="D56" s="18"/>
      <c r="E56" s="18"/>
      <c r="F56" s="18"/>
      <c r="G56" s="18"/>
      <c r="H56" s="18"/>
      <c r="I56" s="18"/>
      <c r="J56" s="18"/>
    </row>
    <row r="57" spans="1:10" ht="15.4" x14ac:dyDescent="0.45">
      <c r="A57" s="18"/>
      <c r="B57" s="18"/>
      <c r="C57" s="18"/>
      <c r="D57" s="18"/>
      <c r="E57" s="18"/>
      <c r="F57" s="18"/>
      <c r="G57" s="18"/>
      <c r="H57" s="18"/>
      <c r="I57" s="18"/>
      <c r="J57" s="18"/>
    </row>
    <row r="58" spans="1:10" ht="15.4" x14ac:dyDescent="0.45">
      <c r="A58" s="18"/>
      <c r="B58" s="18"/>
      <c r="C58" s="18"/>
      <c r="D58" s="18"/>
      <c r="E58" s="18"/>
      <c r="F58" s="18"/>
      <c r="G58" s="18"/>
      <c r="H58" s="18"/>
      <c r="I58" s="18"/>
      <c r="J58" s="18"/>
    </row>
    <row r="59" spans="1:10" ht="15.4" x14ac:dyDescent="0.45">
      <c r="A59" s="18"/>
      <c r="B59" s="18"/>
      <c r="C59" s="18"/>
      <c r="D59" s="18"/>
      <c r="E59" s="18"/>
      <c r="F59" s="18"/>
      <c r="G59" s="18"/>
      <c r="H59" s="18"/>
      <c r="I59" s="18"/>
      <c r="J59" s="18"/>
    </row>
    <row r="60" spans="1:10" ht="15.4" x14ac:dyDescent="0.45">
      <c r="A60" s="18"/>
      <c r="B60" s="18"/>
      <c r="C60" s="18"/>
      <c r="D60" s="18"/>
      <c r="E60" s="18"/>
      <c r="F60" s="18"/>
      <c r="G60" s="18"/>
      <c r="H60" s="18"/>
      <c r="I60" s="18"/>
      <c r="J60" s="18"/>
    </row>
    <row r="61" spans="1:10" ht="15.4" x14ac:dyDescent="0.45">
      <c r="A61" s="18"/>
      <c r="B61" s="18"/>
      <c r="C61" s="18"/>
      <c r="D61" s="18"/>
      <c r="E61" s="18"/>
      <c r="F61" s="18"/>
      <c r="G61" s="18"/>
      <c r="H61" s="18"/>
      <c r="I61" s="18"/>
      <c r="J61" s="18"/>
    </row>
    <row r="62" spans="1:10" ht="15.4" x14ac:dyDescent="0.45">
      <c r="A62" s="18"/>
      <c r="B62" s="18"/>
      <c r="C62" s="18"/>
      <c r="D62" s="18"/>
      <c r="E62" s="18"/>
      <c r="F62" s="18"/>
      <c r="G62" s="18"/>
      <c r="H62" s="18"/>
      <c r="I62" s="18"/>
      <c r="J62" s="18"/>
    </row>
    <row r="63" spans="1:10" ht="15.4" x14ac:dyDescent="0.45">
      <c r="A63" s="18"/>
      <c r="B63" s="18"/>
      <c r="C63" s="18"/>
      <c r="D63" s="18"/>
      <c r="E63" s="18"/>
      <c r="F63" s="18"/>
      <c r="G63" s="18"/>
      <c r="H63" s="18"/>
      <c r="I63" s="18"/>
      <c r="J63" s="18"/>
    </row>
    <row r="64" spans="1:10" ht="15.4" x14ac:dyDescent="0.45">
      <c r="A64" s="18"/>
      <c r="B64" s="18"/>
      <c r="C64" s="18"/>
      <c r="D64" s="18"/>
      <c r="E64" s="18"/>
      <c r="F64" s="18"/>
      <c r="G64" s="18"/>
      <c r="H64" s="18"/>
      <c r="I64" s="18"/>
      <c r="J64" s="18"/>
    </row>
    <row r="65" spans="1:10" ht="15.4" x14ac:dyDescent="0.45">
      <c r="A65" s="18"/>
      <c r="B65" s="18"/>
      <c r="C65" s="18"/>
      <c r="D65" s="18"/>
      <c r="E65" s="18"/>
      <c r="F65" s="18"/>
      <c r="G65" s="18"/>
      <c r="H65" s="18"/>
      <c r="I65" s="18"/>
      <c r="J65" s="18"/>
    </row>
    <row r="66" spans="1:10" ht="15.4" x14ac:dyDescent="0.45">
      <c r="A66" s="18"/>
      <c r="B66" s="18"/>
      <c r="C66" s="18"/>
      <c r="D66" s="18"/>
      <c r="E66" s="18"/>
      <c r="F66" s="18"/>
      <c r="G66" s="18"/>
      <c r="H66" s="18"/>
      <c r="I66" s="18"/>
      <c r="J66" s="18"/>
    </row>
    <row r="67" spans="1:10" ht="15.4" x14ac:dyDescent="0.45">
      <c r="A67" s="18"/>
      <c r="B67" s="18"/>
      <c r="C67" s="18"/>
      <c r="D67" s="18"/>
      <c r="E67" s="18"/>
      <c r="F67" s="18"/>
      <c r="G67" s="18"/>
      <c r="H67" s="18"/>
      <c r="I67" s="18"/>
      <c r="J67" s="18"/>
    </row>
    <row r="68" spans="1:10" ht="15.4" x14ac:dyDescent="0.45">
      <c r="A68" s="18"/>
      <c r="B68" s="18"/>
      <c r="C68" s="18"/>
      <c r="D68" s="18"/>
      <c r="E68" s="18"/>
      <c r="F68" s="18"/>
      <c r="G68" s="18"/>
      <c r="H68" s="18"/>
      <c r="I68" s="18"/>
      <c r="J68" s="18"/>
    </row>
    <row r="69" spans="1:10" ht="15.4" x14ac:dyDescent="0.45">
      <c r="A69" s="18"/>
      <c r="B69" s="18"/>
      <c r="C69" s="18"/>
      <c r="D69" s="18"/>
      <c r="E69" s="18"/>
      <c r="F69" s="18"/>
      <c r="G69" s="18"/>
      <c r="H69" s="18"/>
      <c r="I69" s="18"/>
      <c r="J69" s="18"/>
    </row>
    <row r="70" spans="1:10" ht="15.4" x14ac:dyDescent="0.45">
      <c r="A70" s="18"/>
      <c r="B70" s="18"/>
      <c r="C70" s="18"/>
      <c r="D70" s="18"/>
      <c r="E70" s="18"/>
      <c r="F70" s="18"/>
      <c r="G70" s="18"/>
      <c r="H70" s="18"/>
      <c r="I70" s="18"/>
      <c r="J70" s="18"/>
    </row>
    <row r="71" spans="1:10" ht="15.4" x14ac:dyDescent="0.45">
      <c r="A71" s="18"/>
      <c r="B71" s="18"/>
      <c r="C71" s="18"/>
      <c r="D71" s="18"/>
      <c r="E71" s="18"/>
      <c r="F71" s="18"/>
      <c r="G71" s="18"/>
      <c r="H71" s="18"/>
      <c r="I71" s="18"/>
      <c r="J71" s="18"/>
    </row>
    <row r="72" spans="1:10" ht="15.4" x14ac:dyDescent="0.45">
      <c r="A72" s="18"/>
      <c r="B72" s="18"/>
      <c r="C72" s="18"/>
      <c r="D72" s="18"/>
      <c r="E72" s="18"/>
      <c r="F72" s="18"/>
      <c r="G72" s="18"/>
      <c r="H72" s="18"/>
      <c r="I72" s="18"/>
      <c r="J72" s="18"/>
    </row>
    <row r="73" spans="1:10" ht="15.4" x14ac:dyDescent="0.45">
      <c r="A73" s="18"/>
      <c r="B73" s="18"/>
      <c r="C73" s="18"/>
      <c r="D73" s="18"/>
      <c r="E73" s="18"/>
      <c r="F73" s="18"/>
      <c r="G73" s="18"/>
      <c r="H73" s="18"/>
      <c r="I73" s="18"/>
      <c r="J73" s="18"/>
    </row>
    <row r="74" spans="1:10" ht="15.4" x14ac:dyDescent="0.45">
      <c r="A74" s="18"/>
      <c r="B74" s="18"/>
      <c r="C74" s="18"/>
      <c r="D74" s="18"/>
      <c r="E74" s="18"/>
      <c r="F74" s="18"/>
      <c r="G74" s="18"/>
      <c r="H74" s="18"/>
      <c r="I74" s="18"/>
      <c r="J74" s="18"/>
    </row>
    <row r="75" spans="1:10" ht="15.4" x14ac:dyDescent="0.45">
      <c r="A75" s="18"/>
      <c r="B75" s="18"/>
      <c r="C75" s="18"/>
      <c r="D75" s="18"/>
      <c r="E75" s="18"/>
      <c r="F75" s="18"/>
      <c r="G75" s="18"/>
      <c r="H75" s="18"/>
      <c r="I75" s="18"/>
      <c r="J75" s="18"/>
    </row>
    <row r="76" spans="1:10" ht="15.4" x14ac:dyDescent="0.45">
      <c r="A76" s="18"/>
      <c r="B76" s="18"/>
      <c r="C76" s="18"/>
      <c r="D76" s="18"/>
      <c r="E76" s="18"/>
      <c r="F76" s="18"/>
      <c r="G76" s="18"/>
      <c r="H76" s="18"/>
      <c r="I76" s="18"/>
      <c r="J76" s="18"/>
    </row>
    <row r="77" spans="1:10" ht="15.4" x14ac:dyDescent="0.45">
      <c r="A77" s="18"/>
      <c r="B77" s="18"/>
      <c r="C77" s="18"/>
      <c r="D77" s="18"/>
      <c r="E77" s="18"/>
      <c r="F77" s="18"/>
      <c r="G77" s="18"/>
      <c r="H77" s="18"/>
      <c r="I77" s="18"/>
      <c r="J77" s="18"/>
    </row>
    <row r="78" spans="1:10" ht="15.4" x14ac:dyDescent="0.45">
      <c r="A78" s="18"/>
      <c r="B78" s="18"/>
      <c r="C78" s="18"/>
      <c r="D78" s="18"/>
      <c r="E78" s="18"/>
      <c r="F78" s="18"/>
      <c r="G78" s="18"/>
      <c r="H78" s="18"/>
      <c r="I78" s="18"/>
      <c r="J78" s="18"/>
    </row>
    <row r="79" spans="1:10" ht="15.4" x14ac:dyDescent="0.45">
      <c r="A79" s="18"/>
      <c r="B79" s="18"/>
      <c r="C79" s="18"/>
      <c r="D79" s="18"/>
      <c r="E79" s="18"/>
      <c r="F79" s="18"/>
      <c r="G79" s="18"/>
      <c r="H79" s="18"/>
      <c r="I79" s="18"/>
      <c r="J79" s="18"/>
    </row>
    <row r="80" spans="1:10" ht="15.4" x14ac:dyDescent="0.45">
      <c r="A80" s="18"/>
      <c r="B80" s="18"/>
      <c r="C80" s="18"/>
      <c r="D80" s="18"/>
      <c r="E80" s="18"/>
      <c r="F80" s="18"/>
      <c r="G80" s="18"/>
      <c r="H80" s="18"/>
      <c r="I80" s="18"/>
      <c r="J80" s="18"/>
    </row>
    <row r="81" spans="1:10" ht="15.4" x14ac:dyDescent="0.45">
      <c r="A81" s="18"/>
      <c r="B81" s="18"/>
      <c r="C81" s="18"/>
      <c r="D81" s="18"/>
      <c r="E81" s="18"/>
      <c r="F81" s="18"/>
      <c r="G81" s="18"/>
      <c r="H81" s="18"/>
      <c r="I81" s="18"/>
      <c r="J81" s="18"/>
    </row>
    <row r="82" spans="1:10" ht="15.4" x14ac:dyDescent="0.45">
      <c r="A82" s="18"/>
      <c r="B82" s="18"/>
      <c r="C82" s="18"/>
      <c r="D82" s="18"/>
      <c r="E82" s="18"/>
      <c r="F82" s="18"/>
      <c r="G82" s="18"/>
      <c r="H82" s="18"/>
      <c r="I82" s="18"/>
      <c r="J82" s="18"/>
    </row>
    <row r="83" spans="1:10" ht="15.4" x14ac:dyDescent="0.45">
      <c r="A83" s="18"/>
      <c r="B83" s="18"/>
      <c r="C83" s="18"/>
      <c r="D83" s="18"/>
      <c r="E83" s="18"/>
      <c r="F83" s="18"/>
      <c r="G83" s="18"/>
      <c r="H83" s="18"/>
      <c r="I83" s="18"/>
      <c r="J83" s="18"/>
    </row>
    <row r="84" spans="1:10" ht="15.4" x14ac:dyDescent="0.45">
      <c r="A84" s="18"/>
      <c r="B84" s="18"/>
      <c r="C84" s="18"/>
      <c r="D84" s="18"/>
      <c r="E84" s="18"/>
      <c r="F84" s="18"/>
      <c r="G84" s="18"/>
      <c r="H84" s="18"/>
      <c r="I84" s="18"/>
      <c r="J84" s="18"/>
    </row>
    <row r="85" spans="1:10" ht="15.4" x14ac:dyDescent="0.45">
      <c r="A85" s="18"/>
      <c r="B85" s="18"/>
      <c r="C85" s="18"/>
      <c r="D85" s="18"/>
      <c r="E85" s="18"/>
      <c r="F85" s="18"/>
      <c r="G85" s="18"/>
      <c r="H85" s="18"/>
      <c r="I85" s="18"/>
      <c r="J85" s="18"/>
    </row>
    <row r="86" spans="1:10" ht="15.4" x14ac:dyDescent="0.45">
      <c r="A86" s="18"/>
      <c r="B86" s="18"/>
      <c r="C86" s="18"/>
      <c r="D86" s="18"/>
      <c r="E86" s="18"/>
      <c r="F86" s="18"/>
      <c r="G86" s="18"/>
      <c r="H86" s="18"/>
      <c r="I86" s="18"/>
      <c r="J86" s="18"/>
    </row>
    <row r="87" spans="1:10" ht="15.4" x14ac:dyDescent="0.45">
      <c r="A87" s="18"/>
      <c r="B87" s="18"/>
      <c r="C87" s="18"/>
      <c r="D87" s="18"/>
      <c r="E87" s="18"/>
      <c r="F87" s="18"/>
      <c r="G87" s="18"/>
      <c r="H87" s="18"/>
      <c r="I87" s="18"/>
      <c r="J87" s="18"/>
    </row>
    <row r="88" spans="1:10" ht="15.4" x14ac:dyDescent="0.45">
      <c r="A88" s="18"/>
      <c r="B88" s="18"/>
      <c r="C88" s="18"/>
      <c r="D88" s="18"/>
      <c r="E88" s="18"/>
      <c r="F88" s="18"/>
      <c r="G88" s="18"/>
      <c r="H88" s="18"/>
      <c r="I88" s="18"/>
      <c r="J88" s="18"/>
    </row>
    <row r="89" spans="1:10" ht="15.4" x14ac:dyDescent="0.45">
      <c r="A89" s="18"/>
      <c r="B89" s="18"/>
      <c r="C89" s="18"/>
      <c r="D89" s="18"/>
      <c r="E89" s="18"/>
      <c r="F89" s="18"/>
      <c r="G89" s="18"/>
      <c r="H89" s="18"/>
      <c r="I89" s="18"/>
      <c r="J89" s="18"/>
    </row>
    <row r="90" spans="1:10" ht="15.4" x14ac:dyDescent="0.45">
      <c r="A90" s="18"/>
      <c r="B90" s="18"/>
      <c r="C90" s="18"/>
      <c r="D90" s="18"/>
      <c r="E90" s="18"/>
      <c r="F90" s="18"/>
      <c r="G90" s="18"/>
      <c r="H90" s="18"/>
      <c r="I90" s="18"/>
      <c r="J90" s="18"/>
    </row>
    <row r="91" spans="1:10" ht="15.4" x14ac:dyDescent="0.45">
      <c r="A91" s="18"/>
      <c r="B91" s="18"/>
      <c r="C91" s="18"/>
      <c r="D91" s="18"/>
      <c r="E91" s="18"/>
      <c r="F91" s="18"/>
      <c r="G91" s="18"/>
      <c r="H91" s="18"/>
      <c r="I91" s="18"/>
      <c r="J91" s="18"/>
    </row>
    <row r="92" spans="1:10" ht="15.4" x14ac:dyDescent="0.45">
      <c r="A92" s="18"/>
      <c r="B92" s="18"/>
      <c r="C92" s="18"/>
      <c r="D92" s="18"/>
      <c r="E92" s="18"/>
      <c r="F92" s="18"/>
      <c r="G92" s="18"/>
      <c r="H92" s="18"/>
      <c r="I92" s="18"/>
      <c r="J92" s="18"/>
    </row>
    <row r="93" spans="1:10" ht="15.4" x14ac:dyDescent="0.45">
      <c r="A93" s="18"/>
      <c r="B93" s="18"/>
      <c r="C93" s="18"/>
      <c r="D93" s="18"/>
      <c r="E93" s="18"/>
      <c r="F93" s="18"/>
      <c r="G93" s="18"/>
      <c r="H93" s="18"/>
      <c r="I93" s="18"/>
      <c r="J93" s="18"/>
    </row>
    <row r="94" spans="1:10" ht="15.4" x14ac:dyDescent="0.45">
      <c r="A94" s="18"/>
      <c r="B94" s="18"/>
      <c r="C94" s="18"/>
      <c r="D94" s="18"/>
      <c r="E94" s="18"/>
      <c r="F94" s="18"/>
      <c r="G94" s="18"/>
      <c r="H94" s="18"/>
      <c r="I94" s="18"/>
      <c r="J94" s="18"/>
    </row>
    <row r="95" spans="1:10" ht="15.4" x14ac:dyDescent="0.45">
      <c r="A95" s="18"/>
      <c r="B95" s="18"/>
      <c r="C95" s="18"/>
      <c r="D95" s="18"/>
      <c r="E95" s="18"/>
      <c r="F95" s="18"/>
      <c r="G95" s="18"/>
      <c r="H95" s="18"/>
      <c r="I95" s="18"/>
      <c r="J95" s="18"/>
    </row>
    <row r="96" spans="1:10" ht="15.4" x14ac:dyDescent="0.45">
      <c r="A96" s="18"/>
      <c r="B96" s="18"/>
      <c r="C96" s="18"/>
      <c r="D96" s="18"/>
      <c r="E96" s="18"/>
      <c r="F96" s="18"/>
      <c r="G96" s="18"/>
      <c r="H96" s="18"/>
      <c r="I96" s="18"/>
      <c r="J96" s="18"/>
    </row>
    <row r="97" spans="1:10" ht="15.4" x14ac:dyDescent="0.45">
      <c r="A97" s="18"/>
      <c r="B97" s="18"/>
      <c r="C97" s="18"/>
      <c r="D97" s="18"/>
      <c r="E97" s="18"/>
      <c r="F97" s="18"/>
      <c r="G97" s="18"/>
      <c r="H97" s="18"/>
      <c r="I97" s="18"/>
      <c r="J97" s="18"/>
    </row>
    <row r="98" spans="1:10" ht="15.4" x14ac:dyDescent="0.45">
      <c r="A98" s="18"/>
      <c r="B98" s="18"/>
      <c r="C98" s="18"/>
      <c r="D98" s="18"/>
      <c r="E98" s="18"/>
      <c r="F98" s="18"/>
      <c r="G98" s="18"/>
      <c r="H98" s="18"/>
      <c r="I98" s="18"/>
      <c r="J98" s="18"/>
    </row>
    <row r="99" spans="1:10" ht="15.4" x14ac:dyDescent="0.45">
      <c r="A99" s="18"/>
      <c r="B99" s="18"/>
      <c r="C99" s="18"/>
      <c r="D99" s="18"/>
      <c r="E99" s="18"/>
      <c r="F99" s="18"/>
      <c r="G99" s="18"/>
      <c r="H99" s="18"/>
      <c r="I99" s="18"/>
      <c r="J99" s="18"/>
    </row>
    <row r="100" spans="1:10" ht="15.4" x14ac:dyDescent="0.45">
      <c r="A100" s="18"/>
      <c r="B100" s="18"/>
      <c r="C100" s="18"/>
      <c r="D100" s="18"/>
      <c r="E100" s="18"/>
      <c r="F100" s="18"/>
      <c r="G100" s="18"/>
      <c r="H100" s="18"/>
      <c r="I100" s="18"/>
      <c r="J100" s="18"/>
    </row>
    <row r="101" spans="1:10" ht="15.4" x14ac:dyDescent="0.45">
      <c r="A101" s="18"/>
      <c r="B101" s="18"/>
      <c r="C101" s="18"/>
      <c r="D101" s="18"/>
      <c r="E101" s="18"/>
      <c r="F101" s="18"/>
      <c r="G101" s="18"/>
      <c r="H101" s="18"/>
      <c r="I101" s="18"/>
      <c r="J101" s="18"/>
    </row>
    <row r="102" spans="1:10" ht="15.4" x14ac:dyDescent="0.45">
      <c r="A102" s="18"/>
      <c r="B102" s="18"/>
      <c r="C102" s="18"/>
      <c r="D102" s="18"/>
      <c r="E102" s="18"/>
      <c r="F102" s="18"/>
      <c r="G102" s="18"/>
      <c r="H102" s="18"/>
      <c r="I102" s="18"/>
      <c r="J102" s="18"/>
    </row>
    <row r="103" spans="1:10" ht="15.4" x14ac:dyDescent="0.45">
      <c r="A103" s="18"/>
      <c r="B103" s="18"/>
      <c r="C103" s="18"/>
      <c r="D103" s="18"/>
      <c r="E103" s="18"/>
      <c r="F103" s="18"/>
      <c r="G103" s="18"/>
      <c r="H103" s="18"/>
      <c r="I103" s="18"/>
      <c r="J103" s="18"/>
    </row>
    <row r="104" spans="1:10" ht="15.4" x14ac:dyDescent="0.45">
      <c r="A104" s="18"/>
      <c r="B104" s="18"/>
      <c r="C104" s="18"/>
      <c r="D104" s="18"/>
      <c r="E104" s="18"/>
      <c r="F104" s="18"/>
      <c r="G104" s="18"/>
      <c r="H104" s="18"/>
      <c r="I104" s="18"/>
      <c r="J104" s="18"/>
    </row>
    <row r="105" spans="1:10" ht="15.4" x14ac:dyDescent="0.45">
      <c r="A105" s="18"/>
      <c r="B105" s="18"/>
      <c r="C105" s="18"/>
      <c r="D105" s="18"/>
      <c r="E105" s="18"/>
      <c r="F105" s="18"/>
      <c r="G105" s="18"/>
      <c r="H105" s="18"/>
      <c r="I105" s="18"/>
      <c r="J105" s="18"/>
    </row>
    <row r="106" spans="1:10" ht="15.4" x14ac:dyDescent="0.45">
      <c r="A106" s="18"/>
      <c r="B106" s="18"/>
      <c r="C106" s="18"/>
      <c r="D106" s="18"/>
      <c r="E106" s="18"/>
      <c r="F106" s="18"/>
      <c r="G106" s="18"/>
      <c r="H106" s="18"/>
      <c r="I106" s="18"/>
      <c r="J106" s="18"/>
    </row>
    <row r="107" spans="1:10" ht="15.4" x14ac:dyDescent="0.45">
      <c r="A107" s="18"/>
      <c r="B107" s="18"/>
      <c r="C107" s="18"/>
      <c r="D107" s="18"/>
      <c r="E107" s="18"/>
      <c r="F107" s="18"/>
      <c r="G107" s="18"/>
      <c r="H107" s="18"/>
      <c r="I107" s="18"/>
      <c r="J107" s="18"/>
    </row>
    <row r="108" spans="1:10" ht="15.4" x14ac:dyDescent="0.45">
      <c r="A108" s="18"/>
      <c r="B108" s="18"/>
      <c r="C108" s="18"/>
      <c r="D108" s="18"/>
      <c r="E108" s="18"/>
      <c r="F108" s="18"/>
      <c r="G108" s="18"/>
      <c r="H108" s="18"/>
      <c r="I108" s="18"/>
      <c r="J108" s="18"/>
    </row>
    <row r="109" spans="1:10" ht="15.4" x14ac:dyDescent="0.45">
      <c r="A109" s="18"/>
      <c r="B109" s="18"/>
      <c r="C109" s="18"/>
      <c r="D109" s="18"/>
      <c r="E109" s="18"/>
      <c r="F109" s="18"/>
      <c r="G109" s="18"/>
      <c r="H109" s="18"/>
      <c r="I109" s="18"/>
      <c r="J109" s="18"/>
    </row>
    <row r="110" spans="1:10" ht="15.4" x14ac:dyDescent="0.45">
      <c r="A110" s="18"/>
      <c r="B110" s="18"/>
      <c r="C110" s="18"/>
      <c r="D110" s="18"/>
      <c r="E110" s="18"/>
      <c r="F110" s="18"/>
      <c r="G110" s="18"/>
      <c r="H110" s="18"/>
      <c r="I110" s="18"/>
      <c r="J110" s="18"/>
    </row>
    <row r="111" spans="1:10" ht="15.4" x14ac:dyDescent="0.45">
      <c r="A111" s="18"/>
      <c r="B111" s="18"/>
      <c r="C111" s="18"/>
      <c r="D111" s="18"/>
      <c r="E111" s="18"/>
      <c r="F111" s="18"/>
      <c r="G111" s="18"/>
      <c r="H111" s="18"/>
      <c r="I111" s="18"/>
      <c r="J111" s="18"/>
    </row>
    <row r="112" spans="1:10" ht="15.4" x14ac:dyDescent="0.45">
      <c r="A112" s="18"/>
      <c r="B112" s="18"/>
      <c r="C112" s="18"/>
      <c r="D112" s="18"/>
      <c r="E112" s="18"/>
      <c r="F112" s="18"/>
      <c r="G112" s="18"/>
      <c r="H112" s="18"/>
      <c r="I112" s="18"/>
      <c r="J112" s="18"/>
    </row>
    <row r="113" spans="1:10" ht="15.4" x14ac:dyDescent="0.45">
      <c r="A113" s="18"/>
      <c r="B113" s="18"/>
      <c r="C113" s="18"/>
      <c r="D113" s="18"/>
      <c r="E113" s="18"/>
      <c r="F113" s="18"/>
      <c r="G113" s="18"/>
      <c r="H113" s="18"/>
      <c r="I113" s="18"/>
      <c r="J113" s="18"/>
    </row>
    <row r="114" spans="1:10" ht="15.4" x14ac:dyDescent="0.45">
      <c r="A114" s="18"/>
      <c r="B114" s="18"/>
      <c r="C114" s="18"/>
      <c r="D114" s="18"/>
      <c r="E114" s="18"/>
      <c r="F114" s="18"/>
      <c r="G114" s="18"/>
      <c r="H114" s="18"/>
      <c r="I114" s="18"/>
      <c r="J114" s="18"/>
    </row>
    <row r="115" spans="1:10" ht="15.4" x14ac:dyDescent="0.45">
      <c r="A115" s="18"/>
      <c r="B115" s="18"/>
      <c r="C115" s="18"/>
      <c r="D115" s="18"/>
      <c r="E115" s="18"/>
      <c r="F115" s="18"/>
      <c r="G115" s="18"/>
      <c r="H115" s="18"/>
      <c r="I115" s="18"/>
      <c r="J115" s="18"/>
    </row>
    <row r="116" spans="1:10" ht="15.4" x14ac:dyDescent="0.45">
      <c r="A116" s="18"/>
      <c r="B116" s="18"/>
      <c r="C116" s="18"/>
      <c r="D116" s="18"/>
      <c r="E116" s="18"/>
      <c r="F116" s="18"/>
      <c r="G116" s="18"/>
      <c r="H116" s="18"/>
      <c r="I116" s="18"/>
      <c r="J116" s="18"/>
    </row>
    <row r="117" spans="1:10" ht="15.4" x14ac:dyDescent="0.45">
      <c r="A117" s="18"/>
      <c r="B117" s="18"/>
      <c r="C117" s="18"/>
      <c r="D117" s="18"/>
      <c r="E117" s="18"/>
      <c r="F117" s="18"/>
      <c r="G117" s="18"/>
      <c r="H117" s="18"/>
      <c r="I117" s="18"/>
      <c r="J117" s="18"/>
    </row>
    <row r="118" spans="1:10" ht="15.4" x14ac:dyDescent="0.45">
      <c r="A118" s="18"/>
      <c r="B118" s="18"/>
      <c r="C118" s="18"/>
      <c r="D118" s="18"/>
      <c r="E118" s="18"/>
      <c r="F118" s="18"/>
      <c r="G118" s="18"/>
      <c r="H118" s="18"/>
      <c r="I118" s="18"/>
      <c r="J118" s="18"/>
    </row>
    <row r="119" spans="1:10" ht="15.4" x14ac:dyDescent="0.45">
      <c r="A119" s="18"/>
      <c r="B119" s="18"/>
      <c r="C119" s="18"/>
      <c r="D119" s="18"/>
      <c r="E119" s="18"/>
      <c r="F119" s="18"/>
      <c r="G119" s="18"/>
      <c r="H119" s="18"/>
      <c r="I119" s="18"/>
      <c r="J119" s="18"/>
    </row>
    <row r="120" spans="1:10" ht="15.4" x14ac:dyDescent="0.45">
      <c r="A120" s="18"/>
      <c r="B120" s="18"/>
      <c r="C120" s="18"/>
      <c r="D120" s="18"/>
      <c r="E120" s="18"/>
      <c r="F120" s="18"/>
      <c r="G120" s="18"/>
      <c r="H120" s="18"/>
      <c r="I120" s="18"/>
      <c r="J120" s="18"/>
    </row>
    <row r="121" spans="1:10" ht="15.4" x14ac:dyDescent="0.45">
      <c r="A121" s="18"/>
      <c r="B121" s="18"/>
      <c r="C121" s="18"/>
      <c r="D121" s="18"/>
      <c r="E121" s="18"/>
      <c r="F121" s="18"/>
      <c r="G121" s="18"/>
      <c r="H121" s="18"/>
      <c r="I121" s="18"/>
      <c r="J121" s="18"/>
    </row>
    <row r="122" spans="1:10" ht="15.4" x14ac:dyDescent="0.45">
      <c r="A122" s="18"/>
      <c r="B122" s="18"/>
      <c r="C122" s="18"/>
      <c r="D122" s="18"/>
      <c r="E122" s="18"/>
      <c r="F122" s="18"/>
      <c r="G122" s="18"/>
      <c r="H122" s="18"/>
      <c r="I122" s="18"/>
      <c r="J122" s="18"/>
    </row>
    <row r="123" spans="1:10" ht="15.4" x14ac:dyDescent="0.45">
      <c r="A123" s="18"/>
      <c r="B123" s="18"/>
      <c r="C123" s="18"/>
      <c r="D123" s="18"/>
      <c r="E123" s="18"/>
      <c r="F123" s="18"/>
      <c r="G123" s="18"/>
      <c r="H123" s="18"/>
      <c r="I123" s="18"/>
      <c r="J123" s="18"/>
    </row>
    <row r="124" spans="1:10" ht="15.4" x14ac:dyDescent="0.45">
      <c r="A124" s="18"/>
      <c r="B124" s="18"/>
      <c r="C124" s="18"/>
      <c r="D124" s="18"/>
      <c r="E124" s="18"/>
      <c r="F124" s="18"/>
      <c r="G124" s="18"/>
      <c r="H124" s="18"/>
      <c r="I124" s="18"/>
      <c r="J124" s="18"/>
    </row>
    <row r="125" spans="1:10" ht="15.4" x14ac:dyDescent="0.45">
      <c r="A125" s="18"/>
      <c r="B125" s="18"/>
      <c r="C125" s="18"/>
      <c r="D125" s="18"/>
      <c r="E125" s="18"/>
      <c r="F125" s="18"/>
      <c r="G125" s="18"/>
      <c r="H125" s="18"/>
      <c r="I125" s="18"/>
      <c r="J125" s="18"/>
    </row>
    <row r="126" spans="1:10" ht="15.4" x14ac:dyDescent="0.45">
      <c r="A126" s="18"/>
      <c r="B126" s="18"/>
      <c r="C126" s="18"/>
      <c r="D126" s="18"/>
      <c r="E126" s="18"/>
      <c r="F126" s="18"/>
      <c r="G126" s="18"/>
      <c r="H126" s="18"/>
      <c r="I126" s="18"/>
      <c r="J126" s="18"/>
    </row>
    <row r="127" spans="1:10" ht="15.4" x14ac:dyDescent="0.45">
      <c r="A127" s="18"/>
      <c r="B127" s="18"/>
      <c r="C127" s="18"/>
      <c r="D127" s="18"/>
      <c r="E127" s="18"/>
      <c r="F127" s="18"/>
      <c r="G127" s="18"/>
      <c r="H127" s="18"/>
      <c r="I127" s="18"/>
      <c r="J127" s="18"/>
    </row>
    <row r="128" spans="1:10" ht="15.4" x14ac:dyDescent="0.45">
      <c r="A128" s="18"/>
      <c r="B128" s="18"/>
      <c r="C128" s="18"/>
      <c r="D128" s="18"/>
      <c r="E128" s="18"/>
      <c r="F128" s="18"/>
      <c r="G128" s="18"/>
      <c r="H128" s="18"/>
      <c r="I128" s="18"/>
      <c r="J128" s="18"/>
    </row>
    <row r="129" spans="1:10" ht="15.4" x14ac:dyDescent="0.45">
      <c r="A129" s="18"/>
      <c r="B129" s="18"/>
      <c r="C129" s="18"/>
      <c r="D129" s="18"/>
      <c r="E129" s="18"/>
      <c r="F129" s="18"/>
      <c r="G129" s="18"/>
      <c r="H129" s="18"/>
      <c r="I129" s="18"/>
      <c r="J129" s="18"/>
    </row>
    <row r="130" spans="1:10" ht="15.4" x14ac:dyDescent="0.45">
      <c r="A130" s="18"/>
      <c r="B130" s="18"/>
      <c r="C130" s="18"/>
      <c r="D130" s="18"/>
      <c r="E130" s="18"/>
      <c r="F130" s="18"/>
      <c r="G130" s="18"/>
      <c r="H130" s="18"/>
      <c r="I130" s="18"/>
      <c r="J130" s="18"/>
    </row>
    <row r="131" spans="1:10" ht="15.4" x14ac:dyDescent="0.45">
      <c r="A131" s="18"/>
      <c r="B131" s="18"/>
      <c r="C131" s="18"/>
      <c r="D131" s="18"/>
      <c r="E131" s="18"/>
      <c r="F131" s="18"/>
      <c r="G131" s="18"/>
      <c r="H131" s="18"/>
      <c r="I131" s="18"/>
      <c r="J131" s="18"/>
    </row>
    <row r="132" spans="1:10" ht="15.4" x14ac:dyDescent="0.45">
      <c r="A132" s="18"/>
      <c r="B132" s="18"/>
      <c r="C132" s="18"/>
      <c r="D132" s="18"/>
      <c r="E132" s="18"/>
      <c r="F132" s="18"/>
      <c r="G132" s="18"/>
      <c r="H132" s="18"/>
      <c r="I132" s="18"/>
      <c r="J132" s="18"/>
    </row>
    <row r="133" spans="1:10" ht="15.4" x14ac:dyDescent="0.45">
      <c r="A133" s="18"/>
      <c r="B133" s="18"/>
      <c r="C133" s="18"/>
      <c r="D133" s="18"/>
      <c r="E133" s="18"/>
      <c r="F133" s="18"/>
      <c r="G133" s="18"/>
      <c r="H133" s="18"/>
      <c r="I133" s="18"/>
      <c r="J133" s="18"/>
    </row>
    <row r="134" spans="1:10" ht="15.4" x14ac:dyDescent="0.45">
      <c r="A134" s="18"/>
      <c r="B134" s="18"/>
      <c r="C134" s="18"/>
      <c r="D134" s="18"/>
      <c r="E134" s="18"/>
      <c r="F134" s="18"/>
      <c r="G134" s="18"/>
      <c r="H134" s="18"/>
      <c r="I134" s="18"/>
      <c r="J134" s="18"/>
    </row>
    <row r="135" spans="1:10" ht="15.4" x14ac:dyDescent="0.45">
      <c r="A135" s="18"/>
      <c r="B135" s="18"/>
      <c r="C135" s="18"/>
      <c r="D135" s="18"/>
      <c r="E135" s="18"/>
      <c r="F135" s="18"/>
      <c r="G135" s="18"/>
      <c r="H135" s="18"/>
      <c r="I135" s="18"/>
      <c r="J135" s="18"/>
    </row>
    <row r="136" spans="1:10" ht="15.4" x14ac:dyDescent="0.45">
      <c r="A136" s="18"/>
      <c r="B136" s="18"/>
      <c r="C136" s="18"/>
      <c r="D136" s="18"/>
      <c r="E136" s="18"/>
      <c r="F136" s="18"/>
      <c r="G136" s="18"/>
      <c r="H136" s="18"/>
      <c r="I136" s="18"/>
      <c r="J136" s="18"/>
    </row>
    <row r="137" spans="1:10" ht="15.4" x14ac:dyDescent="0.45">
      <c r="A137" s="18"/>
      <c r="B137" s="18"/>
      <c r="C137" s="18"/>
      <c r="D137" s="18"/>
      <c r="E137" s="18"/>
      <c r="F137" s="18"/>
      <c r="G137" s="18"/>
      <c r="H137" s="18"/>
      <c r="I137" s="18"/>
      <c r="J137" s="18"/>
    </row>
    <row r="138" spans="1:10" ht="15.4" x14ac:dyDescent="0.45">
      <c r="A138" s="18"/>
      <c r="B138" s="18"/>
      <c r="C138" s="18"/>
      <c r="D138" s="18"/>
      <c r="E138" s="18"/>
      <c r="F138" s="18"/>
      <c r="G138" s="18"/>
      <c r="H138" s="18"/>
      <c r="I138" s="18"/>
      <c r="J138" s="18"/>
    </row>
    <row r="139" spans="1:10" ht="15.4" x14ac:dyDescent="0.45">
      <c r="A139" s="18"/>
      <c r="B139" s="18"/>
      <c r="C139" s="18"/>
      <c r="D139" s="18"/>
      <c r="E139" s="18"/>
      <c r="F139" s="18"/>
      <c r="G139" s="18"/>
      <c r="H139" s="18"/>
      <c r="I139" s="18"/>
      <c r="J139" s="18"/>
    </row>
    <row r="140" spans="1:10" ht="15.4" x14ac:dyDescent="0.45">
      <c r="A140" s="18"/>
      <c r="B140" s="18"/>
      <c r="C140" s="18"/>
      <c r="D140" s="18"/>
      <c r="E140" s="18"/>
      <c r="F140" s="18"/>
      <c r="G140" s="18"/>
      <c r="H140" s="18"/>
      <c r="I140" s="18"/>
      <c r="J140" s="18"/>
    </row>
    <row r="141" spans="1:10" ht="15.4" x14ac:dyDescent="0.45">
      <c r="A141" s="18"/>
      <c r="B141" s="18"/>
      <c r="C141" s="18"/>
      <c r="D141" s="18"/>
      <c r="E141" s="18"/>
      <c r="F141" s="18"/>
      <c r="G141" s="18"/>
      <c r="H141" s="18"/>
      <c r="I141" s="18"/>
      <c r="J141" s="18"/>
    </row>
    <row r="142" spans="1:10" ht="15.4" x14ac:dyDescent="0.45">
      <c r="A142" s="18"/>
      <c r="B142" s="18"/>
      <c r="C142" s="18"/>
      <c r="D142" s="18"/>
      <c r="E142" s="18"/>
      <c r="F142" s="18"/>
      <c r="G142" s="18"/>
      <c r="H142" s="18"/>
      <c r="I142" s="18"/>
      <c r="J142" s="18"/>
    </row>
    <row r="143" spans="1:10" ht="15.4" x14ac:dyDescent="0.45">
      <c r="A143" s="18"/>
      <c r="B143" s="18"/>
      <c r="C143" s="18"/>
      <c r="D143" s="18"/>
      <c r="E143" s="18"/>
      <c r="F143" s="18"/>
      <c r="G143" s="18"/>
      <c r="H143" s="18"/>
      <c r="I143" s="18"/>
      <c r="J143" s="18"/>
    </row>
    <row r="144" spans="1:10" ht="15.4" x14ac:dyDescent="0.45">
      <c r="A144" s="18"/>
      <c r="B144" s="18"/>
      <c r="C144" s="18"/>
      <c r="D144" s="18"/>
      <c r="E144" s="18"/>
      <c r="F144" s="18"/>
      <c r="G144" s="18"/>
      <c r="H144" s="18"/>
      <c r="I144" s="18"/>
      <c r="J144" s="18"/>
    </row>
    <row r="145" spans="1:10" ht="15.4" x14ac:dyDescent="0.45">
      <c r="A145" s="18"/>
      <c r="B145" s="18"/>
      <c r="C145" s="18"/>
      <c r="D145" s="18"/>
      <c r="E145" s="18"/>
      <c r="F145" s="18"/>
      <c r="G145" s="18"/>
      <c r="H145" s="18"/>
      <c r="I145" s="18"/>
      <c r="J145" s="18"/>
    </row>
    <row r="146" spans="1:10" ht="15.4" x14ac:dyDescent="0.45">
      <c r="A146" s="18"/>
      <c r="B146" s="18"/>
      <c r="C146" s="18"/>
      <c r="D146" s="18"/>
      <c r="E146" s="18"/>
      <c r="F146" s="18"/>
      <c r="G146" s="18"/>
      <c r="H146" s="18"/>
      <c r="I146" s="18"/>
      <c r="J146" s="18"/>
    </row>
    <row r="147" spans="1:10" ht="15.4" x14ac:dyDescent="0.45">
      <c r="A147" s="18"/>
      <c r="B147" s="18"/>
      <c r="C147" s="18"/>
      <c r="D147" s="18"/>
      <c r="E147" s="18"/>
      <c r="F147" s="18"/>
      <c r="G147" s="18"/>
      <c r="H147" s="18"/>
      <c r="I147" s="18"/>
      <c r="J147" s="18"/>
    </row>
    <row r="148" spans="1:10" ht="15.4" x14ac:dyDescent="0.45">
      <c r="A148" s="18"/>
      <c r="B148" s="18"/>
      <c r="C148" s="18"/>
      <c r="D148" s="18"/>
      <c r="E148" s="18"/>
      <c r="F148" s="18"/>
      <c r="G148" s="18"/>
      <c r="H148" s="18"/>
      <c r="I148" s="18"/>
      <c r="J148" s="18"/>
    </row>
    <row r="149" spans="1:10" ht="15.4" x14ac:dyDescent="0.45">
      <c r="A149" s="18"/>
      <c r="B149" s="18"/>
      <c r="C149" s="18"/>
      <c r="D149" s="18"/>
      <c r="E149" s="18"/>
      <c r="F149" s="18"/>
      <c r="G149" s="18"/>
      <c r="H149" s="18"/>
      <c r="I149" s="18"/>
      <c r="J149" s="18"/>
    </row>
    <row r="150" spans="1:10" ht="15.4" x14ac:dyDescent="0.45">
      <c r="A150" s="18"/>
      <c r="B150" s="18"/>
      <c r="C150" s="18"/>
      <c r="D150" s="18"/>
      <c r="E150" s="18"/>
      <c r="F150" s="18"/>
      <c r="G150" s="18"/>
      <c r="H150" s="18"/>
      <c r="I150" s="18"/>
      <c r="J150" s="18"/>
    </row>
    <row r="151" spans="1:10" ht="15.4" x14ac:dyDescent="0.45">
      <c r="A151" s="18"/>
      <c r="B151" s="18"/>
      <c r="C151" s="18"/>
      <c r="D151" s="18"/>
      <c r="E151" s="18"/>
      <c r="F151" s="18"/>
      <c r="G151" s="18"/>
      <c r="H151" s="18"/>
      <c r="I151" s="18"/>
      <c r="J151" s="18"/>
    </row>
    <row r="152" spans="1:10" ht="15.4" x14ac:dyDescent="0.45">
      <c r="A152" s="18"/>
      <c r="B152" s="18"/>
      <c r="C152" s="18"/>
      <c r="D152" s="18"/>
      <c r="E152" s="18"/>
      <c r="F152" s="18"/>
      <c r="G152" s="18"/>
      <c r="H152" s="18"/>
      <c r="I152" s="18"/>
      <c r="J152" s="1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B83D6-712E-40F3-93BE-72E81CA9AFF1}">
  <dimension ref="A1:AP195"/>
  <sheetViews>
    <sheetView topLeftCell="A33" zoomScale="70" zoomScaleNormal="70" workbookViewId="0">
      <selection activeCell="B138" sqref="B138"/>
    </sheetView>
  </sheetViews>
  <sheetFormatPr defaultRowHeight="15.4" outlineLevelCol="2" x14ac:dyDescent="0.45"/>
  <cols>
    <col min="1" max="1" width="21.3984375" style="11" customWidth="1" outlineLevel="1"/>
    <col min="2" max="2" width="28.796875" style="12" customWidth="1" outlineLevel="2"/>
    <col min="3" max="3" width="17.9296875" style="12" customWidth="1" outlineLevel="1"/>
    <col min="4" max="4" width="18.06640625" style="12" customWidth="1" outlineLevel="1"/>
    <col min="5" max="5" width="27.796875" style="12" customWidth="1" outlineLevel="2"/>
    <col min="6" max="6" width="27.73046875" style="12" customWidth="1" outlineLevel="2"/>
    <col min="7" max="7" width="17.796875" style="12" customWidth="1" outlineLevel="1"/>
    <col min="8" max="8" width="16.1328125" style="12" customWidth="1" outlineLevel="1"/>
    <col min="9" max="9" width="9.1328125" style="12" customWidth="1" outlineLevel="1"/>
    <col min="10" max="10" width="11.1328125" style="12" customWidth="1" outlineLevel="1"/>
    <col min="11" max="11" width="8.19921875" style="12" customWidth="1" outlineLevel="1"/>
    <col min="12" max="12" width="12.73046875" style="12" customWidth="1" outlineLevel="1"/>
    <col min="13" max="13" width="10.9296875" style="12" customWidth="1" outlineLevel="1"/>
    <col min="14" max="14" width="9.06640625" style="12"/>
    <col min="15" max="15" width="15.86328125" style="12" bestFit="1" customWidth="1"/>
    <col min="16" max="16" width="8.73046875" style="12" bestFit="1" customWidth="1"/>
    <col min="17" max="17" width="15.59765625" style="12" bestFit="1" customWidth="1"/>
    <col min="18" max="18" width="13.9296875" style="12" bestFit="1" customWidth="1"/>
    <col min="19" max="19" width="8.19921875" style="12" bestFit="1" customWidth="1"/>
    <col min="20" max="20" width="8.9296875" style="12" bestFit="1" customWidth="1"/>
    <col min="21" max="21" width="10.53125" style="12" bestFit="1" customWidth="1"/>
    <col min="22" max="22" width="8.19921875" style="12" bestFit="1" customWidth="1"/>
    <col min="23" max="23" width="8.73046875" style="12" customWidth="1"/>
    <col min="24" max="24" width="19.19921875" style="12" bestFit="1" customWidth="1"/>
    <col min="25" max="25" width="15.46484375" style="12" bestFit="1" customWidth="1"/>
    <col min="26" max="26" width="13.796875" style="12" bestFit="1" customWidth="1"/>
    <col min="27" max="27" width="7.19921875" style="12" bestFit="1" customWidth="1"/>
    <col min="28" max="28" width="9" style="12" bestFit="1" customWidth="1"/>
    <col min="29" max="29" width="10.6640625" style="12" bestFit="1" customWidth="1"/>
    <col min="30" max="30" width="6.19921875" style="12" bestFit="1" customWidth="1"/>
    <col min="31" max="31" width="9.06640625" style="12" bestFit="1" customWidth="1"/>
    <col min="32" max="32" width="9.06640625" style="12"/>
    <col min="33" max="33" width="15.86328125" bestFit="1" customWidth="1"/>
    <col min="34" max="34" width="13.53125" bestFit="1" customWidth="1"/>
    <col min="35" max="35" width="12.53125" bestFit="1" customWidth="1"/>
    <col min="36" max="37" width="12.33203125" bestFit="1" customWidth="1"/>
    <col min="38" max="39" width="11.73046875" bestFit="1" customWidth="1"/>
    <col min="40" max="40" width="13.06640625" bestFit="1" customWidth="1"/>
    <col min="43" max="16384" width="9.06640625" style="12"/>
  </cols>
  <sheetData>
    <row r="1" spans="1:31" ht="15.75" thickBot="1" x14ac:dyDescent="0.5">
      <c r="A1" s="11" t="s">
        <v>0</v>
      </c>
      <c r="B1" s="12" t="s">
        <v>1</v>
      </c>
      <c r="C1" s="12" t="s">
        <v>2</v>
      </c>
      <c r="D1" s="12" t="s">
        <v>3</v>
      </c>
      <c r="E1" s="12" t="s">
        <v>176</v>
      </c>
      <c r="F1" s="12" t="s">
        <v>177</v>
      </c>
      <c r="G1" s="12" t="s">
        <v>207</v>
      </c>
      <c r="H1" s="12" t="s">
        <v>193</v>
      </c>
      <c r="I1" s="12" t="s">
        <v>208</v>
      </c>
      <c r="J1" s="12" t="s">
        <v>5</v>
      </c>
      <c r="K1" s="12" t="s">
        <v>209</v>
      </c>
      <c r="L1" s="12" t="s">
        <v>6</v>
      </c>
      <c r="M1" s="12" t="s">
        <v>206</v>
      </c>
      <c r="O1" s="25" t="s">
        <v>3</v>
      </c>
      <c r="P1" s="25" t="s">
        <v>206</v>
      </c>
      <c r="Q1" s="25" t="s">
        <v>207</v>
      </c>
      <c r="R1" s="25" t="s">
        <v>193</v>
      </c>
      <c r="S1" s="25" t="s">
        <v>208</v>
      </c>
      <c r="T1" s="25" t="s">
        <v>5</v>
      </c>
      <c r="U1" s="35" t="s">
        <v>6</v>
      </c>
      <c r="V1" s="25" t="s">
        <v>209</v>
      </c>
      <c r="W1" s="25"/>
    </row>
    <row r="2" spans="1:31" x14ac:dyDescent="0.45">
      <c r="A2" s="11" t="s">
        <v>11</v>
      </c>
      <c r="B2" s="17" t="s">
        <v>9</v>
      </c>
      <c r="C2" s="12">
        <v>1</v>
      </c>
      <c r="D2" s="12">
        <v>7.5259999999999998</v>
      </c>
      <c r="E2" s="12">
        <v>7.46</v>
      </c>
      <c r="F2" s="12">
        <v>7.5919999999999996</v>
      </c>
      <c r="G2" s="12">
        <v>1.4417800000000001</v>
      </c>
      <c r="H2" s="12">
        <v>1.16374</v>
      </c>
      <c r="I2" s="12">
        <v>0.79503999999999997</v>
      </c>
      <c r="J2" s="12">
        <v>0.57940999999999998</v>
      </c>
      <c r="K2" s="12">
        <v>0.44452999999999998</v>
      </c>
      <c r="L2" s="12">
        <v>0.36170999999999998</v>
      </c>
      <c r="M2" s="12">
        <v>2.7393900000000002</v>
      </c>
      <c r="O2" s="12">
        <v>7.5259999999999998</v>
      </c>
      <c r="P2" s="12">
        <v>2.7393900000000002</v>
      </c>
      <c r="Q2" s="12">
        <v>1.4417800000000001</v>
      </c>
      <c r="R2" s="12">
        <v>1.16374</v>
      </c>
      <c r="S2" s="12">
        <v>0.79503999999999997</v>
      </c>
      <c r="T2" s="12">
        <v>0.57940999999999998</v>
      </c>
      <c r="U2" s="36">
        <v>0.36170999999999998</v>
      </c>
      <c r="V2" s="12">
        <v>0.44452999999999998</v>
      </c>
      <c r="X2" s="14"/>
      <c r="Y2" s="14" t="s">
        <v>207</v>
      </c>
      <c r="Z2" s="14" t="s">
        <v>193</v>
      </c>
      <c r="AA2" s="14" t="s">
        <v>208</v>
      </c>
      <c r="AB2" s="14" t="s">
        <v>5</v>
      </c>
      <c r="AC2" s="14" t="s">
        <v>6</v>
      </c>
      <c r="AD2" s="14" t="s">
        <v>209</v>
      </c>
      <c r="AE2" s="14" t="s">
        <v>206</v>
      </c>
    </row>
    <row r="3" spans="1:31" x14ac:dyDescent="0.45">
      <c r="A3" s="11" t="s">
        <v>8</v>
      </c>
      <c r="B3" s="17" t="s">
        <v>9</v>
      </c>
      <c r="C3" s="12">
        <v>2</v>
      </c>
      <c r="D3" s="12">
        <v>7.5090000000000003</v>
      </c>
      <c r="E3" s="12">
        <v>7.4279999999999999</v>
      </c>
      <c r="F3" s="12">
        <v>7.59</v>
      </c>
      <c r="G3" s="12">
        <v>1.5273300000000001</v>
      </c>
      <c r="H3" s="12">
        <v>1.14524</v>
      </c>
      <c r="I3" s="12">
        <v>0.86302999999999996</v>
      </c>
      <c r="J3" s="12">
        <v>0.58557000000000003</v>
      </c>
      <c r="K3" s="12">
        <v>0.41203000000000001</v>
      </c>
      <c r="L3" s="12">
        <v>0.28083000000000002</v>
      </c>
      <c r="M3" s="12">
        <v>2.6946300000000001</v>
      </c>
      <c r="O3" s="12">
        <v>7.5090000000000003</v>
      </c>
      <c r="P3" s="12">
        <v>2.6946300000000001</v>
      </c>
      <c r="Q3" s="12">
        <v>1.5273300000000001</v>
      </c>
      <c r="R3" s="12">
        <v>1.14524</v>
      </c>
      <c r="S3" s="12">
        <v>0.86302999999999996</v>
      </c>
      <c r="T3" s="12">
        <v>0.58557000000000003</v>
      </c>
      <c r="U3" s="37">
        <v>0.28083000000000002</v>
      </c>
      <c r="V3" s="12">
        <v>0.41203000000000001</v>
      </c>
      <c r="X3" s="15" t="s">
        <v>207</v>
      </c>
      <c r="Y3" s="28">
        <v>1</v>
      </c>
      <c r="Z3" s="28"/>
      <c r="AA3" s="28"/>
      <c r="AB3" s="28"/>
      <c r="AC3" s="28"/>
      <c r="AD3" s="28"/>
      <c r="AE3" s="28"/>
    </row>
    <row r="4" spans="1:31" x14ac:dyDescent="0.45">
      <c r="A4" s="11" t="s">
        <v>10</v>
      </c>
      <c r="B4" s="17" t="s">
        <v>9</v>
      </c>
      <c r="C4" s="12">
        <v>3</v>
      </c>
      <c r="D4" s="12">
        <v>7.5010000000000003</v>
      </c>
      <c r="E4" s="12">
        <v>7.3330000000000002</v>
      </c>
      <c r="F4" s="12">
        <v>7.6689999999999996</v>
      </c>
      <c r="G4" s="12">
        <v>1.42666</v>
      </c>
      <c r="H4" s="12">
        <v>1.18326</v>
      </c>
      <c r="I4" s="12">
        <v>0.86733000000000005</v>
      </c>
      <c r="J4" s="12">
        <v>0.56623999999999997</v>
      </c>
      <c r="K4" s="12">
        <v>0.14974999999999999</v>
      </c>
      <c r="L4" s="12">
        <v>0.47677999999999998</v>
      </c>
      <c r="M4" s="12">
        <v>2.8313700000000002</v>
      </c>
      <c r="O4" s="12">
        <v>7.5010000000000003</v>
      </c>
      <c r="P4" s="12">
        <v>2.8313700000000002</v>
      </c>
      <c r="Q4" s="12">
        <v>1.42666</v>
      </c>
      <c r="R4" s="12">
        <v>1.18326</v>
      </c>
      <c r="S4" s="12">
        <v>0.86733000000000005</v>
      </c>
      <c r="T4" s="12">
        <v>0.56623999999999997</v>
      </c>
      <c r="U4" s="36">
        <v>0.47677999999999998</v>
      </c>
      <c r="V4" s="12">
        <v>0.14974999999999999</v>
      </c>
      <c r="X4" s="15" t="s">
        <v>193</v>
      </c>
      <c r="Y4" s="28">
        <v>0.66953969466787289</v>
      </c>
      <c r="Z4" s="28">
        <v>1</v>
      </c>
      <c r="AA4" s="28"/>
      <c r="AB4" s="28"/>
      <c r="AC4" s="28"/>
      <c r="AD4" s="28"/>
      <c r="AE4" s="28"/>
    </row>
    <row r="5" spans="1:31" x14ac:dyDescent="0.45">
      <c r="A5" s="11" t="s">
        <v>12</v>
      </c>
      <c r="B5" s="17" t="s">
        <v>9</v>
      </c>
      <c r="C5" s="12">
        <v>4</v>
      </c>
      <c r="D5" s="12">
        <v>7.4980000000000002</v>
      </c>
      <c r="E5" s="12">
        <v>7.4210000000000003</v>
      </c>
      <c r="F5" s="12">
        <v>7.5750000000000002</v>
      </c>
      <c r="G5" s="12">
        <v>1.57744</v>
      </c>
      <c r="H5" s="12">
        <v>1.1269</v>
      </c>
      <c r="I5" s="12">
        <v>0.79579</v>
      </c>
      <c r="J5" s="12">
        <v>0.59609000000000001</v>
      </c>
      <c r="K5" s="12">
        <v>0.35776000000000002</v>
      </c>
      <c r="L5" s="12">
        <v>0.37895000000000001</v>
      </c>
      <c r="M5" s="12">
        <v>2.66465</v>
      </c>
      <c r="O5" s="12">
        <v>7.4980000000000002</v>
      </c>
      <c r="P5" s="12">
        <v>2.66465</v>
      </c>
      <c r="Q5" s="12">
        <v>1.57744</v>
      </c>
      <c r="R5" s="12">
        <v>1.1269</v>
      </c>
      <c r="S5" s="12">
        <v>0.79579</v>
      </c>
      <c r="T5" s="12">
        <v>0.59609000000000001</v>
      </c>
      <c r="U5" s="37">
        <v>0.37895000000000001</v>
      </c>
      <c r="V5" s="12">
        <v>0.35776000000000002</v>
      </c>
      <c r="X5" s="15" t="s">
        <v>208</v>
      </c>
      <c r="Y5" s="42">
        <v>0.83706723063401256</v>
      </c>
      <c r="Z5" s="28">
        <v>0.5883767772668268</v>
      </c>
      <c r="AA5" s="28">
        <v>1</v>
      </c>
      <c r="AB5" s="28"/>
      <c r="AC5" s="28"/>
      <c r="AD5" s="28"/>
      <c r="AE5" s="28"/>
    </row>
    <row r="6" spans="1:31" x14ac:dyDescent="0.45">
      <c r="A6" s="11" t="s">
        <v>15</v>
      </c>
      <c r="B6" s="17" t="s">
        <v>9</v>
      </c>
      <c r="C6" s="12">
        <v>5</v>
      </c>
      <c r="D6" s="12">
        <v>7.4130000000000003</v>
      </c>
      <c r="E6" s="12">
        <v>7.351</v>
      </c>
      <c r="F6" s="12">
        <v>7.4749999999999996</v>
      </c>
      <c r="G6" s="12">
        <v>1.40598</v>
      </c>
      <c r="H6" s="12">
        <v>1.1346400000000001</v>
      </c>
      <c r="I6" s="12">
        <v>0.81091000000000002</v>
      </c>
      <c r="J6" s="12">
        <v>0.57103999999999999</v>
      </c>
      <c r="K6" s="12">
        <v>0.41004000000000002</v>
      </c>
      <c r="L6" s="12">
        <v>0.25491999999999998</v>
      </c>
      <c r="M6" s="12">
        <v>2.8259599999999998</v>
      </c>
      <c r="O6" s="12">
        <v>7.4130000000000003</v>
      </c>
      <c r="P6" s="12">
        <v>2.8259599999999998</v>
      </c>
      <c r="Q6" s="12">
        <v>1.40598</v>
      </c>
      <c r="R6" s="12">
        <v>1.1346400000000001</v>
      </c>
      <c r="S6" s="12">
        <v>0.81091000000000002</v>
      </c>
      <c r="T6" s="12">
        <v>0.57103999999999999</v>
      </c>
      <c r="U6" s="36">
        <v>0.25491999999999998</v>
      </c>
      <c r="V6" s="12">
        <v>0.41004000000000002</v>
      </c>
      <c r="X6" s="15" t="s">
        <v>5</v>
      </c>
      <c r="Y6" s="28">
        <v>0.36228284946133715</v>
      </c>
      <c r="Z6" s="28">
        <v>0.45020820413712243</v>
      </c>
      <c r="AA6" s="28">
        <v>0.34119928836196817</v>
      </c>
      <c r="AB6" s="28">
        <v>1</v>
      </c>
      <c r="AC6" s="28"/>
      <c r="AD6" s="28"/>
      <c r="AE6" s="28"/>
    </row>
    <row r="7" spans="1:31" x14ac:dyDescent="0.45">
      <c r="A7" s="11" t="s">
        <v>13</v>
      </c>
      <c r="B7" s="17" t="s">
        <v>14</v>
      </c>
      <c r="C7" s="12">
        <v>6</v>
      </c>
      <c r="D7" s="12">
        <v>7.4039999999999999</v>
      </c>
      <c r="E7" s="12">
        <v>7.335</v>
      </c>
      <c r="F7" s="12">
        <v>7.4729999999999999</v>
      </c>
      <c r="G7" s="12">
        <v>1.44015</v>
      </c>
      <c r="H7" s="12">
        <v>1.0961000000000001</v>
      </c>
      <c r="I7" s="12">
        <v>0.8276</v>
      </c>
      <c r="J7" s="12">
        <v>0.57369999999999999</v>
      </c>
      <c r="K7" s="12">
        <v>0.31329000000000001</v>
      </c>
      <c r="L7" s="12">
        <v>0.44834000000000002</v>
      </c>
      <c r="M7" s="12">
        <v>2.70485</v>
      </c>
      <c r="O7" s="12">
        <v>7.4039999999999999</v>
      </c>
      <c r="P7" s="12">
        <v>2.70485</v>
      </c>
      <c r="Q7" s="12">
        <v>1.44015</v>
      </c>
      <c r="R7" s="12">
        <v>1.0961000000000001</v>
      </c>
      <c r="S7" s="12">
        <v>0.8276</v>
      </c>
      <c r="T7" s="12">
        <v>0.57369999999999999</v>
      </c>
      <c r="U7" s="37">
        <v>0.44834000000000002</v>
      </c>
      <c r="V7" s="12">
        <v>0.31329000000000001</v>
      </c>
      <c r="X7" s="15" t="s">
        <v>6</v>
      </c>
      <c r="Y7" s="28">
        <v>-2.5530660919213469E-2</v>
      </c>
      <c r="Z7" s="28">
        <v>8.9628852972440651E-2</v>
      </c>
      <c r="AA7" s="28">
        <v>7.5987313122341388E-2</v>
      </c>
      <c r="AB7" s="28">
        <v>0.36175132859546077</v>
      </c>
      <c r="AC7" s="28">
        <v>1</v>
      </c>
      <c r="AD7" s="28"/>
      <c r="AE7" s="28"/>
    </row>
    <row r="8" spans="1:31" x14ac:dyDescent="0.45">
      <c r="A8" s="11" t="s">
        <v>16</v>
      </c>
      <c r="B8" s="17" t="s">
        <v>9</v>
      </c>
      <c r="C8" s="12">
        <v>7</v>
      </c>
      <c r="D8" s="12">
        <v>7.3390000000000004</v>
      </c>
      <c r="E8" s="12">
        <v>7.2839999999999998</v>
      </c>
      <c r="F8" s="12">
        <v>7.3940000000000001</v>
      </c>
      <c r="G8" s="12">
        <v>1.46468</v>
      </c>
      <c r="H8" s="12">
        <v>1.02912</v>
      </c>
      <c r="I8" s="12">
        <v>0.81230999999999998</v>
      </c>
      <c r="J8" s="12">
        <v>0.55210999999999999</v>
      </c>
      <c r="K8" s="12">
        <v>0.29926999999999998</v>
      </c>
      <c r="L8" s="12">
        <v>0.47416000000000003</v>
      </c>
      <c r="M8" s="12">
        <v>2.70749</v>
      </c>
      <c r="O8" s="12">
        <v>7.3390000000000004</v>
      </c>
      <c r="P8" s="12">
        <v>2.70749</v>
      </c>
      <c r="Q8" s="12">
        <v>1.46468</v>
      </c>
      <c r="R8" s="12">
        <v>1.02912</v>
      </c>
      <c r="S8" s="12">
        <v>0.81230999999999998</v>
      </c>
      <c r="T8" s="12">
        <v>0.55210999999999999</v>
      </c>
      <c r="U8" s="36">
        <v>0.47416000000000003</v>
      </c>
      <c r="V8" s="12">
        <v>0.29926999999999998</v>
      </c>
      <c r="X8" s="15" t="s">
        <v>209</v>
      </c>
      <c r="Y8" s="28">
        <v>0.29418477531252868</v>
      </c>
      <c r="Z8" s="28">
        <v>0.21356093757197209</v>
      </c>
      <c r="AA8" s="28">
        <v>0.24958328549827458</v>
      </c>
      <c r="AB8" s="28">
        <v>0.50205397365871895</v>
      </c>
      <c r="AC8" s="28">
        <v>0.30592986119121846</v>
      </c>
      <c r="AD8" s="28">
        <v>1</v>
      </c>
      <c r="AE8" s="28"/>
    </row>
    <row r="9" spans="1:31" ht="15.75" thickBot="1" x14ac:dyDescent="0.5">
      <c r="A9" s="11" t="s">
        <v>18</v>
      </c>
      <c r="B9" s="17" t="s">
        <v>19</v>
      </c>
      <c r="C9" s="12">
        <v>8</v>
      </c>
      <c r="D9" s="12">
        <v>7.3339999999999996</v>
      </c>
      <c r="E9" s="12">
        <v>7.2640000000000002</v>
      </c>
      <c r="F9" s="12">
        <v>7.4039999999999999</v>
      </c>
      <c r="G9" s="12">
        <v>1.36066</v>
      </c>
      <c r="H9" s="12">
        <v>1.1727799999999999</v>
      </c>
      <c r="I9" s="12">
        <v>0.83096000000000003</v>
      </c>
      <c r="J9" s="12">
        <v>0.58147000000000004</v>
      </c>
      <c r="K9" s="12">
        <v>0.41904000000000002</v>
      </c>
      <c r="L9" s="12">
        <v>0.49401</v>
      </c>
      <c r="M9" s="12">
        <v>2.47553</v>
      </c>
      <c r="O9" s="12">
        <v>7.3339999999999996</v>
      </c>
      <c r="P9" s="12">
        <v>2.47553</v>
      </c>
      <c r="Q9" s="12">
        <v>1.36066</v>
      </c>
      <c r="R9" s="12">
        <v>1.1727799999999999</v>
      </c>
      <c r="S9" s="12">
        <v>0.83096000000000003</v>
      </c>
      <c r="T9" s="12">
        <v>0.58147000000000004</v>
      </c>
      <c r="U9" s="37">
        <v>0.49401</v>
      </c>
      <c r="V9" s="12">
        <v>0.41904000000000002</v>
      </c>
      <c r="X9" s="16" t="s">
        <v>206</v>
      </c>
      <c r="Y9" s="29">
        <v>6.8624024717186857E-2</v>
      </c>
      <c r="Z9" s="29">
        <v>0.11967231447049487</v>
      </c>
      <c r="AA9" s="29">
        <v>0.10085704595932676</v>
      </c>
      <c r="AB9" s="29">
        <v>9.163094116341991E-2</v>
      </c>
      <c r="AC9" s="29">
        <v>-0.13300140698224841</v>
      </c>
      <c r="AD9" s="29">
        <v>-2.9093460530526848E-3</v>
      </c>
      <c r="AE9" s="29">
        <v>1</v>
      </c>
    </row>
    <row r="10" spans="1:31" x14ac:dyDescent="0.45">
      <c r="A10" s="11" t="s">
        <v>20</v>
      </c>
      <c r="B10" s="17" t="s">
        <v>19</v>
      </c>
      <c r="C10" s="12">
        <v>9</v>
      </c>
      <c r="D10" s="12">
        <v>7.3129999999999997</v>
      </c>
      <c r="E10" s="12">
        <v>7.2409999999999997</v>
      </c>
      <c r="F10" s="12">
        <v>7.3849999999999998</v>
      </c>
      <c r="G10" s="12">
        <v>1.4444300000000001</v>
      </c>
      <c r="H10" s="12">
        <v>1.10476</v>
      </c>
      <c r="I10" s="12">
        <v>0.85119999999999996</v>
      </c>
      <c r="J10" s="12">
        <v>0.56837000000000004</v>
      </c>
      <c r="K10" s="12">
        <v>0.32330999999999999</v>
      </c>
      <c r="L10" s="12">
        <v>0.47406999999999999</v>
      </c>
      <c r="M10" s="12">
        <v>2.5465</v>
      </c>
      <c r="O10" s="12">
        <v>7.3129999999999997</v>
      </c>
      <c r="P10" s="12">
        <v>2.5465</v>
      </c>
      <c r="Q10" s="12">
        <v>1.4444300000000001</v>
      </c>
      <c r="R10" s="12">
        <v>1.10476</v>
      </c>
      <c r="S10" s="12">
        <v>0.85119999999999996</v>
      </c>
      <c r="T10" s="12">
        <v>0.56837000000000004</v>
      </c>
      <c r="U10" s="36">
        <v>0.47406999999999999</v>
      </c>
      <c r="V10" s="12">
        <v>0.32330999999999999</v>
      </c>
    </row>
    <row r="11" spans="1:31" x14ac:dyDescent="0.45">
      <c r="A11" s="11" t="s">
        <v>17</v>
      </c>
      <c r="B11" s="17" t="s">
        <v>9</v>
      </c>
      <c r="C11" s="12">
        <v>10</v>
      </c>
      <c r="D11" s="12">
        <v>7.2910000000000004</v>
      </c>
      <c r="E11" s="12">
        <v>7.2270000000000003</v>
      </c>
      <c r="F11" s="12">
        <v>7.3550000000000004</v>
      </c>
      <c r="G11" s="12">
        <v>1.45181</v>
      </c>
      <c r="H11" s="12">
        <v>1.0876399999999999</v>
      </c>
      <c r="I11" s="12">
        <v>0.83121</v>
      </c>
      <c r="J11" s="12">
        <v>0.58218000000000003</v>
      </c>
      <c r="K11" s="12">
        <v>0.40866999999999998</v>
      </c>
      <c r="L11" s="12">
        <v>0.38253999999999999</v>
      </c>
      <c r="M11" s="12">
        <v>2.5473400000000002</v>
      </c>
      <c r="O11" s="12">
        <v>7.2910000000000004</v>
      </c>
      <c r="P11" s="12">
        <v>2.5473400000000002</v>
      </c>
      <c r="Q11" s="12">
        <v>1.45181</v>
      </c>
      <c r="R11" s="12">
        <v>1.0876399999999999</v>
      </c>
      <c r="S11" s="12">
        <v>0.83121</v>
      </c>
      <c r="T11" s="12">
        <v>0.58218000000000003</v>
      </c>
      <c r="U11" s="37">
        <v>0.38253999999999999</v>
      </c>
      <c r="V11" s="12">
        <v>0.40866999999999998</v>
      </c>
    </row>
    <row r="12" spans="1:31" ht="15.75" thickBot="1" x14ac:dyDescent="0.5">
      <c r="A12" s="11" t="s">
        <v>21</v>
      </c>
      <c r="B12" s="17" t="s">
        <v>22</v>
      </c>
      <c r="C12" s="12">
        <v>11</v>
      </c>
      <c r="D12" s="12">
        <v>7.2670000000000003</v>
      </c>
      <c r="E12" s="12">
        <v>7.1989999999999998</v>
      </c>
      <c r="F12" s="12">
        <v>7.335</v>
      </c>
      <c r="G12" s="12">
        <v>1.3376600000000001</v>
      </c>
      <c r="H12" s="12">
        <v>0.99536999999999998</v>
      </c>
      <c r="I12" s="12">
        <v>0.84916999999999998</v>
      </c>
      <c r="J12" s="12">
        <v>0.36431999999999998</v>
      </c>
      <c r="K12" s="12">
        <v>8.7279999999999996E-2</v>
      </c>
      <c r="L12" s="12">
        <v>0.32288</v>
      </c>
      <c r="M12" s="12">
        <v>3.3102900000000002</v>
      </c>
      <c r="O12" s="12">
        <v>7.2670000000000003</v>
      </c>
      <c r="P12" s="12">
        <v>3.3102900000000002</v>
      </c>
      <c r="Q12" s="12">
        <v>1.3376600000000001</v>
      </c>
      <c r="R12" s="12">
        <v>0.99536999999999998</v>
      </c>
      <c r="S12" s="12">
        <v>0.84916999999999998</v>
      </c>
      <c r="T12" s="12">
        <v>0.36431999999999998</v>
      </c>
      <c r="U12" s="36">
        <v>0.32288</v>
      </c>
      <c r="V12" s="12">
        <v>8.7279999999999996E-2</v>
      </c>
      <c r="Y12" s="59" t="s">
        <v>257</v>
      </c>
      <c r="Z12" s="60" t="s">
        <v>230</v>
      </c>
    </row>
    <row r="13" spans="1:31" x14ac:dyDescent="0.45">
      <c r="A13" s="11" t="s">
        <v>25</v>
      </c>
      <c r="B13" s="17" t="s">
        <v>9</v>
      </c>
      <c r="C13" s="12">
        <v>12</v>
      </c>
      <c r="D13" s="12">
        <v>7.1189999999999998</v>
      </c>
      <c r="E13" s="12">
        <v>7.0449999999999999</v>
      </c>
      <c r="F13" s="12">
        <v>7.1929999999999996</v>
      </c>
      <c r="G13" s="12">
        <v>1.45038</v>
      </c>
      <c r="H13" s="12">
        <v>1.0838300000000001</v>
      </c>
      <c r="I13" s="12">
        <v>0.80564999999999998</v>
      </c>
      <c r="J13" s="12">
        <v>0.54354999999999998</v>
      </c>
      <c r="K13" s="12">
        <v>0.21348</v>
      </c>
      <c r="L13" s="12">
        <v>0.32865</v>
      </c>
      <c r="M13" s="12">
        <v>2.6934300000000002</v>
      </c>
      <c r="O13" s="12">
        <v>7.1189999999999998</v>
      </c>
      <c r="P13" s="12">
        <v>2.6934300000000002</v>
      </c>
      <c r="Q13" s="12">
        <v>1.45038</v>
      </c>
      <c r="R13" s="12">
        <v>1.0838300000000001</v>
      </c>
      <c r="S13" s="12">
        <v>0.80564999999999998</v>
      </c>
      <c r="T13" s="12">
        <v>0.54354999999999998</v>
      </c>
      <c r="U13" s="37">
        <v>0.32865</v>
      </c>
      <c r="V13" s="12">
        <v>0.21348</v>
      </c>
      <c r="Y13" s="57" t="s">
        <v>192</v>
      </c>
      <c r="Z13" s="58">
        <f>1/(1-Z27)</f>
        <v>4.394062992796762</v>
      </c>
    </row>
    <row r="14" spans="1:31" x14ac:dyDescent="0.45">
      <c r="A14" s="11" t="s">
        <v>27</v>
      </c>
      <c r="B14" s="17" t="s">
        <v>14</v>
      </c>
      <c r="C14" s="12">
        <v>13</v>
      </c>
      <c r="D14" s="12">
        <v>7.1040000000000001</v>
      </c>
      <c r="E14" s="12">
        <v>7.02</v>
      </c>
      <c r="F14" s="12">
        <v>7.1879999999999997</v>
      </c>
      <c r="G14" s="12">
        <v>1.50796</v>
      </c>
      <c r="H14" s="12">
        <v>1.04782</v>
      </c>
      <c r="I14" s="12">
        <v>0.77900000000000003</v>
      </c>
      <c r="J14" s="12">
        <v>0.48163</v>
      </c>
      <c r="K14" s="12">
        <v>0.14868000000000001</v>
      </c>
      <c r="L14" s="12">
        <v>0.41077000000000002</v>
      </c>
      <c r="M14" s="12">
        <v>2.7278199999999999</v>
      </c>
      <c r="O14" s="12">
        <v>7.1040000000000001</v>
      </c>
      <c r="P14" s="12">
        <v>2.7278199999999999</v>
      </c>
      <c r="Q14" s="12">
        <v>1.50796</v>
      </c>
      <c r="R14" s="12">
        <v>1.04782</v>
      </c>
      <c r="S14" s="12">
        <v>0.77900000000000003</v>
      </c>
      <c r="T14" s="12">
        <v>0.48163</v>
      </c>
      <c r="U14" s="36">
        <v>0.41077000000000002</v>
      </c>
      <c r="V14" s="12">
        <v>0.14868000000000001</v>
      </c>
      <c r="Y14" s="15" t="s">
        <v>193</v>
      </c>
      <c r="Z14" s="47">
        <f>1/(1-Z52)</f>
        <v>2.0470684151741794</v>
      </c>
    </row>
    <row r="15" spans="1:31" x14ac:dyDescent="0.45">
      <c r="A15" s="11" t="s">
        <v>23</v>
      </c>
      <c r="B15" s="17" t="s">
        <v>24</v>
      </c>
      <c r="C15" s="12">
        <v>14</v>
      </c>
      <c r="D15" s="12">
        <v>7.0869999999999997</v>
      </c>
      <c r="E15" s="12">
        <v>6.9989999999999997</v>
      </c>
      <c r="F15" s="12">
        <v>7.1749999999999998</v>
      </c>
      <c r="G15" s="12">
        <v>1.0687899999999999</v>
      </c>
      <c r="H15" s="12">
        <v>1.02152</v>
      </c>
      <c r="I15" s="12">
        <v>0.76146000000000003</v>
      </c>
      <c r="J15" s="12">
        <v>0.55225000000000002</v>
      </c>
      <c r="K15" s="12">
        <v>0.10546999999999999</v>
      </c>
      <c r="L15" s="12">
        <v>0.22553000000000001</v>
      </c>
      <c r="M15" s="12">
        <v>3.35168</v>
      </c>
      <c r="O15" s="12">
        <v>7.0869999999999997</v>
      </c>
      <c r="P15" s="12">
        <v>3.35168</v>
      </c>
      <c r="Q15" s="12">
        <v>1.0687899999999999</v>
      </c>
      <c r="R15" s="12">
        <v>1.02152</v>
      </c>
      <c r="S15" s="12">
        <v>0.76146000000000003</v>
      </c>
      <c r="T15" s="12">
        <v>0.55225000000000002</v>
      </c>
      <c r="U15" s="37">
        <v>0.22553000000000001</v>
      </c>
      <c r="V15" s="12">
        <v>0.10546999999999999</v>
      </c>
      <c r="Y15" s="15" t="s">
        <v>204</v>
      </c>
      <c r="Z15" s="47">
        <f>1/(1-Z76)</f>
        <v>3.5043537388398343</v>
      </c>
    </row>
    <row r="16" spans="1:31" x14ac:dyDescent="0.45">
      <c r="A16" s="11" t="s">
        <v>178</v>
      </c>
      <c r="B16" s="17" t="s">
        <v>24</v>
      </c>
      <c r="C16" s="12">
        <v>15</v>
      </c>
      <c r="D16" s="12">
        <v>7.0389999999999997</v>
      </c>
      <c r="E16" s="12">
        <v>6.7939999999999996</v>
      </c>
      <c r="F16" s="12">
        <v>7.2839999999999998</v>
      </c>
      <c r="G16" s="12">
        <v>1.3594299999999999</v>
      </c>
      <c r="H16" s="12">
        <v>1.0811299999999999</v>
      </c>
      <c r="I16" s="12">
        <v>0.77758000000000005</v>
      </c>
      <c r="J16" s="12">
        <v>0.46822999999999998</v>
      </c>
      <c r="K16" s="12">
        <v>0.12275</v>
      </c>
      <c r="L16" s="12">
        <v>0.22202</v>
      </c>
      <c r="M16" s="12">
        <v>3.0076000000000001</v>
      </c>
      <c r="O16" s="12">
        <v>7.0389999999999997</v>
      </c>
      <c r="P16" s="12">
        <v>3.0076000000000001</v>
      </c>
      <c r="Q16" s="12">
        <v>1.3594299999999999</v>
      </c>
      <c r="R16" s="12">
        <v>1.0811299999999999</v>
      </c>
      <c r="S16" s="12">
        <v>0.77758000000000005</v>
      </c>
      <c r="T16" s="12">
        <v>0.46822999999999998</v>
      </c>
      <c r="U16" s="36">
        <v>0.22202</v>
      </c>
      <c r="V16" s="12">
        <v>0.12275</v>
      </c>
      <c r="Y16" s="15" t="s">
        <v>5</v>
      </c>
      <c r="Z16" s="47">
        <f>1/(1-Z100)</f>
        <v>1.7461205560926811</v>
      </c>
    </row>
    <row r="17" spans="1:32" x14ac:dyDescent="0.45">
      <c r="A17" s="11" t="s">
        <v>39</v>
      </c>
      <c r="B17" s="17" t="s">
        <v>9</v>
      </c>
      <c r="C17" s="12">
        <v>16</v>
      </c>
      <c r="D17" s="12">
        <v>6.9939999999999998</v>
      </c>
      <c r="E17" s="12">
        <v>6.93</v>
      </c>
      <c r="F17" s="12">
        <v>7.0579999999999998</v>
      </c>
      <c r="G17" s="12">
        <v>1.44787</v>
      </c>
      <c r="H17" s="12">
        <v>1.0977399999999999</v>
      </c>
      <c r="I17" s="12">
        <v>0.81486999999999998</v>
      </c>
      <c r="J17" s="12">
        <v>0.53466000000000002</v>
      </c>
      <c r="K17" s="12">
        <v>0.28550999999999999</v>
      </c>
      <c r="L17" s="12">
        <v>0.30452000000000001</v>
      </c>
      <c r="M17" s="12">
        <v>2.5093100000000002</v>
      </c>
      <c r="O17" s="12">
        <v>6.9939999999999998</v>
      </c>
      <c r="P17" s="12">
        <v>2.5093100000000002</v>
      </c>
      <c r="Q17" s="12">
        <v>1.44787</v>
      </c>
      <c r="R17" s="12">
        <v>1.0977399999999999</v>
      </c>
      <c r="S17" s="12">
        <v>0.81486999999999998</v>
      </c>
      <c r="T17" s="12">
        <v>0.53466000000000002</v>
      </c>
      <c r="U17" s="37">
        <v>0.30452000000000001</v>
      </c>
      <c r="V17" s="12">
        <v>0.28550999999999999</v>
      </c>
      <c r="Y17" s="15" t="s">
        <v>6</v>
      </c>
      <c r="Z17" s="47">
        <f>1/(1-Z125)</f>
        <v>1.3161353615735703</v>
      </c>
    </row>
    <row r="18" spans="1:32" x14ac:dyDescent="0.45">
      <c r="A18" s="11" t="s">
        <v>28</v>
      </c>
      <c r="B18" s="17" t="s">
        <v>24</v>
      </c>
      <c r="C18" s="12">
        <v>17</v>
      </c>
      <c r="D18" s="12">
        <v>6.952</v>
      </c>
      <c r="E18" s="12">
        <v>6.875</v>
      </c>
      <c r="F18" s="12">
        <v>7.0289999999999999</v>
      </c>
      <c r="G18" s="12">
        <v>1.08754</v>
      </c>
      <c r="H18" s="12">
        <v>1.03938</v>
      </c>
      <c r="I18" s="12">
        <v>0.61414999999999997</v>
      </c>
      <c r="J18" s="12">
        <v>0.40425</v>
      </c>
      <c r="K18" s="12">
        <v>0.14166000000000001</v>
      </c>
      <c r="L18" s="12">
        <v>0.15776000000000001</v>
      </c>
      <c r="M18" s="12">
        <v>3.5073300000000001</v>
      </c>
      <c r="O18" s="12">
        <v>6.952</v>
      </c>
      <c r="P18" s="12">
        <v>3.5073300000000001</v>
      </c>
      <c r="Q18" s="12">
        <v>1.08754</v>
      </c>
      <c r="R18" s="12">
        <v>1.03938</v>
      </c>
      <c r="S18" s="12">
        <v>0.61414999999999997</v>
      </c>
      <c r="T18" s="12">
        <v>0.40425</v>
      </c>
      <c r="U18" s="36">
        <v>0.15776000000000001</v>
      </c>
      <c r="V18" s="12">
        <v>0.14166000000000001</v>
      </c>
      <c r="Y18" s="15" t="s">
        <v>205</v>
      </c>
      <c r="Z18" s="47">
        <f>1/(1-Z150)</f>
        <v>1.4426568147017622</v>
      </c>
    </row>
    <row r="19" spans="1:32" ht="15.75" thickBot="1" x14ac:dyDescent="0.5">
      <c r="A19" s="11" t="s">
        <v>31</v>
      </c>
      <c r="B19" s="17" t="s">
        <v>9</v>
      </c>
      <c r="C19" s="12">
        <v>18</v>
      </c>
      <c r="D19" s="12">
        <v>6.9290000000000003</v>
      </c>
      <c r="E19" s="12">
        <v>6.8609999999999998</v>
      </c>
      <c r="F19" s="12">
        <v>6.9969999999999999</v>
      </c>
      <c r="G19" s="12">
        <v>1.4253899999999999</v>
      </c>
      <c r="H19" s="12">
        <v>1.0524899999999999</v>
      </c>
      <c r="I19" s="12">
        <v>0.81959000000000004</v>
      </c>
      <c r="J19" s="12">
        <v>0.51354</v>
      </c>
      <c r="K19" s="12">
        <v>0.26247999999999999</v>
      </c>
      <c r="L19" s="12">
        <v>0.2424</v>
      </c>
      <c r="M19" s="12">
        <v>2.61355</v>
      </c>
      <c r="O19" s="12">
        <v>6.9290000000000003</v>
      </c>
      <c r="P19" s="12">
        <v>2.61355</v>
      </c>
      <c r="Q19" s="12">
        <v>1.4253899999999999</v>
      </c>
      <c r="R19" s="12">
        <v>1.0524899999999999</v>
      </c>
      <c r="S19" s="12">
        <v>0.81959000000000004</v>
      </c>
      <c r="T19" s="12">
        <v>0.51354</v>
      </c>
      <c r="U19" s="37">
        <v>0.2424</v>
      </c>
      <c r="V19" s="12">
        <v>0.26247999999999999</v>
      </c>
      <c r="Y19" s="16" t="s">
        <v>206</v>
      </c>
      <c r="Z19" s="48">
        <f>1/(1-Z174)</f>
        <v>1.0614198421868268</v>
      </c>
    </row>
    <row r="20" spans="1:32" x14ac:dyDescent="0.45">
      <c r="A20" s="11" t="s">
        <v>30</v>
      </c>
      <c r="B20" s="17" t="s">
        <v>9</v>
      </c>
      <c r="C20" s="12">
        <v>19</v>
      </c>
      <c r="D20" s="12">
        <v>6.907</v>
      </c>
      <c r="E20" s="12">
        <v>6.8360000000000003</v>
      </c>
      <c r="F20" s="12">
        <v>6.9779999999999998</v>
      </c>
      <c r="G20" s="12">
        <v>1.4834099999999999</v>
      </c>
      <c r="H20" s="12">
        <v>1.16157</v>
      </c>
      <c r="I20" s="12">
        <v>0.81455</v>
      </c>
      <c r="J20" s="12">
        <v>0.54008</v>
      </c>
      <c r="K20" s="12">
        <v>0.29754000000000003</v>
      </c>
      <c r="L20" s="12">
        <v>0.44962999999999997</v>
      </c>
      <c r="M20" s="12">
        <v>2.1598799999999998</v>
      </c>
      <c r="O20" s="12">
        <v>6.907</v>
      </c>
      <c r="P20" s="12">
        <v>2.1598799999999998</v>
      </c>
      <c r="Q20" s="12">
        <v>1.4834099999999999</v>
      </c>
      <c r="R20" s="12">
        <v>1.16157</v>
      </c>
      <c r="S20" s="12">
        <v>0.81455</v>
      </c>
      <c r="T20" s="12">
        <v>0.54008</v>
      </c>
      <c r="U20" s="36">
        <v>0.44962999999999997</v>
      </c>
      <c r="V20" s="12">
        <v>0.29754000000000003</v>
      </c>
    </row>
    <row r="21" spans="1:32" x14ac:dyDescent="0.45">
      <c r="A21" s="11" t="s">
        <v>29</v>
      </c>
      <c r="B21" s="17" t="s">
        <v>9</v>
      </c>
      <c r="C21" s="12">
        <v>20</v>
      </c>
      <c r="D21" s="12">
        <v>6.8710000000000004</v>
      </c>
      <c r="E21" s="12">
        <v>6.8040000000000003</v>
      </c>
      <c r="F21" s="12">
        <v>6.9379999999999997</v>
      </c>
      <c r="G21" s="12">
        <v>1.6975199999999999</v>
      </c>
      <c r="H21" s="12">
        <v>1.03999</v>
      </c>
      <c r="I21" s="12">
        <v>0.84541999999999995</v>
      </c>
      <c r="J21" s="12">
        <v>0.54869999999999997</v>
      </c>
      <c r="K21" s="12">
        <v>0.35328999999999999</v>
      </c>
      <c r="L21" s="12">
        <v>0.27571000000000001</v>
      </c>
      <c r="M21" s="12">
        <v>2.1105499999999999</v>
      </c>
      <c r="O21" s="12">
        <v>6.8710000000000004</v>
      </c>
      <c r="P21" s="12">
        <v>2.1105499999999999</v>
      </c>
      <c r="Q21" s="12">
        <v>1.6975199999999999</v>
      </c>
      <c r="R21" s="12">
        <v>1.03999</v>
      </c>
      <c r="S21" s="12">
        <v>0.84541999999999995</v>
      </c>
      <c r="T21" s="12">
        <v>0.54869999999999997</v>
      </c>
      <c r="U21" s="37">
        <v>0.27571000000000001</v>
      </c>
      <c r="V21" s="12">
        <v>0.35328999999999999</v>
      </c>
    </row>
    <row r="22" spans="1:32" x14ac:dyDescent="0.45">
      <c r="A22" s="11" t="s">
        <v>26</v>
      </c>
      <c r="B22" s="17" t="s">
        <v>24</v>
      </c>
      <c r="C22" s="12">
        <v>21</v>
      </c>
      <c r="D22" s="12">
        <v>6.7779999999999996</v>
      </c>
      <c r="E22" s="12">
        <v>6.68</v>
      </c>
      <c r="F22" s="12">
        <v>6.8760000000000003</v>
      </c>
      <c r="G22" s="12">
        <v>1.1150800000000001</v>
      </c>
      <c r="H22" s="12">
        <v>0.71460000000000001</v>
      </c>
      <c r="I22" s="12">
        <v>0.71143000000000001</v>
      </c>
      <c r="J22" s="12">
        <v>0.37708999999999998</v>
      </c>
      <c r="K22" s="12">
        <v>0.18354999999999999</v>
      </c>
      <c r="L22" s="12">
        <v>0.11735</v>
      </c>
      <c r="M22" s="12">
        <v>3.5590600000000001</v>
      </c>
      <c r="O22" s="12">
        <v>6.7779999999999996</v>
      </c>
      <c r="P22" s="12">
        <v>3.5590600000000001</v>
      </c>
      <c r="Q22" s="12">
        <v>1.1150800000000001</v>
      </c>
      <c r="R22" s="12">
        <v>0.71460000000000001</v>
      </c>
      <c r="S22" s="12">
        <v>0.71143000000000001</v>
      </c>
      <c r="T22" s="12">
        <v>0.37708999999999998</v>
      </c>
      <c r="U22" s="36">
        <v>0.11735</v>
      </c>
      <c r="V22" s="12">
        <v>0.18354999999999999</v>
      </c>
    </row>
    <row r="23" spans="1:32" x14ac:dyDescent="0.45">
      <c r="A23" s="11" t="s">
        <v>36</v>
      </c>
      <c r="B23" s="17" t="s">
        <v>37</v>
      </c>
      <c r="C23" s="12">
        <v>22</v>
      </c>
      <c r="D23" s="12">
        <v>6.7389999999999999</v>
      </c>
      <c r="E23" s="12">
        <v>6.6740000000000004</v>
      </c>
      <c r="F23" s="12">
        <v>6.8040000000000003</v>
      </c>
      <c r="G23" s="12">
        <v>1.6455500000000001</v>
      </c>
      <c r="H23" s="12">
        <v>0.86758000000000002</v>
      </c>
      <c r="I23" s="12">
        <v>0.94718999999999998</v>
      </c>
      <c r="J23" s="12">
        <v>0.48770000000000002</v>
      </c>
      <c r="K23" s="12">
        <v>0.46987000000000001</v>
      </c>
      <c r="L23" s="12">
        <v>0.32706000000000002</v>
      </c>
      <c r="M23" s="12">
        <v>1.9937499999999999</v>
      </c>
      <c r="O23" s="12">
        <v>6.7389999999999999</v>
      </c>
      <c r="P23" s="12">
        <v>1.9937499999999999</v>
      </c>
      <c r="Q23" s="12">
        <v>1.6455500000000001</v>
      </c>
      <c r="R23" s="12">
        <v>0.86758000000000002</v>
      </c>
      <c r="S23" s="12">
        <v>0.94718999999999998</v>
      </c>
      <c r="T23" s="12">
        <v>0.48770000000000002</v>
      </c>
      <c r="U23" s="37">
        <v>0.32706000000000002</v>
      </c>
      <c r="V23" s="12">
        <v>0.46987000000000001</v>
      </c>
      <c r="Y23" t="s">
        <v>258</v>
      </c>
      <c r="Z23"/>
      <c r="AA23"/>
      <c r="AB23"/>
      <c r="AC23"/>
      <c r="AD23"/>
      <c r="AE23"/>
      <c r="AF23"/>
    </row>
    <row r="24" spans="1:32" ht="15.75" thickBot="1" x14ac:dyDescent="0.5">
      <c r="A24" s="11" t="s">
        <v>33</v>
      </c>
      <c r="B24" s="17" t="s">
        <v>9</v>
      </c>
      <c r="C24" s="12">
        <v>23</v>
      </c>
      <c r="D24" s="12">
        <v>6.7249999999999996</v>
      </c>
      <c r="E24" s="12">
        <v>6.6470000000000002</v>
      </c>
      <c r="F24" s="12">
        <v>6.8029999999999999</v>
      </c>
      <c r="G24" s="12">
        <v>1.40283</v>
      </c>
      <c r="H24" s="12">
        <v>1.0867199999999999</v>
      </c>
      <c r="I24" s="12">
        <v>0.80991000000000002</v>
      </c>
      <c r="J24" s="12">
        <v>0.50036000000000003</v>
      </c>
      <c r="K24" s="12">
        <v>0.27399000000000001</v>
      </c>
      <c r="L24" s="12">
        <v>0.50156000000000001</v>
      </c>
      <c r="M24" s="12">
        <v>2.1499899999999998</v>
      </c>
      <c r="O24" s="12">
        <v>6.7249999999999996</v>
      </c>
      <c r="P24" s="12">
        <v>2.1499899999999998</v>
      </c>
      <c r="Q24" s="12">
        <v>1.40283</v>
      </c>
      <c r="R24" s="12">
        <v>1.0867199999999999</v>
      </c>
      <c r="S24" s="12">
        <v>0.80991000000000002</v>
      </c>
      <c r="T24" s="12">
        <v>0.50036000000000003</v>
      </c>
      <c r="U24" s="36">
        <v>0.50156000000000001</v>
      </c>
      <c r="V24" s="12">
        <v>0.27399000000000001</v>
      </c>
      <c r="Y24"/>
      <c r="Z24"/>
      <c r="AA24"/>
      <c r="AB24"/>
      <c r="AC24"/>
      <c r="AD24"/>
      <c r="AE24"/>
      <c r="AF24"/>
    </row>
    <row r="25" spans="1:32" x14ac:dyDescent="0.45">
      <c r="A25" s="11" t="s">
        <v>40</v>
      </c>
      <c r="B25" s="17" t="s">
        <v>24</v>
      </c>
      <c r="C25" s="12">
        <v>24</v>
      </c>
      <c r="D25" s="12">
        <v>6.7050000000000001</v>
      </c>
      <c r="E25" s="12">
        <v>6.6150000000000002</v>
      </c>
      <c r="F25" s="12">
        <v>6.7949999999999999</v>
      </c>
      <c r="G25" s="12">
        <v>1.2166999999999999</v>
      </c>
      <c r="H25" s="12">
        <v>0.90586999999999995</v>
      </c>
      <c r="I25" s="12">
        <v>0.81882999999999995</v>
      </c>
      <c r="J25" s="12">
        <v>0.37789</v>
      </c>
      <c r="K25" s="12">
        <v>0.11451</v>
      </c>
      <c r="L25" s="12">
        <v>0.31595000000000001</v>
      </c>
      <c r="M25" s="12">
        <v>2.95505</v>
      </c>
      <c r="O25" s="12">
        <v>6.7050000000000001</v>
      </c>
      <c r="P25" s="12">
        <v>2.95505</v>
      </c>
      <c r="Q25" s="12">
        <v>1.2166999999999999</v>
      </c>
      <c r="R25" s="12">
        <v>0.90586999999999995</v>
      </c>
      <c r="S25" s="12">
        <v>0.81882999999999995</v>
      </c>
      <c r="T25" s="12">
        <v>0.37789</v>
      </c>
      <c r="U25" s="37">
        <v>0.31595000000000001</v>
      </c>
      <c r="V25" s="12">
        <v>0.11451</v>
      </c>
      <c r="Y25" s="45" t="s">
        <v>212</v>
      </c>
      <c r="Z25" s="45"/>
      <c r="AA25"/>
      <c r="AB25"/>
      <c r="AC25"/>
      <c r="AD25"/>
      <c r="AE25"/>
      <c r="AF25"/>
    </row>
    <row r="26" spans="1:32" x14ac:dyDescent="0.45">
      <c r="A26" s="11" t="s">
        <v>38</v>
      </c>
      <c r="B26" s="17" t="s">
        <v>24</v>
      </c>
      <c r="C26" s="12">
        <v>25</v>
      </c>
      <c r="D26" s="12">
        <v>6.7009999999999996</v>
      </c>
      <c r="E26" s="12">
        <v>6.601</v>
      </c>
      <c r="F26" s="12">
        <v>6.8010000000000002</v>
      </c>
      <c r="G26" s="12">
        <v>1.18306</v>
      </c>
      <c r="H26" s="12">
        <v>0.98912</v>
      </c>
      <c r="I26" s="12">
        <v>0.70835000000000004</v>
      </c>
      <c r="J26" s="12">
        <v>0.48926999999999998</v>
      </c>
      <c r="K26" s="12">
        <v>8.4229999999999999E-2</v>
      </c>
      <c r="L26" s="12">
        <v>0.24179999999999999</v>
      </c>
      <c r="M26" s="12">
        <v>3.0055900000000002</v>
      </c>
      <c r="O26" s="12">
        <v>6.7009999999999996</v>
      </c>
      <c r="P26" s="12">
        <v>3.0055900000000002</v>
      </c>
      <c r="Q26" s="12">
        <v>1.18306</v>
      </c>
      <c r="R26" s="12">
        <v>0.98912</v>
      </c>
      <c r="S26" s="12">
        <v>0.70835000000000004</v>
      </c>
      <c r="T26" s="12">
        <v>0.48926999999999998</v>
      </c>
      <c r="U26" s="36">
        <v>0.24179999999999999</v>
      </c>
      <c r="V26" s="12">
        <v>8.4229999999999999E-2</v>
      </c>
      <c r="Y26" s="20" t="s">
        <v>213</v>
      </c>
      <c r="Z26" s="20">
        <v>0.87887439078955509</v>
      </c>
      <c r="AA26"/>
      <c r="AB26"/>
      <c r="AC26"/>
      <c r="AD26"/>
      <c r="AE26"/>
      <c r="AF26"/>
    </row>
    <row r="27" spans="1:32" x14ac:dyDescent="0.45">
      <c r="A27" s="11" t="s">
        <v>43</v>
      </c>
      <c r="B27" s="17" t="s">
        <v>24</v>
      </c>
      <c r="C27" s="12">
        <v>26</v>
      </c>
      <c r="D27" s="12">
        <v>6.65</v>
      </c>
      <c r="E27" s="12">
        <v>6.56</v>
      </c>
      <c r="F27" s="12">
        <v>6.74</v>
      </c>
      <c r="G27" s="12">
        <v>1.15137</v>
      </c>
      <c r="H27" s="12">
        <v>1.06612</v>
      </c>
      <c r="I27" s="12">
        <v>0.69711000000000001</v>
      </c>
      <c r="J27" s="12">
        <v>0.42283999999999999</v>
      </c>
      <c r="K27" s="12">
        <v>7.2959999999999997E-2</v>
      </c>
      <c r="L27" s="12">
        <v>0.10989</v>
      </c>
      <c r="M27" s="12">
        <v>3.1298499999999998</v>
      </c>
      <c r="O27" s="12">
        <v>6.65</v>
      </c>
      <c r="P27" s="12">
        <v>3.1298499999999998</v>
      </c>
      <c r="Q27" s="12">
        <v>1.15137</v>
      </c>
      <c r="R27" s="12">
        <v>1.06612</v>
      </c>
      <c r="S27" s="12">
        <v>0.69711000000000001</v>
      </c>
      <c r="T27" s="12">
        <v>0.42283999999999999</v>
      </c>
      <c r="U27" s="37">
        <v>0.10989</v>
      </c>
      <c r="V27" s="12">
        <v>7.2959999999999997E-2</v>
      </c>
      <c r="Y27" s="20" t="s">
        <v>214</v>
      </c>
      <c r="Z27" s="20">
        <v>0.77242019478571167</v>
      </c>
      <c r="AA27"/>
      <c r="AB27"/>
      <c r="AC27"/>
      <c r="AD27"/>
      <c r="AE27"/>
      <c r="AF27"/>
    </row>
    <row r="28" spans="1:32" x14ac:dyDescent="0.45">
      <c r="A28" s="11" t="s">
        <v>44</v>
      </c>
      <c r="B28" s="17" t="s">
        <v>45</v>
      </c>
      <c r="C28" s="12">
        <v>27</v>
      </c>
      <c r="D28" s="12">
        <v>6.5960000000000001</v>
      </c>
      <c r="E28" s="12">
        <v>6.5149999999999997</v>
      </c>
      <c r="F28" s="12">
        <v>6.6769999999999996</v>
      </c>
      <c r="G28" s="12">
        <v>1.30915</v>
      </c>
      <c r="H28" s="12">
        <v>1.00793</v>
      </c>
      <c r="I28" s="12">
        <v>0.76375999999999999</v>
      </c>
      <c r="J28" s="12">
        <v>0.41417999999999999</v>
      </c>
      <c r="K28" s="12">
        <v>3.986E-2</v>
      </c>
      <c r="L28" s="12">
        <v>9.9290000000000003E-2</v>
      </c>
      <c r="M28" s="12">
        <v>2.96211</v>
      </c>
      <c r="O28" s="12">
        <v>6.5960000000000001</v>
      </c>
      <c r="P28" s="12">
        <v>2.96211</v>
      </c>
      <c r="Q28" s="12">
        <v>1.30915</v>
      </c>
      <c r="R28" s="12">
        <v>1.00793</v>
      </c>
      <c r="S28" s="12">
        <v>0.76375999999999999</v>
      </c>
      <c r="T28" s="12">
        <v>0.41417999999999999</v>
      </c>
      <c r="U28" s="36">
        <v>9.9290000000000003E-2</v>
      </c>
      <c r="V28" s="12">
        <v>3.986E-2</v>
      </c>
      <c r="Y28" s="20" t="s">
        <v>215</v>
      </c>
      <c r="Z28" s="20">
        <v>0.76331700257714019</v>
      </c>
      <c r="AA28"/>
      <c r="AB28"/>
      <c r="AC28"/>
      <c r="AD28"/>
      <c r="AE28"/>
      <c r="AF28"/>
    </row>
    <row r="29" spans="1:32" x14ac:dyDescent="0.45">
      <c r="A29" s="11" t="s">
        <v>32</v>
      </c>
      <c r="B29" s="17" t="s">
        <v>22</v>
      </c>
      <c r="C29" s="12">
        <v>28</v>
      </c>
      <c r="D29" s="12">
        <v>6.5730000000000004</v>
      </c>
      <c r="E29" s="12">
        <v>6.4939999999999998</v>
      </c>
      <c r="F29" s="12">
        <v>6.6520000000000001</v>
      </c>
      <c r="G29" s="12">
        <v>1.57352</v>
      </c>
      <c r="H29" s="12">
        <v>0.87114000000000003</v>
      </c>
      <c r="I29" s="12">
        <v>0.72992999999999997</v>
      </c>
      <c r="J29" s="12">
        <v>0.56215000000000004</v>
      </c>
      <c r="K29" s="12">
        <v>0.35560999999999998</v>
      </c>
      <c r="L29" s="12">
        <v>0.26590999999999998</v>
      </c>
      <c r="M29" s="12">
        <v>2.2150699999999999</v>
      </c>
      <c r="O29" s="12">
        <v>6.5730000000000004</v>
      </c>
      <c r="P29" s="12">
        <v>2.2150699999999999</v>
      </c>
      <c r="Q29" s="12">
        <v>1.57352</v>
      </c>
      <c r="R29" s="12">
        <v>0.87114000000000003</v>
      </c>
      <c r="S29" s="12">
        <v>0.72992999999999997</v>
      </c>
      <c r="T29" s="12">
        <v>0.56215000000000004</v>
      </c>
      <c r="U29" s="37">
        <v>0.26590999999999998</v>
      </c>
      <c r="V29" s="12">
        <v>0.35560999999999998</v>
      </c>
      <c r="Y29" s="20" t="s">
        <v>4</v>
      </c>
      <c r="Z29" s="20">
        <v>0.20072798152301419</v>
      </c>
      <c r="AA29"/>
      <c r="AB29"/>
      <c r="AC29"/>
      <c r="AD29"/>
      <c r="AE29"/>
      <c r="AF29"/>
    </row>
    <row r="30" spans="1:32" ht="15.75" thickBot="1" x14ac:dyDescent="0.5">
      <c r="A30" s="11" t="s">
        <v>46</v>
      </c>
      <c r="B30" s="17" t="s">
        <v>24</v>
      </c>
      <c r="C30" s="12">
        <v>29</v>
      </c>
      <c r="D30" s="12">
        <v>6.5449999999999999</v>
      </c>
      <c r="E30" s="12">
        <v>6.4560000000000004</v>
      </c>
      <c r="F30" s="12">
        <v>6.6340000000000003</v>
      </c>
      <c r="G30" s="12">
        <v>1.18157</v>
      </c>
      <c r="H30" s="12">
        <v>1.0314300000000001</v>
      </c>
      <c r="I30" s="12">
        <v>0.72182999999999997</v>
      </c>
      <c r="J30" s="12">
        <v>0.54388000000000003</v>
      </c>
      <c r="K30" s="12">
        <v>0.21393999999999999</v>
      </c>
      <c r="L30" s="12">
        <v>0.18056</v>
      </c>
      <c r="M30" s="12">
        <v>2.6713900000000002</v>
      </c>
      <c r="O30" s="12">
        <v>6.5449999999999999</v>
      </c>
      <c r="P30" s="12">
        <v>2.6713900000000002</v>
      </c>
      <c r="Q30" s="12">
        <v>1.18157</v>
      </c>
      <c r="R30" s="12">
        <v>1.0314300000000001</v>
      </c>
      <c r="S30" s="12">
        <v>0.72182999999999997</v>
      </c>
      <c r="T30" s="12">
        <v>0.54388000000000003</v>
      </c>
      <c r="U30" s="36">
        <v>0.18056</v>
      </c>
      <c r="V30" s="12">
        <v>0.21393999999999999</v>
      </c>
      <c r="Y30" s="21" t="s">
        <v>216</v>
      </c>
      <c r="Z30" s="21">
        <v>157</v>
      </c>
      <c r="AA30"/>
      <c r="AB30"/>
      <c r="AC30"/>
      <c r="AD30"/>
      <c r="AE30"/>
      <c r="AF30"/>
    </row>
    <row r="31" spans="1:32" x14ac:dyDescent="0.45">
      <c r="A31" s="11" t="s">
        <v>51</v>
      </c>
      <c r="B31" s="17" t="s">
        <v>9</v>
      </c>
      <c r="C31" s="12">
        <v>30</v>
      </c>
      <c r="D31" s="12">
        <v>6.4880000000000004</v>
      </c>
      <c r="E31" s="12">
        <v>6.4089999999999998</v>
      </c>
      <c r="F31" s="12">
        <v>6.5670000000000002</v>
      </c>
      <c r="G31" s="12">
        <v>1.30782</v>
      </c>
      <c r="H31" s="12">
        <v>1.0987899999999999</v>
      </c>
      <c r="I31" s="12">
        <v>0.80315000000000003</v>
      </c>
      <c r="J31" s="12">
        <v>0.54993999999999998</v>
      </c>
      <c r="K31" s="12">
        <v>0.17554</v>
      </c>
      <c r="L31" s="12">
        <v>0.56237000000000004</v>
      </c>
      <c r="M31" s="12">
        <v>1.9903200000000001</v>
      </c>
      <c r="O31" s="12">
        <v>6.4880000000000004</v>
      </c>
      <c r="P31" s="12">
        <v>1.9903200000000001</v>
      </c>
      <c r="Q31" s="12">
        <v>1.30782</v>
      </c>
      <c r="R31" s="12">
        <v>1.0987899999999999</v>
      </c>
      <c r="S31" s="12">
        <v>0.80315000000000003</v>
      </c>
      <c r="T31" s="12">
        <v>0.54993999999999998</v>
      </c>
      <c r="U31" s="37">
        <v>0.56237000000000004</v>
      </c>
      <c r="V31" s="12">
        <v>0.17554</v>
      </c>
      <c r="Y31"/>
      <c r="Z31"/>
      <c r="AA31"/>
      <c r="AB31"/>
      <c r="AC31"/>
      <c r="AD31"/>
      <c r="AE31"/>
      <c r="AF31"/>
    </row>
    <row r="32" spans="1:32" ht="15.75" thickBot="1" x14ac:dyDescent="0.5">
      <c r="A32" s="11" t="s">
        <v>47</v>
      </c>
      <c r="B32" s="17" t="s">
        <v>24</v>
      </c>
      <c r="C32" s="12">
        <v>31</v>
      </c>
      <c r="D32" s="12">
        <v>6.4809999999999999</v>
      </c>
      <c r="E32" s="12">
        <v>6.3840000000000003</v>
      </c>
      <c r="F32" s="12">
        <v>6.5780000000000003</v>
      </c>
      <c r="G32" s="12">
        <v>1.0303199999999999</v>
      </c>
      <c r="H32" s="12">
        <v>1.02169</v>
      </c>
      <c r="I32" s="12">
        <v>0.59658999999999995</v>
      </c>
      <c r="J32" s="12">
        <v>0.44735000000000003</v>
      </c>
      <c r="K32" s="12">
        <v>5.3990000000000003E-2</v>
      </c>
      <c r="L32" s="12">
        <v>0.15626000000000001</v>
      </c>
      <c r="M32" s="12">
        <v>3.1747100000000001</v>
      </c>
      <c r="O32" s="12">
        <v>6.4809999999999999</v>
      </c>
      <c r="P32" s="12">
        <v>3.1747100000000001</v>
      </c>
      <c r="Q32" s="12">
        <v>1.0303199999999999</v>
      </c>
      <c r="R32" s="12">
        <v>1.02169</v>
      </c>
      <c r="S32" s="12">
        <v>0.59658999999999995</v>
      </c>
      <c r="T32" s="12">
        <v>0.44735000000000003</v>
      </c>
      <c r="U32" s="36">
        <v>0.15626000000000001</v>
      </c>
      <c r="V32" s="12">
        <v>5.3990000000000003E-2</v>
      </c>
      <c r="Y32" t="s">
        <v>217</v>
      </c>
      <c r="Z32"/>
      <c r="AA32"/>
      <c r="AB32"/>
      <c r="AC32"/>
      <c r="AD32"/>
      <c r="AE32"/>
      <c r="AF32"/>
    </row>
    <row r="33" spans="1:33" x14ac:dyDescent="0.45">
      <c r="A33" s="11" t="s">
        <v>42</v>
      </c>
      <c r="B33" s="17" t="s">
        <v>9</v>
      </c>
      <c r="C33" s="12">
        <v>32</v>
      </c>
      <c r="D33" s="12">
        <v>6.4779999999999998</v>
      </c>
      <c r="E33" s="12">
        <v>6.3970000000000002</v>
      </c>
      <c r="F33" s="12">
        <v>6.5590000000000002</v>
      </c>
      <c r="G33" s="12">
        <v>1.3948799999999999</v>
      </c>
      <c r="H33" s="12">
        <v>1.00508</v>
      </c>
      <c r="I33" s="12">
        <v>0.83794999999999997</v>
      </c>
      <c r="J33" s="12">
        <v>0.46561999999999998</v>
      </c>
      <c r="K33" s="12">
        <v>0.17807999999999999</v>
      </c>
      <c r="L33" s="12">
        <v>0.1216</v>
      </c>
      <c r="M33" s="12">
        <v>2.4744000000000002</v>
      </c>
      <c r="O33" s="12">
        <v>6.4779999999999998</v>
      </c>
      <c r="P33" s="12">
        <v>2.4744000000000002</v>
      </c>
      <c r="Q33" s="12">
        <v>1.3948799999999999</v>
      </c>
      <c r="R33" s="12">
        <v>1.00508</v>
      </c>
      <c r="S33" s="12">
        <v>0.83794999999999997</v>
      </c>
      <c r="T33" s="12">
        <v>0.46561999999999998</v>
      </c>
      <c r="U33" s="37">
        <v>0.1216</v>
      </c>
      <c r="V33" s="12">
        <v>0.17807999999999999</v>
      </c>
      <c r="Y33" s="22"/>
      <c r="Z33" s="22" t="s">
        <v>222</v>
      </c>
      <c r="AA33" s="22" t="s">
        <v>223</v>
      </c>
      <c r="AB33" s="22" t="s">
        <v>224</v>
      </c>
      <c r="AC33" s="22" t="s">
        <v>225</v>
      </c>
      <c r="AD33" s="22" t="s">
        <v>226</v>
      </c>
      <c r="AE33"/>
      <c r="AF33"/>
    </row>
    <row r="34" spans="1:33" x14ac:dyDescent="0.45">
      <c r="A34" s="11" t="s">
        <v>48</v>
      </c>
      <c r="B34" s="17" t="s">
        <v>37</v>
      </c>
      <c r="C34" s="12">
        <v>33</v>
      </c>
      <c r="D34" s="12">
        <v>6.4740000000000002</v>
      </c>
      <c r="E34" s="12">
        <v>6.3959999999999999</v>
      </c>
      <c r="F34" s="12">
        <v>6.5519999999999996</v>
      </c>
      <c r="G34" s="12">
        <v>1.0892999999999999</v>
      </c>
      <c r="H34" s="12">
        <v>1.04477</v>
      </c>
      <c r="I34" s="12">
        <v>0.64915</v>
      </c>
      <c r="J34" s="12">
        <v>0.49553000000000003</v>
      </c>
      <c r="K34" s="12">
        <v>2.8330000000000001E-2</v>
      </c>
      <c r="L34" s="12">
        <v>0.58696000000000004</v>
      </c>
      <c r="M34" s="12">
        <v>2.5796000000000001</v>
      </c>
      <c r="O34" s="12">
        <v>6.4740000000000002</v>
      </c>
      <c r="P34" s="12">
        <v>2.5796000000000001</v>
      </c>
      <c r="Q34" s="12">
        <v>1.0892999999999999</v>
      </c>
      <c r="R34" s="12">
        <v>1.04477</v>
      </c>
      <c r="S34" s="12">
        <v>0.64915</v>
      </c>
      <c r="T34" s="12">
        <v>0.49553000000000003</v>
      </c>
      <c r="U34" s="36">
        <v>0.58696000000000004</v>
      </c>
      <c r="V34" s="12">
        <v>2.8330000000000001E-2</v>
      </c>
      <c r="Y34" s="20" t="s">
        <v>218</v>
      </c>
      <c r="Z34" s="20">
        <v>6</v>
      </c>
      <c r="AA34" s="20">
        <v>20.512896671748734</v>
      </c>
      <c r="AB34" s="20">
        <v>3.4188161119581224</v>
      </c>
      <c r="AC34" s="20">
        <v>84.851574819919009</v>
      </c>
      <c r="AD34" s="20">
        <v>1.072451732030101E-45</v>
      </c>
      <c r="AE34"/>
      <c r="AF34"/>
    </row>
    <row r="35" spans="1:33" x14ac:dyDescent="0.45">
      <c r="A35" s="11" t="s">
        <v>49</v>
      </c>
      <c r="B35" s="17" t="s">
        <v>22</v>
      </c>
      <c r="C35" s="12">
        <v>34</v>
      </c>
      <c r="D35" s="12">
        <v>6.3789999999999996</v>
      </c>
      <c r="E35" s="12">
        <v>6.2869999999999999</v>
      </c>
      <c r="F35" s="12">
        <v>6.4710000000000001</v>
      </c>
      <c r="G35" s="12">
        <v>1.48953</v>
      </c>
      <c r="H35" s="12">
        <v>0.84828999999999999</v>
      </c>
      <c r="I35" s="12">
        <v>0.59267000000000003</v>
      </c>
      <c r="J35" s="12">
        <v>0.37903999999999999</v>
      </c>
      <c r="K35" s="12">
        <v>0.30008000000000001</v>
      </c>
      <c r="L35" s="12">
        <v>0.15457000000000001</v>
      </c>
      <c r="M35" s="12">
        <v>2.6148199999999999</v>
      </c>
      <c r="O35" s="12">
        <v>6.3789999999999996</v>
      </c>
      <c r="P35" s="12">
        <v>2.6148199999999999</v>
      </c>
      <c r="Q35" s="12">
        <v>1.48953</v>
      </c>
      <c r="R35" s="12">
        <v>0.84828999999999999</v>
      </c>
      <c r="S35" s="12">
        <v>0.59267000000000003</v>
      </c>
      <c r="T35" s="12">
        <v>0.37903999999999999</v>
      </c>
      <c r="U35" s="37">
        <v>0.15457000000000001</v>
      </c>
      <c r="V35" s="12">
        <v>0.30008000000000001</v>
      </c>
      <c r="Y35" s="20" t="s">
        <v>219</v>
      </c>
      <c r="Z35" s="20">
        <v>150</v>
      </c>
      <c r="AA35" s="20">
        <v>6.0437583849455283</v>
      </c>
      <c r="AB35" s="20">
        <v>4.029172256630352E-2</v>
      </c>
      <c r="AC35" s="20"/>
      <c r="AD35" s="20"/>
      <c r="AE35"/>
      <c r="AF35"/>
    </row>
    <row r="36" spans="1:33" ht="15.75" thickBot="1" x14ac:dyDescent="0.5">
      <c r="A36" s="11" t="s">
        <v>52</v>
      </c>
      <c r="B36" s="17" t="s">
        <v>53</v>
      </c>
      <c r="C36" s="12">
        <v>34</v>
      </c>
      <c r="D36" s="12">
        <v>6.3789999999999996</v>
      </c>
      <c r="E36" s="12">
        <v>6.3049999999999997</v>
      </c>
      <c r="F36" s="12">
        <v>6.4530000000000003</v>
      </c>
      <c r="G36" s="12">
        <v>1.3972899999999999</v>
      </c>
      <c r="H36" s="12">
        <v>0.92623999999999995</v>
      </c>
      <c r="I36" s="12">
        <v>0.79564999999999997</v>
      </c>
      <c r="J36" s="12">
        <v>0.32377</v>
      </c>
      <c r="K36" s="12">
        <v>6.6299999999999998E-2</v>
      </c>
      <c r="L36" s="12">
        <v>0.25495000000000001</v>
      </c>
      <c r="M36" s="12">
        <v>2.6152299999999999</v>
      </c>
      <c r="O36" s="12">
        <v>6.3789999999999996</v>
      </c>
      <c r="P36" s="12">
        <v>2.6152299999999999</v>
      </c>
      <c r="Q36" s="12">
        <v>1.3972899999999999</v>
      </c>
      <c r="R36" s="12">
        <v>0.92623999999999995</v>
      </c>
      <c r="S36" s="12">
        <v>0.79564999999999997</v>
      </c>
      <c r="T36" s="12">
        <v>0.32377</v>
      </c>
      <c r="U36" s="36">
        <v>0.25495000000000001</v>
      </c>
      <c r="V36" s="12">
        <v>6.6299999999999998E-2</v>
      </c>
      <c r="Y36" s="21" t="s">
        <v>220</v>
      </c>
      <c r="Z36" s="21">
        <v>156</v>
      </c>
      <c r="AA36" s="21">
        <v>26.556655056694261</v>
      </c>
      <c r="AB36" s="21"/>
      <c r="AC36" s="21"/>
      <c r="AD36" s="21"/>
      <c r="AE36"/>
      <c r="AF36"/>
    </row>
    <row r="37" spans="1:33" ht="15.75" thickBot="1" x14ac:dyDescent="0.5">
      <c r="A37" s="11" t="s">
        <v>41</v>
      </c>
      <c r="B37" s="17" t="s">
        <v>22</v>
      </c>
      <c r="C37" s="12">
        <v>36</v>
      </c>
      <c r="D37" s="12">
        <v>6.375</v>
      </c>
      <c r="E37" s="12">
        <v>6.1779999999999999</v>
      </c>
      <c r="F37" s="12">
        <v>6.5720000000000001</v>
      </c>
      <c r="G37" s="12">
        <v>1.8242700000000001</v>
      </c>
      <c r="H37" s="12">
        <v>0.87963999999999998</v>
      </c>
      <c r="I37" s="12">
        <v>0.71723000000000003</v>
      </c>
      <c r="J37" s="12">
        <v>0.56679000000000002</v>
      </c>
      <c r="K37" s="12">
        <v>0.48048999999999997</v>
      </c>
      <c r="L37" s="12">
        <v>0.32388</v>
      </c>
      <c r="M37" s="12">
        <v>1.5822400000000001</v>
      </c>
      <c r="O37" s="12">
        <v>6.375</v>
      </c>
      <c r="P37" s="12">
        <v>1.5822400000000001</v>
      </c>
      <c r="Q37" s="12">
        <v>1.8242700000000001</v>
      </c>
      <c r="R37" s="12">
        <v>0.87963999999999998</v>
      </c>
      <c r="S37" s="12">
        <v>0.71723000000000003</v>
      </c>
      <c r="T37" s="12">
        <v>0.56679000000000002</v>
      </c>
      <c r="U37" s="37">
        <v>0.32388</v>
      </c>
      <c r="V37" s="12">
        <v>0.48048999999999997</v>
      </c>
      <c r="Y37"/>
      <c r="Z37"/>
      <c r="AA37"/>
      <c r="AB37"/>
      <c r="AC37"/>
      <c r="AD37"/>
      <c r="AE37"/>
      <c r="AF37"/>
    </row>
    <row r="38" spans="1:33" x14ac:dyDescent="0.45">
      <c r="A38" s="11" t="s">
        <v>50</v>
      </c>
      <c r="B38" s="17" t="s">
        <v>9</v>
      </c>
      <c r="C38" s="12">
        <v>37</v>
      </c>
      <c r="D38" s="12">
        <v>6.3609999999999998</v>
      </c>
      <c r="E38" s="12">
        <v>6.2880000000000003</v>
      </c>
      <c r="F38" s="12">
        <v>6.4340000000000002</v>
      </c>
      <c r="G38" s="12">
        <v>1.34253</v>
      </c>
      <c r="H38" s="12">
        <v>1.1294500000000001</v>
      </c>
      <c r="I38" s="12">
        <v>0.87895999999999996</v>
      </c>
      <c r="J38" s="12">
        <v>0.37545000000000001</v>
      </c>
      <c r="K38" s="12">
        <v>6.1370000000000001E-2</v>
      </c>
      <c r="L38" s="12">
        <v>0.17665</v>
      </c>
      <c r="M38" s="12">
        <v>2.39663</v>
      </c>
      <c r="O38" s="12">
        <v>6.3609999999999998</v>
      </c>
      <c r="P38" s="12">
        <v>2.39663</v>
      </c>
      <c r="Q38" s="12">
        <v>1.34253</v>
      </c>
      <c r="R38" s="12">
        <v>1.1294500000000001</v>
      </c>
      <c r="S38" s="12">
        <v>0.87895999999999996</v>
      </c>
      <c r="T38" s="12">
        <v>0.37545000000000001</v>
      </c>
      <c r="U38" s="36">
        <v>0.17665</v>
      </c>
      <c r="V38" s="12">
        <v>6.1370000000000001E-2</v>
      </c>
      <c r="Y38" s="22"/>
      <c r="Z38" s="22" t="s">
        <v>227</v>
      </c>
      <c r="AA38" s="22" t="s">
        <v>4</v>
      </c>
      <c r="AB38" s="22" t="s">
        <v>228</v>
      </c>
      <c r="AC38" s="22" t="s">
        <v>229</v>
      </c>
      <c r="AD38" s="22" t="s">
        <v>246</v>
      </c>
      <c r="AE38" s="22" t="s">
        <v>247</v>
      </c>
      <c r="AF38" s="22" t="s">
        <v>248</v>
      </c>
      <c r="AG38" s="22" t="s">
        <v>249</v>
      </c>
    </row>
    <row r="39" spans="1:33" x14ac:dyDescent="0.45">
      <c r="A39" s="11" t="s">
        <v>83</v>
      </c>
      <c r="B39" s="17" t="s">
        <v>22</v>
      </c>
      <c r="C39" s="12">
        <v>38</v>
      </c>
      <c r="D39" s="12">
        <v>6.3550000000000004</v>
      </c>
      <c r="E39" s="12">
        <v>6.2270000000000003</v>
      </c>
      <c r="F39" s="12">
        <v>6.4829999999999997</v>
      </c>
      <c r="G39" s="12">
        <v>1.0526599999999999</v>
      </c>
      <c r="H39" s="12">
        <v>0.83309</v>
      </c>
      <c r="I39" s="12">
        <v>0.61804000000000003</v>
      </c>
      <c r="J39" s="12">
        <v>0.21006</v>
      </c>
      <c r="K39" s="12">
        <v>0.16156999999999999</v>
      </c>
      <c r="L39" s="12">
        <v>7.0440000000000003E-2</v>
      </c>
      <c r="M39" s="12">
        <v>3.4090400000000001</v>
      </c>
      <c r="O39" s="12">
        <v>6.3550000000000004</v>
      </c>
      <c r="P39" s="12">
        <v>3.4090400000000001</v>
      </c>
      <c r="Q39" s="12">
        <v>1.0526599999999999</v>
      </c>
      <c r="R39" s="12">
        <v>0.83309</v>
      </c>
      <c r="S39" s="12">
        <v>0.61804000000000003</v>
      </c>
      <c r="T39" s="12">
        <v>0.21006</v>
      </c>
      <c r="U39" s="37">
        <v>7.0440000000000003E-2</v>
      </c>
      <c r="V39" s="12">
        <v>0.16156999999999999</v>
      </c>
      <c r="Y39" s="20" t="s">
        <v>221</v>
      </c>
      <c r="Z39" s="20">
        <v>8.5770647968096567E-2</v>
      </c>
      <c r="AA39" s="20">
        <v>8.905373797817745E-2</v>
      </c>
      <c r="AB39" s="20">
        <v>0.96313360803692039</v>
      </c>
      <c r="AC39" s="20">
        <v>0.33703057914047152</v>
      </c>
      <c r="AD39" s="20">
        <v>-9.0191107639255017E-2</v>
      </c>
      <c r="AE39" s="20">
        <v>0.26173240357544814</v>
      </c>
      <c r="AF39" s="20">
        <v>-9.0191107639255017E-2</v>
      </c>
      <c r="AG39" s="20">
        <v>0.26173240357544814</v>
      </c>
    </row>
    <row r="40" spans="1:33" x14ac:dyDescent="0.45">
      <c r="A40" s="11" t="s">
        <v>58</v>
      </c>
      <c r="B40" s="17" t="s">
        <v>24</v>
      </c>
      <c r="C40" s="12">
        <v>39</v>
      </c>
      <c r="D40" s="12">
        <v>6.3239999999999998</v>
      </c>
      <c r="E40" s="12">
        <v>6.2130000000000001</v>
      </c>
      <c r="F40" s="12">
        <v>6.4349999999999996</v>
      </c>
      <c r="G40" s="12">
        <v>0.83453999999999995</v>
      </c>
      <c r="H40" s="12">
        <v>0.87119000000000002</v>
      </c>
      <c r="I40" s="12">
        <v>0.54039000000000004</v>
      </c>
      <c r="J40" s="12">
        <v>0.50378999999999996</v>
      </c>
      <c r="K40" s="12">
        <v>8.7010000000000004E-2</v>
      </c>
      <c r="L40" s="12">
        <v>0.28808</v>
      </c>
      <c r="M40" s="12">
        <v>3.1986300000000001</v>
      </c>
      <c r="O40" s="12">
        <v>6.3239999999999998</v>
      </c>
      <c r="P40" s="12">
        <v>3.1986300000000001</v>
      </c>
      <c r="Q40" s="12">
        <v>0.83453999999999995</v>
      </c>
      <c r="R40" s="12">
        <v>0.87119000000000002</v>
      </c>
      <c r="S40" s="12">
        <v>0.54039000000000004</v>
      </c>
      <c r="T40" s="12">
        <v>0.50378999999999996</v>
      </c>
      <c r="U40" s="36">
        <v>0.28808</v>
      </c>
      <c r="V40" s="12">
        <v>8.7010000000000004E-2</v>
      </c>
      <c r="Y40" s="20" t="s">
        <v>193</v>
      </c>
      <c r="Z40" s="20">
        <v>0.41301768501619968</v>
      </c>
      <c r="AA40" s="20">
        <v>7.9345355925107955E-2</v>
      </c>
      <c r="AB40" s="20">
        <v>5.2053164322060193</v>
      </c>
      <c r="AC40" s="20">
        <v>6.2739417530412799E-7</v>
      </c>
      <c r="AD40" s="20">
        <v>0.25623877326188915</v>
      </c>
      <c r="AE40" s="20">
        <v>0.5697965967705102</v>
      </c>
      <c r="AF40" s="20">
        <v>0.25623877326188915</v>
      </c>
      <c r="AG40" s="20">
        <v>0.5697965967705102</v>
      </c>
    </row>
    <row r="41" spans="1:33" x14ac:dyDescent="0.45">
      <c r="A41" s="11" t="s">
        <v>55</v>
      </c>
      <c r="B41" s="17" t="s">
        <v>24</v>
      </c>
      <c r="C41" s="12">
        <v>40</v>
      </c>
      <c r="D41" s="12">
        <v>6.2690000000000001</v>
      </c>
      <c r="E41" s="12">
        <v>6.0730000000000004</v>
      </c>
      <c r="F41" s="12">
        <v>6.4649999999999999</v>
      </c>
      <c r="G41" s="12">
        <v>1.0968599999999999</v>
      </c>
      <c r="H41" s="12">
        <v>0.77866000000000002</v>
      </c>
      <c r="I41" s="12">
        <v>0.50932999999999995</v>
      </c>
      <c r="J41" s="12">
        <v>0.52234000000000003</v>
      </c>
      <c r="K41" s="12">
        <v>0.12692000000000001</v>
      </c>
      <c r="L41" s="12">
        <v>0.16664999999999999</v>
      </c>
      <c r="M41" s="12">
        <v>3.0685199999999999</v>
      </c>
      <c r="O41" s="12">
        <v>6.2690000000000001</v>
      </c>
      <c r="P41" s="12">
        <v>3.0685199999999999</v>
      </c>
      <c r="Q41" s="12">
        <v>1.0968599999999999</v>
      </c>
      <c r="R41" s="12">
        <v>0.77866000000000002</v>
      </c>
      <c r="S41" s="12">
        <v>0.50932999999999995</v>
      </c>
      <c r="T41" s="12">
        <v>0.52234000000000003</v>
      </c>
      <c r="U41" s="37">
        <v>0.16664999999999999</v>
      </c>
      <c r="V41" s="12">
        <v>0.12692000000000001</v>
      </c>
      <c r="Y41" s="20" t="s">
        <v>208</v>
      </c>
      <c r="Z41" s="20">
        <v>1.1924576255414363</v>
      </c>
      <c r="AA41" s="20">
        <v>8.7904962746339924E-2</v>
      </c>
      <c r="AB41" s="20">
        <v>13.565304941683584</v>
      </c>
      <c r="AC41" s="20">
        <v>7.3194700912200952E-28</v>
      </c>
      <c r="AD41" s="20">
        <v>1.0187657410386746</v>
      </c>
      <c r="AE41" s="20">
        <v>1.366149510044198</v>
      </c>
      <c r="AF41" s="20">
        <v>1.0187657410386746</v>
      </c>
      <c r="AG41" s="20">
        <v>1.366149510044198</v>
      </c>
    </row>
    <row r="42" spans="1:33" x14ac:dyDescent="0.45">
      <c r="A42" s="11" t="s">
        <v>54</v>
      </c>
      <c r="B42" s="17" t="s">
        <v>22</v>
      </c>
      <c r="C42" s="12">
        <v>41</v>
      </c>
      <c r="D42" s="12">
        <v>6.2389999999999999</v>
      </c>
      <c r="E42" s="12">
        <v>6.1539999999999999</v>
      </c>
      <c r="F42" s="12">
        <v>6.3239999999999998</v>
      </c>
      <c r="G42" s="12">
        <v>1.61714</v>
      </c>
      <c r="H42" s="12">
        <v>0.87758000000000003</v>
      </c>
      <c r="I42" s="12">
        <v>0.63568999999999998</v>
      </c>
      <c r="J42" s="12">
        <v>0.43165999999999999</v>
      </c>
      <c r="K42" s="12">
        <v>0.23669000000000001</v>
      </c>
      <c r="L42" s="12">
        <v>0.15964999999999999</v>
      </c>
      <c r="M42" s="12">
        <v>2.28085</v>
      </c>
      <c r="O42" s="12">
        <v>6.2389999999999999</v>
      </c>
      <c r="P42" s="12">
        <v>2.28085</v>
      </c>
      <c r="Q42" s="12">
        <v>1.61714</v>
      </c>
      <c r="R42" s="12">
        <v>0.87758000000000003</v>
      </c>
      <c r="S42" s="12">
        <v>0.63568999999999998</v>
      </c>
      <c r="T42" s="12">
        <v>0.43165999999999999</v>
      </c>
      <c r="U42" s="36">
        <v>0.15964999999999999</v>
      </c>
      <c r="V42" s="12">
        <v>0.23669000000000001</v>
      </c>
      <c r="Y42" s="20" t="s">
        <v>5</v>
      </c>
      <c r="Z42" s="20">
        <v>5.749135126746803E-2</v>
      </c>
      <c r="AA42" s="20">
        <v>0.14587295855961688</v>
      </c>
      <c r="AB42" s="20">
        <v>0.39411932023008822</v>
      </c>
      <c r="AC42" s="20">
        <v>0.69405267867609699</v>
      </c>
      <c r="AD42" s="20">
        <v>-0.23073980518414067</v>
      </c>
      <c r="AE42" s="20">
        <v>0.3457225077190767</v>
      </c>
      <c r="AF42" s="20">
        <v>-0.23073980518414067</v>
      </c>
      <c r="AG42" s="20">
        <v>0.3457225077190767</v>
      </c>
    </row>
    <row r="43" spans="1:33" x14ac:dyDescent="0.45">
      <c r="A43" s="11" t="s">
        <v>64</v>
      </c>
      <c r="B43" s="17" t="s">
        <v>22</v>
      </c>
      <c r="C43" s="12">
        <v>42</v>
      </c>
      <c r="D43" s="12">
        <v>6.218</v>
      </c>
      <c r="E43" s="12">
        <v>6.1280000000000001</v>
      </c>
      <c r="F43" s="12">
        <v>6.3079999999999998</v>
      </c>
      <c r="G43" s="12">
        <v>1.44024</v>
      </c>
      <c r="H43" s="12">
        <v>0.94396999999999998</v>
      </c>
      <c r="I43" s="12">
        <v>0.65695999999999999</v>
      </c>
      <c r="J43" s="12">
        <v>0.47375</v>
      </c>
      <c r="K43" s="12">
        <v>0.25772</v>
      </c>
      <c r="L43" s="12">
        <v>0.17147000000000001</v>
      </c>
      <c r="M43" s="12">
        <v>2.2740499999999999</v>
      </c>
      <c r="O43" s="12">
        <v>6.218</v>
      </c>
      <c r="P43" s="12">
        <v>2.2740499999999999</v>
      </c>
      <c r="Q43" s="12">
        <v>1.44024</v>
      </c>
      <c r="R43" s="12">
        <v>0.94396999999999998</v>
      </c>
      <c r="S43" s="12">
        <v>0.65695999999999999</v>
      </c>
      <c r="T43" s="12">
        <v>0.47375</v>
      </c>
      <c r="U43" s="37">
        <v>0.17147000000000001</v>
      </c>
      <c r="V43" s="12">
        <v>0.25772</v>
      </c>
      <c r="Y43" s="20" t="s">
        <v>6</v>
      </c>
      <c r="Z43" s="20">
        <v>-0.45180516184718789</v>
      </c>
      <c r="AA43" s="20">
        <v>0.13281470028509601</v>
      </c>
      <c r="AB43" s="20">
        <v>-3.4017707443329437</v>
      </c>
      <c r="AC43" s="20">
        <v>8.5839847069351337E-4</v>
      </c>
      <c r="AD43" s="20">
        <v>-0.71423443616194593</v>
      </c>
      <c r="AE43" s="20">
        <v>-0.1893758875324299</v>
      </c>
      <c r="AF43" s="20">
        <v>-0.71423443616194593</v>
      </c>
      <c r="AG43" s="20">
        <v>-0.1893758875324299</v>
      </c>
    </row>
    <row r="44" spans="1:33" x14ac:dyDescent="0.45">
      <c r="A44" s="11" t="s">
        <v>56</v>
      </c>
      <c r="B44" s="17" t="s">
        <v>24</v>
      </c>
      <c r="C44" s="12">
        <v>43</v>
      </c>
      <c r="D44" s="12">
        <v>6.1680000000000001</v>
      </c>
      <c r="E44" s="12">
        <v>5.95</v>
      </c>
      <c r="F44" s="12">
        <v>6.3860000000000001</v>
      </c>
      <c r="G44" s="12">
        <v>1.32572</v>
      </c>
      <c r="H44" s="12">
        <v>0.98568999999999996</v>
      </c>
      <c r="I44" s="12">
        <v>0.52607999999999999</v>
      </c>
      <c r="J44" s="12">
        <v>0.48453000000000002</v>
      </c>
      <c r="K44" s="12">
        <v>1.2409999999999999E-2</v>
      </c>
      <c r="L44" s="12">
        <v>0.31935000000000002</v>
      </c>
      <c r="M44" s="12">
        <v>2.5139399999999998</v>
      </c>
      <c r="O44" s="12">
        <v>6.1680000000000001</v>
      </c>
      <c r="P44" s="12">
        <v>2.5139399999999998</v>
      </c>
      <c r="Q44" s="12">
        <v>1.32572</v>
      </c>
      <c r="R44" s="12">
        <v>0.98568999999999996</v>
      </c>
      <c r="S44" s="12">
        <v>0.52607999999999999</v>
      </c>
      <c r="T44" s="12">
        <v>0.48453000000000002</v>
      </c>
      <c r="U44" s="36">
        <v>0.31935000000000002</v>
      </c>
      <c r="V44" s="12">
        <v>1.2409999999999999E-2</v>
      </c>
      <c r="Y44" s="20" t="s">
        <v>209</v>
      </c>
      <c r="Z44" s="20">
        <v>0.39466507691710506</v>
      </c>
      <c r="AA44" s="20">
        <v>0.1708297308867848</v>
      </c>
      <c r="AB44" s="20">
        <v>2.310283314668828</v>
      </c>
      <c r="AC44" s="20">
        <v>2.2235771492802783E-2</v>
      </c>
      <c r="AD44" s="20">
        <v>5.7121700982272039E-2</v>
      </c>
      <c r="AE44" s="20">
        <v>0.73220845285193814</v>
      </c>
      <c r="AF44" s="20">
        <v>5.7121700982272039E-2</v>
      </c>
      <c r="AG44" s="20">
        <v>0.73220845285193814</v>
      </c>
    </row>
    <row r="45" spans="1:33" ht="15.75" thickBot="1" x14ac:dyDescent="0.5">
      <c r="A45" s="11" t="s">
        <v>35</v>
      </c>
      <c r="B45" s="17" t="s">
        <v>24</v>
      </c>
      <c r="C45" s="12">
        <v>44</v>
      </c>
      <c r="D45" s="12">
        <v>6.0839999999999996</v>
      </c>
      <c r="E45" s="12">
        <v>5.9729999999999999</v>
      </c>
      <c r="F45" s="12">
        <v>6.1950000000000003</v>
      </c>
      <c r="G45" s="12">
        <v>1.13367</v>
      </c>
      <c r="H45" s="12">
        <v>1.03302</v>
      </c>
      <c r="I45" s="12">
        <v>0.61904000000000003</v>
      </c>
      <c r="J45" s="12">
        <v>0.19847000000000001</v>
      </c>
      <c r="K45" s="12">
        <v>8.3040000000000003E-2</v>
      </c>
      <c r="L45" s="12">
        <v>4.2500000000000003E-2</v>
      </c>
      <c r="M45" s="12">
        <v>2.9746800000000002</v>
      </c>
      <c r="O45" s="12">
        <v>6.0839999999999996</v>
      </c>
      <c r="P45" s="12">
        <v>2.9746800000000002</v>
      </c>
      <c r="Q45" s="12">
        <v>1.13367</v>
      </c>
      <c r="R45" s="12">
        <v>1.03302</v>
      </c>
      <c r="S45" s="12">
        <v>0.61904000000000003</v>
      </c>
      <c r="T45" s="12">
        <v>0.19847000000000001</v>
      </c>
      <c r="U45" s="37">
        <v>4.2500000000000003E-2</v>
      </c>
      <c r="V45" s="12">
        <v>8.3040000000000003E-2</v>
      </c>
      <c r="Y45" s="21" t="s">
        <v>206</v>
      </c>
      <c r="Z45" s="21">
        <v>-3.896623108021912E-2</v>
      </c>
      <c r="AA45" s="21">
        <v>3.0369910521319508E-2</v>
      </c>
      <c r="AB45" s="21">
        <v>-1.2830538652020407</v>
      </c>
      <c r="AC45" s="21">
        <v>0.20145208332621026</v>
      </c>
      <c r="AD45" s="21">
        <v>-9.8974299178147679E-2</v>
      </c>
      <c r="AE45" s="21">
        <v>2.1041837017709432E-2</v>
      </c>
      <c r="AF45" s="21">
        <v>-9.8974299178147679E-2</v>
      </c>
      <c r="AG45" s="21">
        <v>2.1041837017709432E-2</v>
      </c>
    </row>
    <row r="46" spans="1:33" x14ac:dyDescent="0.45">
      <c r="A46" s="11" t="s">
        <v>60</v>
      </c>
      <c r="B46" s="17" t="s">
        <v>45</v>
      </c>
      <c r="C46" s="12">
        <v>45</v>
      </c>
      <c r="D46" s="12">
        <v>6.0780000000000003</v>
      </c>
      <c r="E46" s="12">
        <v>5.9960000000000004</v>
      </c>
      <c r="F46" s="12">
        <v>6.16</v>
      </c>
      <c r="G46" s="12">
        <v>1.27973</v>
      </c>
      <c r="H46" s="12">
        <v>1.0826800000000001</v>
      </c>
      <c r="I46" s="12">
        <v>0.70367000000000002</v>
      </c>
      <c r="J46" s="12">
        <v>0.23391000000000001</v>
      </c>
      <c r="K46" s="12">
        <v>2.947E-2</v>
      </c>
      <c r="L46" s="12">
        <v>0.13836999999999999</v>
      </c>
      <c r="M46" s="12">
        <v>2.6106500000000001</v>
      </c>
      <c r="O46" s="12">
        <v>6.0780000000000003</v>
      </c>
      <c r="P46" s="12">
        <v>2.6106500000000001</v>
      </c>
      <c r="Q46" s="12">
        <v>1.27973</v>
      </c>
      <c r="R46" s="12">
        <v>1.0826800000000001</v>
      </c>
      <c r="S46" s="12">
        <v>0.70367000000000002</v>
      </c>
      <c r="T46" s="12">
        <v>0.23391000000000001</v>
      </c>
      <c r="U46" s="36">
        <v>0.13836999999999999</v>
      </c>
      <c r="V46" s="12">
        <v>2.947E-2</v>
      </c>
      <c r="Y46"/>
      <c r="Z46"/>
      <c r="AA46"/>
      <c r="AB46"/>
      <c r="AC46"/>
      <c r="AD46"/>
      <c r="AE46"/>
      <c r="AF46"/>
    </row>
    <row r="47" spans="1:33" x14ac:dyDescent="0.45">
      <c r="A47" s="11" t="s">
        <v>57</v>
      </c>
      <c r="B47" s="17" t="s">
        <v>24</v>
      </c>
      <c r="C47" s="12">
        <v>46</v>
      </c>
      <c r="D47" s="12">
        <v>6.0679999999999996</v>
      </c>
      <c r="E47" s="12">
        <v>5.9669999999999996</v>
      </c>
      <c r="F47" s="12">
        <v>6.1689999999999996</v>
      </c>
      <c r="G47" s="12">
        <v>0.87370000000000003</v>
      </c>
      <c r="H47" s="12">
        <v>0.80974999999999997</v>
      </c>
      <c r="I47" s="12">
        <v>0.59599999999999997</v>
      </c>
      <c r="J47" s="12">
        <v>0.37269000000000002</v>
      </c>
      <c r="K47" s="12">
        <v>0.10613</v>
      </c>
      <c r="L47" s="12">
        <v>8.8770000000000002E-2</v>
      </c>
      <c r="M47" s="12">
        <v>3.2213400000000001</v>
      </c>
      <c r="O47" s="12">
        <v>6.0679999999999996</v>
      </c>
      <c r="P47" s="12">
        <v>3.2213400000000001</v>
      </c>
      <c r="Q47" s="12">
        <v>0.87370000000000003</v>
      </c>
      <c r="R47" s="12">
        <v>0.80974999999999997</v>
      </c>
      <c r="S47" s="12">
        <v>0.59599999999999997</v>
      </c>
      <c r="T47" s="12">
        <v>0.37269000000000002</v>
      </c>
      <c r="U47" s="37">
        <v>8.8770000000000002E-2</v>
      </c>
      <c r="V47" s="12">
        <v>0.10613</v>
      </c>
      <c r="Y47"/>
      <c r="Z47"/>
      <c r="AA47"/>
      <c r="AB47"/>
      <c r="AC47"/>
      <c r="AD47"/>
      <c r="AE47"/>
      <c r="AF47"/>
    </row>
    <row r="48" spans="1:33" x14ac:dyDescent="0.45">
      <c r="A48" s="11" t="s">
        <v>76</v>
      </c>
      <c r="B48" s="17" t="s">
        <v>37</v>
      </c>
      <c r="C48" s="12">
        <v>47</v>
      </c>
      <c r="D48" s="12">
        <v>6.0049999999999999</v>
      </c>
      <c r="E48" s="12">
        <v>5.9210000000000003</v>
      </c>
      <c r="F48" s="12">
        <v>6.0890000000000004</v>
      </c>
      <c r="G48" s="12">
        <v>1.25142</v>
      </c>
      <c r="H48" s="12">
        <v>0.88024999999999998</v>
      </c>
      <c r="I48" s="12">
        <v>0.62365999999999999</v>
      </c>
      <c r="J48" s="12">
        <v>0.39030999999999999</v>
      </c>
      <c r="K48" s="12">
        <v>9.0810000000000002E-2</v>
      </c>
      <c r="L48" s="12">
        <v>0.41474</v>
      </c>
      <c r="M48" s="12">
        <v>2.3538399999999999</v>
      </c>
      <c r="O48" s="12">
        <v>6.0049999999999999</v>
      </c>
      <c r="P48" s="12">
        <v>2.3538399999999999</v>
      </c>
      <c r="Q48" s="12">
        <v>1.25142</v>
      </c>
      <c r="R48" s="12">
        <v>0.88024999999999998</v>
      </c>
      <c r="S48" s="12">
        <v>0.62365999999999999</v>
      </c>
      <c r="T48" s="12">
        <v>0.39030999999999999</v>
      </c>
      <c r="U48" s="36">
        <v>0.41474</v>
      </c>
      <c r="V48" s="12">
        <v>9.0810000000000002E-2</v>
      </c>
      <c r="Y48" t="s">
        <v>259</v>
      </c>
      <c r="Z48"/>
      <c r="AA48"/>
      <c r="AB48"/>
      <c r="AC48"/>
      <c r="AD48"/>
      <c r="AE48"/>
      <c r="AF48"/>
    </row>
    <row r="49" spans="1:33" ht="15.75" thickBot="1" x14ac:dyDescent="0.5">
      <c r="A49" s="11" t="s">
        <v>72</v>
      </c>
      <c r="B49" s="17" t="s">
        <v>24</v>
      </c>
      <c r="C49" s="12">
        <v>48</v>
      </c>
      <c r="D49" s="12">
        <v>5.992</v>
      </c>
      <c r="E49" s="12">
        <v>5.8769999999999998</v>
      </c>
      <c r="F49" s="12">
        <v>6.1070000000000002</v>
      </c>
      <c r="G49" s="12">
        <v>0.69384000000000001</v>
      </c>
      <c r="H49" s="12">
        <v>0.89520999999999995</v>
      </c>
      <c r="I49" s="12">
        <v>0.65212999999999999</v>
      </c>
      <c r="J49" s="12">
        <v>0.46582000000000001</v>
      </c>
      <c r="K49" s="12">
        <v>0.16292000000000001</v>
      </c>
      <c r="L49" s="12">
        <v>0.29772999999999999</v>
      </c>
      <c r="M49" s="12">
        <v>2.8242799999999999</v>
      </c>
      <c r="O49" s="12">
        <v>5.992</v>
      </c>
      <c r="P49" s="12">
        <v>2.8242799999999999</v>
      </c>
      <c r="Q49" s="12">
        <v>0.69384000000000001</v>
      </c>
      <c r="R49" s="12">
        <v>0.89520999999999995</v>
      </c>
      <c r="S49" s="12">
        <v>0.65212999999999999</v>
      </c>
      <c r="T49" s="12">
        <v>0.46582000000000001</v>
      </c>
      <c r="U49" s="37">
        <v>0.29772999999999999</v>
      </c>
      <c r="V49" s="12">
        <v>0.16292000000000001</v>
      </c>
      <c r="Y49"/>
      <c r="Z49"/>
      <c r="AA49"/>
      <c r="AB49"/>
      <c r="AC49"/>
      <c r="AD49"/>
      <c r="AE49"/>
      <c r="AF49"/>
    </row>
    <row r="50" spans="1:33" x14ac:dyDescent="0.45">
      <c r="A50" s="11" t="s">
        <v>59</v>
      </c>
      <c r="B50" s="17" t="s">
        <v>45</v>
      </c>
      <c r="C50" s="12">
        <v>49</v>
      </c>
      <c r="D50" s="12">
        <v>5.9870000000000001</v>
      </c>
      <c r="E50" s="12">
        <v>5.8959999999999999</v>
      </c>
      <c r="F50" s="12">
        <v>6.0780000000000003</v>
      </c>
      <c r="G50" s="12">
        <v>0.73590999999999995</v>
      </c>
      <c r="H50" s="12">
        <v>1.1680999999999999</v>
      </c>
      <c r="I50" s="12">
        <v>0.50163000000000002</v>
      </c>
      <c r="J50" s="12">
        <v>0.60848000000000002</v>
      </c>
      <c r="K50" s="12">
        <v>0.28333000000000003</v>
      </c>
      <c r="L50" s="12">
        <v>0.34326000000000001</v>
      </c>
      <c r="M50" s="12">
        <v>2.3463799999999999</v>
      </c>
      <c r="O50" s="12">
        <v>5.9870000000000001</v>
      </c>
      <c r="P50" s="12">
        <v>2.3463799999999999</v>
      </c>
      <c r="Q50" s="12">
        <v>0.73590999999999995</v>
      </c>
      <c r="R50" s="12">
        <v>1.1680999999999999</v>
      </c>
      <c r="S50" s="12">
        <v>0.50163000000000002</v>
      </c>
      <c r="T50" s="12">
        <v>0.60848000000000002</v>
      </c>
      <c r="U50" s="36">
        <v>0.34326000000000001</v>
      </c>
      <c r="V50" s="12">
        <v>0.28333000000000003</v>
      </c>
      <c r="Y50" s="45" t="s">
        <v>212</v>
      </c>
      <c r="Z50" s="45"/>
      <c r="AA50"/>
      <c r="AB50"/>
      <c r="AC50"/>
      <c r="AD50"/>
      <c r="AE50"/>
      <c r="AF50"/>
    </row>
    <row r="51" spans="1:33" x14ac:dyDescent="0.45">
      <c r="A51" s="11" t="s">
        <v>65</v>
      </c>
      <c r="B51" s="17" t="s">
        <v>9</v>
      </c>
      <c r="C51" s="12">
        <v>50</v>
      </c>
      <c r="D51" s="12">
        <v>5.9770000000000003</v>
      </c>
      <c r="E51" s="12">
        <v>5.8979999999999997</v>
      </c>
      <c r="F51" s="12">
        <v>6.056</v>
      </c>
      <c r="G51" s="12">
        <v>1.3549500000000001</v>
      </c>
      <c r="H51" s="12">
        <v>1.0416700000000001</v>
      </c>
      <c r="I51" s="12">
        <v>0.85102</v>
      </c>
      <c r="J51" s="12">
        <v>0.18826999999999999</v>
      </c>
      <c r="K51" s="12">
        <v>2.5559999999999999E-2</v>
      </c>
      <c r="L51" s="12">
        <v>0.16683999999999999</v>
      </c>
      <c r="M51" s="12">
        <v>2.34918</v>
      </c>
      <c r="O51" s="12">
        <v>5.9770000000000003</v>
      </c>
      <c r="P51" s="12">
        <v>2.34918</v>
      </c>
      <c r="Q51" s="12">
        <v>1.3549500000000001</v>
      </c>
      <c r="R51" s="12">
        <v>1.0416700000000001</v>
      </c>
      <c r="S51" s="12">
        <v>0.85102</v>
      </c>
      <c r="T51" s="12">
        <v>0.18826999999999999</v>
      </c>
      <c r="U51" s="37">
        <v>0.16683999999999999</v>
      </c>
      <c r="V51" s="12">
        <v>2.5559999999999999E-2</v>
      </c>
      <c r="Y51" s="20" t="s">
        <v>213</v>
      </c>
      <c r="Z51" s="20">
        <v>0.71518986415669183</v>
      </c>
      <c r="AA51"/>
      <c r="AB51"/>
      <c r="AC51"/>
      <c r="AD51"/>
      <c r="AE51"/>
      <c r="AF51"/>
    </row>
    <row r="52" spans="1:33" x14ac:dyDescent="0.45">
      <c r="A52" s="11" t="s">
        <v>63</v>
      </c>
      <c r="B52" s="17" t="s">
        <v>24</v>
      </c>
      <c r="C52" s="12">
        <v>51</v>
      </c>
      <c r="D52" s="12">
        <v>5.976</v>
      </c>
      <c r="E52" s="12">
        <v>5.88</v>
      </c>
      <c r="F52" s="12">
        <v>6.0720000000000001</v>
      </c>
      <c r="G52" s="12">
        <v>0.97306000000000004</v>
      </c>
      <c r="H52" s="12">
        <v>0.85973999999999995</v>
      </c>
      <c r="I52" s="12">
        <v>0.68613000000000002</v>
      </c>
      <c r="J52" s="12">
        <v>0.4027</v>
      </c>
      <c r="K52" s="12">
        <v>0.18037</v>
      </c>
      <c r="L52" s="12">
        <v>0.10074</v>
      </c>
      <c r="M52" s="12">
        <v>2.77366</v>
      </c>
      <c r="O52" s="12">
        <v>5.976</v>
      </c>
      <c r="P52" s="12">
        <v>2.77366</v>
      </c>
      <c r="Q52" s="12">
        <v>0.97306000000000004</v>
      </c>
      <c r="R52" s="12">
        <v>0.85973999999999995</v>
      </c>
      <c r="S52" s="12">
        <v>0.68613000000000002</v>
      </c>
      <c r="T52" s="12">
        <v>0.4027</v>
      </c>
      <c r="U52" s="36">
        <v>0.10074</v>
      </c>
      <c r="V52" s="12">
        <v>0.18037</v>
      </c>
      <c r="Y52" s="20" t="s">
        <v>214</v>
      </c>
      <c r="Z52" s="20">
        <v>0.51149654179246729</v>
      </c>
      <c r="AA52"/>
      <c r="AB52"/>
      <c r="AC52"/>
      <c r="AD52"/>
      <c r="AE52"/>
      <c r="AF52"/>
    </row>
    <row r="53" spans="1:33" x14ac:dyDescent="0.45">
      <c r="A53" s="11" t="s">
        <v>179</v>
      </c>
      <c r="B53" s="17" t="s">
        <v>24</v>
      </c>
      <c r="C53" s="12">
        <v>52</v>
      </c>
      <c r="D53" s="12">
        <v>5.9560000000000004</v>
      </c>
      <c r="E53" s="12">
        <v>5.71</v>
      </c>
      <c r="F53" s="12">
        <v>6.202</v>
      </c>
      <c r="G53" s="12">
        <v>0.87616000000000005</v>
      </c>
      <c r="H53" s="12">
        <v>0.68654999999999999</v>
      </c>
      <c r="I53" s="12">
        <v>0.45568999999999998</v>
      </c>
      <c r="J53" s="12">
        <v>0.51231000000000004</v>
      </c>
      <c r="K53" s="12">
        <v>0.10771</v>
      </c>
      <c r="L53" s="12">
        <v>0.23683999999999999</v>
      </c>
      <c r="M53" s="12">
        <v>3.08039</v>
      </c>
      <c r="O53" s="12">
        <v>5.9560000000000004</v>
      </c>
      <c r="P53" s="12">
        <v>3.08039</v>
      </c>
      <c r="Q53" s="12">
        <v>0.87616000000000005</v>
      </c>
      <c r="R53" s="12">
        <v>0.68654999999999999</v>
      </c>
      <c r="S53" s="12">
        <v>0.45568999999999998</v>
      </c>
      <c r="T53" s="12">
        <v>0.51231000000000004</v>
      </c>
      <c r="U53" s="37">
        <v>0.23683999999999999</v>
      </c>
      <c r="V53" s="12">
        <v>0.10771</v>
      </c>
      <c r="Y53" s="20" t="s">
        <v>215</v>
      </c>
      <c r="Z53" s="20">
        <v>0.49195640346416603</v>
      </c>
      <c r="AA53"/>
      <c r="AB53"/>
      <c r="AC53"/>
      <c r="AD53"/>
      <c r="AE53"/>
      <c r="AF53"/>
    </row>
    <row r="54" spans="1:33" x14ac:dyDescent="0.45">
      <c r="A54" s="11" t="s">
        <v>61</v>
      </c>
      <c r="B54" s="17" t="s">
        <v>53</v>
      </c>
      <c r="C54" s="12">
        <v>53</v>
      </c>
      <c r="D54" s="12">
        <v>5.9210000000000003</v>
      </c>
      <c r="E54" s="12">
        <v>5.85</v>
      </c>
      <c r="F54" s="12">
        <v>5.992</v>
      </c>
      <c r="G54" s="12">
        <v>1.3800699999999999</v>
      </c>
      <c r="H54" s="12">
        <v>1.06054</v>
      </c>
      <c r="I54" s="12">
        <v>0.91491</v>
      </c>
      <c r="J54" s="12">
        <v>0.46761000000000003</v>
      </c>
      <c r="K54" s="12">
        <v>0.18984999999999999</v>
      </c>
      <c r="L54" s="12">
        <v>0.10224</v>
      </c>
      <c r="M54" s="12">
        <v>1.8058399999999999</v>
      </c>
      <c r="O54" s="12">
        <v>5.9210000000000003</v>
      </c>
      <c r="P54" s="12">
        <v>1.8058399999999999</v>
      </c>
      <c r="Q54" s="12">
        <v>1.3800699999999999</v>
      </c>
      <c r="R54" s="12">
        <v>1.06054</v>
      </c>
      <c r="S54" s="12">
        <v>0.91491</v>
      </c>
      <c r="T54" s="12">
        <v>0.46761000000000003</v>
      </c>
      <c r="U54" s="36">
        <v>0.10224</v>
      </c>
      <c r="V54" s="12">
        <v>0.18984999999999999</v>
      </c>
      <c r="Y54" s="20" t="s">
        <v>4</v>
      </c>
      <c r="Z54" s="20">
        <v>0.19010032686770997</v>
      </c>
      <c r="AA54"/>
      <c r="AB54"/>
      <c r="AC54"/>
      <c r="AD54"/>
      <c r="AE54"/>
      <c r="AF54"/>
    </row>
    <row r="55" spans="1:33" ht="15.75" thickBot="1" x14ac:dyDescent="0.5">
      <c r="A55" s="11" t="s">
        <v>69</v>
      </c>
      <c r="B55" s="17" t="s">
        <v>45</v>
      </c>
      <c r="C55" s="12">
        <v>54</v>
      </c>
      <c r="D55" s="12">
        <v>5.9189999999999996</v>
      </c>
      <c r="E55" s="12">
        <v>5.8369999999999997</v>
      </c>
      <c r="F55" s="12">
        <v>6.0010000000000003</v>
      </c>
      <c r="G55" s="12">
        <v>1.22943</v>
      </c>
      <c r="H55" s="12">
        <v>0.95543999999999996</v>
      </c>
      <c r="I55" s="12">
        <v>0.57386000000000004</v>
      </c>
      <c r="J55" s="12">
        <v>0.4052</v>
      </c>
      <c r="K55" s="12">
        <v>0.11132</v>
      </c>
      <c r="L55" s="12">
        <v>0.15010999999999999</v>
      </c>
      <c r="M55" s="12">
        <v>2.4932500000000002</v>
      </c>
      <c r="O55" s="12">
        <v>5.9189999999999996</v>
      </c>
      <c r="P55" s="12">
        <v>2.4932500000000002</v>
      </c>
      <c r="Q55" s="12">
        <v>1.22943</v>
      </c>
      <c r="R55" s="12">
        <v>0.95543999999999996</v>
      </c>
      <c r="S55" s="12">
        <v>0.57386000000000004</v>
      </c>
      <c r="T55" s="12">
        <v>0.4052</v>
      </c>
      <c r="U55" s="37">
        <v>0.15010999999999999</v>
      </c>
      <c r="V55" s="12">
        <v>0.11132</v>
      </c>
      <c r="Y55" s="21" t="s">
        <v>216</v>
      </c>
      <c r="Z55" s="21">
        <v>157</v>
      </c>
      <c r="AA55"/>
      <c r="AB55"/>
      <c r="AC55"/>
      <c r="AD55"/>
      <c r="AE55"/>
      <c r="AF55"/>
    </row>
    <row r="56" spans="1:33" x14ac:dyDescent="0.45">
      <c r="A56" s="11" t="s">
        <v>67</v>
      </c>
      <c r="B56" s="17" t="s">
        <v>45</v>
      </c>
      <c r="C56" s="12">
        <v>55</v>
      </c>
      <c r="D56" s="12">
        <v>5.8970000000000002</v>
      </c>
      <c r="E56" s="12">
        <v>5.8230000000000004</v>
      </c>
      <c r="F56" s="12">
        <v>5.9710000000000001</v>
      </c>
      <c r="G56" s="12">
        <v>0.69177</v>
      </c>
      <c r="H56" s="12">
        <v>0.83131999999999995</v>
      </c>
      <c r="I56" s="12">
        <v>0.52309000000000005</v>
      </c>
      <c r="J56" s="12">
        <v>0.25202000000000002</v>
      </c>
      <c r="K56" s="12">
        <v>1.9029999999999998E-2</v>
      </c>
      <c r="L56" s="12">
        <v>0.19997000000000001</v>
      </c>
      <c r="M56" s="12">
        <v>3.3800699999999999</v>
      </c>
      <c r="O56" s="12">
        <v>5.8970000000000002</v>
      </c>
      <c r="P56" s="12">
        <v>3.3800699999999999</v>
      </c>
      <c r="Q56" s="12">
        <v>0.69177</v>
      </c>
      <c r="R56" s="12">
        <v>0.83131999999999995</v>
      </c>
      <c r="S56" s="12">
        <v>0.52309000000000005</v>
      </c>
      <c r="T56" s="12">
        <v>0.25202000000000002</v>
      </c>
      <c r="U56" s="36">
        <v>0.19997000000000001</v>
      </c>
      <c r="V56" s="12">
        <v>1.9029999999999998E-2</v>
      </c>
      <c r="Y56"/>
      <c r="Z56"/>
      <c r="AA56"/>
      <c r="AB56"/>
      <c r="AC56"/>
      <c r="AD56"/>
      <c r="AE56"/>
      <c r="AF56"/>
    </row>
    <row r="57" spans="1:33" ht="15.75" thickBot="1" x14ac:dyDescent="0.5">
      <c r="A57" s="11" t="s">
        <v>79</v>
      </c>
      <c r="B57" s="17" t="s">
        <v>45</v>
      </c>
      <c r="C57" s="12">
        <v>56</v>
      </c>
      <c r="D57" s="12">
        <v>5.8559999999999999</v>
      </c>
      <c r="E57" s="12">
        <v>5.7889999999999997</v>
      </c>
      <c r="F57" s="12">
        <v>5.923</v>
      </c>
      <c r="G57" s="12">
        <v>1.23228</v>
      </c>
      <c r="H57" s="12">
        <v>1.05261</v>
      </c>
      <c r="I57" s="12">
        <v>0.58991000000000005</v>
      </c>
      <c r="J57" s="12">
        <v>0.32682</v>
      </c>
      <c r="K57" s="12">
        <v>3.5860000000000003E-2</v>
      </c>
      <c r="L57" s="12">
        <v>2.7359999999999999E-2</v>
      </c>
      <c r="M57" s="12">
        <v>2.5911499999999998</v>
      </c>
      <c r="O57" s="12">
        <v>5.8559999999999999</v>
      </c>
      <c r="P57" s="12">
        <v>2.5911499999999998</v>
      </c>
      <c r="Q57" s="12">
        <v>1.23228</v>
      </c>
      <c r="R57" s="12">
        <v>1.05261</v>
      </c>
      <c r="S57" s="12">
        <v>0.58991000000000005</v>
      </c>
      <c r="T57" s="12">
        <v>0.32682</v>
      </c>
      <c r="U57" s="37">
        <v>2.7359999999999999E-2</v>
      </c>
      <c r="V57" s="12">
        <v>3.5860000000000003E-2</v>
      </c>
      <c r="Y57" t="s">
        <v>217</v>
      </c>
      <c r="Z57"/>
      <c r="AA57"/>
      <c r="AB57"/>
      <c r="AC57"/>
      <c r="AD57"/>
      <c r="AE57"/>
      <c r="AF57"/>
    </row>
    <row r="58" spans="1:33" x14ac:dyDescent="0.45">
      <c r="A58" s="11" t="s">
        <v>75</v>
      </c>
      <c r="B58" s="17" t="s">
        <v>45</v>
      </c>
      <c r="C58" s="12">
        <v>57</v>
      </c>
      <c r="D58" s="12">
        <v>5.835</v>
      </c>
      <c r="E58" s="12">
        <v>5.7489999999999997</v>
      </c>
      <c r="F58" s="12">
        <v>5.9210000000000003</v>
      </c>
      <c r="G58" s="12">
        <v>1.2458499999999999</v>
      </c>
      <c r="H58" s="12">
        <v>1.0468500000000001</v>
      </c>
      <c r="I58" s="12">
        <v>0.69057999999999997</v>
      </c>
      <c r="J58" s="12">
        <v>0.45190000000000002</v>
      </c>
      <c r="K58" s="12">
        <v>5.5E-2</v>
      </c>
      <c r="L58" s="12">
        <v>0.14443</v>
      </c>
      <c r="M58" s="12">
        <v>2.2003499999999998</v>
      </c>
      <c r="O58" s="12">
        <v>5.835</v>
      </c>
      <c r="P58" s="12">
        <v>2.2003499999999998</v>
      </c>
      <c r="Q58" s="12">
        <v>1.2458499999999999</v>
      </c>
      <c r="R58" s="12">
        <v>1.0468500000000001</v>
      </c>
      <c r="S58" s="12">
        <v>0.69057999999999997</v>
      </c>
      <c r="T58" s="12">
        <v>0.45190000000000002</v>
      </c>
      <c r="U58" s="36">
        <v>0.14443</v>
      </c>
      <c r="V58" s="12">
        <v>5.5E-2</v>
      </c>
      <c r="Y58" s="22"/>
      <c r="Z58" s="22" t="s">
        <v>222</v>
      </c>
      <c r="AA58" s="22" t="s">
        <v>223</v>
      </c>
      <c r="AB58" s="22" t="s">
        <v>224</v>
      </c>
      <c r="AC58" s="22" t="s">
        <v>225</v>
      </c>
      <c r="AD58" s="22" t="s">
        <v>226</v>
      </c>
      <c r="AE58"/>
      <c r="AF58"/>
    </row>
    <row r="59" spans="1:33" x14ac:dyDescent="0.45">
      <c r="A59" s="11" t="s">
        <v>62</v>
      </c>
      <c r="B59" s="17" t="s">
        <v>53</v>
      </c>
      <c r="C59" s="12">
        <v>57</v>
      </c>
      <c r="D59" s="12">
        <v>5.835</v>
      </c>
      <c r="E59" s="12">
        <v>5.7469999999999999</v>
      </c>
      <c r="F59" s="12">
        <v>5.923</v>
      </c>
      <c r="G59" s="12">
        <v>1.35948</v>
      </c>
      <c r="H59" s="12">
        <v>0.72194000000000003</v>
      </c>
      <c r="I59" s="12">
        <v>0.88644999999999996</v>
      </c>
      <c r="J59" s="12">
        <v>0.25168000000000001</v>
      </c>
      <c r="K59" s="12">
        <v>7.7160000000000006E-2</v>
      </c>
      <c r="L59" s="12">
        <v>0.18823999999999999</v>
      </c>
      <c r="M59" s="12">
        <v>2.3501500000000002</v>
      </c>
      <c r="O59" s="12">
        <v>5.835</v>
      </c>
      <c r="P59" s="12">
        <v>2.3501500000000002</v>
      </c>
      <c r="Q59" s="12">
        <v>1.35948</v>
      </c>
      <c r="R59" s="12">
        <v>0.72194000000000003</v>
      </c>
      <c r="S59" s="12">
        <v>0.88644999999999996</v>
      </c>
      <c r="T59" s="12">
        <v>0.25168000000000001</v>
      </c>
      <c r="U59" s="37">
        <v>0.18823999999999999</v>
      </c>
      <c r="V59" s="12">
        <v>7.7160000000000006E-2</v>
      </c>
      <c r="Y59" s="20" t="s">
        <v>218</v>
      </c>
      <c r="Z59" s="20">
        <v>6</v>
      </c>
      <c r="AA59" s="20">
        <v>5.6758648474344007</v>
      </c>
      <c r="AB59" s="20">
        <v>0.94597747457240011</v>
      </c>
      <c r="AC59" s="20">
        <v>26.176710379354478</v>
      </c>
      <c r="AD59" s="20">
        <v>3.6303215825923836E-21</v>
      </c>
      <c r="AE59"/>
      <c r="AF59"/>
    </row>
    <row r="60" spans="1:33" x14ac:dyDescent="0.45">
      <c r="A60" s="11" t="s">
        <v>66</v>
      </c>
      <c r="B60" s="17" t="s">
        <v>24</v>
      </c>
      <c r="C60" s="12">
        <v>59</v>
      </c>
      <c r="D60" s="12">
        <v>5.8220000000000001</v>
      </c>
      <c r="E60" s="12">
        <v>5.74</v>
      </c>
      <c r="F60" s="12">
        <v>5.9039999999999999</v>
      </c>
      <c r="G60" s="12">
        <v>0.79422000000000004</v>
      </c>
      <c r="H60" s="12">
        <v>0.83779000000000003</v>
      </c>
      <c r="I60" s="12">
        <v>0.46970000000000001</v>
      </c>
      <c r="J60" s="12">
        <v>0.50961000000000001</v>
      </c>
      <c r="K60" s="12">
        <v>7.7460000000000001E-2</v>
      </c>
      <c r="L60" s="12">
        <v>0.21698000000000001</v>
      </c>
      <c r="M60" s="12">
        <v>2.91635</v>
      </c>
      <c r="O60" s="12">
        <v>5.8220000000000001</v>
      </c>
      <c r="P60" s="12">
        <v>2.91635</v>
      </c>
      <c r="Q60" s="12">
        <v>0.79422000000000004</v>
      </c>
      <c r="R60" s="12">
        <v>0.83779000000000003</v>
      </c>
      <c r="S60" s="12">
        <v>0.46970000000000001</v>
      </c>
      <c r="T60" s="12">
        <v>0.50961000000000001</v>
      </c>
      <c r="U60" s="36">
        <v>0.21698000000000001</v>
      </c>
      <c r="V60" s="12">
        <v>7.7460000000000001E-2</v>
      </c>
      <c r="Y60" s="20" t="s">
        <v>219</v>
      </c>
      <c r="Z60" s="20">
        <v>150</v>
      </c>
      <c r="AA60" s="20">
        <v>5.4207201412815262</v>
      </c>
      <c r="AB60" s="20">
        <v>3.6138134275210176E-2</v>
      </c>
      <c r="AC60" s="20"/>
      <c r="AD60" s="20"/>
      <c r="AE60"/>
      <c r="AF60"/>
    </row>
    <row r="61" spans="1:33" ht="15.75" thickBot="1" x14ac:dyDescent="0.5">
      <c r="A61" s="11" t="s">
        <v>71</v>
      </c>
      <c r="B61" s="17" t="s">
        <v>45</v>
      </c>
      <c r="C61" s="12">
        <v>60</v>
      </c>
      <c r="D61" s="12">
        <v>5.8129999999999997</v>
      </c>
      <c r="E61" s="12">
        <v>5.734</v>
      </c>
      <c r="F61" s="12">
        <v>5.8920000000000003</v>
      </c>
      <c r="G61" s="12">
        <v>1.2692000000000001</v>
      </c>
      <c r="H61" s="12">
        <v>1.0641099999999999</v>
      </c>
      <c r="I61" s="12">
        <v>0.64673999999999998</v>
      </c>
      <c r="J61" s="12">
        <v>0.18929000000000001</v>
      </c>
      <c r="K61" s="12">
        <v>1.8200000000000001E-2</v>
      </c>
      <c r="L61" s="12">
        <v>2.0250000000000001E-2</v>
      </c>
      <c r="M61" s="12">
        <v>2.6052499999999998</v>
      </c>
      <c r="O61" s="12">
        <v>5.8129999999999997</v>
      </c>
      <c r="P61" s="12">
        <v>2.6052499999999998</v>
      </c>
      <c r="Q61" s="12">
        <v>1.2692000000000001</v>
      </c>
      <c r="R61" s="12">
        <v>1.0641099999999999</v>
      </c>
      <c r="S61" s="12">
        <v>0.64673999999999998</v>
      </c>
      <c r="T61" s="12">
        <v>0.18929000000000001</v>
      </c>
      <c r="U61" s="37">
        <v>2.0250000000000001E-2</v>
      </c>
      <c r="V61" s="12">
        <v>1.8200000000000001E-2</v>
      </c>
      <c r="Y61" s="21" t="s">
        <v>220</v>
      </c>
      <c r="Z61" s="21">
        <v>156</v>
      </c>
      <c r="AA61" s="21">
        <v>11.096584988715927</v>
      </c>
      <c r="AB61" s="21"/>
      <c r="AC61" s="21"/>
      <c r="AD61" s="21"/>
      <c r="AE61"/>
      <c r="AF61"/>
    </row>
    <row r="62" spans="1:33" ht="15.75" thickBot="1" x14ac:dyDescent="0.5">
      <c r="A62" s="11" t="s">
        <v>74</v>
      </c>
      <c r="B62" s="17" t="s">
        <v>45</v>
      </c>
      <c r="C62" s="12">
        <v>61</v>
      </c>
      <c r="D62" s="12">
        <v>5.8019999999999996</v>
      </c>
      <c r="E62" s="12">
        <v>5.7229999999999999</v>
      </c>
      <c r="F62" s="12">
        <v>5.8810000000000002</v>
      </c>
      <c r="G62" s="12">
        <v>1.13062</v>
      </c>
      <c r="H62" s="12">
        <v>1.04993</v>
      </c>
      <c r="I62" s="12">
        <v>0.63104000000000005</v>
      </c>
      <c r="J62" s="12">
        <v>0.29091</v>
      </c>
      <c r="K62" s="12">
        <v>0.17457</v>
      </c>
      <c r="L62" s="12">
        <v>0.13941999999999999</v>
      </c>
      <c r="M62" s="12">
        <v>2.3858199999999998</v>
      </c>
      <c r="O62" s="12">
        <v>5.8019999999999996</v>
      </c>
      <c r="P62" s="12">
        <v>2.3858199999999998</v>
      </c>
      <c r="Q62" s="12">
        <v>1.13062</v>
      </c>
      <c r="R62" s="12">
        <v>1.04993</v>
      </c>
      <c r="S62" s="12">
        <v>0.63104000000000005</v>
      </c>
      <c r="T62" s="12">
        <v>0.29091</v>
      </c>
      <c r="U62" s="36">
        <v>0.13941999999999999</v>
      </c>
      <c r="V62" s="12">
        <v>0.17457</v>
      </c>
      <c r="Y62"/>
      <c r="Z62"/>
      <c r="AA62"/>
      <c r="AB62"/>
      <c r="AC62"/>
      <c r="AD62"/>
      <c r="AE62"/>
      <c r="AF62"/>
    </row>
    <row r="63" spans="1:33" x14ac:dyDescent="0.45">
      <c r="A63" s="11" t="s">
        <v>81</v>
      </c>
      <c r="B63" s="17" t="s">
        <v>9</v>
      </c>
      <c r="C63" s="12">
        <v>62</v>
      </c>
      <c r="D63" s="12">
        <v>5.7709999999999999</v>
      </c>
      <c r="E63" s="12">
        <v>5.67</v>
      </c>
      <c r="F63" s="12">
        <v>5.8719999999999999</v>
      </c>
      <c r="G63" s="12">
        <v>1.31141</v>
      </c>
      <c r="H63" s="12">
        <v>0.81825999999999999</v>
      </c>
      <c r="I63" s="12">
        <v>0.84141999999999995</v>
      </c>
      <c r="J63" s="12">
        <v>0.43596000000000001</v>
      </c>
      <c r="K63" s="12">
        <v>0.16578000000000001</v>
      </c>
      <c r="L63" s="12">
        <v>0.26322000000000001</v>
      </c>
      <c r="M63" s="12">
        <v>1.9344699999999999</v>
      </c>
      <c r="O63" s="12">
        <v>5.7709999999999999</v>
      </c>
      <c r="P63" s="12">
        <v>1.9344699999999999</v>
      </c>
      <c r="Q63" s="12">
        <v>1.31141</v>
      </c>
      <c r="R63" s="12">
        <v>0.81825999999999999</v>
      </c>
      <c r="S63" s="12">
        <v>0.84141999999999995</v>
      </c>
      <c r="T63" s="12">
        <v>0.43596000000000001</v>
      </c>
      <c r="U63" s="37">
        <v>0.26322000000000001</v>
      </c>
      <c r="V63" s="12">
        <v>0.16578000000000001</v>
      </c>
      <c r="Y63" s="22"/>
      <c r="Z63" s="22" t="s">
        <v>227</v>
      </c>
      <c r="AA63" s="22" t="s">
        <v>4</v>
      </c>
      <c r="AB63" s="22" t="s">
        <v>228</v>
      </c>
      <c r="AC63" s="22" t="s">
        <v>229</v>
      </c>
      <c r="AD63" s="22" t="s">
        <v>246</v>
      </c>
      <c r="AE63" s="22" t="s">
        <v>247</v>
      </c>
      <c r="AF63" s="22" t="s">
        <v>248</v>
      </c>
      <c r="AG63" s="22" t="s">
        <v>249</v>
      </c>
    </row>
    <row r="64" spans="1:33" x14ac:dyDescent="0.45">
      <c r="A64" s="11" t="s">
        <v>70</v>
      </c>
      <c r="B64" s="17" t="s">
        <v>45</v>
      </c>
      <c r="C64" s="12">
        <v>63</v>
      </c>
      <c r="D64" s="12">
        <v>5.7679999999999998</v>
      </c>
      <c r="E64" s="12">
        <v>5.6829999999999998</v>
      </c>
      <c r="F64" s="12">
        <v>5.8529999999999998</v>
      </c>
      <c r="G64" s="12">
        <v>1.2994699999999999</v>
      </c>
      <c r="H64" s="12">
        <v>1.05613</v>
      </c>
      <c r="I64" s="12">
        <v>0.79151000000000005</v>
      </c>
      <c r="J64" s="12">
        <v>0.53164</v>
      </c>
      <c r="K64" s="12">
        <v>3.635E-2</v>
      </c>
      <c r="L64" s="12">
        <v>0.25738</v>
      </c>
      <c r="M64" s="12">
        <v>1.79522</v>
      </c>
      <c r="O64" s="12">
        <v>5.7679999999999998</v>
      </c>
      <c r="P64" s="12">
        <v>1.79522</v>
      </c>
      <c r="Q64" s="12">
        <v>1.2994699999999999</v>
      </c>
      <c r="R64" s="12">
        <v>1.05613</v>
      </c>
      <c r="S64" s="12">
        <v>0.79151000000000005</v>
      </c>
      <c r="T64" s="12">
        <v>0.53164</v>
      </c>
      <c r="U64" s="36">
        <v>0.25738</v>
      </c>
      <c r="V64" s="12">
        <v>3.635E-2</v>
      </c>
      <c r="Y64" s="20" t="s">
        <v>221</v>
      </c>
      <c r="Z64" s="20">
        <v>0.18384373985385144</v>
      </c>
      <c r="AA64" s="20">
        <v>8.3256756392872111E-2</v>
      </c>
      <c r="AB64" s="20">
        <v>2.2081540023770483</v>
      </c>
      <c r="AC64" s="20">
        <v>2.8751253051645543E-2</v>
      </c>
      <c r="AD64" s="20">
        <v>1.9336271064014227E-2</v>
      </c>
      <c r="AE64" s="20">
        <v>0.34835120864368863</v>
      </c>
      <c r="AF64" s="20">
        <v>1.9336271064014227E-2</v>
      </c>
      <c r="AG64" s="20">
        <v>0.34835120864368863</v>
      </c>
    </row>
    <row r="65" spans="1:33" x14ac:dyDescent="0.45">
      <c r="A65" s="11" t="s">
        <v>73</v>
      </c>
      <c r="B65" s="17" t="s">
        <v>24</v>
      </c>
      <c r="C65" s="12">
        <v>64</v>
      </c>
      <c r="D65" s="12">
        <v>5.7430000000000003</v>
      </c>
      <c r="E65" s="12">
        <v>5.6470000000000002</v>
      </c>
      <c r="F65" s="12">
        <v>5.8390000000000004</v>
      </c>
      <c r="G65" s="12">
        <v>0.99602000000000002</v>
      </c>
      <c r="H65" s="12">
        <v>0.81254999999999999</v>
      </c>
      <c r="I65" s="12">
        <v>0.62994000000000006</v>
      </c>
      <c r="J65" s="12">
        <v>0.37502000000000002</v>
      </c>
      <c r="K65" s="12">
        <v>5.2920000000000002E-2</v>
      </c>
      <c r="L65" s="12">
        <v>0.14527000000000001</v>
      </c>
      <c r="M65" s="12">
        <v>2.7311700000000001</v>
      </c>
      <c r="O65" s="12">
        <v>5.7430000000000003</v>
      </c>
      <c r="P65" s="12">
        <v>2.7311700000000001</v>
      </c>
      <c r="Q65" s="12">
        <v>0.99602000000000002</v>
      </c>
      <c r="R65" s="12">
        <v>0.81254999999999999</v>
      </c>
      <c r="S65" s="12">
        <v>0.62994000000000006</v>
      </c>
      <c r="T65" s="12">
        <v>0.37502000000000002</v>
      </c>
      <c r="U65" s="37">
        <v>0.14527000000000001</v>
      </c>
      <c r="V65" s="12">
        <v>5.2920000000000002E-2</v>
      </c>
      <c r="Y65" s="20" t="s">
        <v>208</v>
      </c>
      <c r="Z65" s="20">
        <v>4.313456636324204E-2</v>
      </c>
      <c r="AA65" s="20">
        <v>0.12418030563488147</v>
      </c>
      <c r="AB65" s="20">
        <v>0.34735432597554994</v>
      </c>
      <c r="AC65" s="20">
        <v>0.72881203385669235</v>
      </c>
      <c r="AD65" s="20">
        <v>-0.20223396153309181</v>
      </c>
      <c r="AE65" s="20">
        <v>0.28850309425957588</v>
      </c>
      <c r="AF65" s="20">
        <v>-0.20223396153309181</v>
      </c>
      <c r="AG65" s="20">
        <v>0.28850309425957588</v>
      </c>
    </row>
    <row r="66" spans="1:33" x14ac:dyDescent="0.45">
      <c r="A66" s="11" t="s">
        <v>85</v>
      </c>
      <c r="B66" s="17" t="s">
        <v>45</v>
      </c>
      <c r="C66" s="12">
        <v>65</v>
      </c>
      <c r="D66" s="12">
        <v>5.6580000000000004</v>
      </c>
      <c r="E66" s="12">
        <v>5.58</v>
      </c>
      <c r="F66" s="12">
        <v>5.7359999999999998</v>
      </c>
      <c r="G66" s="12">
        <v>1.0801700000000001</v>
      </c>
      <c r="H66" s="12">
        <v>1.03817</v>
      </c>
      <c r="I66" s="12">
        <v>0.44006000000000001</v>
      </c>
      <c r="J66" s="12">
        <v>0.37408000000000002</v>
      </c>
      <c r="K66" s="12">
        <v>0.28466999999999998</v>
      </c>
      <c r="L66" s="12">
        <v>0.22567000000000001</v>
      </c>
      <c r="M66" s="12">
        <v>2.21489</v>
      </c>
      <c r="O66" s="12">
        <v>5.6580000000000004</v>
      </c>
      <c r="P66" s="12">
        <v>2.21489</v>
      </c>
      <c r="Q66" s="12">
        <v>1.0801700000000001</v>
      </c>
      <c r="R66" s="12">
        <v>1.03817</v>
      </c>
      <c r="S66" s="12">
        <v>0.44006000000000001</v>
      </c>
      <c r="T66" s="12">
        <v>0.37408000000000002</v>
      </c>
      <c r="U66" s="36">
        <v>0.22567000000000001</v>
      </c>
      <c r="V66" s="12">
        <v>0.28466999999999998</v>
      </c>
      <c r="Y66" s="20" t="s">
        <v>5</v>
      </c>
      <c r="Z66" s="20">
        <v>0.48167567971522401</v>
      </c>
      <c r="AA66" s="20">
        <v>0.13250789293178705</v>
      </c>
      <c r="AB66" s="20">
        <v>3.6350716101355784</v>
      </c>
      <c r="AC66" s="20">
        <v>3.8124129380090298E-4</v>
      </c>
      <c r="AD66" s="20">
        <v>0.21985262768542746</v>
      </c>
      <c r="AE66" s="20">
        <v>0.74349873174502057</v>
      </c>
      <c r="AF66" s="20">
        <v>0.21985262768542746</v>
      </c>
      <c r="AG66" s="20">
        <v>0.74349873174502057</v>
      </c>
    </row>
    <row r="67" spans="1:33" x14ac:dyDescent="0.45">
      <c r="A67" s="11" t="s">
        <v>86</v>
      </c>
      <c r="B67" s="17" t="s">
        <v>87</v>
      </c>
      <c r="C67" s="12">
        <v>66</v>
      </c>
      <c r="D67" s="12">
        <v>5.6479999999999997</v>
      </c>
      <c r="E67" s="12">
        <v>5.5069999999999997</v>
      </c>
      <c r="F67" s="12">
        <v>5.7889999999999997</v>
      </c>
      <c r="G67" s="12">
        <v>1.1437200000000001</v>
      </c>
      <c r="H67" s="12">
        <v>0.75695000000000001</v>
      </c>
      <c r="I67" s="12">
        <v>0.66188999999999998</v>
      </c>
      <c r="J67" s="12">
        <v>0.46145000000000003</v>
      </c>
      <c r="K67" s="12">
        <v>5.203E-2</v>
      </c>
      <c r="L67" s="12">
        <v>0.36951000000000001</v>
      </c>
      <c r="M67" s="12">
        <v>2.2022300000000001</v>
      </c>
      <c r="O67" s="12">
        <v>5.6479999999999997</v>
      </c>
      <c r="P67" s="12">
        <v>2.2022300000000001</v>
      </c>
      <c r="Q67" s="12">
        <v>1.1437200000000001</v>
      </c>
      <c r="R67" s="12">
        <v>0.75695000000000001</v>
      </c>
      <c r="S67" s="12">
        <v>0.66188999999999998</v>
      </c>
      <c r="T67" s="12">
        <v>0.46145000000000003</v>
      </c>
      <c r="U67" s="37">
        <v>0.36951000000000001</v>
      </c>
      <c r="V67" s="12">
        <v>5.203E-2</v>
      </c>
      <c r="Y67" s="20" t="s">
        <v>6</v>
      </c>
      <c r="Z67" s="20">
        <v>9.5814981972708935E-2</v>
      </c>
      <c r="AA67" s="20">
        <v>0.13030987143146727</v>
      </c>
      <c r="AB67" s="20">
        <v>0.73528567651991017</v>
      </c>
      <c r="AC67" s="20">
        <v>0.46331362009588606</v>
      </c>
      <c r="AD67" s="20">
        <v>-0.16166498765718035</v>
      </c>
      <c r="AE67" s="20">
        <v>0.35329495160259822</v>
      </c>
      <c r="AF67" s="20">
        <v>-0.16166498765718035</v>
      </c>
      <c r="AG67" s="20">
        <v>0.35329495160259822</v>
      </c>
    </row>
    <row r="68" spans="1:33" x14ac:dyDescent="0.45">
      <c r="A68" s="11" t="s">
        <v>78</v>
      </c>
      <c r="B68" s="17" t="s">
        <v>22</v>
      </c>
      <c r="C68" s="12">
        <v>67</v>
      </c>
      <c r="D68" s="12">
        <v>5.6150000000000002</v>
      </c>
      <c r="E68" s="12">
        <v>5.4059999999999997</v>
      </c>
      <c r="F68" s="12">
        <v>5.8239999999999998</v>
      </c>
      <c r="G68" s="12">
        <v>1.0668800000000001</v>
      </c>
      <c r="H68" s="12">
        <v>0.95076000000000005</v>
      </c>
      <c r="I68" s="12">
        <v>0.52303999999999995</v>
      </c>
      <c r="J68" s="12">
        <v>0.40672000000000003</v>
      </c>
      <c r="K68" s="12">
        <v>0.10339</v>
      </c>
      <c r="L68" s="12">
        <v>0.17086999999999999</v>
      </c>
      <c r="M68" s="12">
        <v>2.3937400000000002</v>
      </c>
      <c r="O68" s="12">
        <v>5.6150000000000002</v>
      </c>
      <c r="P68" s="12">
        <v>2.3937400000000002</v>
      </c>
      <c r="Q68" s="12">
        <v>1.0668800000000001</v>
      </c>
      <c r="R68" s="12">
        <v>0.95076000000000005</v>
      </c>
      <c r="S68" s="12">
        <v>0.52303999999999995</v>
      </c>
      <c r="T68" s="12">
        <v>0.40672000000000003</v>
      </c>
      <c r="U68" s="36">
        <v>0.17086999999999999</v>
      </c>
      <c r="V68" s="12">
        <v>0.10339</v>
      </c>
      <c r="Y68" s="20" t="s">
        <v>209</v>
      </c>
      <c r="Z68" s="20">
        <v>-0.26601493519078323</v>
      </c>
      <c r="AA68" s="20">
        <v>0.16319926867372422</v>
      </c>
      <c r="AB68" s="20">
        <v>-1.6300007797376408</v>
      </c>
      <c r="AC68" s="20">
        <v>0.10519946224082498</v>
      </c>
      <c r="AD68" s="20">
        <v>-0.58848124016162462</v>
      </c>
      <c r="AE68" s="20">
        <v>5.6451369780058158E-2</v>
      </c>
      <c r="AF68" s="20">
        <v>-0.58848124016162462</v>
      </c>
      <c r="AG68" s="20">
        <v>5.6451369780058158E-2</v>
      </c>
    </row>
    <row r="69" spans="1:33" x14ac:dyDescent="0.45">
      <c r="A69" s="11" t="s">
        <v>106</v>
      </c>
      <c r="B69" s="17" t="s">
        <v>45</v>
      </c>
      <c r="C69" s="12">
        <v>68</v>
      </c>
      <c r="D69" s="12">
        <v>5.56</v>
      </c>
      <c r="E69" s="12">
        <v>5.4859999999999998</v>
      </c>
      <c r="F69" s="12">
        <v>5.6340000000000003</v>
      </c>
      <c r="G69" s="12">
        <v>1.2178800000000001</v>
      </c>
      <c r="H69" s="12">
        <v>0.95025000000000004</v>
      </c>
      <c r="I69" s="12">
        <v>0.63951999999999998</v>
      </c>
      <c r="J69" s="12">
        <v>0.27995999999999999</v>
      </c>
      <c r="K69" s="12">
        <v>8.8900000000000007E-2</v>
      </c>
      <c r="L69" s="12">
        <v>0.17444999999999999</v>
      </c>
      <c r="M69" s="12">
        <v>2.2085900000000001</v>
      </c>
      <c r="O69" s="12">
        <v>5.56</v>
      </c>
      <c r="P69" s="12">
        <v>2.2085900000000001</v>
      </c>
      <c r="Q69" s="12">
        <v>1.2178800000000001</v>
      </c>
      <c r="R69" s="12">
        <v>0.95025000000000004</v>
      </c>
      <c r="S69" s="12">
        <v>0.63951999999999998</v>
      </c>
      <c r="T69" s="12">
        <v>0.27995999999999999</v>
      </c>
      <c r="U69" s="37">
        <v>0.17444999999999999</v>
      </c>
      <c r="V69" s="12">
        <v>8.8900000000000007E-2</v>
      </c>
      <c r="Y69" s="20" t="s">
        <v>206</v>
      </c>
      <c r="Z69" s="20">
        <v>2.8821011127164092E-2</v>
      </c>
      <c r="AA69" s="20">
        <v>2.8823454752169533E-2</v>
      </c>
      <c r="AB69" s="20">
        <v>0.99991522095368335</v>
      </c>
      <c r="AC69" s="20">
        <v>0.31896184792714849</v>
      </c>
      <c r="AD69" s="20">
        <v>-2.8131406772505196E-2</v>
      </c>
      <c r="AE69" s="20">
        <v>8.5773429026833381E-2</v>
      </c>
      <c r="AF69" s="20">
        <v>-2.8131406772505196E-2</v>
      </c>
      <c r="AG69" s="20">
        <v>8.5773429026833381E-2</v>
      </c>
    </row>
    <row r="70" spans="1:33" ht="15.75" thickBot="1" x14ac:dyDescent="0.5">
      <c r="A70" s="11" t="s">
        <v>82</v>
      </c>
      <c r="B70" s="17" t="s">
        <v>9</v>
      </c>
      <c r="C70" s="12">
        <v>69</v>
      </c>
      <c r="D70" s="12">
        <v>5.5460000000000003</v>
      </c>
      <c r="E70" s="12">
        <v>5.4420000000000002</v>
      </c>
      <c r="F70" s="12">
        <v>5.65</v>
      </c>
      <c r="G70" s="12">
        <v>1.31857</v>
      </c>
      <c r="H70" s="12">
        <v>0.70696999999999999</v>
      </c>
      <c r="I70" s="12">
        <v>0.8488</v>
      </c>
      <c r="J70" s="12">
        <v>0.29507</v>
      </c>
      <c r="K70" s="12">
        <v>5.228E-2</v>
      </c>
      <c r="L70" s="12">
        <v>0.27905999999999997</v>
      </c>
      <c r="M70" s="12">
        <v>2.0449700000000002</v>
      </c>
      <c r="O70" s="12">
        <v>5.5460000000000003</v>
      </c>
      <c r="P70" s="12">
        <v>2.0449700000000002</v>
      </c>
      <c r="Q70" s="12">
        <v>1.31857</v>
      </c>
      <c r="R70" s="12">
        <v>0.70696999999999999</v>
      </c>
      <c r="S70" s="12">
        <v>0.8488</v>
      </c>
      <c r="T70" s="12">
        <v>0.29507</v>
      </c>
      <c r="U70" s="36">
        <v>0.27905999999999997</v>
      </c>
      <c r="V70" s="12">
        <v>5.228E-2</v>
      </c>
      <c r="Y70" s="21" t="s">
        <v>207</v>
      </c>
      <c r="Z70" s="21">
        <v>0.37044056715595558</v>
      </c>
      <c r="AA70" s="21">
        <v>7.1165811335500748E-2</v>
      </c>
      <c r="AB70" s="21">
        <v>5.205316432206021</v>
      </c>
      <c r="AC70" s="21">
        <v>6.2739417530411994E-7</v>
      </c>
      <c r="AD70" s="21">
        <v>0.22982366116055658</v>
      </c>
      <c r="AE70" s="21">
        <v>0.51105747315135464</v>
      </c>
      <c r="AF70" s="21">
        <v>0.22982366116055658</v>
      </c>
      <c r="AG70" s="21">
        <v>0.51105747315135464</v>
      </c>
    </row>
    <row r="71" spans="1:33" x14ac:dyDescent="0.45">
      <c r="A71" s="11" t="s">
        <v>68</v>
      </c>
      <c r="B71" s="17" t="s">
        <v>24</v>
      </c>
      <c r="C71" s="12">
        <v>70</v>
      </c>
      <c r="D71" s="12">
        <v>5.5380000000000003</v>
      </c>
      <c r="E71" s="12">
        <v>5.4530000000000003</v>
      </c>
      <c r="F71" s="12">
        <v>5.6230000000000002</v>
      </c>
      <c r="G71" s="12">
        <v>0.89373000000000002</v>
      </c>
      <c r="H71" s="12">
        <v>1.11111</v>
      </c>
      <c r="I71" s="12">
        <v>0.58294999999999997</v>
      </c>
      <c r="J71" s="12">
        <v>0.46234999999999998</v>
      </c>
      <c r="K71" s="12">
        <v>7.3959999999999998E-2</v>
      </c>
      <c r="L71" s="12">
        <v>0.25296000000000002</v>
      </c>
      <c r="M71" s="12">
        <v>2.1609099999999999</v>
      </c>
      <c r="O71" s="12">
        <v>5.5380000000000003</v>
      </c>
      <c r="P71" s="12">
        <v>2.1609099999999999</v>
      </c>
      <c r="Q71" s="12">
        <v>0.89373000000000002</v>
      </c>
      <c r="R71" s="12">
        <v>1.11111</v>
      </c>
      <c r="S71" s="12">
        <v>0.58294999999999997</v>
      </c>
      <c r="T71" s="12">
        <v>0.46234999999999998</v>
      </c>
      <c r="U71" s="37">
        <v>0.25296000000000002</v>
      </c>
      <c r="V71" s="12">
        <v>7.3959999999999998E-2</v>
      </c>
      <c r="Y71"/>
      <c r="Z71"/>
      <c r="AA71"/>
      <c r="AB71"/>
      <c r="AC71"/>
      <c r="AD71"/>
      <c r="AE71"/>
      <c r="AF71"/>
    </row>
    <row r="72" spans="1:33" x14ac:dyDescent="0.45">
      <c r="A72" s="11" t="s">
        <v>103</v>
      </c>
      <c r="B72" s="17" t="s">
        <v>45</v>
      </c>
      <c r="C72" s="12">
        <v>71</v>
      </c>
      <c r="D72" s="12">
        <v>5.5279999999999996</v>
      </c>
      <c r="E72" s="12">
        <v>5.4269999999999996</v>
      </c>
      <c r="F72" s="12">
        <v>5.6289999999999996</v>
      </c>
      <c r="G72" s="12">
        <v>1.1697</v>
      </c>
      <c r="H72" s="12">
        <v>0.72802999999999995</v>
      </c>
      <c r="I72" s="12">
        <v>0.67601999999999995</v>
      </c>
      <c r="J72" s="12">
        <v>0.36712</v>
      </c>
      <c r="K72" s="12">
        <v>6.79E-3</v>
      </c>
      <c r="L72" s="12">
        <v>0.12889</v>
      </c>
      <c r="M72" s="12">
        <v>2.4518399999999998</v>
      </c>
      <c r="O72" s="12">
        <v>5.5279999999999996</v>
      </c>
      <c r="P72" s="12">
        <v>2.4518399999999998</v>
      </c>
      <c r="Q72" s="12">
        <v>1.1697</v>
      </c>
      <c r="R72" s="12">
        <v>0.72802999999999995</v>
      </c>
      <c r="S72" s="12">
        <v>0.67601999999999995</v>
      </c>
      <c r="T72" s="12">
        <v>0.36712</v>
      </c>
      <c r="U72" s="36">
        <v>0.12889</v>
      </c>
      <c r="V72" s="12">
        <v>6.79E-3</v>
      </c>
      <c r="Y72" t="s">
        <v>260</v>
      </c>
      <c r="Z72"/>
      <c r="AA72"/>
      <c r="AB72"/>
      <c r="AC72"/>
      <c r="AD72"/>
      <c r="AE72"/>
      <c r="AF72"/>
    </row>
    <row r="73" spans="1:33" ht="15.75" thickBot="1" x14ac:dyDescent="0.5">
      <c r="A73" s="11" t="s">
        <v>89</v>
      </c>
      <c r="B73" s="17" t="s">
        <v>45</v>
      </c>
      <c r="C73" s="12">
        <v>72</v>
      </c>
      <c r="D73" s="12">
        <v>5.5170000000000003</v>
      </c>
      <c r="E73" s="12">
        <v>5.4370000000000003</v>
      </c>
      <c r="F73" s="12">
        <v>5.5970000000000004</v>
      </c>
      <c r="G73" s="12">
        <v>1.2796400000000001</v>
      </c>
      <c r="H73" s="12">
        <v>1.0516300000000001</v>
      </c>
      <c r="I73" s="12">
        <v>0.68098000000000003</v>
      </c>
      <c r="J73" s="12">
        <v>0.41510999999999998</v>
      </c>
      <c r="K73" s="12">
        <v>0.18518999999999999</v>
      </c>
      <c r="L73" s="12">
        <v>8.4229999999999999E-2</v>
      </c>
      <c r="M73" s="12">
        <v>1.81985</v>
      </c>
      <c r="O73" s="12">
        <v>5.5170000000000003</v>
      </c>
      <c r="P73" s="12">
        <v>1.81985</v>
      </c>
      <c r="Q73" s="12">
        <v>1.2796400000000001</v>
      </c>
      <c r="R73" s="12">
        <v>1.0516300000000001</v>
      </c>
      <c r="S73" s="12">
        <v>0.68098000000000003</v>
      </c>
      <c r="T73" s="12">
        <v>0.41510999999999998</v>
      </c>
      <c r="U73" s="37">
        <v>8.4229999999999999E-2</v>
      </c>
      <c r="V73" s="12">
        <v>0.18518999999999999</v>
      </c>
      <c r="Y73"/>
      <c r="Z73"/>
      <c r="AA73"/>
      <c r="AB73"/>
      <c r="AC73"/>
      <c r="AD73"/>
      <c r="AE73"/>
      <c r="AF73"/>
    </row>
    <row r="74" spans="1:33" x14ac:dyDescent="0.45">
      <c r="A74" s="11" t="s">
        <v>80</v>
      </c>
      <c r="B74" s="17" t="s">
        <v>24</v>
      </c>
      <c r="C74" s="12">
        <v>73</v>
      </c>
      <c r="D74" s="12">
        <v>5.51</v>
      </c>
      <c r="E74" s="12">
        <v>5.3150000000000004</v>
      </c>
      <c r="F74" s="12">
        <v>5.7050000000000001</v>
      </c>
      <c r="G74" s="12">
        <v>0.89332999999999996</v>
      </c>
      <c r="H74" s="12">
        <v>0.96372000000000002</v>
      </c>
      <c r="I74" s="12">
        <v>0.59469000000000005</v>
      </c>
      <c r="J74" s="12">
        <v>0.43597000000000002</v>
      </c>
      <c r="K74" s="12">
        <v>4.2939999999999999E-2</v>
      </c>
      <c r="L74" s="12">
        <v>0.22245000000000001</v>
      </c>
      <c r="M74" s="12">
        <v>2.3568199999999999</v>
      </c>
      <c r="O74" s="12">
        <v>5.51</v>
      </c>
      <c r="P74" s="12">
        <v>2.3568199999999999</v>
      </c>
      <c r="Q74" s="12">
        <v>0.89332999999999996</v>
      </c>
      <c r="R74" s="12">
        <v>0.96372000000000002</v>
      </c>
      <c r="S74" s="12">
        <v>0.59469000000000005</v>
      </c>
      <c r="T74" s="12">
        <v>0.43597000000000002</v>
      </c>
      <c r="U74" s="36">
        <v>0.22245000000000001</v>
      </c>
      <c r="V74" s="12">
        <v>4.2939999999999999E-2</v>
      </c>
      <c r="Y74" s="45" t="s">
        <v>212</v>
      </c>
      <c r="Z74" s="45"/>
      <c r="AA74"/>
      <c r="AB74"/>
      <c r="AC74"/>
      <c r="AD74"/>
      <c r="AE74"/>
      <c r="AF74"/>
    </row>
    <row r="75" spans="1:33" x14ac:dyDescent="0.45">
      <c r="A75" s="11" t="s">
        <v>77</v>
      </c>
      <c r="B75" s="17" t="s">
        <v>45</v>
      </c>
      <c r="C75" s="12">
        <v>74</v>
      </c>
      <c r="D75" s="12">
        <v>5.4880000000000004</v>
      </c>
      <c r="E75" s="12">
        <v>5.4020000000000001</v>
      </c>
      <c r="F75" s="12">
        <v>5.5739999999999998</v>
      </c>
      <c r="G75" s="12">
        <v>1.18649</v>
      </c>
      <c r="H75" s="12">
        <v>0.60809000000000002</v>
      </c>
      <c r="I75" s="12">
        <v>0.70523999999999998</v>
      </c>
      <c r="J75" s="12">
        <v>0.23907</v>
      </c>
      <c r="K75" s="12">
        <v>4.002E-2</v>
      </c>
      <c r="L75" s="12">
        <v>0.18434</v>
      </c>
      <c r="M75" s="12">
        <v>2.5246200000000001</v>
      </c>
      <c r="O75" s="12">
        <v>5.4880000000000004</v>
      </c>
      <c r="P75" s="12">
        <v>2.5246200000000001</v>
      </c>
      <c r="Q75" s="12">
        <v>1.18649</v>
      </c>
      <c r="R75" s="12">
        <v>0.60809000000000002</v>
      </c>
      <c r="S75" s="12">
        <v>0.70523999999999998</v>
      </c>
      <c r="T75" s="12">
        <v>0.23907</v>
      </c>
      <c r="U75" s="37">
        <v>0.18434</v>
      </c>
      <c r="V75" s="12">
        <v>4.002E-2</v>
      </c>
      <c r="Y75" s="20" t="s">
        <v>213</v>
      </c>
      <c r="Z75" s="20">
        <v>0.84536422918591703</v>
      </c>
      <c r="AA75"/>
      <c r="AB75"/>
      <c r="AC75"/>
      <c r="AD75"/>
      <c r="AE75"/>
      <c r="AF75"/>
    </row>
    <row r="76" spans="1:33" x14ac:dyDescent="0.45">
      <c r="A76" s="11" t="s">
        <v>88</v>
      </c>
      <c r="B76" s="17" t="s">
        <v>53</v>
      </c>
      <c r="C76" s="12">
        <v>75</v>
      </c>
      <c r="D76" s="12">
        <v>5.4580000000000002</v>
      </c>
      <c r="E76" s="12">
        <v>5.3620000000000001</v>
      </c>
      <c r="F76" s="12">
        <v>5.5540000000000003</v>
      </c>
      <c r="G76" s="12">
        <v>1.5106999999999999</v>
      </c>
      <c r="H76" s="12">
        <v>0.87021000000000004</v>
      </c>
      <c r="I76" s="12">
        <v>0.95277000000000001</v>
      </c>
      <c r="J76" s="12">
        <v>0.48079</v>
      </c>
      <c r="K76" s="12">
        <v>0.31646999999999997</v>
      </c>
      <c r="L76" s="12">
        <v>0.40096999999999999</v>
      </c>
      <c r="M76" s="12">
        <v>0.92613999999999996</v>
      </c>
      <c r="O76" s="12">
        <v>5.4580000000000002</v>
      </c>
      <c r="P76" s="12">
        <v>0.92613999999999996</v>
      </c>
      <c r="Q76" s="12">
        <v>1.5106999999999999</v>
      </c>
      <c r="R76" s="12">
        <v>0.87021000000000004</v>
      </c>
      <c r="S76" s="12">
        <v>0.95277000000000001</v>
      </c>
      <c r="T76" s="12">
        <v>0.48079</v>
      </c>
      <c r="U76" s="36">
        <v>0.40096999999999999</v>
      </c>
      <c r="V76" s="12">
        <v>0.31646999999999997</v>
      </c>
      <c r="Y76" s="20" t="s">
        <v>214</v>
      </c>
      <c r="Z76" s="20">
        <v>0.71464067998709968</v>
      </c>
      <c r="AA76"/>
      <c r="AB76"/>
      <c r="AC76"/>
      <c r="AD76"/>
      <c r="AE76"/>
      <c r="AF76"/>
    </row>
    <row r="77" spans="1:33" x14ac:dyDescent="0.45">
      <c r="A77" s="11" t="s">
        <v>180</v>
      </c>
      <c r="B77" s="17" t="s">
        <v>87</v>
      </c>
      <c r="C77" s="12">
        <v>76</v>
      </c>
      <c r="D77" s="12">
        <v>5.44</v>
      </c>
      <c r="E77" s="12">
        <v>5.3209999999999997</v>
      </c>
      <c r="F77" s="12">
        <v>5.5590000000000002</v>
      </c>
      <c r="G77" s="12">
        <v>0</v>
      </c>
      <c r="H77" s="12">
        <v>0.33612999999999998</v>
      </c>
      <c r="I77" s="12">
        <v>0.11466</v>
      </c>
      <c r="J77" s="12">
        <v>0.56777999999999995</v>
      </c>
      <c r="K77" s="12">
        <v>0.31180000000000002</v>
      </c>
      <c r="L77" s="12">
        <v>0.27224999999999999</v>
      </c>
      <c r="M77" s="12">
        <v>3.83772</v>
      </c>
      <c r="O77" s="12">
        <v>5.44</v>
      </c>
      <c r="P77" s="12">
        <v>3.83772</v>
      </c>
      <c r="Q77" s="12">
        <v>0</v>
      </c>
      <c r="R77" s="12">
        <v>0.33612999999999998</v>
      </c>
      <c r="S77" s="12">
        <v>0.11466</v>
      </c>
      <c r="T77" s="12">
        <v>0.56777999999999995</v>
      </c>
      <c r="U77" s="37">
        <v>0.27224999999999999</v>
      </c>
      <c r="V77" s="12">
        <v>0.31180000000000002</v>
      </c>
      <c r="Y77" s="20" t="s">
        <v>215</v>
      </c>
      <c r="Z77" s="20">
        <v>0.70322630718658374</v>
      </c>
      <c r="AA77"/>
      <c r="AB77"/>
      <c r="AC77"/>
      <c r="AD77"/>
      <c r="AE77"/>
      <c r="AF77"/>
    </row>
    <row r="78" spans="1:33" x14ac:dyDescent="0.45">
      <c r="A78" s="11" t="s">
        <v>84</v>
      </c>
      <c r="B78" s="17" t="s">
        <v>45</v>
      </c>
      <c r="C78" s="12">
        <v>77</v>
      </c>
      <c r="D78" s="12">
        <v>5.4009999999999998</v>
      </c>
      <c r="E78" s="12">
        <v>5.3079999999999998</v>
      </c>
      <c r="F78" s="12">
        <v>5.4939999999999998</v>
      </c>
      <c r="G78" s="12">
        <v>0.90144999999999997</v>
      </c>
      <c r="H78" s="12">
        <v>0.66061999999999999</v>
      </c>
      <c r="I78" s="12">
        <v>0.54</v>
      </c>
      <c r="J78" s="12">
        <v>0.14396</v>
      </c>
      <c r="K78" s="12">
        <v>6.547E-2</v>
      </c>
      <c r="L78" s="12">
        <v>0.27992</v>
      </c>
      <c r="M78" s="12">
        <v>2.8099799999999999</v>
      </c>
      <c r="O78" s="12">
        <v>5.4009999999999998</v>
      </c>
      <c r="P78" s="12">
        <v>2.8099799999999999</v>
      </c>
      <c r="Q78" s="12">
        <v>0.90144999999999997</v>
      </c>
      <c r="R78" s="12">
        <v>0.66061999999999999</v>
      </c>
      <c r="S78" s="12">
        <v>0.54</v>
      </c>
      <c r="T78" s="12">
        <v>0.14396</v>
      </c>
      <c r="U78" s="36">
        <v>0.27992</v>
      </c>
      <c r="V78" s="12">
        <v>6.547E-2</v>
      </c>
      <c r="Y78" s="20" t="s">
        <v>4</v>
      </c>
      <c r="Z78" s="20">
        <v>0.12494242009791855</v>
      </c>
      <c r="AA78"/>
      <c r="AB78"/>
      <c r="AC78"/>
      <c r="AD78"/>
      <c r="AE78"/>
      <c r="AF78"/>
    </row>
    <row r="79" spans="1:33" ht="15.75" thickBot="1" x14ac:dyDescent="0.5">
      <c r="A79" s="11" t="s">
        <v>92</v>
      </c>
      <c r="B79" s="17" t="s">
        <v>22</v>
      </c>
      <c r="C79" s="12">
        <v>78</v>
      </c>
      <c r="D79" s="12">
        <v>5.3890000000000002</v>
      </c>
      <c r="E79" s="12">
        <v>5.2949999999999999</v>
      </c>
      <c r="F79" s="12">
        <v>5.4829999999999997</v>
      </c>
      <c r="G79" s="12">
        <v>1.16492</v>
      </c>
      <c r="H79" s="12">
        <v>0.87717000000000001</v>
      </c>
      <c r="I79" s="12">
        <v>0.64717999999999998</v>
      </c>
      <c r="J79" s="12">
        <v>0.23888999999999999</v>
      </c>
      <c r="K79" s="12">
        <v>0.12348000000000001</v>
      </c>
      <c r="L79" s="12">
        <v>4.7070000000000001E-2</v>
      </c>
      <c r="M79" s="12">
        <v>2.29074</v>
      </c>
      <c r="O79" s="12">
        <v>5.3890000000000002</v>
      </c>
      <c r="P79" s="12">
        <v>2.29074</v>
      </c>
      <c r="Q79" s="12">
        <v>1.16492</v>
      </c>
      <c r="R79" s="12">
        <v>0.87717000000000001</v>
      </c>
      <c r="S79" s="12">
        <v>0.64717999999999998</v>
      </c>
      <c r="T79" s="12">
        <v>0.23888999999999999</v>
      </c>
      <c r="U79" s="37">
        <v>4.7070000000000001E-2</v>
      </c>
      <c r="V79" s="12">
        <v>0.12348000000000001</v>
      </c>
      <c r="Y79" s="21" t="s">
        <v>216</v>
      </c>
      <c r="Z79" s="21">
        <v>157</v>
      </c>
      <c r="AA79"/>
      <c r="AB79"/>
      <c r="AC79"/>
      <c r="AD79"/>
      <c r="AE79"/>
      <c r="AF79"/>
    </row>
    <row r="80" spans="1:33" x14ac:dyDescent="0.45">
      <c r="A80" s="11" t="s">
        <v>90</v>
      </c>
      <c r="B80" s="17" t="s">
        <v>37</v>
      </c>
      <c r="C80" s="12">
        <v>79</v>
      </c>
      <c r="D80" s="12">
        <v>5.3140000000000001</v>
      </c>
      <c r="E80" s="12">
        <v>5.2370000000000001</v>
      </c>
      <c r="F80" s="12">
        <v>5.391</v>
      </c>
      <c r="G80" s="12">
        <v>0.95104</v>
      </c>
      <c r="H80" s="12">
        <v>0.87624999999999997</v>
      </c>
      <c r="I80" s="12">
        <v>0.49374000000000001</v>
      </c>
      <c r="J80" s="12">
        <v>0.39237</v>
      </c>
      <c r="K80" s="12">
        <v>3.2200000000000002E-3</v>
      </c>
      <c r="L80" s="12">
        <v>0.56520999999999999</v>
      </c>
      <c r="M80" s="12">
        <v>2.0317099999999999</v>
      </c>
      <c r="O80" s="12">
        <v>5.3140000000000001</v>
      </c>
      <c r="P80" s="12">
        <v>2.0317099999999999</v>
      </c>
      <c r="Q80" s="12">
        <v>0.95104</v>
      </c>
      <c r="R80" s="12">
        <v>0.87624999999999997</v>
      </c>
      <c r="S80" s="12">
        <v>0.49374000000000001</v>
      </c>
      <c r="T80" s="12">
        <v>0.39237</v>
      </c>
      <c r="U80" s="36">
        <v>0.56520999999999999</v>
      </c>
      <c r="V80" s="12">
        <v>3.2200000000000002E-3</v>
      </c>
      <c r="Y80"/>
      <c r="Z80"/>
      <c r="AA80"/>
      <c r="AB80"/>
      <c r="AC80"/>
      <c r="AD80"/>
      <c r="AE80"/>
      <c r="AF80"/>
    </row>
    <row r="81" spans="1:33" ht="15.75" thickBot="1" x14ac:dyDescent="0.5">
      <c r="A81" s="11" t="s">
        <v>99</v>
      </c>
      <c r="B81" s="17" t="s">
        <v>22</v>
      </c>
      <c r="C81" s="12">
        <v>80</v>
      </c>
      <c r="D81" s="12">
        <v>5.3029999999999999</v>
      </c>
      <c r="E81" s="12">
        <v>5.1870000000000003</v>
      </c>
      <c r="F81" s="12">
        <v>5.4189999999999996</v>
      </c>
      <c r="G81" s="12">
        <v>0.99673</v>
      </c>
      <c r="H81" s="12">
        <v>0.86216000000000004</v>
      </c>
      <c r="I81" s="12">
        <v>0.60711999999999999</v>
      </c>
      <c r="J81" s="12">
        <v>0.36022999999999999</v>
      </c>
      <c r="K81" s="12">
        <v>0.13297</v>
      </c>
      <c r="L81" s="12">
        <v>0.14262</v>
      </c>
      <c r="M81" s="12">
        <v>2.2014200000000002</v>
      </c>
      <c r="O81" s="12">
        <v>5.3029999999999999</v>
      </c>
      <c r="P81" s="12">
        <v>2.2014200000000002</v>
      </c>
      <c r="Q81" s="12">
        <v>0.99673</v>
      </c>
      <c r="R81" s="12">
        <v>0.86216000000000004</v>
      </c>
      <c r="S81" s="12">
        <v>0.60711999999999999</v>
      </c>
      <c r="T81" s="12">
        <v>0.36022999999999999</v>
      </c>
      <c r="U81" s="37">
        <v>0.14262</v>
      </c>
      <c r="V81" s="12">
        <v>0.13297</v>
      </c>
      <c r="Y81" t="s">
        <v>217</v>
      </c>
      <c r="Z81"/>
      <c r="AA81"/>
      <c r="AB81"/>
      <c r="AC81"/>
      <c r="AD81"/>
      <c r="AE81"/>
      <c r="AF81"/>
    </row>
    <row r="82" spans="1:33" x14ac:dyDescent="0.45">
      <c r="A82" s="11" t="s">
        <v>97</v>
      </c>
      <c r="B82" s="17" t="s">
        <v>45</v>
      </c>
      <c r="C82" s="12">
        <v>81</v>
      </c>
      <c r="D82" s="12">
        <v>5.2910000000000004</v>
      </c>
      <c r="E82" s="12">
        <v>5.226</v>
      </c>
      <c r="F82" s="12">
        <v>5.3559999999999999</v>
      </c>
      <c r="G82" s="12">
        <v>1.1237299999999999</v>
      </c>
      <c r="H82" s="12">
        <v>0.76041999999999998</v>
      </c>
      <c r="I82" s="12">
        <v>0.54503999999999997</v>
      </c>
      <c r="J82" s="12">
        <v>0.35326999999999997</v>
      </c>
      <c r="K82" s="12">
        <v>0.17913999999999999</v>
      </c>
      <c r="L82" s="12">
        <v>5.6399999999999999E-2</v>
      </c>
      <c r="M82" s="12">
        <v>2.2734999999999999</v>
      </c>
      <c r="O82" s="12">
        <v>5.2910000000000004</v>
      </c>
      <c r="P82" s="12">
        <v>2.2734999999999999</v>
      </c>
      <c r="Q82" s="12">
        <v>1.1237299999999999</v>
      </c>
      <c r="R82" s="12">
        <v>0.76041999999999998</v>
      </c>
      <c r="S82" s="12">
        <v>0.54503999999999997</v>
      </c>
      <c r="T82" s="12">
        <v>0.35326999999999997</v>
      </c>
      <c r="U82" s="36">
        <v>5.6399999999999999E-2</v>
      </c>
      <c r="V82" s="12">
        <v>0.17913999999999999</v>
      </c>
      <c r="Y82" s="22"/>
      <c r="Z82" s="22" t="s">
        <v>222</v>
      </c>
      <c r="AA82" s="22" t="s">
        <v>223</v>
      </c>
      <c r="AB82" s="22" t="s">
        <v>224</v>
      </c>
      <c r="AC82" s="22" t="s">
        <v>225</v>
      </c>
      <c r="AD82" s="22" t="s">
        <v>226</v>
      </c>
      <c r="AE82"/>
      <c r="AF82"/>
    </row>
    <row r="83" spans="1:33" x14ac:dyDescent="0.45">
      <c r="A83" s="11" t="s">
        <v>107</v>
      </c>
      <c r="B83" s="17" t="s">
        <v>37</v>
      </c>
      <c r="C83" s="12">
        <v>82</v>
      </c>
      <c r="D83" s="12">
        <v>5.2789999999999999</v>
      </c>
      <c r="E83" s="12">
        <v>5.16</v>
      </c>
      <c r="F83" s="12">
        <v>5.3979999999999997</v>
      </c>
      <c r="G83" s="12">
        <v>0.81216999999999995</v>
      </c>
      <c r="H83" s="12">
        <v>0.87877000000000005</v>
      </c>
      <c r="I83" s="12">
        <v>0.47036</v>
      </c>
      <c r="J83" s="12">
        <v>0.54854000000000003</v>
      </c>
      <c r="K83" s="12">
        <v>0.11756999999999999</v>
      </c>
      <c r="L83" s="12">
        <v>0.21673999999999999</v>
      </c>
      <c r="M83" s="12">
        <v>2.2348400000000002</v>
      </c>
      <c r="O83" s="12">
        <v>5.2789999999999999</v>
      </c>
      <c r="P83" s="12">
        <v>2.2348400000000002</v>
      </c>
      <c r="Q83" s="12">
        <v>0.81216999999999995</v>
      </c>
      <c r="R83" s="12">
        <v>0.87877000000000005</v>
      </c>
      <c r="S83" s="12">
        <v>0.47036</v>
      </c>
      <c r="T83" s="12">
        <v>0.54854000000000003</v>
      </c>
      <c r="U83" s="37">
        <v>0.21673999999999999</v>
      </c>
      <c r="V83" s="12">
        <v>0.11756999999999999</v>
      </c>
      <c r="Y83" s="20" t="s">
        <v>218</v>
      </c>
      <c r="Z83" s="20">
        <v>6</v>
      </c>
      <c r="AA83" s="20">
        <v>5.8641728042482288</v>
      </c>
      <c r="AB83" s="20">
        <v>0.97736213404137151</v>
      </c>
      <c r="AC83" s="20">
        <v>62.608843470995836</v>
      </c>
      <c r="AD83" s="20">
        <v>2.1548526614296539E-38</v>
      </c>
      <c r="AE83"/>
      <c r="AF83"/>
    </row>
    <row r="84" spans="1:33" x14ac:dyDescent="0.45">
      <c r="A84" s="11" t="s">
        <v>101</v>
      </c>
      <c r="B84" s="17" t="s">
        <v>53</v>
      </c>
      <c r="C84" s="12">
        <v>83</v>
      </c>
      <c r="D84" s="12">
        <v>5.2450000000000001</v>
      </c>
      <c r="E84" s="12">
        <v>5.1989999999999998</v>
      </c>
      <c r="F84" s="12">
        <v>5.2910000000000004</v>
      </c>
      <c r="G84" s="12">
        <v>1.0278</v>
      </c>
      <c r="H84" s="12">
        <v>0.79381000000000002</v>
      </c>
      <c r="I84" s="12">
        <v>0.73560999999999999</v>
      </c>
      <c r="J84" s="12">
        <v>0.44012000000000001</v>
      </c>
      <c r="K84" s="12">
        <v>2.7449999999999999E-2</v>
      </c>
      <c r="L84" s="12">
        <v>4.9590000000000002E-2</v>
      </c>
      <c r="M84" s="12">
        <v>2.1708699999999999</v>
      </c>
      <c r="O84" s="12">
        <v>5.2450000000000001</v>
      </c>
      <c r="P84" s="12">
        <v>2.1708699999999999</v>
      </c>
      <c r="Q84" s="12">
        <v>1.0278</v>
      </c>
      <c r="R84" s="12">
        <v>0.79381000000000002</v>
      </c>
      <c r="S84" s="12">
        <v>0.73560999999999999</v>
      </c>
      <c r="T84" s="12">
        <v>0.44012000000000001</v>
      </c>
      <c r="U84" s="36">
        <v>4.9590000000000002E-2</v>
      </c>
      <c r="V84" s="12">
        <v>2.7449999999999999E-2</v>
      </c>
      <c r="Y84" s="20" t="s">
        <v>219</v>
      </c>
      <c r="Z84" s="20">
        <v>150</v>
      </c>
      <c r="AA84" s="20">
        <v>2.341591250988714</v>
      </c>
      <c r="AB84" s="20">
        <v>1.561060833992476E-2</v>
      </c>
      <c r="AC84" s="20"/>
      <c r="AD84" s="20"/>
      <c r="AE84"/>
      <c r="AF84"/>
    </row>
    <row r="85" spans="1:33" ht="15.75" thickBot="1" x14ac:dyDescent="0.5">
      <c r="A85" s="11" t="s">
        <v>95</v>
      </c>
      <c r="B85" s="17" t="s">
        <v>96</v>
      </c>
      <c r="C85" s="12">
        <v>84</v>
      </c>
      <c r="D85" s="12">
        <v>5.1959999999999997</v>
      </c>
      <c r="E85" s="12">
        <v>5.1379999999999999</v>
      </c>
      <c r="F85" s="12">
        <v>5.2539999999999996</v>
      </c>
      <c r="G85" s="12">
        <v>0.85270000000000001</v>
      </c>
      <c r="H85" s="12">
        <v>0.90835999999999995</v>
      </c>
      <c r="I85" s="12">
        <v>0.49758999999999998</v>
      </c>
      <c r="J85" s="12">
        <v>0.46073999999999998</v>
      </c>
      <c r="K85" s="12">
        <v>0.16159999999999999</v>
      </c>
      <c r="L85" s="12">
        <v>0.48546</v>
      </c>
      <c r="M85" s="12">
        <v>1.8291599999999999</v>
      </c>
      <c r="O85" s="12">
        <v>5.1959999999999997</v>
      </c>
      <c r="P85" s="12">
        <v>1.8291599999999999</v>
      </c>
      <c r="Q85" s="12">
        <v>0.85270000000000001</v>
      </c>
      <c r="R85" s="12">
        <v>0.90835999999999995</v>
      </c>
      <c r="S85" s="12">
        <v>0.49758999999999998</v>
      </c>
      <c r="T85" s="12">
        <v>0.46073999999999998</v>
      </c>
      <c r="U85" s="37">
        <v>0.48546</v>
      </c>
      <c r="V85" s="12">
        <v>0.16159999999999999</v>
      </c>
      <c r="Y85" s="21" t="s">
        <v>220</v>
      </c>
      <c r="Z85" s="21">
        <v>156</v>
      </c>
      <c r="AA85" s="21">
        <v>8.2057640552369424</v>
      </c>
      <c r="AB85" s="21"/>
      <c r="AC85" s="21"/>
      <c r="AD85" s="21"/>
      <c r="AE85"/>
      <c r="AF85"/>
    </row>
    <row r="86" spans="1:33" ht="15.75" thickBot="1" x14ac:dyDescent="0.5">
      <c r="A86" s="11" t="s">
        <v>93</v>
      </c>
      <c r="B86" s="17" t="s">
        <v>45</v>
      </c>
      <c r="C86" s="12">
        <v>85</v>
      </c>
      <c r="D86" s="12">
        <v>5.1849999999999996</v>
      </c>
      <c r="E86" s="12">
        <v>5.1029999999999998</v>
      </c>
      <c r="F86" s="12">
        <v>5.2670000000000003</v>
      </c>
      <c r="G86" s="12">
        <v>0.56044000000000005</v>
      </c>
      <c r="H86" s="12">
        <v>0.95433999999999997</v>
      </c>
      <c r="I86" s="12">
        <v>0.55449000000000004</v>
      </c>
      <c r="J86" s="12">
        <v>0.40211999999999998</v>
      </c>
      <c r="K86" s="12">
        <v>4.7620000000000003E-2</v>
      </c>
      <c r="L86" s="12">
        <v>0.38431999999999999</v>
      </c>
      <c r="M86" s="12">
        <v>2.2813599999999998</v>
      </c>
      <c r="O86" s="12">
        <v>5.1849999999999996</v>
      </c>
      <c r="P86" s="12">
        <v>2.2813599999999998</v>
      </c>
      <c r="Q86" s="12">
        <v>0.56044000000000005</v>
      </c>
      <c r="R86" s="12">
        <v>0.95433999999999997</v>
      </c>
      <c r="S86" s="12">
        <v>0.55449000000000004</v>
      </c>
      <c r="T86" s="12">
        <v>0.40211999999999998</v>
      </c>
      <c r="U86" s="36">
        <v>0.38431999999999999</v>
      </c>
      <c r="V86" s="12">
        <v>4.7620000000000003E-2</v>
      </c>
      <c r="Y86"/>
      <c r="Z86"/>
      <c r="AA86"/>
      <c r="AB86"/>
      <c r="AC86"/>
      <c r="AD86"/>
      <c r="AE86"/>
      <c r="AF86"/>
    </row>
    <row r="87" spans="1:33" x14ac:dyDescent="0.45">
      <c r="A87" s="11" t="s">
        <v>104</v>
      </c>
      <c r="B87" s="17" t="s">
        <v>45</v>
      </c>
      <c r="C87" s="12">
        <v>86</v>
      </c>
      <c r="D87" s="12">
        <v>5.1769999999999996</v>
      </c>
      <c r="E87" s="12">
        <v>5.0830000000000002</v>
      </c>
      <c r="F87" s="12">
        <v>5.2709999999999999</v>
      </c>
      <c r="G87" s="12">
        <v>1.03437</v>
      </c>
      <c r="H87" s="12">
        <v>0.81328999999999996</v>
      </c>
      <c r="I87" s="12">
        <v>0.64580000000000004</v>
      </c>
      <c r="J87" s="12">
        <v>0.15717999999999999</v>
      </c>
      <c r="K87" s="12">
        <v>4.3389999999999998E-2</v>
      </c>
      <c r="L87" s="12">
        <v>0.20737</v>
      </c>
      <c r="M87" s="12">
        <v>2.2753899999999998</v>
      </c>
      <c r="O87" s="12">
        <v>5.1769999999999996</v>
      </c>
      <c r="P87" s="12">
        <v>2.2753899999999998</v>
      </c>
      <c r="Q87" s="12">
        <v>1.03437</v>
      </c>
      <c r="R87" s="12">
        <v>0.81328999999999996</v>
      </c>
      <c r="S87" s="12">
        <v>0.64580000000000004</v>
      </c>
      <c r="T87" s="12">
        <v>0.15717999999999999</v>
      </c>
      <c r="U87" s="37">
        <v>0.20737</v>
      </c>
      <c r="V87" s="12">
        <v>4.3389999999999998E-2</v>
      </c>
      <c r="Y87" s="22"/>
      <c r="Z87" s="22" t="s">
        <v>227</v>
      </c>
      <c r="AA87" s="22" t="s">
        <v>4</v>
      </c>
      <c r="AB87" s="22" t="s">
        <v>228</v>
      </c>
      <c r="AC87" s="22" t="s">
        <v>229</v>
      </c>
      <c r="AD87" s="22" t="s">
        <v>246</v>
      </c>
      <c r="AE87" s="22" t="s">
        <v>247</v>
      </c>
      <c r="AF87" s="22" t="s">
        <v>248</v>
      </c>
      <c r="AG87" s="22" t="s">
        <v>249</v>
      </c>
    </row>
    <row r="88" spans="1:33" x14ac:dyDescent="0.45">
      <c r="A88" s="11" t="s">
        <v>113</v>
      </c>
      <c r="B88" s="17" t="s">
        <v>45</v>
      </c>
      <c r="C88" s="12">
        <v>87</v>
      </c>
      <c r="D88" s="12">
        <v>5.1630000000000003</v>
      </c>
      <c r="E88" s="12">
        <v>5.0629999999999997</v>
      </c>
      <c r="F88" s="12">
        <v>5.2629999999999999</v>
      </c>
      <c r="G88" s="12">
        <v>0.93383000000000005</v>
      </c>
      <c r="H88" s="12">
        <v>0.64366999999999996</v>
      </c>
      <c r="I88" s="12">
        <v>0.70765999999999996</v>
      </c>
      <c r="J88" s="12">
        <v>9.511E-2</v>
      </c>
      <c r="K88" s="12">
        <v>0</v>
      </c>
      <c r="L88" s="12">
        <v>0.29888999999999999</v>
      </c>
      <c r="M88" s="12">
        <v>2.4840599999999999</v>
      </c>
      <c r="O88" s="12">
        <v>5.1630000000000003</v>
      </c>
      <c r="P88" s="12">
        <v>2.4840599999999999</v>
      </c>
      <c r="Q88" s="12">
        <v>0.93383000000000005</v>
      </c>
      <c r="R88" s="12">
        <v>0.64366999999999996</v>
      </c>
      <c r="S88" s="12">
        <v>0.70765999999999996</v>
      </c>
      <c r="T88" s="12">
        <v>9.511E-2</v>
      </c>
      <c r="U88" s="36">
        <v>0.29888999999999999</v>
      </c>
      <c r="V88" s="12">
        <v>0</v>
      </c>
      <c r="Y88" s="20" t="s">
        <v>221</v>
      </c>
      <c r="Z88" s="20">
        <v>9.0038861104730014E-3</v>
      </c>
      <c r="AA88" s="20">
        <v>5.5597456917198737E-2</v>
      </c>
      <c r="AB88" s="20">
        <v>0.1619478049847223</v>
      </c>
      <c r="AC88" s="20">
        <v>0.87156489850333041</v>
      </c>
      <c r="AD88" s="20">
        <v>-0.10085142539651512</v>
      </c>
      <c r="AE88" s="20">
        <v>0.11885919761746114</v>
      </c>
      <c r="AF88" s="20">
        <v>-0.10085142539651512</v>
      </c>
      <c r="AG88" s="20">
        <v>0.11885919761746114</v>
      </c>
    </row>
    <row r="89" spans="1:33" x14ac:dyDescent="0.45">
      <c r="A89" s="11" t="s">
        <v>100</v>
      </c>
      <c r="B89" s="17" t="s">
        <v>45</v>
      </c>
      <c r="C89" s="12">
        <v>88</v>
      </c>
      <c r="D89" s="12">
        <v>5.1609999999999996</v>
      </c>
      <c r="E89" s="12">
        <v>5.0549999999999997</v>
      </c>
      <c r="F89" s="12">
        <v>5.2670000000000003</v>
      </c>
      <c r="G89" s="12">
        <v>1.0783799999999999</v>
      </c>
      <c r="H89" s="12">
        <v>0.74173</v>
      </c>
      <c r="I89" s="12">
        <v>0.63532999999999995</v>
      </c>
      <c r="J89" s="12">
        <v>0.15110999999999999</v>
      </c>
      <c r="K89" s="12">
        <v>0.12720999999999999</v>
      </c>
      <c r="L89" s="12">
        <v>0.17191000000000001</v>
      </c>
      <c r="M89" s="12">
        <v>2.2553100000000001</v>
      </c>
      <c r="O89" s="12">
        <v>5.1609999999999996</v>
      </c>
      <c r="P89" s="12">
        <v>2.2553100000000001</v>
      </c>
      <c r="Q89" s="12">
        <v>1.0783799999999999</v>
      </c>
      <c r="R89" s="12">
        <v>0.74173</v>
      </c>
      <c r="S89" s="12">
        <v>0.63532999999999995</v>
      </c>
      <c r="T89" s="12">
        <v>0.15110999999999999</v>
      </c>
      <c r="U89" s="37">
        <v>0.17191000000000001</v>
      </c>
      <c r="V89" s="12">
        <v>0.12720999999999999</v>
      </c>
      <c r="Y89" s="20" t="s">
        <v>5</v>
      </c>
      <c r="Z89" s="20">
        <v>3.066241926557163E-3</v>
      </c>
      <c r="AA89" s="20">
        <v>9.0844760732488442E-2</v>
      </c>
      <c r="AB89" s="20">
        <v>3.375254557152018E-2</v>
      </c>
      <c r="AC89" s="20">
        <v>0.97311934968327218</v>
      </c>
      <c r="AD89" s="20">
        <v>-0.17643440508879465</v>
      </c>
      <c r="AE89" s="20">
        <v>0.18256688894190898</v>
      </c>
      <c r="AF89" s="20">
        <v>-0.17643440508879465</v>
      </c>
      <c r="AG89" s="20">
        <v>0.18256688894190898</v>
      </c>
    </row>
    <row r="90" spans="1:33" x14ac:dyDescent="0.45">
      <c r="A90" s="11" t="s">
        <v>115</v>
      </c>
      <c r="B90" s="17" t="s">
        <v>24</v>
      </c>
      <c r="C90" s="12">
        <v>89</v>
      </c>
      <c r="D90" s="12">
        <v>5.1550000000000002</v>
      </c>
      <c r="E90" s="12">
        <v>5.0369999999999999</v>
      </c>
      <c r="F90" s="12">
        <v>5.2729999999999997</v>
      </c>
      <c r="G90" s="12">
        <v>1.0278700000000001</v>
      </c>
      <c r="H90" s="12">
        <v>0.99495999999999996</v>
      </c>
      <c r="I90" s="12">
        <v>0.57669000000000004</v>
      </c>
      <c r="J90" s="12">
        <v>0.52259</v>
      </c>
      <c r="K90" s="12">
        <v>0.12372</v>
      </c>
      <c r="L90" s="12">
        <v>0.21285999999999999</v>
      </c>
      <c r="M90" s="12">
        <v>1.6962600000000001</v>
      </c>
      <c r="O90" s="12">
        <v>5.1550000000000002</v>
      </c>
      <c r="P90" s="12">
        <v>1.6962600000000001</v>
      </c>
      <c r="Q90" s="12">
        <v>1.0278700000000001</v>
      </c>
      <c r="R90" s="12">
        <v>0.99495999999999996</v>
      </c>
      <c r="S90" s="12">
        <v>0.57669000000000004</v>
      </c>
      <c r="T90" s="12">
        <v>0.52259</v>
      </c>
      <c r="U90" s="36">
        <v>0.21285999999999999</v>
      </c>
      <c r="V90" s="12">
        <v>0.12372</v>
      </c>
      <c r="Y90" s="20" t="s">
        <v>6</v>
      </c>
      <c r="Z90" s="20">
        <v>0.19316998990913725</v>
      </c>
      <c r="AA90" s="20">
        <v>8.4337531789330053E-2</v>
      </c>
      <c r="AB90" s="20">
        <v>2.2904392126587716</v>
      </c>
      <c r="AC90" s="20">
        <v>2.3389443992459059E-2</v>
      </c>
      <c r="AD90" s="20">
        <v>2.6527011251936877E-2</v>
      </c>
      <c r="AE90" s="20">
        <v>0.3598129685663376</v>
      </c>
      <c r="AF90" s="20">
        <v>2.6527011251936877E-2</v>
      </c>
      <c r="AG90" s="20">
        <v>0.3598129685663376</v>
      </c>
    </row>
    <row r="91" spans="1:33" x14ac:dyDescent="0.45">
      <c r="A91" s="11" t="s">
        <v>109</v>
      </c>
      <c r="B91" s="17" t="s">
        <v>22</v>
      </c>
      <c r="C91" s="12">
        <v>90</v>
      </c>
      <c r="D91" s="12">
        <v>5.1509999999999998</v>
      </c>
      <c r="E91" s="12">
        <v>5.0579999999999998</v>
      </c>
      <c r="F91" s="12">
        <v>5.2439999999999998</v>
      </c>
      <c r="G91" s="12">
        <v>0.84057999999999999</v>
      </c>
      <c r="H91" s="12">
        <v>0.38595000000000002</v>
      </c>
      <c r="I91" s="12">
        <v>0.59470999999999996</v>
      </c>
      <c r="J91" s="12">
        <v>0.25646000000000002</v>
      </c>
      <c r="K91" s="12">
        <v>8.4040000000000004E-2</v>
      </c>
      <c r="L91" s="12">
        <v>4.0529999999999997E-2</v>
      </c>
      <c r="M91" s="12">
        <v>2.9489100000000001</v>
      </c>
      <c r="O91" s="12">
        <v>5.1509999999999998</v>
      </c>
      <c r="P91" s="12">
        <v>2.9489100000000001</v>
      </c>
      <c r="Q91" s="12">
        <v>0.84057999999999999</v>
      </c>
      <c r="R91" s="12">
        <v>0.38595000000000002</v>
      </c>
      <c r="S91" s="12">
        <v>0.59470999999999996</v>
      </c>
      <c r="T91" s="12">
        <v>0.25646000000000002</v>
      </c>
      <c r="U91" s="37">
        <v>4.0529999999999997E-2</v>
      </c>
      <c r="V91" s="12">
        <v>8.4040000000000004E-2</v>
      </c>
      <c r="Y91" s="20" t="s">
        <v>209</v>
      </c>
      <c r="Z91" s="20">
        <v>-7.1944806409603684E-2</v>
      </c>
      <c r="AA91" s="20">
        <v>0.10804805585974779</v>
      </c>
      <c r="AB91" s="20">
        <v>-0.66585933302670364</v>
      </c>
      <c r="AC91" s="20">
        <v>0.50652369853747281</v>
      </c>
      <c r="AD91" s="20">
        <v>-0.28543753597589505</v>
      </c>
      <c r="AE91" s="20">
        <v>0.14154792315668771</v>
      </c>
      <c r="AF91" s="20">
        <v>-0.28543753597589505</v>
      </c>
      <c r="AG91" s="20">
        <v>0.14154792315668771</v>
      </c>
    </row>
    <row r="92" spans="1:33" x14ac:dyDescent="0.45">
      <c r="A92" s="11" t="s">
        <v>121</v>
      </c>
      <c r="B92" s="17" t="s">
        <v>45</v>
      </c>
      <c r="C92" s="12">
        <v>91</v>
      </c>
      <c r="D92" s="12">
        <v>5.1449999999999996</v>
      </c>
      <c r="E92" s="12">
        <v>5.056</v>
      </c>
      <c r="F92" s="12">
        <v>5.234</v>
      </c>
      <c r="G92" s="12">
        <v>1.24142</v>
      </c>
      <c r="H92" s="12">
        <v>0.93164000000000002</v>
      </c>
      <c r="I92" s="12">
        <v>0.67608000000000001</v>
      </c>
      <c r="J92" s="12">
        <v>0.19769999999999999</v>
      </c>
      <c r="K92" s="12">
        <v>4.4720000000000003E-2</v>
      </c>
      <c r="L92" s="12">
        <v>9.9000000000000005E-2</v>
      </c>
      <c r="M92" s="12">
        <v>1.9547300000000001</v>
      </c>
      <c r="O92" s="12">
        <v>5.1449999999999996</v>
      </c>
      <c r="P92" s="12">
        <v>1.9547300000000001</v>
      </c>
      <c r="Q92" s="12">
        <v>1.24142</v>
      </c>
      <c r="R92" s="12">
        <v>0.93164000000000002</v>
      </c>
      <c r="S92" s="12">
        <v>0.67608000000000001</v>
      </c>
      <c r="T92" s="12">
        <v>0.19769999999999999</v>
      </c>
      <c r="U92" s="36">
        <v>9.9000000000000005E-2</v>
      </c>
      <c r="V92" s="12">
        <v>4.4720000000000003E-2</v>
      </c>
      <c r="Y92" s="20" t="s">
        <v>206</v>
      </c>
      <c r="Z92" s="20">
        <v>2.3658081809165735E-2</v>
      </c>
      <c r="AA92" s="20">
        <v>1.8908680363074738E-2</v>
      </c>
      <c r="AB92" s="20">
        <v>1.251175722202472</v>
      </c>
      <c r="AC92" s="20">
        <v>0.21281825304625956</v>
      </c>
      <c r="AD92" s="20">
        <v>-1.3703680520453867E-2</v>
      </c>
      <c r="AE92" s="20">
        <v>6.1019844138785334E-2</v>
      </c>
      <c r="AF92" s="20">
        <v>-1.3703680520453867E-2</v>
      </c>
      <c r="AG92" s="20">
        <v>6.1019844138785334E-2</v>
      </c>
    </row>
    <row r="93" spans="1:33" x14ac:dyDescent="0.45">
      <c r="A93" s="11" t="s">
        <v>98</v>
      </c>
      <c r="B93" s="17" t="s">
        <v>96</v>
      </c>
      <c r="C93" s="12">
        <v>92</v>
      </c>
      <c r="D93" s="12">
        <v>5.1319999999999997</v>
      </c>
      <c r="E93" s="12">
        <v>5.0380000000000003</v>
      </c>
      <c r="F93" s="12">
        <v>5.226</v>
      </c>
      <c r="G93" s="12">
        <v>0.68815999999999999</v>
      </c>
      <c r="H93" s="12">
        <v>0.26135000000000003</v>
      </c>
      <c r="I93" s="12">
        <v>0.40305999999999997</v>
      </c>
      <c r="J93" s="12">
        <v>0.14621999999999999</v>
      </c>
      <c r="K93" s="12">
        <v>0.13880000000000001</v>
      </c>
      <c r="L93" s="12">
        <v>0.31185000000000002</v>
      </c>
      <c r="M93" s="12">
        <v>3.1828599999999998</v>
      </c>
      <c r="O93" s="12">
        <v>5.1319999999999997</v>
      </c>
      <c r="P93" s="12">
        <v>3.1828599999999998</v>
      </c>
      <c r="Q93" s="12">
        <v>0.68815999999999999</v>
      </c>
      <c r="R93" s="12">
        <v>0.26135000000000003</v>
      </c>
      <c r="S93" s="12">
        <v>0.40305999999999997</v>
      </c>
      <c r="T93" s="12">
        <v>0.14621999999999999</v>
      </c>
      <c r="U93" s="37">
        <v>0.31185000000000002</v>
      </c>
      <c r="V93" s="12">
        <v>0.13880000000000001</v>
      </c>
      <c r="Y93" s="20" t="s">
        <v>207</v>
      </c>
      <c r="Z93" s="20">
        <v>0.46200528963862048</v>
      </c>
      <c r="AA93" s="20">
        <v>3.4057862438386266E-2</v>
      </c>
      <c r="AB93" s="20">
        <v>13.565304941683571</v>
      </c>
      <c r="AC93" s="20">
        <v>7.3194700912205131E-28</v>
      </c>
      <c r="AD93" s="20">
        <v>0.39471017768766931</v>
      </c>
      <c r="AE93" s="20">
        <v>0.5293004015895717</v>
      </c>
      <c r="AF93" s="20">
        <v>0.39471017768766931</v>
      </c>
      <c r="AG93" s="20">
        <v>0.5293004015895717</v>
      </c>
    </row>
    <row r="94" spans="1:33" ht="15.75" thickBot="1" x14ac:dyDescent="0.5">
      <c r="A94" s="11" t="s">
        <v>120</v>
      </c>
      <c r="B94" s="17" t="s">
        <v>22</v>
      </c>
      <c r="C94" s="12">
        <v>93</v>
      </c>
      <c r="D94" s="12">
        <v>5.1289999999999996</v>
      </c>
      <c r="E94" s="12">
        <v>5.0309999999999997</v>
      </c>
      <c r="F94" s="12">
        <v>5.2270000000000003</v>
      </c>
      <c r="G94" s="12">
        <v>1.1226799999999999</v>
      </c>
      <c r="H94" s="12">
        <v>0.64183999999999997</v>
      </c>
      <c r="I94" s="12">
        <v>0.76171</v>
      </c>
      <c r="J94" s="12">
        <v>0.26228000000000001</v>
      </c>
      <c r="K94" s="12">
        <v>3.0609999999999998E-2</v>
      </c>
      <c r="L94" s="12">
        <v>0.23693</v>
      </c>
      <c r="M94" s="12">
        <v>2.0733899999999998</v>
      </c>
      <c r="O94" s="12">
        <v>5.1289999999999996</v>
      </c>
      <c r="P94" s="12">
        <v>2.0733899999999998</v>
      </c>
      <c r="Q94" s="12">
        <v>1.1226799999999999</v>
      </c>
      <c r="R94" s="12">
        <v>0.64183999999999997</v>
      </c>
      <c r="S94" s="12">
        <v>0.76171</v>
      </c>
      <c r="T94" s="12">
        <v>0.26228000000000001</v>
      </c>
      <c r="U94" s="36">
        <v>0.23693</v>
      </c>
      <c r="V94" s="12">
        <v>3.0609999999999998E-2</v>
      </c>
      <c r="Y94" s="21" t="s">
        <v>193</v>
      </c>
      <c r="Z94" s="21">
        <v>1.8632860686196812E-2</v>
      </c>
      <c r="AA94" s="21">
        <v>5.3642230117232931E-2</v>
      </c>
      <c r="AB94" s="21">
        <v>0.34735432597555038</v>
      </c>
      <c r="AC94" s="21">
        <v>0.72881203385669191</v>
      </c>
      <c r="AD94" s="21">
        <v>-8.7359107763626945E-2</v>
      </c>
      <c r="AE94" s="21">
        <v>0.12462482913602056</v>
      </c>
      <c r="AF94" s="21">
        <v>-8.7359107763626945E-2</v>
      </c>
      <c r="AG94" s="21">
        <v>0.12462482913602056</v>
      </c>
    </row>
    <row r="95" spans="1:33" x14ac:dyDescent="0.45">
      <c r="A95" s="11" t="s">
        <v>105</v>
      </c>
      <c r="B95" s="17" t="s">
        <v>9</v>
      </c>
      <c r="C95" s="12">
        <v>94</v>
      </c>
      <c r="D95" s="12">
        <v>5.1230000000000002</v>
      </c>
      <c r="E95" s="12">
        <v>5.03</v>
      </c>
      <c r="F95" s="12">
        <v>5.2160000000000002</v>
      </c>
      <c r="G95" s="12">
        <v>1.27607</v>
      </c>
      <c r="H95" s="12">
        <v>0.94367000000000001</v>
      </c>
      <c r="I95" s="12">
        <v>0.79362999999999995</v>
      </c>
      <c r="J95" s="12">
        <v>0.44727</v>
      </c>
      <c r="K95" s="12">
        <v>1.521E-2</v>
      </c>
      <c r="L95" s="12">
        <v>0.11691</v>
      </c>
      <c r="M95" s="12">
        <v>1.5301499999999999</v>
      </c>
      <c r="O95" s="12">
        <v>5.1230000000000002</v>
      </c>
      <c r="P95" s="12">
        <v>1.5301499999999999</v>
      </c>
      <c r="Q95" s="12">
        <v>1.27607</v>
      </c>
      <c r="R95" s="12">
        <v>0.94367000000000001</v>
      </c>
      <c r="S95" s="12">
        <v>0.79362999999999995</v>
      </c>
      <c r="T95" s="12">
        <v>0.44727</v>
      </c>
      <c r="U95" s="37">
        <v>0.11691</v>
      </c>
      <c r="V95" s="12">
        <v>1.521E-2</v>
      </c>
      <c r="Y95"/>
      <c r="Z95"/>
      <c r="AA95"/>
      <c r="AB95"/>
      <c r="AC95"/>
      <c r="AD95"/>
      <c r="AE95"/>
      <c r="AF95"/>
    </row>
    <row r="96" spans="1:33" x14ac:dyDescent="0.45">
      <c r="A96" s="11" t="s">
        <v>110</v>
      </c>
      <c r="B96" s="17" t="s">
        <v>45</v>
      </c>
      <c r="C96" s="12">
        <v>95</v>
      </c>
      <c r="D96" s="12">
        <v>5.1210000000000004</v>
      </c>
      <c r="E96" s="12">
        <v>5.0170000000000003</v>
      </c>
      <c r="F96" s="12">
        <v>5.2249999999999996</v>
      </c>
      <c r="G96" s="12">
        <v>1.0193000000000001</v>
      </c>
      <c r="H96" s="12">
        <v>0.78236000000000006</v>
      </c>
      <c r="I96" s="12">
        <v>0.64737999999999996</v>
      </c>
      <c r="J96" s="12">
        <v>0.27667999999999998</v>
      </c>
      <c r="K96" s="12">
        <v>7.0470000000000005E-2</v>
      </c>
      <c r="L96" s="12">
        <v>0.23507</v>
      </c>
      <c r="M96" s="12">
        <v>2.0894699999999999</v>
      </c>
      <c r="O96" s="12">
        <v>5.1210000000000004</v>
      </c>
      <c r="P96" s="12">
        <v>2.0894699999999999</v>
      </c>
      <c r="Q96" s="12">
        <v>1.0193000000000001</v>
      </c>
      <c r="R96" s="12">
        <v>0.78236000000000006</v>
      </c>
      <c r="S96" s="12">
        <v>0.64737999999999996</v>
      </c>
      <c r="T96" s="12">
        <v>0.27667999999999998</v>
      </c>
      <c r="U96" s="36">
        <v>0.23507</v>
      </c>
      <c r="V96" s="12">
        <v>7.0470000000000005E-2</v>
      </c>
      <c r="Y96" t="s">
        <v>261</v>
      </c>
      <c r="Z96"/>
      <c r="AA96"/>
      <c r="AB96"/>
      <c r="AC96"/>
      <c r="AD96"/>
      <c r="AE96"/>
      <c r="AF96"/>
    </row>
    <row r="97" spans="1:33" ht="15.75" thickBot="1" x14ac:dyDescent="0.5">
      <c r="A97" s="11" t="s">
        <v>91</v>
      </c>
      <c r="B97" s="17" t="s">
        <v>37</v>
      </c>
      <c r="C97" s="12">
        <v>96</v>
      </c>
      <c r="D97" s="12">
        <v>5.0609999999999999</v>
      </c>
      <c r="E97" s="12">
        <v>4.9909999999999997</v>
      </c>
      <c r="F97" s="12">
        <v>5.1310000000000002</v>
      </c>
      <c r="G97" s="12">
        <v>0.74036999999999997</v>
      </c>
      <c r="H97" s="12">
        <v>0.79117000000000004</v>
      </c>
      <c r="I97" s="12">
        <v>0.66156999999999999</v>
      </c>
      <c r="J97" s="12">
        <v>0.55954000000000004</v>
      </c>
      <c r="K97" s="12">
        <v>0.11556</v>
      </c>
      <c r="L97" s="12">
        <v>0.25074999999999997</v>
      </c>
      <c r="M97" s="12">
        <v>1.9418</v>
      </c>
      <c r="O97" s="12">
        <v>5.0609999999999999</v>
      </c>
      <c r="P97" s="12">
        <v>1.9418</v>
      </c>
      <c r="Q97" s="12">
        <v>0.74036999999999997</v>
      </c>
      <c r="R97" s="12">
        <v>0.79117000000000004</v>
      </c>
      <c r="S97" s="12">
        <v>0.66156999999999999</v>
      </c>
      <c r="T97" s="12">
        <v>0.55954000000000004</v>
      </c>
      <c r="U97" s="37">
        <v>0.25074999999999997</v>
      </c>
      <c r="V97" s="12">
        <v>0.11556</v>
      </c>
      <c r="Y97"/>
      <c r="Z97"/>
      <c r="AA97"/>
      <c r="AB97"/>
      <c r="AC97"/>
      <c r="AD97"/>
      <c r="AE97"/>
      <c r="AF97"/>
    </row>
    <row r="98" spans="1:33" x14ac:dyDescent="0.45">
      <c r="A98" s="11" t="s">
        <v>181</v>
      </c>
      <c r="B98" s="17" t="s">
        <v>87</v>
      </c>
      <c r="C98" s="12">
        <v>97</v>
      </c>
      <c r="D98" s="12">
        <v>5.0570000000000004</v>
      </c>
      <c r="E98" s="12">
        <v>4.9340000000000002</v>
      </c>
      <c r="F98" s="12">
        <v>5.18</v>
      </c>
      <c r="G98" s="12">
        <v>0.25557999999999997</v>
      </c>
      <c r="H98" s="12">
        <v>0.75861999999999996</v>
      </c>
      <c r="I98" s="12">
        <v>0.33107999999999999</v>
      </c>
      <c r="J98" s="12">
        <v>0.39129999999999998</v>
      </c>
      <c r="K98" s="12">
        <v>0.36793999999999999</v>
      </c>
      <c r="L98" s="12">
        <v>0.51478999999999997</v>
      </c>
      <c r="M98" s="12">
        <v>2.4380099999999998</v>
      </c>
      <c r="O98" s="12">
        <v>5.0570000000000004</v>
      </c>
      <c r="P98" s="12">
        <v>2.4380099999999998</v>
      </c>
      <c r="Q98" s="12">
        <v>0.25557999999999997</v>
      </c>
      <c r="R98" s="12">
        <v>0.75861999999999996</v>
      </c>
      <c r="S98" s="12">
        <v>0.33107999999999999</v>
      </c>
      <c r="T98" s="12">
        <v>0.39129999999999998</v>
      </c>
      <c r="U98" s="36">
        <v>0.51478999999999997</v>
      </c>
      <c r="V98" s="12">
        <v>0.36793999999999999</v>
      </c>
      <c r="Y98" s="45" t="s">
        <v>212</v>
      </c>
      <c r="Z98" s="45"/>
      <c r="AA98"/>
      <c r="AB98"/>
      <c r="AC98"/>
      <c r="AD98"/>
      <c r="AE98"/>
      <c r="AF98"/>
    </row>
    <row r="99" spans="1:33" x14ac:dyDescent="0.45">
      <c r="A99" s="11" t="s">
        <v>124</v>
      </c>
      <c r="B99" s="17" t="s">
        <v>22</v>
      </c>
      <c r="C99" s="12">
        <v>98</v>
      </c>
      <c r="D99" s="12">
        <v>5.0449999999999999</v>
      </c>
      <c r="E99" s="12">
        <v>4.9649999999999999</v>
      </c>
      <c r="F99" s="12">
        <v>5.125</v>
      </c>
      <c r="G99" s="12">
        <v>0.97724</v>
      </c>
      <c r="H99" s="12">
        <v>0.43164999999999998</v>
      </c>
      <c r="I99" s="12">
        <v>0.59577000000000002</v>
      </c>
      <c r="J99" s="12">
        <v>0.23552999999999999</v>
      </c>
      <c r="K99" s="12">
        <v>8.1699999999999995E-2</v>
      </c>
      <c r="L99" s="12">
        <v>3.9359999999999999E-2</v>
      </c>
      <c r="M99" s="12">
        <v>2.6841300000000001</v>
      </c>
      <c r="O99" s="12">
        <v>5.0449999999999999</v>
      </c>
      <c r="P99" s="12">
        <v>2.6841300000000001</v>
      </c>
      <c r="Q99" s="12">
        <v>0.97724</v>
      </c>
      <c r="R99" s="12">
        <v>0.43164999999999998</v>
      </c>
      <c r="S99" s="12">
        <v>0.59577000000000002</v>
      </c>
      <c r="T99" s="12">
        <v>0.23552999999999999</v>
      </c>
      <c r="U99" s="37">
        <v>3.9359999999999999E-2</v>
      </c>
      <c r="V99" s="12">
        <v>8.1699999999999995E-2</v>
      </c>
      <c r="Y99" s="20" t="s">
        <v>213</v>
      </c>
      <c r="Z99" s="20">
        <v>0.65368330019895582</v>
      </c>
      <c r="AA99"/>
      <c r="AB99"/>
      <c r="AC99"/>
      <c r="AD99"/>
      <c r="AE99"/>
      <c r="AF99"/>
    </row>
    <row r="100" spans="1:33" x14ac:dyDescent="0.45">
      <c r="A100" s="11" t="s">
        <v>119</v>
      </c>
      <c r="B100" s="17" t="s">
        <v>9</v>
      </c>
      <c r="C100" s="12">
        <v>99</v>
      </c>
      <c r="D100" s="12">
        <v>5.0330000000000004</v>
      </c>
      <c r="E100" s="12">
        <v>4.9349999999999996</v>
      </c>
      <c r="F100" s="12">
        <v>5.1310000000000002</v>
      </c>
      <c r="G100" s="12">
        <v>1.2488600000000001</v>
      </c>
      <c r="H100" s="12">
        <v>0.75473000000000001</v>
      </c>
      <c r="I100" s="12">
        <v>0.80028999999999995</v>
      </c>
      <c r="J100" s="12">
        <v>5.8220000000000001E-2</v>
      </c>
      <c r="K100" s="12">
        <v>4.1270000000000001E-2</v>
      </c>
      <c r="L100" s="12">
        <v>0</v>
      </c>
      <c r="M100" s="12">
        <v>2.1294400000000002</v>
      </c>
      <c r="O100" s="12">
        <v>5.0330000000000004</v>
      </c>
      <c r="P100" s="12">
        <v>2.1294400000000002</v>
      </c>
      <c r="Q100" s="12">
        <v>1.2488600000000001</v>
      </c>
      <c r="R100" s="12">
        <v>0.75473000000000001</v>
      </c>
      <c r="S100" s="12">
        <v>0.80028999999999995</v>
      </c>
      <c r="T100" s="12">
        <v>5.8220000000000001E-2</v>
      </c>
      <c r="U100" s="36">
        <v>0</v>
      </c>
      <c r="V100" s="12">
        <v>4.1270000000000001E-2</v>
      </c>
      <c r="Y100" s="20" t="s">
        <v>214</v>
      </c>
      <c r="Z100" s="20">
        <v>0.42730185695899819</v>
      </c>
      <c r="AA100"/>
      <c r="AB100"/>
      <c r="AC100"/>
      <c r="AD100"/>
      <c r="AE100"/>
      <c r="AF100"/>
    </row>
    <row r="101" spans="1:33" x14ac:dyDescent="0.45">
      <c r="A101" s="11" t="s">
        <v>123</v>
      </c>
      <c r="B101" s="17" t="s">
        <v>45</v>
      </c>
      <c r="C101" s="12">
        <v>100</v>
      </c>
      <c r="D101" s="12">
        <v>4.9960000000000004</v>
      </c>
      <c r="E101" s="12">
        <v>4.923</v>
      </c>
      <c r="F101" s="12">
        <v>5.069</v>
      </c>
      <c r="G101" s="12">
        <v>0.48835000000000001</v>
      </c>
      <c r="H101" s="12">
        <v>0.75602000000000003</v>
      </c>
      <c r="I101" s="12">
        <v>0.53119000000000005</v>
      </c>
      <c r="J101" s="12">
        <v>0.43408000000000002</v>
      </c>
      <c r="K101" s="12">
        <v>0.13508999999999999</v>
      </c>
      <c r="L101" s="12">
        <v>0.25997999999999999</v>
      </c>
      <c r="M101" s="12">
        <v>2.39106</v>
      </c>
      <c r="O101" s="12">
        <v>4.9960000000000004</v>
      </c>
      <c r="P101" s="12">
        <v>2.39106</v>
      </c>
      <c r="Q101" s="12">
        <v>0.48835000000000001</v>
      </c>
      <c r="R101" s="12">
        <v>0.75602000000000003</v>
      </c>
      <c r="S101" s="12">
        <v>0.53119000000000005</v>
      </c>
      <c r="T101" s="12">
        <v>0.43408000000000002</v>
      </c>
      <c r="U101" s="37">
        <v>0.25997999999999999</v>
      </c>
      <c r="V101" s="12">
        <v>0.13508999999999999</v>
      </c>
      <c r="Y101" s="20" t="s">
        <v>215</v>
      </c>
      <c r="Z101" s="20">
        <v>0.40439393123735812</v>
      </c>
      <c r="AA101"/>
      <c r="AB101"/>
      <c r="AC101"/>
      <c r="AD101"/>
      <c r="AE101"/>
      <c r="AF101"/>
    </row>
    <row r="102" spans="1:33" x14ac:dyDescent="0.45">
      <c r="A102" s="11" t="s">
        <v>117</v>
      </c>
      <c r="B102" s="17" t="s">
        <v>53</v>
      </c>
      <c r="C102" s="12">
        <v>101</v>
      </c>
      <c r="D102" s="12">
        <v>4.907</v>
      </c>
      <c r="E102" s="12">
        <v>4.8380000000000001</v>
      </c>
      <c r="F102" s="12">
        <v>4.976</v>
      </c>
      <c r="G102" s="12">
        <v>0.98853000000000002</v>
      </c>
      <c r="H102" s="12">
        <v>1.0898300000000001</v>
      </c>
      <c r="I102" s="12">
        <v>0.55469000000000002</v>
      </c>
      <c r="J102" s="12">
        <v>0.35971999999999998</v>
      </c>
      <c r="K102" s="12">
        <v>3.2849999999999997E-2</v>
      </c>
      <c r="L102" s="12">
        <v>0.34538999999999997</v>
      </c>
      <c r="M102" s="12">
        <v>1.53586</v>
      </c>
      <c r="O102" s="12">
        <v>4.907</v>
      </c>
      <c r="P102" s="12">
        <v>1.53586</v>
      </c>
      <c r="Q102" s="12">
        <v>0.98853000000000002</v>
      </c>
      <c r="R102" s="12">
        <v>1.0898300000000001</v>
      </c>
      <c r="S102" s="12">
        <v>0.55469000000000002</v>
      </c>
      <c r="T102" s="12">
        <v>0.35971999999999998</v>
      </c>
      <c r="U102" s="36">
        <v>0.34538999999999997</v>
      </c>
      <c r="V102" s="12">
        <v>3.2849999999999997E-2</v>
      </c>
      <c r="Y102" s="20" t="s">
        <v>4</v>
      </c>
      <c r="Z102" s="20">
        <v>0.11229560252631218</v>
      </c>
      <c r="AA102"/>
      <c r="AB102"/>
      <c r="AC102"/>
      <c r="AD102"/>
      <c r="AE102"/>
      <c r="AF102"/>
    </row>
    <row r="103" spans="1:33" ht="15.75" thickBot="1" x14ac:dyDescent="0.5">
      <c r="A103" s="11" t="s">
        <v>116</v>
      </c>
      <c r="B103" s="17" t="s">
        <v>37</v>
      </c>
      <c r="C103" s="12">
        <v>102</v>
      </c>
      <c r="D103" s="12">
        <v>4.8760000000000003</v>
      </c>
      <c r="E103" s="12">
        <v>4.742</v>
      </c>
      <c r="F103" s="12">
        <v>5.01</v>
      </c>
      <c r="G103" s="12">
        <v>0.68042000000000002</v>
      </c>
      <c r="H103" s="12">
        <v>0.54969999999999997</v>
      </c>
      <c r="I103" s="12">
        <v>0.38290999999999997</v>
      </c>
      <c r="J103" s="12">
        <v>0.52168000000000003</v>
      </c>
      <c r="K103" s="12">
        <v>0.22423000000000001</v>
      </c>
      <c r="L103" s="12">
        <v>0.43079000000000001</v>
      </c>
      <c r="M103" s="12">
        <v>2.0863700000000001</v>
      </c>
      <c r="O103" s="12">
        <v>4.8760000000000003</v>
      </c>
      <c r="P103" s="12">
        <v>2.0863700000000001</v>
      </c>
      <c r="Q103" s="12">
        <v>0.68042000000000002</v>
      </c>
      <c r="R103" s="12">
        <v>0.54969999999999997</v>
      </c>
      <c r="S103" s="12">
        <v>0.38290999999999997</v>
      </c>
      <c r="T103" s="12">
        <v>0.52168000000000003</v>
      </c>
      <c r="U103" s="37">
        <v>0.43079000000000001</v>
      </c>
      <c r="V103" s="12">
        <v>0.22423000000000001</v>
      </c>
      <c r="Y103" s="21" t="s">
        <v>216</v>
      </c>
      <c r="Z103" s="21">
        <v>157</v>
      </c>
      <c r="AA103"/>
      <c r="AB103"/>
      <c r="AC103"/>
      <c r="AD103"/>
      <c r="AE103"/>
      <c r="AF103"/>
    </row>
    <row r="104" spans="1:33" x14ac:dyDescent="0.45">
      <c r="A104" s="11" t="s">
        <v>94</v>
      </c>
      <c r="B104" s="17" t="s">
        <v>87</v>
      </c>
      <c r="C104" s="12">
        <v>103</v>
      </c>
      <c r="D104" s="12">
        <v>4.875</v>
      </c>
      <c r="E104" s="12">
        <v>4.75</v>
      </c>
      <c r="F104" s="12">
        <v>5</v>
      </c>
      <c r="G104" s="12">
        <v>0.75216000000000005</v>
      </c>
      <c r="H104" s="12">
        <v>0.64498</v>
      </c>
      <c r="I104" s="12">
        <v>5.108E-2</v>
      </c>
      <c r="J104" s="12">
        <v>0.27854000000000001</v>
      </c>
      <c r="K104" s="12">
        <v>3.0499999999999999E-2</v>
      </c>
      <c r="L104" s="12">
        <v>0.23219000000000001</v>
      </c>
      <c r="M104" s="12">
        <v>2.8858600000000001</v>
      </c>
      <c r="O104" s="12">
        <v>4.875</v>
      </c>
      <c r="P104" s="12">
        <v>2.8858600000000001</v>
      </c>
      <c r="Q104" s="12">
        <v>0.75216000000000005</v>
      </c>
      <c r="R104" s="12">
        <v>0.64498</v>
      </c>
      <c r="S104" s="12">
        <v>5.108E-2</v>
      </c>
      <c r="T104" s="12">
        <v>0.27854000000000001</v>
      </c>
      <c r="U104" s="36">
        <v>0.23219000000000001</v>
      </c>
      <c r="V104" s="12">
        <v>3.0499999999999999E-2</v>
      </c>
      <c r="Y104"/>
      <c r="Z104"/>
      <c r="AA104"/>
      <c r="AB104"/>
      <c r="AC104"/>
      <c r="AD104"/>
      <c r="AE104"/>
      <c r="AF104"/>
    </row>
    <row r="105" spans="1:33" ht="15.75" thickBot="1" x14ac:dyDescent="0.5">
      <c r="A105" s="11" t="s">
        <v>122</v>
      </c>
      <c r="B105" s="17" t="s">
        <v>24</v>
      </c>
      <c r="C105" s="12">
        <v>104</v>
      </c>
      <c r="D105" s="12">
        <v>4.8710000000000004</v>
      </c>
      <c r="E105" s="12">
        <v>4.75</v>
      </c>
      <c r="F105" s="12">
        <v>4.992</v>
      </c>
      <c r="G105" s="12">
        <v>0.69428999999999996</v>
      </c>
      <c r="H105" s="12">
        <v>0.75595999999999997</v>
      </c>
      <c r="I105" s="12">
        <v>0.58382999999999996</v>
      </c>
      <c r="J105" s="12">
        <v>0.26755000000000001</v>
      </c>
      <c r="K105" s="12">
        <v>6.9059999999999996E-2</v>
      </c>
      <c r="L105" s="12">
        <v>0.2044</v>
      </c>
      <c r="M105" s="12">
        <v>2.2955100000000002</v>
      </c>
      <c r="O105" s="12">
        <v>4.8710000000000004</v>
      </c>
      <c r="P105" s="12">
        <v>2.2955100000000002</v>
      </c>
      <c r="Q105" s="12">
        <v>0.69428999999999996</v>
      </c>
      <c r="R105" s="12">
        <v>0.75595999999999997</v>
      </c>
      <c r="S105" s="12">
        <v>0.58382999999999996</v>
      </c>
      <c r="T105" s="12">
        <v>0.26755000000000001</v>
      </c>
      <c r="U105" s="37">
        <v>0.2044</v>
      </c>
      <c r="V105" s="12">
        <v>6.9059999999999996E-2</v>
      </c>
      <c r="Y105" t="s">
        <v>217</v>
      </c>
      <c r="Z105"/>
      <c r="AA105"/>
      <c r="AB105"/>
      <c r="AC105"/>
      <c r="AD105"/>
      <c r="AE105"/>
      <c r="AF105"/>
    </row>
    <row r="106" spans="1:33" x14ac:dyDescent="0.45">
      <c r="A106" s="11" t="s">
        <v>127</v>
      </c>
      <c r="B106" s="17" t="s">
        <v>22</v>
      </c>
      <c r="C106" s="12">
        <v>105</v>
      </c>
      <c r="D106" s="12">
        <v>4.8129999999999997</v>
      </c>
      <c r="E106" s="12">
        <v>4.7030000000000003</v>
      </c>
      <c r="F106" s="12">
        <v>4.923</v>
      </c>
      <c r="G106" s="12">
        <v>1.11758</v>
      </c>
      <c r="H106" s="12">
        <v>0.38857000000000003</v>
      </c>
      <c r="I106" s="12">
        <v>0.64232</v>
      </c>
      <c r="J106" s="12">
        <v>0.22544</v>
      </c>
      <c r="K106" s="12">
        <v>5.57E-2</v>
      </c>
      <c r="L106" s="12">
        <v>0.38538</v>
      </c>
      <c r="M106" s="12">
        <v>1.99817</v>
      </c>
      <c r="O106" s="12">
        <v>4.8129999999999997</v>
      </c>
      <c r="P106" s="12">
        <v>1.99817</v>
      </c>
      <c r="Q106" s="12">
        <v>1.11758</v>
      </c>
      <c r="R106" s="12">
        <v>0.38857000000000003</v>
      </c>
      <c r="S106" s="12">
        <v>0.64232</v>
      </c>
      <c r="T106" s="12">
        <v>0.22544</v>
      </c>
      <c r="U106" s="36">
        <v>0.38538</v>
      </c>
      <c r="V106" s="12">
        <v>5.57E-2</v>
      </c>
      <c r="Y106" s="22"/>
      <c r="Z106" s="22" t="s">
        <v>222</v>
      </c>
      <c r="AA106" s="22" t="s">
        <v>223</v>
      </c>
      <c r="AB106" s="22" t="s">
        <v>224</v>
      </c>
      <c r="AC106" s="22" t="s">
        <v>225</v>
      </c>
      <c r="AD106" s="22" t="s">
        <v>226</v>
      </c>
      <c r="AE106"/>
      <c r="AF106"/>
    </row>
    <row r="107" spans="1:33" x14ac:dyDescent="0.45">
      <c r="A107" s="11" t="s">
        <v>102</v>
      </c>
      <c r="B107" s="17" t="s">
        <v>87</v>
      </c>
      <c r="C107" s="12">
        <v>106</v>
      </c>
      <c r="D107" s="12">
        <v>4.7949999999999999</v>
      </c>
      <c r="E107" s="12">
        <v>4.6449999999999996</v>
      </c>
      <c r="F107" s="12">
        <v>4.9450000000000003</v>
      </c>
      <c r="G107" s="12">
        <v>0.61202000000000001</v>
      </c>
      <c r="H107" s="12">
        <v>0.63759999999999994</v>
      </c>
      <c r="I107" s="12">
        <v>0.23573</v>
      </c>
      <c r="J107" s="12">
        <v>0.42662</v>
      </c>
      <c r="K107" s="12">
        <v>0.11479</v>
      </c>
      <c r="L107" s="12">
        <v>0.17866000000000001</v>
      </c>
      <c r="M107" s="12">
        <v>2.5899100000000002</v>
      </c>
      <c r="O107" s="12">
        <v>4.7949999999999999</v>
      </c>
      <c r="P107" s="12">
        <v>2.5899100000000002</v>
      </c>
      <c r="Q107" s="12">
        <v>0.61202000000000001</v>
      </c>
      <c r="R107" s="12">
        <v>0.63759999999999994</v>
      </c>
      <c r="S107" s="12">
        <v>0.23573</v>
      </c>
      <c r="T107" s="12">
        <v>0.42662</v>
      </c>
      <c r="U107" s="37">
        <v>0.17866000000000001</v>
      </c>
      <c r="V107" s="12">
        <v>0.11479</v>
      </c>
      <c r="Y107" s="20" t="s">
        <v>218</v>
      </c>
      <c r="Z107" s="20">
        <v>6</v>
      </c>
      <c r="AA107" s="20">
        <v>1.4113208699178124</v>
      </c>
      <c r="AB107" s="20">
        <v>0.23522014498630206</v>
      </c>
      <c r="AC107" s="20">
        <v>18.653013902317031</v>
      </c>
      <c r="AD107" s="20">
        <v>3.8680150641144795E-16</v>
      </c>
      <c r="AE107"/>
      <c r="AF107"/>
    </row>
    <row r="108" spans="1:33" x14ac:dyDescent="0.45">
      <c r="A108" s="11" t="s">
        <v>138</v>
      </c>
      <c r="B108" s="17" t="s">
        <v>96</v>
      </c>
      <c r="C108" s="12">
        <v>107</v>
      </c>
      <c r="D108" s="12">
        <v>4.7930000000000001</v>
      </c>
      <c r="E108" s="12">
        <v>4.6980000000000004</v>
      </c>
      <c r="F108" s="12">
        <v>4.8879999999999999</v>
      </c>
      <c r="G108" s="12">
        <v>0.44625999999999999</v>
      </c>
      <c r="H108" s="12">
        <v>0.69699</v>
      </c>
      <c r="I108" s="12">
        <v>0.50073000000000001</v>
      </c>
      <c r="J108" s="12">
        <v>0.37012</v>
      </c>
      <c r="K108" s="12">
        <v>7.0080000000000003E-2</v>
      </c>
      <c r="L108" s="12">
        <v>0.38159999999999999</v>
      </c>
      <c r="M108" s="12">
        <v>2.32694</v>
      </c>
      <c r="O108" s="12">
        <v>4.7930000000000001</v>
      </c>
      <c r="P108" s="12">
        <v>2.32694</v>
      </c>
      <c r="Q108" s="12">
        <v>0.44625999999999999</v>
      </c>
      <c r="R108" s="12">
        <v>0.69699</v>
      </c>
      <c r="S108" s="12">
        <v>0.50073000000000001</v>
      </c>
      <c r="T108" s="12">
        <v>0.37012</v>
      </c>
      <c r="U108" s="36">
        <v>0.38159999999999999</v>
      </c>
      <c r="V108" s="12">
        <v>7.0080000000000003E-2</v>
      </c>
      <c r="Y108" s="20" t="s">
        <v>219</v>
      </c>
      <c r="Z108" s="20">
        <v>150</v>
      </c>
      <c r="AA108" s="20">
        <v>1.8915453520121237</v>
      </c>
      <c r="AB108" s="20">
        <v>1.2610302346747492E-2</v>
      </c>
      <c r="AC108" s="20"/>
      <c r="AD108" s="20"/>
      <c r="AE108"/>
      <c r="AF108"/>
    </row>
    <row r="109" spans="1:33" ht="15.75" thickBot="1" x14ac:dyDescent="0.5">
      <c r="A109" s="11" t="s">
        <v>125</v>
      </c>
      <c r="B109" s="17" t="s">
        <v>22</v>
      </c>
      <c r="C109" s="12">
        <v>108</v>
      </c>
      <c r="D109" s="12">
        <v>4.7539999999999996</v>
      </c>
      <c r="E109" s="12">
        <v>4.649</v>
      </c>
      <c r="F109" s="12">
        <v>4.859</v>
      </c>
      <c r="G109" s="12">
        <v>0.67023999999999995</v>
      </c>
      <c r="H109" s="12">
        <v>0.71628999999999998</v>
      </c>
      <c r="I109" s="12">
        <v>0.56843999999999995</v>
      </c>
      <c r="J109" s="12">
        <v>0.17743999999999999</v>
      </c>
      <c r="K109" s="12">
        <v>0.10613</v>
      </c>
      <c r="L109" s="12">
        <v>0.11154</v>
      </c>
      <c r="M109" s="12">
        <v>2.4036400000000002</v>
      </c>
      <c r="O109" s="12">
        <v>4.7539999999999996</v>
      </c>
      <c r="P109" s="12">
        <v>2.4036400000000002</v>
      </c>
      <c r="Q109" s="12">
        <v>0.67023999999999995</v>
      </c>
      <c r="R109" s="12">
        <v>0.71628999999999998</v>
      </c>
      <c r="S109" s="12">
        <v>0.56843999999999995</v>
      </c>
      <c r="T109" s="12">
        <v>0.17743999999999999</v>
      </c>
      <c r="U109" s="37">
        <v>0.11154</v>
      </c>
      <c r="V109" s="12">
        <v>0.10613</v>
      </c>
      <c r="Y109" s="21" t="s">
        <v>220</v>
      </c>
      <c r="Z109" s="21">
        <v>156</v>
      </c>
      <c r="AA109" s="21">
        <v>3.3028662219299361</v>
      </c>
      <c r="AB109" s="21"/>
      <c r="AC109" s="21"/>
      <c r="AD109" s="21"/>
      <c r="AE109"/>
      <c r="AF109"/>
    </row>
    <row r="110" spans="1:33" ht="15.75" thickBot="1" x14ac:dyDescent="0.5">
      <c r="A110" s="11" t="s">
        <v>112</v>
      </c>
      <c r="B110" s="17" t="s">
        <v>45</v>
      </c>
      <c r="C110" s="12">
        <v>109</v>
      </c>
      <c r="D110" s="12">
        <v>4.6550000000000002</v>
      </c>
      <c r="E110" s="12">
        <v>4.5460000000000003</v>
      </c>
      <c r="F110" s="12">
        <v>4.7640000000000002</v>
      </c>
      <c r="G110" s="12">
        <v>0.95530000000000004</v>
      </c>
      <c r="H110" s="12">
        <v>0.50163000000000002</v>
      </c>
      <c r="I110" s="12">
        <v>0.73007</v>
      </c>
      <c r="J110" s="12">
        <v>0.31866</v>
      </c>
      <c r="K110" s="12">
        <v>5.3010000000000002E-2</v>
      </c>
      <c r="L110" s="12">
        <v>0.16839999999999999</v>
      </c>
      <c r="M110" s="12">
        <v>1.9281600000000001</v>
      </c>
      <c r="O110" s="12">
        <v>4.6550000000000002</v>
      </c>
      <c r="P110" s="12">
        <v>1.9281600000000001</v>
      </c>
      <c r="Q110" s="12">
        <v>0.95530000000000004</v>
      </c>
      <c r="R110" s="12">
        <v>0.50163000000000002</v>
      </c>
      <c r="S110" s="12">
        <v>0.73007</v>
      </c>
      <c r="T110" s="12">
        <v>0.31866</v>
      </c>
      <c r="U110" s="36">
        <v>0.16839999999999999</v>
      </c>
      <c r="V110" s="12">
        <v>5.3010000000000002E-2</v>
      </c>
      <c r="Y110"/>
      <c r="Z110"/>
      <c r="AA110"/>
      <c r="AB110"/>
      <c r="AC110"/>
      <c r="AD110"/>
      <c r="AE110"/>
      <c r="AF110"/>
    </row>
    <row r="111" spans="1:33" x14ac:dyDescent="0.45">
      <c r="A111" s="11" t="s">
        <v>126</v>
      </c>
      <c r="B111" s="17" t="s">
        <v>96</v>
      </c>
      <c r="C111" s="12">
        <v>110</v>
      </c>
      <c r="D111" s="12">
        <v>4.6429999999999998</v>
      </c>
      <c r="E111" s="12">
        <v>4.5599999999999996</v>
      </c>
      <c r="F111" s="12">
        <v>4.726</v>
      </c>
      <c r="G111" s="12">
        <v>0.54176999999999997</v>
      </c>
      <c r="H111" s="12">
        <v>0.24748999999999999</v>
      </c>
      <c r="I111" s="12">
        <v>0.52988999999999997</v>
      </c>
      <c r="J111" s="12">
        <v>0.39778000000000002</v>
      </c>
      <c r="K111" s="12">
        <v>0.12583</v>
      </c>
      <c r="L111" s="12">
        <v>0.19131999999999999</v>
      </c>
      <c r="M111" s="12">
        <v>2.6090399999999998</v>
      </c>
      <c r="O111" s="12">
        <v>4.6429999999999998</v>
      </c>
      <c r="P111" s="12">
        <v>2.6090399999999998</v>
      </c>
      <c r="Q111" s="12">
        <v>0.54176999999999997</v>
      </c>
      <c r="R111" s="12">
        <v>0.24748999999999999</v>
      </c>
      <c r="S111" s="12">
        <v>0.52988999999999997</v>
      </c>
      <c r="T111" s="12">
        <v>0.39778000000000002</v>
      </c>
      <c r="U111" s="37">
        <v>0.19131999999999999</v>
      </c>
      <c r="V111" s="12">
        <v>0.12583</v>
      </c>
      <c r="Y111" s="22"/>
      <c r="Z111" s="22" t="s">
        <v>227</v>
      </c>
      <c r="AA111" s="22" t="s">
        <v>4</v>
      </c>
      <c r="AB111" s="22" t="s">
        <v>228</v>
      </c>
      <c r="AC111" s="22" t="s">
        <v>229</v>
      </c>
      <c r="AD111" s="22" t="s">
        <v>246</v>
      </c>
      <c r="AE111" s="22" t="s">
        <v>247</v>
      </c>
      <c r="AF111" s="22" t="s">
        <v>248</v>
      </c>
      <c r="AG111" s="22" t="s">
        <v>249</v>
      </c>
    </row>
    <row r="112" spans="1:33" x14ac:dyDescent="0.45">
      <c r="A112" s="11" t="s">
        <v>140</v>
      </c>
      <c r="B112" s="17" t="s">
        <v>87</v>
      </c>
      <c r="C112" s="12">
        <v>111</v>
      </c>
      <c r="D112" s="12">
        <v>4.6349999999999998</v>
      </c>
      <c r="E112" s="12">
        <v>4.5049999999999999</v>
      </c>
      <c r="F112" s="12">
        <v>4.7649999999999997</v>
      </c>
      <c r="G112" s="12">
        <v>0.36485000000000001</v>
      </c>
      <c r="H112" s="12">
        <v>0.628</v>
      </c>
      <c r="I112" s="12">
        <v>0</v>
      </c>
      <c r="J112" s="12">
        <v>0.30685000000000001</v>
      </c>
      <c r="K112" s="12">
        <v>8.1960000000000005E-2</v>
      </c>
      <c r="L112" s="12">
        <v>0.23896999999999999</v>
      </c>
      <c r="M112" s="12">
        <v>3.0140199999999999</v>
      </c>
      <c r="O112" s="12">
        <v>4.6349999999999998</v>
      </c>
      <c r="P112" s="12">
        <v>3.0140199999999999</v>
      </c>
      <c r="Q112" s="12">
        <v>0.36485000000000001</v>
      </c>
      <c r="R112" s="12">
        <v>0.628</v>
      </c>
      <c r="S112" s="12">
        <v>0</v>
      </c>
      <c r="T112" s="12">
        <v>0.30685000000000001</v>
      </c>
      <c r="U112" s="36">
        <v>0.23896999999999999</v>
      </c>
      <c r="V112" s="12">
        <v>8.1960000000000005E-2</v>
      </c>
      <c r="Y112" s="20" t="s">
        <v>221</v>
      </c>
      <c r="Z112" s="20">
        <v>4.0777425311144949E-2</v>
      </c>
      <c r="AA112" s="20">
        <v>4.9863151959660457E-2</v>
      </c>
      <c r="AB112" s="20">
        <v>0.81778675652381727</v>
      </c>
      <c r="AC112" s="20">
        <v>0.4147760871389552</v>
      </c>
      <c r="AD112" s="20">
        <v>-5.7747442461256376E-2</v>
      </c>
      <c r="AE112" s="20">
        <v>0.13930229308354627</v>
      </c>
      <c r="AF112" s="20">
        <v>-5.7747442461256376E-2</v>
      </c>
      <c r="AG112" s="20">
        <v>0.13930229308354627</v>
      </c>
    </row>
    <row r="113" spans="1:33" x14ac:dyDescent="0.45">
      <c r="A113" s="11" t="s">
        <v>129</v>
      </c>
      <c r="B113" s="17" t="s">
        <v>22</v>
      </c>
      <c r="C113" s="12">
        <v>112</v>
      </c>
      <c r="D113" s="12">
        <v>4.5750000000000002</v>
      </c>
      <c r="E113" s="12">
        <v>4.4459999999999997</v>
      </c>
      <c r="F113" s="12">
        <v>4.7039999999999997</v>
      </c>
      <c r="G113" s="12">
        <v>1.07474</v>
      </c>
      <c r="H113" s="12">
        <v>0.59204999999999997</v>
      </c>
      <c r="I113" s="12">
        <v>0.51075999999999999</v>
      </c>
      <c r="J113" s="12">
        <v>0.24856</v>
      </c>
      <c r="K113" s="12">
        <v>0.13636000000000001</v>
      </c>
      <c r="L113" s="12">
        <v>0.19589000000000001</v>
      </c>
      <c r="M113" s="12">
        <v>1.81657</v>
      </c>
      <c r="O113" s="12">
        <v>4.5750000000000002</v>
      </c>
      <c r="P113" s="12">
        <v>1.81657</v>
      </c>
      <c r="Q113" s="12">
        <v>1.07474</v>
      </c>
      <c r="R113" s="12">
        <v>0.59204999999999997</v>
      </c>
      <c r="S113" s="12">
        <v>0.51075999999999999</v>
      </c>
      <c r="T113" s="12">
        <v>0.24856</v>
      </c>
      <c r="U113" s="37">
        <v>0.19589000000000001</v>
      </c>
      <c r="V113" s="12">
        <v>0.13636000000000001</v>
      </c>
      <c r="Y113" s="20" t="s">
        <v>6</v>
      </c>
      <c r="Z113" s="20">
        <v>0.26121042761940261</v>
      </c>
      <c r="AA113" s="20">
        <v>7.4106946931895415E-2</v>
      </c>
      <c r="AB113" s="20">
        <v>3.5247765349104996</v>
      </c>
      <c r="AC113" s="20">
        <v>5.6229724290069762E-4</v>
      </c>
      <c r="AD113" s="20">
        <v>0.11478211612019756</v>
      </c>
      <c r="AE113" s="20">
        <v>0.40763873911860765</v>
      </c>
      <c r="AF113" s="20">
        <v>0.11478211612019756</v>
      </c>
      <c r="AG113" s="20">
        <v>0.40763873911860765</v>
      </c>
    </row>
    <row r="114" spans="1:33" x14ac:dyDescent="0.45">
      <c r="A114" s="11" t="s">
        <v>182</v>
      </c>
      <c r="B114" s="17" t="s">
        <v>87</v>
      </c>
      <c r="C114" s="12">
        <v>113</v>
      </c>
      <c r="D114" s="12">
        <v>4.5739999999999998</v>
      </c>
      <c r="E114" s="12">
        <v>4.3739999999999997</v>
      </c>
      <c r="F114" s="12">
        <v>4.774</v>
      </c>
      <c r="G114" s="12">
        <v>0.93286999999999998</v>
      </c>
      <c r="H114" s="12">
        <v>0.70362000000000002</v>
      </c>
      <c r="I114" s="12">
        <v>0.34744999999999998</v>
      </c>
      <c r="J114" s="12">
        <v>0.48614000000000002</v>
      </c>
      <c r="K114" s="12">
        <v>0.10398</v>
      </c>
      <c r="L114" s="12">
        <v>7.7950000000000005E-2</v>
      </c>
      <c r="M114" s="12">
        <v>1.92198</v>
      </c>
      <c r="O114" s="12">
        <v>4.5739999999999998</v>
      </c>
      <c r="P114" s="12">
        <v>1.92198</v>
      </c>
      <c r="Q114" s="12">
        <v>0.93286999999999998</v>
      </c>
      <c r="R114" s="12">
        <v>0.70362000000000002</v>
      </c>
      <c r="S114" s="12">
        <v>0.34744999999999998</v>
      </c>
      <c r="T114" s="12">
        <v>0.48614000000000002</v>
      </c>
      <c r="U114" s="36">
        <v>7.7950000000000005E-2</v>
      </c>
      <c r="V114" s="12">
        <v>0.10398</v>
      </c>
      <c r="Y114" s="20" t="s">
        <v>209</v>
      </c>
      <c r="Z114" s="20">
        <v>0.45479763126657324</v>
      </c>
      <c r="AA114" s="20">
        <v>8.9886268859399543E-2</v>
      </c>
      <c r="AB114" s="20">
        <v>5.0597008535082209</v>
      </c>
      <c r="AC114" s="20">
        <v>1.2114932993037529E-6</v>
      </c>
      <c r="AD114" s="20">
        <v>0.27719087345287885</v>
      </c>
      <c r="AE114" s="20">
        <v>0.63240438908026764</v>
      </c>
      <c r="AF114" s="20">
        <v>0.27719087345287885</v>
      </c>
      <c r="AG114" s="20">
        <v>0.63240438908026764</v>
      </c>
    </row>
    <row r="115" spans="1:33" x14ac:dyDescent="0.45">
      <c r="A115" s="11" t="s">
        <v>150</v>
      </c>
      <c r="B115" s="17" t="s">
        <v>87</v>
      </c>
      <c r="C115" s="12">
        <v>114</v>
      </c>
      <c r="D115" s="12">
        <v>4.5129999999999999</v>
      </c>
      <c r="E115" s="12">
        <v>4.4169999999999998</v>
      </c>
      <c r="F115" s="12">
        <v>4.609</v>
      </c>
      <c r="G115" s="12">
        <v>0.52497000000000005</v>
      </c>
      <c r="H115" s="12">
        <v>0.62541999999999998</v>
      </c>
      <c r="I115" s="12">
        <v>0.12698000000000001</v>
      </c>
      <c r="J115" s="12">
        <v>0.42736000000000002</v>
      </c>
      <c r="K115" s="12">
        <v>6.1260000000000002E-2</v>
      </c>
      <c r="L115" s="12">
        <v>0.2268</v>
      </c>
      <c r="M115" s="12">
        <v>2.5198</v>
      </c>
      <c r="O115" s="12">
        <v>4.5129999999999999</v>
      </c>
      <c r="P115" s="12">
        <v>2.5198</v>
      </c>
      <c r="Q115" s="12">
        <v>0.52497000000000005</v>
      </c>
      <c r="R115" s="12">
        <v>0.62541999999999998</v>
      </c>
      <c r="S115" s="12">
        <v>0.12698000000000001</v>
      </c>
      <c r="T115" s="12">
        <v>0.42736000000000002</v>
      </c>
      <c r="U115" s="37">
        <v>0.2268</v>
      </c>
      <c r="V115" s="12">
        <v>6.1260000000000002E-2</v>
      </c>
      <c r="Y115" s="20" t="s">
        <v>206</v>
      </c>
      <c r="Z115" s="20">
        <v>2.2491423552933779E-2</v>
      </c>
      <c r="AA115" s="20">
        <v>1.6984179310248704E-2</v>
      </c>
      <c r="AB115" s="20">
        <v>1.324257306878635</v>
      </c>
      <c r="AC115" s="20">
        <v>0.18743187440029796</v>
      </c>
      <c r="AD115" s="20">
        <v>-1.106770688709071E-2</v>
      </c>
      <c r="AE115" s="20">
        <v>5.6050553992958267E-2</v>
      </c>
      <c r="AF115" s="20">
        <v>-1.106770688709071E-2</v>
      </c>
      <c r="AG115" s="20">
        <v>5.6050553992958267E-2</v>
      </c>
    </row>
    <row r="116" spans="1:33" x14ac:dyDescent="0.45">
      <c r="A116" s="11" t="s">
        <v>139</v>
      </c>
      <c r="B116" s="17" t="s">
        <v>87</v>
      </c>
      <c r="C116" s="12">
        <v>115</v>
      </c>
      <c r="D116" s="12">
        <v>4.508</v>
      </c>
      <c r="E116" s="12">
        <v>4.4249999999999998</v>
      </c>
      <c r="F116" s="12">
        <v>4.5910000000000002</v>
      </c>
      <c r="G116" s="12">
        <v>0.29282999999999998</v>
      </c>
      <c r="H116" s="12">
        <v>0.37931999999999999</v>
      </c>
      <c r="I116" s="12">
        <v>0.34577999999999998</v>
      </c>
      <c r="J116" s="12">
        <v>0.36703000000000002</v>
      </c>
      <c r="K116" s="12">
        <v>0.17169999999999999</v>
      </c>
      <c r="L116" s="12">
        <v>0.29521999999999998</v>
      </c>
      <c r="M116" s="12">
        <v>2.6561400000000002</v>
      </c>
      <c r="O116" s="12">
        <v>4.508</v>
      </c>
      <c r="P116" s="12">
        <v>2.6561400000000002</v>
      </c>
      <c r="Q116" s="12">
        <v>0.29282999999999998</v>
      </c>
      <c r="R116" s="12">
        <v>0.37931999999999999</v>
      </c>
      <c r="S116" s="12">
        <v>0.34577999999999998</v>
      </c>
      <c r="T116" s="12">
        <v>0.36703000000000002</v>
      </c>
      <c r="U116" s="36">
        <v>0.29521999999999998</v>
      </c>
      <c r="V116" s="12">
        <v>0.17169999999999999</v>
      </c>
      <c r="Y116" s="20" t="s">
        <v>207</v>
      </c>
      <c r="Z116" s="20">
        <v>1.799335634292655E-2</v>
      </c>
      <c r="AA116" s="20">
        <v>4.5654590930538565E-2</v>
      </c>
      <c r="AB116" s="20">
        <v>0.39411932023008689</v>
      </c>
      <c r="AC116" s="20">
        <v>0.6940526786760981</v>
      </c>
      <c r="AD116" s="20">
        <v>-7.2215793256629066E-2</v>
      </c>
      <c r="AE116" s="20">
        <v>0.10820250594248217</v>
      </c>
      <c r="AF116" s="20">
        <v>-7.2215793256629066E-2</v>
      </c>
      <c r="AG116" s="20">
        <v>0.10820250594248217</v>
      </c>
    </row>
    <row r="117" spans="1:33" x14ac:dyDescent="0.45">
      <c r="A117" s="11" t="s">
        <v>130</v>
      </c>
      <c r="B117" s="17" t="s">
        <v>87</v>
      </c>
      <c r="C117" s="12">
        <v>116</v>
      </c>
      <c r="D117" s="12">
        <v>4.4589999999999996</v>
      </c>
      <c r="E117" s="12">
        <v>4.3710000000000004</v>
      </c>
      <c r="F117" s="12">
        <v>4.5469999999999997</v>
      </c>
      <c r="G117" s="12">
        <v>1.02416</v>
      </c>
      <c r="H117" s="12">
        <v>0.96052999999999999</v>
      </c>
      <c r="I117" s="12">
        <v>0.18611</v>
      </c>
      <c r="J117" s="12">
        <v>0.42482999999999999</v>
      </c>
      <c r="K117" s="12">
        <v>8.4150000000000003E-2</v>
      </c>
      <c r="L117" s="12">
        <v>0.13655999999999999</v>
      </c>
      <c r="M117" s="12">
        <v>1.6422699999999999</v>
      </c>
      <c r="O117" s="12">
        <v>4.4589999999999996</v>
      </c>
      <c r="P117" s="12">
        <v>1.6422699999999999</v>
      </c>
      <c r="Q117" s="12">
        <v>1.02416</v>
      </c>
      <c r="R117" s="12">
        <v>0.96052999999999999</v>
      </c>
      <c r="S117" s="12">
        <v>0.18611</v>
      </c>
      <c r="T117" s="12">
        <v>0.42482999999999999</v>
      </c>
      <c r="U117" s="37">
        <v>0.13655999999999999</v>
      </c>
      <c r="V117" s="12">
        <v>8.4150000000000003E-2</v>
      </c>
      <c r="Y117" s="20" t="s">
        <v>193</v>
      </c>
      <c r="Z117" s="20">
        <v>0.16807940077998837</v>
      </c>
      <c r="AA117" s="20">
        <v>4.6238264003200601E-2</v>
      </c>
      <c r="AB117" s="20">
        <v>3.6350716101355784</v>
      </c>
      <c r="AC117" s="20">
        <v>3.8124129380090298E-4</v>
      </c>
      <c r="AD117" s="20">
        <v>7.6716968444659028E-2</v>
      </c>
      <c r="AE117" s="20">
        <v>0.25944183311531771</v>
      </c>
      <c r="AF117" s="20">
        <v>7.6716968444659028E-2</v>
      </c>
      <c r="AG117" s="20">
        <v>0.25944183311531771</v>
      </c>
    </row>
    <row r="118" spans="1:33" ht="15.75" thickBot="1" x14ac:dyDescent="0.5">
      <c r="A118" s="11" t="s">
        <v>149</v>
      </c>
      <c r="B118" s="17" t="s">
        <v>96</v>
      </c>
      <c r="C118" s="12">
        <v>117</v>
      </c>
      <c r="D118" s="12">
        <v>4.415</v>
      </c>
      <c r="E118" s="12">
        <v>4.3220000000000001</v>
      </c>
      <c r="F118" s="12">
        <v>4.508</v>
      </c>
      <c r="G118" s="12">
        <v>0.97318000000000005</v>
      </c>
      <c r="H118" s="12">
        <v>0.84782999999999997</v>
      </c>
      <c r="I118" s="12">
        <v>0.62007000000000001</v>
      </c>
      <c r="J118" s="12">
        <v>0.50817000000000001</v>
      </c>
      <c r="K118" s="12">
        <v>7.9640000000000002E-2</v>
      </c>
      <c r="L118" s="12">
        <v>0.46977999999999998</v>
      </c>
      <c r="M118" s="12">
        <v>0.91681000000000001</v>
      </c>
      <c r="O118" s="12">
        <v>4.415</v>
      </c>
      <c r="P118" s="12">
        <v>0.91681000000000001</v>
      </c>
      <c r="Q118" s="12">
        <v>0.97318000000000005</v>
      </c>
      <c r="R118" s="12">
        <v>0.84782999999999997</v>
      </c>
      <c r="S118" s="12">
        <v>0.62007000000000001</v>
      </c>
      <c r="T118" s="12">
        <v>0.50817000000000001</v>
      </c>
      <c r="U118" s="36">
        <v>0.46977999999999998</v>
      </c>
      <c r="V118" s="12">
        <v>7.9640000000000002E-2</v>
      </c>
      <c r="Y118" s="21" t="s">
        <v>208</v>
      </c>
      <c r="Z118" s="21">
        <v>2.4769206247567742E-3</v>
      </c>
      <c r="AA118" s="21">
        <v>7.3384705740438511E-2</v>
      </c>
      <c r="AB118" s="21">
        <v>3.375254557152052E-2</v>
      </c>
      <c r="AC118" s="21">
        <v>0.97311934968327185</v>
      </c>
      <c r="AD118" s="21">
        <v>-0.14252431065405546</v>
      </c>
      <c r="AE118" s="21">
        <v>0.147478151903569</v>
      </c>
      <c r="AF118" s="21">
        <v>-0.14252431065405546</v>
      </c>
      <c r="AG118" s="21">
        <v>0.147478151903569</v>
      </c>
    </row>
    <row r="119" spans="1:33" x14ac:dyDescent="0.45">
      <c r="A119" s="11" t="s">
        <v>134</v>
      </c>
      <c r="B119" s="17" t="s">
        <v>96</v>
      </c>
      <c r="C119" s="12">
        <v>118</v>
      </c>
      <c r="D119" s="12">
        <v>4.4039999999999999</v>
      </c>
      <c r="E119" s="12">
        <v>4.351</v>
      </c>
      <c r="F119" s="12">
        <v>4.4569999999999999</v>
      </c>
      <c r="G119" s="12">
        <v>0.74036000000000002</v>
      </c>
      <c r="H119" s="12">
        <v>0.29247000000000001</v>
      </c>
      <c r="I119" s="12">
        <v>0.45090999999999998</v>
      </c>
      <c r="J119" s="12">
        <v>0.40284999999999999</v>
      </c>
      <c r="K119" s="12">
        <v>8.7220000000000006E-2</v>
      </c>
      <c r="L119" s="12">
        <v>0.25028</v>
      </c>
      <c r="M119" s="12">
        <v>2.18032</v>
      </c>
      <c r="O119" s="12">
        <v>4.4039999999999999</v>
      </c>
      <c r="P119" s="12">
        <v>2.18032</v>
      </c>
      <c r="Q119" s="12">
        <v>0.74036000000000002</v>
      </c>
      <c r="R119" s="12">
        <v>0.29247000000000001</v>
      </c>
      <c r="S119" s="12">
        <v>0.45090999999999998</v>
      </c>
      <c r="T119" s="12">
        <v>0.40284999999999999</v>
      </c>
      <c r="U119" s="37">
        <v>0.25028</v>
      </c>
      <c r="V119" s="12">
        <v>8.7220000000000006E-2</v>
      </c>
      <c r="Y119"/>
      <c r="Z119"/>
      <c r="AA119"/>
      <c r="AB119"/>
      <c r="AC119"/>
      <c r="AD119"/>
      <c r="AE119"/>
      <c r="AF119"/>
    </row>
    <row r="120" spans="1:33" x14ac:dyDescent="0.45">
      <c r="A120" s="11" t="s">
        <v>146</v>
      </c>
      <c r="B120" s="17" t="s">
        <v>37</v>
      </c>
      <c r="C120" s="12">
        <v>119</v>
      </c>
      <c r="D120" s="12">
        <v>4.3949999999999996</v>
      </c>
      <c r="E120" s="12">
        <v>4.327</v>
      </c>
      <c r="F120" s="12">
        <v>4.4630000000000001</v>
      </c>
      <c r="G120" s="12">
        <v>0.34111999999999998</v>
      </c>
      <c r="H120" s="12">
        <v>0.69981000000000004</v>
      </c>
      <c r="I120" s="12">
        <v>0.39879999999999999</v>
      </c>
      <c r="J120" s="12">
        <v>0.42692000000000002</v>
      </c>
      <c r="K120" s="12">
        <v>0.20243</v>
      </c>
      <c r="L120" s="12">
        <v>0.81971000000000005</v>
      </c>
      <c r="M120" s="12">
        <v>1.5065500000000001</v>
      </c>
      <c r="O120" s="12">
        <v>4.3949999999999996</v>
      </c>
      <c r="P120" s="12">
        <v>1.5065500000000001</v>
      </c>
      <c r="Q120" s="12">
        <v>0.34111999999999998</v>
      </c>
      <c r="R120" s="12">
        <v>0.69981000000000004</v>
      </c>
      <c r="S120" s="12">
        <v>0.39879999999999999</v>
      </c>
      <c r="T120" s="12">
        <v>0.42692000000000002</v>
      </c>
      <c r="U120" s="36">
        <v>0.81971000000000005</v>
      </c>
      <c r="V120" s="12">
        <v>0.20243</v>
      </c>
      <c r="Y120"/>
      <c r="Z120"/>
      <c r="AA120"/>
      <c r="AB120"/>
      <c r="AC120"/>
      <c r="AD120"/>
      <c r="AE120"/>
      <c r="AF120"/>
    </row>
    <row r="121" spans="1:33" x14ac:dyDescent="0.45">
      <c r="A121" s="11" t="s">
        <v>152</v>
      </c>
      <c r="B121" s="17" t="s">
        <v>22</v>
      </c>
      <c r="C121" s="12">
        <v>120</v>
      </c>
      <c r="D121" s="12">
        <v>4.3620000000000001</v>
      </c>
      <c r="E121" s="12">
        <v>4.2590000000000003</v>
      </c>
      <c r="F121" s="12">
        <v>4.4649999999999999</v>
      </c>
      <c r="G121" s="12">
        <v>0.95394999999999996</v>
      </c>
      <c r="H121" s="12">
        <v>0.49813000000000002</v>
      </c>
      <c r="I121" s="12">
        <v>0.52115999999999996</v>
      </c>
      <c r="J121" s="12">
        <v>0.18847</v>
      </c>
      <c r="K121" s="12">
        <v>0.10392999999999999</v>
      </c>
      <c r="L121" s="12">
        <v>0.12706000000000001</v>
      </c>
      <c r="M121" s="12">
        <v>1.96895</v>
      </c>
      <c r="O121" s="12">
        <v>4.3620000000000001</v>
      </c>
      <c r="P121" s="12">
        <v>1.96895</v>
      </c>
      <c r="Q121" s="12">
        <v>0.95394999999999996</v>
      </c>
      <c r="R121" s="12">
        <v>0.49813000000000002</v>
      </c>
      <c r="S121" s="12">
        <v>0.52115999999999996</v>
      </c>
      <c r="T121" s="12">
        <v>0.18847</v>
      </c>
      <c r="U121" s="37">
        <v>0.12706000000000001</v>
      </c>
      <c r="V121" s="12">
        <v>0.10392999999999999</v>
      </c>
      <c r="Y121" t="s">
        <v>262</v>
      </c>
      <c r="Z121"/>
      <c r="AA121"/>
      <c r="AB121"/>
      <c r="AC121"/>
      <c r="AD121"/>
      <c r="AE121"/>
      <c r="AF121"/>
    </row>
    <row r="122" spans="1:33" ht="15.75" thickBot="1" x14ac:dyDescent="0.5">
      <c r="A122" s="11" t="s">
        <v>144</v>
      </c>
      <c r="B122" s="17" t="s">
        <v>45</v>
      </c>
      <c r="C122" s="12">
        <v>121</v>
      </c>
      <c r="D122" s="12">
        <v>4.3600000000000003</v>
      </c>
      <c r="E122" s="12">
        <v>4.266</v>
      </c>
      <c r="F122" s="12">
        <v>4.4539999999999997</v>
      </c>
      <c r="G122" s="12">
        <v>0.86085999999999996</v>
      </c>
      <c r="H122" s="12">
        <v>0.62477000000000005</v>
      </c>
      <c r="I122" s="12">
        <v>0.64083000000000001</v>
      </c>
      <c r="J122" s="12">
        <v>0.14036999999999999</v>
      </c>
      <c r="K122" s="12">
        <v>3.6159999999999998E-2</v>
      </c>
      <c r="L122" s="12">
        <v>7.7929999999999999E-2</v>
      </c>
      <c r="M122" s="12">
        <v>1.97864</v>
      </c>
      <c r="O122" s="12">
        <v>4.3600000000000003</v>
      </c>
      <c r="P122" s="12">
        <v>1.97864</v>
      </c>
      <c r="Q122" s="12">
        <v>0.86085999999999996</v>
      </c>
      <c r="R122" s="12">
        <v>0.62477000000000005</v>
      </c>
      <c r="S122" s="12">
        <v>0.64083000000000001</v>
      </c>
      <c r="T122" s="12">
        <v>0.14036999999999999</v>
      </c>
      <c r="U122" s="36">
        <v>7.7929999999999999E-2</v>
      </c>
      <c r="V122" s="12">
        <v>3.6159999999999998E-2</v>
      </c>
      <c r="Y122"/>
      <c r="Z122"/>
      <c r="AA122"/>
      <c r="AB122"/>
      <c r="AC122"/>
      <c r="AD122"/>
      <c r="AE122"/>
      <c r="AF122"/>
    </row>
    <row r="123" spans="1:33" x14ac:dyDescent="0.45">
      <c r="A123" s="11" t="s">
        <v>142</v>
      </c>
      <c r="B123" s="17" t="s">
        <v>87</v>
      </c>
      <c r="C123" s="12">
        <v>122</v>
      </c>
      <c r="D123" s="12">
        <v>4.3559999999999999</v>
      </c>
      <c r="E123" s="12">
        <v>4.2590000000000003</v>
      </c>
      <c r="F123" s="12">
        <v>4.4530000000000003</v>
      </c>
      <c r="G123" s="12">
        <v>0.52266999999999997</v>
      </c>
      <c r="H123" s="12">
        <v>0.76239999999999997</v>
      </c>
      <c r="I123" s="12">
        <v>0.30147000000000002</v>
      </c>
      <c r="J123" s="12">
        <v>0.40576000000000001</v>
      </c>
      <c r="K123" s="12">
        <v>6.6860000000000003E-2</v>
      </c>
      <c r="L123" s="12">
        <v>0.41327999999999998</v>
      </c>
      <c r="M123" s="12">
        <v>1.8832599999999999</v>
      </c>
      <c r="O123" s="12">
        <v>4.3559999999999999</v>
      </c>
      <c r="P123" s="12">
        <v>1.8832599999999999</v>
      </c>
      <c r="Q123" s="12">
        <v>0.52266999999999997</v>
      </c>
      <c r="R123" s="12">
        <v>0.76239999999999997</v>
      </c>
      <c r="S123" s="12">
        <v>0.30147000000000002</v>
      </c>
      <c r="T123" s="12">
        <v>0.40576000000000001</v>
      </c>
      <c r="U123" s="37">
        <v>0.41327999999999998</v>
      </c>
      <c r="V123" s="12">
        <v>6.6860000000000003E-2</v>
      </c>
      <c r="Y123" s="45" t="s">
        <v>212</v>
      </c>
      <c r="Z123" s="45"/>
      <c r="AA123"/>
      <c r="AB123"/>
      <c r="AC123"/>
      <c r="AD123"/>
      <c r="AE123"/>
      <c r="AF123"/>
    </row>
    <row r="124" spans="1:33" x14ac:dyDescent="0.45">
      <c r="A124" s="11" t="s">
        <v>128</v>
      </c>
      <c r="B124" s="17" t="s">
        <v>45</v>
      </c>
      <c r="C124" s="12">
        <v>123</v>
      </c>
      <c r="D124" s="12">
        <v>4.3239999999999998</v>
      </c>
      <c r="E124" s="12">
        <v>4.2359999999999998</v>
      </c>
      <c r="F124" s="12">
        <v>4.4119999999999999</v>
      </c>
      <c r="G124" s="12">
        <v>0.87287000000000003</v>
      </c>
      <c r="H124" s="12">
        <v>1.01413</v>
      </c>
      <c r="I124" s="12">
        <v>0.58628000000000002</v>
      </c>
      <c r="J124" s="12">
        <v>0.12859000000000001</v>
      </c>
      <c r="K124" s="12">
        <v>1.8290000000000001E-2</v>
      </c>
      <c r="L124" s="12">
        <v>0.20363000000000001</v>
      </c>
      <c r="M124" s="12">
        <v>1.5006600000000001</v>
      </c>
      <c r="O124" s="12">
        <v>4.3239999999999998</v>
      </c>
      <c r="P124" s="12">
        <v>1.5006600000000001</v>
      </c>
      <c r="Q124" s="12">
        <v>0.87287000000000003</v>
      </c>
      <c r="R124" s="12">
        <v>1.01413</v>
      </c>
      <c r="S124" s="12">
        <v>0.58628000000000002</v>
      </c>
      <c r="T124" s="12">
        <v>0.12859000000000001</v>
      </c>
      <c r="U124" s="36">
        <v>0.20363000000000001</v>
      </c>
      <c r="V124" s="12">
        <v>1.8290000000000001E-2</v>
      </c>
      <c r="Y124" s="20" t="s">
        <v>213</v>
      </c>
      <c r="Z124" s="20">
        <v>0.49010175712834986</v>
      </c>
      <c r="AA124"/>
      <c r="AB124"/>
      <c r="AC124"/>
      <c r="AD124"/>
      <c r="AE124"/>
      <c r="AF124"/>
    </row>
    <row r="125" spans="1:33" x14ac:dyDescent="0.45">
      <c r="A125" s="11" t="s">
        <v>131</v>
      </c>
      <c r="B125" s="17" t="s">
        <v>87</v>
      </c>
      <c r="C125" s="12">
        <v>124</v>
      </c>
      <c r="D125" s="12">
        <v>4.2759999999999998</v>
      </c>
      <c r="E125" s="12">
        <v>4.1849999999999996</v>
      </c>
      <c r="F125" s="12">
        <v>4.367</v>
      </c>
      <c r="G125" s="12">
        <v>0.63107000000000002</v>
      </c>
      <c r="H125" s="12">
        <v>0.49353000000000002</v>
      </c>
      <c r="I125" s="12">
        <v>0.29681000000000002</v>
      </c>
      <c r="J125" s="12">
        <v>0.40972999999999998</v>
      </c>
      <c r="K125" s="12">
        <v>3.2599999999999997E-2</v>
      </c>
      <c r="L125" s="12">
        <v>0.21203</v>
      </c>
      <c r="M125" s="12">
        <v>2.2002000000000002</v>
      </c>
      <c r="O125" s="12">
        <v>4.2759999999999998</v>
      </c>
      <c r="P125" s="12">
        <v>2.2002000000000002</v>
      </c>
      <c r="Q125" s="12">
        <v>0.63107000000000002</v>
      </c>
      <c r="R125" s="12">
        <v>0.49353000000000002</v>
      </c>
      <c r="S125" s="12">
        <v>0.29681000000000002</v>
      </c>
      <c r="T125" s="12">
        <v>0.40972999999999998</v>
      </c>
      <c r="U125" s="37">
        <v>0.21203</v>
      </c>
      <c r="V125" s="12">
        <v>3.2599999999999997E-2</v>
      </c>
      <c r="Y125" s="20" t="s">
        <v>214</v>
      </c>
      <c r="Z125" s="20">
        <v>0.24019973234029604</v>
      </c>
      <c r="AA125"/>
      <c r="AB125"/>
      <c r="AC125"/>
      <c r="AD125"/>
      <c r="AE125"/>
      <c r="AF125"/>
    </row>
    <row r="126" spans="1:33" x14ac:dyDescent="0.45">
      <c r="A126" s="11" t="s">
        <v>137</v>
      </c>
      <c r="B126" s="17" t="s">
        <v>87</v>
      </c>
      <c r="C126" s="12">
        <v>125</v>
      </c>
      <c r="D126" s="12">
        <v>4.2720000000000002</v>
      </c>
      <c r="E126" s="12">
        <v>4.1909999999999998</v>
      </c>
      <c r="F126" s="12">
        <v>4.3529999999999998</v>
      </c>
      <c r="G126" s="12">
        <v>5.6610000000000001E-2</v>
      </c>
      <c r="H126" s="12">
        <v>0.80676000000000003</v>
      </c>
      <c r="I126" s="12">
        <v>0.188</v>
      </c>
      <c r="J126" s="12">
        <v>0.15601999999999999</v>
      </c>
      <c r="K126" s="12">
        <v>6.0749999999999998E-2</v>
      </c>
      <c r="L126" s="12">
        <v>0.25457999999999997</v>
      </c>
      <c r="M126" s="12">
        <v>2.7492399999999999</v>
      </c>
      <c r="O126" s="12">
        <v>4.2720000000000002</v>
      </c>
      <c r="P126" s="12">
        <v>2.7492399999999999</v>
      </c>
      <c r="Q126" s="12">
        <v>5.6610000000000001E-2</v>
      </c>
      <c r="R126" s="12">
        <v>0.80676000000000003</v>
      </c>
      <c r="S126" s="12">
        <v>0.188</v>
      </c>
      <c r="T126" s="12">
        <v>0.15601999999999999</v>
      </c>
      <c r="U126" s="36">
        <v>0.25457999999999997</v>
      </c>
      <c r="V126" s="12">
        <v>6.0749999999999998E-2</v>
      </c>
      <c r="Y126" s="20" t="s">
        <v>215</v>
      </c>
      <c r="Z126" s="20">
        <v>0.20980772163390787</v>
      </c>
      <c r="AA126"/>
      <c r="AB126"/>
      <c r="AC126"/>
      <c r="AD126"/>
      <c r="AE126"/>
      <c r="AF126"/>
    </row>
    <row r="127" spans="1:33" x14ac:dyDescent="0.45">
      <c r="A127" s="11" t="s">
        <v>147</v>
      </c>
      <c r="B127" s="17" t="s">
        <v>45</v>
      </c>
      <c r="C127" s="12">
        <v>126</v>
      </c>
      <c r="D127" s="12">
        <v>4.2519999999999998</v>
      </c>
      <c r="E127" s="12">
        <v>4.1639999999999997</v>
      </c>
      <c r="F127" s="12">
        <v>4.34</v>
      </c>
      <c r="G127" s="12">
        <v>0.83792</v>
      </c>
      <c r="H127" s="12">
        <v>0.19248999999999999</v>
      </c>
      <c r="I127" s="12">
        <v>0.64034999999999997</v>
      </c>
      <c r="J127" s="12">
        <v>0.32461000000000001</v>
      </c>
      <c r="K127" s="12">
        <v>0.31879999999999997</v>
      </c>
      <c r="L127" s="12">
        <v>6.7860000000000004E-2</v>
      </c>
      <c r="M127" s="12">
        <v>1.8703099999999999</v>
      </c>
      <c r="O127" s="12">
        <v>4.2519999999999998</v>
      </c>
      <c r="P127" s="12">
        <v>1.8703099999999999</v>
      </c>
      <c r="Q127" s="12">
        <v>0.83792</v>
      </c>
      <c r="R127" s="12">
        <v>0.19248999999999999</v>
      </c>
      <c r="S127" s="12">
        <v>0.64034999999999997</v>
      </c>
      <c r="T127" s="12">
        <v>0.32461000000000001</v>
      </c>
      <c r="U127" s="37">
        <v>6.7860000000000004E-2</v>
      </c>
      <c r="V127" s="12">
        <v>0.31879999999999997</v>
      </c>
      <c r="Y127" s="20" t="s">
        <v>4</v>
      </c>
      <c r="Z127" s="20">
        <v>0.11889912567638053</v>
      </c>
      <c r="AA127"/>
      <c r="AB127"/>
      <c r="AC127"/>
      <c r="AD127"/>
      <c r="AE127"/>
      <c r="AF127"/>
    </row>
    <row r="128" spans="1:33" ht="15.75" thickBot="1" x14ac:dyDescent="0.5">
      <c r="A128" s="11" t="s">
        <v>156</v>
      </c>
      <c r="B128" s="17" t="s">
        <v>87</v>
      </c>
      <c r="C128" s="12">
        <v>127</v>
      </c>
      <c r="D128" s="12">
        <v>4.2359999999999998</v>
      </c>
      <c r="E128" s="12">
        <v>4.1070000000000002</v>
      </c>
      <c r="F128" s="12">
        <v>4.3650000000000002</v>
      </c>
      <c r="G128" s="12">
        <v>0.77109000000000005</v>
      </c>
      <c r="H128" s="12">
        <v>0.47799000000000003</v>
      </c>
      <c r="I128" s="12">
        <v>0.28211999999999998</v>
      </c>
      <c r="J128" s="12">
        <v>0.37938</v>
      </c>
      <c r="K128" s="12">
        <v>9.7530000000000006E-2</v>
      </c>
      <c r="L128" s="12">
        <v>0.12077</v>
      </c>
      <c r="M128" s="12">
        <v>2.1068099999999998</v>
      </c>
      <c r="O128" s="12">
        <v>4.2359999999999998</v>
      </c>
      <c r="P128" s="12">
        <v>2.1068099999999998</v>
      </c>
      <c r="Q128" s="12">
        <v>0.77109000000000005</v>
      </c>
      <c r="R128" s="12">
        <v>0.47799000000000003</v>
      </c>
      <c r="S128" s="12">
        <v>0.28211999999999998</v>
      </c>
      <c r="T128" s="12">
        <v>0.37938</v>
      </c>
      <c r="U128" s="36">
        <v>0.12077</v>
      </c>
      <c r="V128" s="12">
        <v>9.7530000000000006E-2</v>
      </c>
      <c r="Y128" s="21" t="s">
        <v>216</v>
      </c>
      <c r="Z128" s="21">
        <v>157</v>
      </c>
      <c r="AA128"/>
      <c r="AB128"/>
      <c r="AC128"/>
      <c r="AD128"/>
      <c r="AE128"/>
      <c r="AF128"/>
    </row>
    <row r="129" spans="1:33" x14ac:dyDescent="0.45">
      <c r="A129" s="11" t="s">
        <v>159</v>
      </c>
      <c r="B129" s="17" t="s">
        <v>87</v>
      </c>
      <c r="C129" s="12">
        <v>128</v>
      </c>
      <c r="D129" s="12">
        <v>4.2190000000000003</v>
      </c>
      <c r="E129" s="12">
        <v>4.1509999999999998</v>
      </c>
      <c r="F129" s="12">
        <v>4.2869999999999999</v>
      </c>
      <c r="G129" s="12">
        <v>0.44313999999999998</v>
      </c>
      <c r="H129" s="12">
        <v>0.77415999999999996</v>
      </c>
      <c r="I129" s="12">
        <v>0.40456999999999999</v>
      </c>
      <c r="J129" s="12">
        <v>0.31056</v>
      </c>
      <c r="K129" s="12">
        <v>0.11681</v>
      </c>
      <c r="L129" s="12">
        <v>0.19103000000000001</v>
      </c>
      <c r="M129" s="12">
        <v>1.97861</v>
      </c>
      <c r="O129" s="12">
        <v>4.2190000000000003</v>
      </c>
      <c r="P129" s="12">
        <v>1.97861</v>
      </c>
      <c r="Q129" s="12">
        <v>0.44313999999999998</v>
      </c>
      <c r="R129" s="12">
        <v>0.77415999999999996</v>
      </c>
      <c r="S129" s="12">
        <v>0.40456999999999999</v>
      </c>
      <c r="T129" s="12">
        <v>0.31056</v>
      </c>
      <c r="U129" s="37">
        <v>0.19103000000000001</v>
      </c>
      <c r="V129" s="12">
        <v>0.11681</v>
      </c>
      <c r="Y129"/>
      <c r="Z129"/>
      <c r="AA129"/>
      <c r="AB129"/>
      <c r="AC129"/>
      <c r="AD129"/>
      <c r="AE129"/>
      <c r="AF129"/>
    </row>
    <row r="130" spans="1:33" ht="15.75" thickBot="1" x14ac:dyDescent="0.5">
      <c r="A130" s="11" t="s">
        <v>151</v>
      </c>
      <c r="B130" s="17" t="s">
        <v>45</v>
      </c>
      <c r="C130" s="12">
        <v>129</v>
      </c>
      <c r="D130" s="12">
        <v>4.2169999999999996</v>
      </c>
      <c r="E130" s="12">
        <v>4.1040000000000001</v>
      </c>
      <c r="F130" s="12">
        <v>4.33</v>
      </c>
      <c r="G130" s="12">
        <v>1.1130599999999999</v>
      </c>
      <c r="H130" s="12">
        <v>0.92542000000000002</v>
      </c>
      <c r="I130" s="12">
        <v>0.67806</v>
      </c>
      <c r="J130" s="12">
        <v>0.21218999999999999</v>
      </c>
      <c r="K130" s="12">
        <v>6.1500000000000001E-3</v>
      </c>
      <c r="L130" s="12">
        <v>0.12792999999999999</v>
      </c>
      <c r="M130" s="12">
        <v>1.15377</v>
      </c>
      <c r="O130" s="12">
        <v>4.2169999999999996</v>
      </c>
      <c r="P130" s="12">
        <v>1.15377</v>
      </c>
      <c r="Q130" s="12">
        <v>1.1130599999999999</v>
      </c>
      <c r="R130" s="12">
        <v>0.92542000000000002</v>
      </c>
      <c r="S130" s="12">
        <v>0.67806</v>
      </c>
      <c r="T130" s="12">
        <v>0.21218999999999999</v>
      </c>
      <c r="U130" s="36">
        <v>0.12792999999999999</v>
      </c>
      <c r="V130" s="12">
        <v>6.1500000000000001E-3</v>
      </c>
      <c r="Y130" t="s">
        <v>217</v>
      </c>
      <c r="Z130"/>
      <c r="AA130"/>
      <c r="AB130"/>
      <c r="AC130"/>
      <c r="AD130"/>
      <c r="AE130"/>
      <c r="AF130"/>
    </row>
    <row r="131" spans="1:33" x14ac:dyDescent="0.45">
      <c r="A131" s="11" t="s">
        <v>141</v>
      </c>
      <c r="B131" s="17" t="s">
        <v>87</v>
      </c>
      <c r="C131" s="12">
        <v>130</v>
      </c>
      <c r="D131" s="12">
        <v>4.2009999999999996</v>
      </c>
      <c r="E131" s="12">
        <v>4.1269999999999998</v>
      </c>
      <c r="F131" s="12">
        <v>4.2750000000000004</v>
      </c>
      <c r="G131" s="12">
        <v>0.61390999999999996</v>
      </c>
      <c r="H131" s="12">
        <v>0.84141999999999995</v>
      </c>
      <c r="I131" s="12">
        <v>0.28638999999999998</v>
      </c>
      <c r="J131" s="12">
        <v>0.1268</v>
      </c>
      <c r="K131" s="12">
        <v>0.17954999999999999</v>
      </c>
      <c r="L131" s="12">
        <v>0.22686000000000001</v>
      </c>
      <c r="M131" s="12">
        <v>1.9262999999999999</v>
      </c>
      <c r="O131" s="12">
        <v>4.2009999999999996</v>
      </c>
      <c r="P131" s="12">
        <v>1.9262999999999999</v>
      </c>
      <c r="Q131" s="12">
        <v>0.61390999999999996</v>
      </c>
      <c r="R131" s="12">
        <v>0.84141999999999995</v>
      </c>
      <c r="S131" s="12">
        <v>0.28638999999999998</v>
      </c>
      <c r="T131" s="12">
        <v>0.1268</v>
      </c>
      <c r="U131" s="37">
        <v>0.22686000000000001</v>
      </c>
      <c r="V131" s="12">
        <v>0.17954999999999999</v>
      </c>
      <c r="Y131" s="22"/>
      <c r="Z131" s="22" t="s">
        <v>222</v>
      </c>
      <c r="AA131" s="22" t="s">
        <v>223</v>
      </c>
      <c r="AB131" s="22" t="s">
        <v>224</v>
      </c>
      <c r="AC131" s="22" t="s">
        <v>225</v>
      </c>
      <c r="AD131" s="22" t="s">
        <v>226</v>
      </c>
      <c r="AE131"/>
      <c r="AF131"/>
    </row>
    <row r="132" spans="1:33" x14ac:dyDescent="0.45">
      <c r="A132" s="11" t="s">
        <v>132</v>
      </c>
      <c r="B132" s="17" t="s">
        <v>87</v>
      </c>
      <c r="C132" s="12">
        <v>131</v>
      </c>
      <c r="D132" s="12">
        <v>4.1929999999999996</v>
      </c>
      <c r="E132" s="12">
        <v>4.101</v>
      </c>
      <c r="F132" s="12">
        <v>4.2850000000000001</v>
      </c>
      <c r="G132" s="12">
        <v>0.35041</v>
      </c>
      <c r="H132" s="12">
        <v>0.71477999999999997</v>
      </c>
      <c r="I132" s="12">
        <v>0.1595</v>
      </c>
      <c r="J132" s="12">
        <v>0.25429000000000002</v>
      </c>
      <c r="K132" s="12">
        <v>8.5819999999999994E-2</v>
      </c>
      <c r="L132" s="12">
        <v>0.18503</v>
      </c>
      <c r="M132" s="12">
        <v>2.4426999999999999</v>
      </c>
      <c r="O132" s="12">
        <v>4.1929999999999996</v>
      </c>
      <c r="P132" s="12">
        <v>2.4426999999999999</v>
      </c>
      <c r="Q132" s="12">
        <v>0.35041</v>
      </c>
      <c r="R132" s="12">
        <v>0.71477999999999997</v>
      </c>
      <c r="S132" s="12">
        <v>0.1595</v>
      </c>
      <c r="T132" s="12">
        <v>0.25429000000000002</v>
      </c>
      <c r="U132" s="36">
        <v>0.18503</v>
      </c>
      <c r="V132" s="12">
        <v>8.5819999999999994E-2</v>
      </c>
      <c r="Y132" s="20" t="s">
        <v>218</v>
      </c>
      <c r="Z132" s="20">
        <v>6</v>
      </c>
      <c r="AA132" s="20">
        <v>0.6703809399324081</v>
      </c>
      <c r="AB132" s="20">
        <v>0.11173015665540136</v>
      </c>
      <c r="AC132" s="20">
        <v>7.9033840393392589</v>
      </c>
      <c r="AD132" s="20">
        <v>2.0700075159715684E-7</v>
      </c>
      <c r="AE132"/>
      <c r="AF132"/>
    </row>
    <row r="133" spans="1:33" x14ac:dyDescent="0.45">
      <c r="A133" s="11" t="s">
        <v>148</v>
      </c>
      <c r="B133" s="17" t="s">
        <v>87</v>
      </c>
      <c r="C133" s="12">
        <v>132</v>
      </c>
      <c r="D133" s="12">
        <v>4.1559999999999997</v>
      </c>
      <c r="E133" s="12">
        <v>4.0410000000000004</v>
      </c>
      <c r="F133" s="12">
        <v>4.2709999999999999</v>
      </c>
      <c r="G133" s="12">
        <v>8.7090000000000001E-2</v>
      </c>
      <c r="H133" s="12">
        <v>0.14699999999999999</v>
      </c>
      <c r="I133" s="12">
        <v>0.29364000000000001</v>
      </c>
      <c r="J133" s="12">
        <v>0.4143</v>
      </c>
      <c r="K133" s="12">
        <v>7.5639999999999999E-2</v>
      </c>
      <c r="L133" s="12">
        <v>0.30968000000000001</v>
      </c>
      <c r="M133" s="12">
        <v>2.8285900000000002</v>
      </c>
      <c r="O133" s="12">
        <v>4.1559999999999997</v>
      </c>
      <c r="P133" s="12">
        <v>2.8285900000000002</v>
      </c>
      <c r="Q133" s="12">
        <v>8.7090000000000001E-2</v>
      </c>
      <c r="R133" s="12">
        <v>0.14699999999999999</v>
      </c>
      <c r="S133" s="12">
        <v>0.29364000000000001</v>
      </c>
      <c r="T133" s="12">
        <v>0.4143</v>
      </c>
      <c r="U133" s="37">
        <v>0.30968000000000001</v>
      </c>
      <c r="V133" s="12">
        <v>7.5639999999999999E-2</v>
      </c>
      <c r="Y133" s="20" t="s">
        <v>219</v>
      </c>
      <c r="Z133" s="20">
        <v>150</v>
      </c>
      <c r="AA133" s="20">
        <v>2.1205503129911598</v>
      </c>
      <c r="AB133" s="20">
        <v>1.4137002086607732E-2</v>
      </c>
      <c r="AC133" s="20"/>
      <c r="AD133" s="20"/>
      <c r="AE133"/>
      <c r="AF133"/>
    </row>
    <row r="134" spans="1:33" ht="15.75" thickBot="1" x14ac:dyDescent="0.5">
      <c r="A134" s="11" t="s">
        <v>135</v>
      </c>
      <c r="B134" s="17" t="s">
        <v>87</v>
      </c>
      <c r="C134" s="12">
        <v>133</v>
      </c>
      <c r="D134" s="12">
        <v>4.1390000000000002</v>
      </c>
      <c r="E134" s="12">
        <v>3.9279999999999999</v>
      </c>
      <c r="F134" s="12">
        <v>4.3499999999999996</v>
      </c>
      <c r="G134" s="12">
        <v>0.63068999999999997</v>
      </c>
      <c r="H134" s="12">
        <v>0.81928000000000001</v>
      </c>
      <c r="I134" s="12">
        <v>0.29759000000000002</v>
      </c>
      <c r="J134" s="12">
        <v>0</v>
      </c>
      <c r="K134" s="12">
        <v>0.10038999999999999</v>
      </c>
      <c r="L134" s="12">
        <v>0.18076999999999999</v>
      </c>
      <c r="M134" s="12">
        <v>2.10995</v>
      </c>
      <c r="O134" s="12">
        <v>4.1390000000000002</v>
      </c>
      <c r="P134" s="12">
        <v>2.10995</v>
      </c>
      <c r="Q134" s="12">
        <v>0.63068999999999997</v>
      </c>
      <c r="R134" s="12">
        <v>0.81928000000000001</v>
      </c>
      <c r="S134" s="12">
        <v>0.29759000000000002</v>
      </c>
      <c r="T134" s="12">
        <v>0</v>
      </c>
      <c r="U134" s="36">
        <v>0.18076999999999999</v>
      </c>
      <c r="V134" s="12">
        <v>0.10038999999999999</v>
      </c>
      <c r="Y134" s="21" t="s">
        <v>220</v>
      </c>
      <c r="Z134" s="21">
        <v>156</v>
      </c>
      <c r="AA134" s="21">
        <v>2.7909312529235679</v>
      </c>
      <c r="AB134" s="21"/>
      <c r="AC134" s="21"/>
      <c r="AD134" s="21"/>
      <c r="AE134"/>
      <c r="AF134"/>
    </row>
    <row r="135" spans="1:33" ht="15.75" thickBot="1" x14ac:dyDescent="0.5">
      <c r="A135" s="11" t="s">
        <v>160</v>
      </c>
      <c r="B135" s="17" t="s">
        <v>87</v>
      </c>
      <c r="C135" s="12">
        <v>134</v>
      </c>
      <c r="D135" s="12">
        <v>4.1210000000000004</v>
      </c>
      <c r="E135" s="12">
        <v>4.03</v>
      </c>
      <c r="F135" s="12">
        <v>4.2119999999999997</v>
      </c>
      <c r="G135" s="12">
        <v>1.1585099999999999</v>
      </c>
      <c r="H135" s="12">
        <v>0.72367999999999999</v>
      </c>
      <c r="I135" s="12">
        <v>0.34939999999999999</v>
      </c>
      <c r="J135" s="12">
        <v>0.28098000000000001</v>
      </c>
      <c r="K135" s="12">
        <v>9.3140000000000001E-2</v>
      </c>
      <c r="L135" s="12">
        <v>6.2440000000000002E-2</v>
      </c>
      <c r="M135" s="12">
        <v>1.4533199999999999</v>
      </c>
      <c r="O135" s="12">
        <v>4.1210000000000004</v>
      </c>
      <c r="P135" s="12">
        <v>1.4533199999999999</v>
      </c>
      <c r="Q135" s="12">
        <v>1.1585099999999999</v>
      </c>
      <c r="R135" s="12">
        <v>0.72367999999999999</v>
      </c>
      <c r="S135" s="12">
        <v>0.34939999999999999</v>
      </c>
      <c r="T135" s="12">
        <v>0.28098000000000001</v>
      </c>
      <c r="U135" s="37">
        <v>6.2440000000000002E-2</v>
      </c>
      <c r="V135" s="12">
        <v>9.3140000000000001E-2</v>
      </c>
      <c r="Y135"/>
      <c r="Z135"/>
      <c r="AA135"/>
      <c r="AB135"/>
      <c r="AC135"/>
      <c r="AD135"/>
      <c r="AE135"/>
      <c r="AF135"/>
    </row>
    <row r="136" spans="1:33" x14ac:dyDescent="0.45">
      <c r="A136" s="11" t="s">
        <v>155</v>
      </c>
      <c r="B136" s="17" t="s">
        <v>87</v>
      </c>
      <c r="C136" s="12">
        <v>135</v>
      </c>
      <c r="D136" s="12">
        <v>4.0730000000000004</v>
      </c>
      <c r="E136" s="12">
        <v>3.988</v>
      </c>
      <c r="F136" s="12">
        <v>4.1580000000000004</v>
      </c>
      <c r="G136" s="12">
        <v>0.31291999999999998</v>
      </c>
      <c r="H136" s="12">
        <v>0.86333000000000004</v>
      </c>
      <c r="I136" s="12">
        <v>0.16347</v>
      </c>
      <c r="J136" s="12">
        <v>0.27544000000000002</v>
      </c>
      <c r="K136" s="12">
        <v>0.13647000000000001</v>
      </c>
      <c r="L136" s="12">
        <v>0.21063999999999999</v>
      </c>
      <c r="M136" s="12">
        <v>2.1108699999999998</v>
      </c>
      <c r="O136" s="12">
        <v>4.0730000000000004</v>
      </c>
      <c r="P136" s="12">
        <v>2.1108699999999998</v>
      </c>
      <c r="Q136" s="12">
        <v>0.31291999999999998</v>
      </c>
      <c r="R136" s="12">
        <v>0.86333000000000004</v>
      </c>
      <c r="S136" s="12">
        <v>0.16347</v>
      </c>
      <c r="T136" s="12">
        <v>0.27544000000000002</v>
      </c>
      <c r="U136" s="36">
        <v>0.21063999999999999</v>
      </c>
      <c r="V136" s="12">
        <v>0.13647000000000001</v>
      </c>
      <c r="Y136" s="22"/>
      <c r="Z136" s="22" t="s">
        <v>227</v>
      </c>
      <c r="AA136" s="22" t="s">
        <v>4</v>
      </c>
      <c r="AB136" s="22" t="s">
        <v>228</v>
      </c>
      <c r="AC136" s="22" t="s">
        <v>229</v>
      </c>
      <c r="AD136" s="22" t="s">
        <v>246</v>
      </c>
      <c r="AE136" s="22" t="s">
        <v>247</v>
      </c>
      <c r="AF136" s="22" t="s">
        <v>248</v>
      </c>
      <c r="AG136" s="22" t="s">
        <v>249</v>
      </c>
    </row>
    <row r="137" spans="1:33" x14ac:dyDescent="0.45">
      <c r="A137" s="11" t="s">
        <v>136</v>
      </c>
      <c r="B137" s="17" t="s">
        <v>24</v>
      </c>
      <c r="C137" s="12">
        <v>136</v>
      </c>
      <c r="D137" s="12">
        <v>4.0279999999999996</v>
      </c>
      <c r="E137" s="12">
        <v>3.8929999999999998</v>
      </c>
      <c r="F137" s="12">
        <v>4.1630000000000003</v>
      </c>
      <c r="G137" s="12">
        <v>0.34097</v>
      </c>
      <c r="H137" s="12">
        <v>0.29560999999999998</v>
      </c>
      <c r="I137" s="12">
        <v>0.27494000000000002</v>
      </c>
      <c r="J137" s="12">
        <v>0.12071999999999999</v>
      </c>
      <c r="K137" s="12">
        <v>0.14476</v>
      </c>
      <c r="L137" s="12">
        <v>0.47958000000000001</v>
      </c>
      <c r="M137" s="12">
        <v>2.3711600000000002</v>
      </c>
      <c r="O137" s="12">
        <v>4.0279999999999996</v>
      </c>
      <c r="P137" s="12">
        <v>2.3711600000000002</v>
      </c>
      <c r="Q137" s="12">
        <v>0.34097</v>
      </c>
      <c r="R137" s="12">
        <v>0.29560999999999998</v>
      </c>
      <c r="S137" s="12">
        <v>0.27494000000000002</v>
      </c>
      <c r="T137" s="12">
        <v>0.12071999999999999</v>
      </c>
      <c r="U137" s="37">
        <v>0.47958000000000001</v>
      </c>
      <c r="V137" s="12">
        <v>0.14476</v>
      </c>
      <c r="Y137" s="20" t="s">
        <v>221</v>
      </c>
      <c r="Z137" s="20">
        <v>0.22095895295925516</v>
      </c>
      <c r="AA137" s="20">
        <v>4.9742237716192711E-2</v>
      </c>
      <c r="AB137" s="20">
        <v>4.4420790680939923</v>
      </c>
      <c r="AC137" s="20">
        <v>1.719833991250913E-5</v>
      </c>
      <c r="AD137" s="20">
        <v>0.12267300028510308</v>
      </c>
      <c r="AE137" s="20">
        <v>0.31924490563340724</v>
      </c>
      <c r="AF137" s="20">
        <v>0.12267300028510308</v>
      </c>
      <c r="AG137" s="20">
        <v>0.31924490563340724</v>
      </c>
    </row>
    <row r="138" spans="1:33" x14ac:dyDescent="0.45">
      <c r="A138" s="11" t="s">
        <v>145</v>
      </c>
      <c r="B138" s="17" t="s">
        <v>87</v>
      </c>
      <c r="C138" s="12">
        <v>137</v>
      </c>
      <c r="D138" s="12">
        <v>3.9740000000000002</v>
      </c>
      <c r="E138" s="12">
        <v>3.875</v>
      </c>
      <c r="F138" s="12">
        <v>4.0730000000000004</v>
      </c>
      <c r="G138" s="12">
        <v>1.09426</v>
      </c>
      <c r="H138" s="12">
        <v>0.89185999999999999</v>
      </c>
      <c r="I138" s="12">
        <v>0.34752</v>
      </c>
      <c r="J138" s="12">
        <v>0.44089</v>
      </c>
      <c r="K138" s="12">
        <v>0.10768999999999999</v>
      </c>
      <c r="L138" s="12">
        <v>0.12425</v>
      </c>
      <c r="M138" s="12">
        <v>0.96740999999999999</v>
      </c>
      <c r="O138" s="12">
        <v>3.9740000000000002</v>
      </c>
      <c r="P138" s="12">
        <v>0.96740999999999999</v>
      </c>
      <c r="Q138" s="12">
        <v>1.09426</v>
      </c>
      <c r="R138" s="12">
        <v>0.89185999999999999</v>
      </c>
      <c r="S138" s="12">
        <v>0.34752</v>
      </c>
      <c r="T138" s="12">
        <v>0.44089</v>
      </c>
      <c r="U138" s="36">
        <v>0.12425</v>
      </c>
      <c r="V138" s="12">
        <v>0.10768999999999999</v>
      </c>
      <c r="Y138" s="20" t="s">
        <v>209</v>
      </c>
      <c r="Z138" s="20">
        <v>0.23915685386934921</v>
      </c>
      <c r="AA138" s="20">
        <v>0.10110534090823423</v>
      </c>
      <c r="AB138" s="20">
        <v>2.3654225555345691</v>
      </c>
      <c r="AC138" s="20">
        <v>1.9288500842713607E-2</v>
      </c>
      <c r="AD138" s="20">
        <v>3.9382271786649131E-2</v>
      </c>
      <c r="AE138" s="20">
        <v>0.43893143595204931</v>
      </c>
      <c r="AF138" s="20">
        <v>3.9382271786649131E-2</v>
      </c>
      <c r="AG138" s="20">
        <v>0.43893143595204931</v>
      </c>
    </row>
    <row r="139" spans="1:33" x14ac:dyDescent="0.45">
      <c r="A139" s="11" t="s">
        <v>157</v>
      </c>
      <c r="B139" s="17" t="s">
        <v>87</v>
      </c>
      <c r="C139" s="12">
        <v>138</v>
      </c>
      <c r="D139" s="12">
        <v>3.956</v>
      </c>
      <c r="E139" s="12">
        <v>3.86</v>
      </c>
      <c r="F139" s="12">
        <v>4.0519999999999996</v>
      </c>
      <c r="G139" s="12">
        <v>0.27509</v>
      </c>
      <c r="H139" s="12">
        <v>0.60323000000000004</v>
      </c>
      <c r="I139" s="12">
        <v>0.29981000000000002</v>
      </c>
      <c r="J139" s="12">
        <v>0.15412000000000001</v>
      </c>
      <c r="K139" s="12">
        <v>0.18437000000000001</v>
      </c>
      <c r="L139" s="12">
        <v>0.1827</v>
      </c>
      <c r="M139" s="12">
        <v>2.2563200000000001</v>
      </c>
      <c r="O139" s="12">
        <v>3.956</v>
      </c>
      <c r="P139" s="12">
        <v>2.2563200000000001</v>
      </c>
      <c r="Q139" s="12">
        <v>0.27509</v>
      </c>
      <c r="R139" s="12">
        <v>0.60323000000000004</v>
      </c>
      <c r="S139" s="12">
        <v>0.29981000000000002</v>
      </c>
      <c r="T139" s="12">
        <v>0.15412000000000001</v>
      </c>
      <c r="U139" s="37">
        <v>0.1827</v>
      </c>
      <c r="V139" s="12">
        <v>0.18437000000000001</v>
      </c>
      <c r="Y139" s="20" t="s">
        <v>206</v>
      </c>
      <c r="Z139" s="20">
        <v>-4.1258528179867998E-2</v>
      </c>
      <c r="AA139" s="20">
        <v>1.7771271348318792E-2</v>
      </c>
      <c r="AB139" s="20">
        <v>-2.3216419000754924</v>
      </c>
      <c r="AC139" s="20">
        <v>2.1598165398342948E-2</v>
      </c>
      <c r="AD139" s="20">
        <v>-7.637287797382146E-2</v>
      </c>
      <c r="AE139" s="20">
        <v>-6.1441783859145366E-3</v>
      </c>
      <c r="AF139" s="20">
        <v>-7.637287797382146E-2</v>
      </c>
      <c r="AG139" s="20">
        <v>-6.1441783859145366E-3</v>
      </c>
    </row>
    <row r="140" spans="1:33" x14ac:dyDescent="0.45">
      <c r="A140" s="11" t="s">
        <v>168</v>
      </c>
      <c r="B140" s="17" t="s">
        <v>87</v>
      </c>
      <c r="C140" s="12">
        <v>139</v>
      </c>
      <c r="D140" s="12">
        <v>3.9159999999999999</v>
      </c>
      <c r="E140" s="12">
        <v>3.8260000000000001</v>
      </c>
      <c r="F140" s="12">
        <v>4.0060000000000002</v>
      </c>
      <c r="G140" s="12">
        <v>0.55506999999999995</v>
      </c>
      <c r="H140" s="12">
        <v>0.57576000000000005</v>
      </c>
      <c r="I140" s="12">
        <v>4.4760000000000001E-2</v>
      </c>
      <c r="J140" s="12">
        <v>0.40662999999999999</v>
      </c>
      <c r="K140" s="12">
        <v>0.15529999999999999</v>
      </c>
      <c r="L140" s="12">
        <v>0.20338000000000001</v>
      </c>
      <c r="M140" s="12">
        <v>1.97478</v>
      </c>
      <c r="O140" s="12">
        <v>3.9159999999999999</v>
      </c>
      <c r="P140" s="12">
        <v>1.97478</v>
      </c>
      <c r="Q140" s="12">
        <v>0.55506999999999995</v>
      </c>
      <c r="R140" s="12">
        <v>0.57576000000000005</v>
      </c>
      <c r="S140" s="12">
        <v>4.4760000000000001E-2</v>
      </c>
      <c r="T140" s="12">
        <v>0.40662999999999999</v>
      </c>
      <c r="U140" s="36">
        <v>0.20338000000000001</v>
      </c>
      <c r="V140" s="12">
        <v>0.15529999999999999</v>
      </c>
      <c r="Y140" s="20" t="s">
        <v>207</v>
      </c>
      <c r="Z140" s="20">
        <v>-0.15852314343878413</v>
      </c>
      <c r="AA140" s="20">
        <v>4.6600184243124017E-2</v>
      </c>
      <c r="AB140" s="20">
        <v>-3.4017707443329401</v>
      </c>
      <c r="AC140" s="20">
        <v>8.5839847069352139E-4</v>
      </c>
      <c r="AD140" s="20">
        <v>-0.25060069590553752</v>
      </c>
      <c r="AE140" s="20">
        <v>-6.6445590972030719E-2</v>
      </c>
      <c r="AF140" s="20">
        <v>-0.25060069590553752</v>
      </c>
      <c r="AG140" s="20">
        <v>-6.6445590972030719E-2</v>
      </c>
    </row>
    <row r="141" spans="1:33" x14ac:dyDescent="0.45">
      <c r="A141" s="11" t="s">
        <v>162</v>
      </c>
      <c r="B141" s="17" t="s">
        <v>37</v>
      </c>
      <c r="C141" s="12">
        <v>140</v>
      </c>
      <c r="D141" s="12">
        <v>3.907</v>
      </c>
      <c r="E141" s="12">
        <v>3.798</v>
      </c>
      <c r="F141" s="12">
        <v>4.016</v>
      </c>
      <c r="G141" s="12">
        <v>0.55603999999999998</v>
      </c>
      <c r="H141" s="12">
        <v>0.53749999999999998</v>
      </c>
      <c r="I141" s="12">
        <v>0.42493999999999998</v>
      </c>
      <c r="J141" s="12">
        <v>0.58852000000000004</v>
      </c>
      <c r="K141" s="12">
        <v>8.0920000000000006E-2</v>
      </c>
      <c r="L141" s="12">
        <v>0.40339000000000003</v>
      </c>
      <c r="M141" s="12">
        <v>1.3157300000000001</v>
      </c>
      <c r="O141" s="12">
        <v>3.907</v>
      </c>
      <c r="P141" s="12">
        <v>1.3157300000000001</v>
      </c>
      <c r="Q141" s="12">
        <v>0.55603999999999998</v>
      </c>
      <c r="R141" s="12">
        <v>0.53749999999999998</v>
      </c>
      <c r="S141" s="12">
        <v>0.42493999999999998</v>
      </c>
      <c r="T141" s="12">
        <v>0.58852000000000004</v>
      </c>
      <c r="U141" s="37">
        <v>0.40339000000000003</v>
      </c>
      <c r="V141" s="12">
        <v>8.0920000000000006E-2</v>
      </c>
      <c r="Y141" s="20" t="s">
        <v>193</v>
      </c>
      <c r="Z141" s="20">
        <v>3.7482195117240616E-2</v>
      </c>
      <c r="AA141" s="20">
        <v>5.0976370564761939E-2</v>
      </c>
      <c r="AB141" s="20">
        <v>0.73528567651991017</v>
      </c>
      <c r="AC141" s="20">
        <v>0.46331362009588606</v>
      </c>
      <c r="AD141" s="20">
        <v>-6.3242287231434033E-2</v>
      </c>
      <c r="AE141" s="20">
        <v>0.13820667746591525</v>
      </c>
      <c r="AF141" s="20">
        <v>-6.3242287231434033E-2</v>
      </c>
      <c r="AG141" s="20">
        <v>0.13820667746591525</v>
      </c>
    </row>
    <row r="142" spans="1:33" x14ac:dyDescent="0.45">
      <c r="A142" s="11" t="s">
        <v>154</v>
      </c>
      <c r="B142" s="17" t="s">
        <v>87</v>
      </c>
      <c r="C142" s="12">
        <v>141</v>
      </c>
      <c r="D142" s="12">
        <v>3.8660000000000001</v>
      </c>
      <c r="E142" s="12">
        <v>3.7530000000000001</v>
      </c>
      <c r="F142" s="12">
        <v>3.9790000000000001</v>
      </c>
      <c r="G142" s="12">
        <v>0.84731000000000001</v>
      </c>
      <c r="H142" s="12">
        <v>0.66366000000000003</v>
      </c>
      <c r="I142" s="12">
        <v>4.9910000000000003E-2</v>
      </c>
      <c r="J142" s="12">
        <v>5.8900000000000003E-3</v>
      </c>
      <c r="K142" s="12">
        <v>8.4339999999999998E-2</v>
      </c>
      <c r="L142" s="12">
        <v>0.12071</v>
      </c>
      <c r="M142" s="12">
        <v>2.0945900000000002</v>
      </c>
      <c r="O142" s="12">
        <v>3.8660000000000001</v>
      </c>
      <c r="P142" s="12">
        <v>2.0945900000000002</v>
      </c>
      <c r="Q142" s="12">
        <v>0.84731000000000001</v>
      </c>
      <c r="R142" s="12">
        <v>0.66366000000000003</v>
      </c>
      <c r="S142" s="12">
        <v>4.9910000000000003E-2</v>
      </c>
      <c r="T142" s="12">
        <v>5.8900000000000003E-3</v>
      </c>
      <c r="U142" s="36">
        <v>0.12071</v>
      </c>
      <c r="V142" s="12">
        <v>8.4339999999999998E-2</v>
      </c>
      <c r="Y142" s="20" t="s">
        <v>208</v>
      </c>
      <c r="Z142" s="20">
        <v>0.17493517811418177</v>
      </c>
      <c r="AA142" s="20">
        <v>7.6376258818549744E-2</v>
      </c>
      <c r="AB142" s="20">
        <v>2.2904392126587734</v>
      </c>
      <c r="AC142" s="20">
        <v>2.3389443992459059E-2</v>
      </c>
      <c r="AD142" s="20">
        <v>2.4022921160669369E-2</v>
      </c>
      <c r="AE142" s="20">
        <v>0.3258474350676942</v>
      </c>
      <c r="AF142" s="20">
        <v>2.4022921160669369E-2</v>
      </c>
      <c r="AG142" s="20">
        <v>0.3258474350676942</v>
      </c>
    </row>
    <row r="143" spans="1:33" ht="15.75" thickBot="1" x14ac:dyDescent="0.5">
      <c r="A143" s="11" t="s">
        <v>161</v>
      </c>
      <c r="B143" s="17" t="s">
        <v>87</v>
      </c>
      <c r="C143" s="12">
        <v>142</v>
      </c>
      <c r="D143" s="12">
        <v>3.8559999999999999</v>
      </c>
      <c r="E143" s="12">
        <v>3.7810000000000001</v>
      </c>
      <c r="F143" s="12">
        <v>3.931</v>
      </c>
      <c r="G143" s="12">
        <v>0.13270000000000001</v>
      </c>
      <c r="H143" s="12">
        <v>0.60529999999999995</v>
      </c>
      <c r="I143" s="12">
        <v>0.26162000000000002</v>
      </c>
      <c r="J143" s="12">
        <v>0.38041000000000003</v>
      </c>
      <c r="K143" s="12">
        <v>0.17176</v>
      </c>
      <c r="L143" s="12">
        <v>0.2097</v>
      </c>
      <c r="M143" s="12">
        <v>2.0946899999999999</v>
      </c>
      <c r="O143" s="12">
        <v>3.8559999999999999</v>
      </c>
      <c r="P143" s="12">
        <v>2.0946899999999999</v>
      </c>
      <c r="Q143" s="12">
        <v>0.13270000000000001</v>
      </c>
      <c r="R143" s="12">
        <v>0.60529999999999995</v>
      </c>
      <c r="S143" s="12">
        <v>0.26162000000000002</v>
      </c>
      <c r="T143" s="12">
        <v>0.38041000000000003</v>
      </c>
      <c r="U143" s="37">
        <v>0.2097</v>
      </c>
      <c r="V143" s="12">
        <v>0.17176</v>
      </c>
      <c r="Y143" s="21" t="s">
        <v>5</v>
      </c>
      <c r="Z143" s="21">
        <v>0.29283456167501304</v>
      </c>
      <c r="AA143" s="21">
        <v>8.3078901250813256E-2</v>
      </c>
      <c r="AB143" s="21">
        <v>3.5247765349104987</v>
      </c>
      <c r="AC143" s="21">
        <v>5.6229724290069762E-4</v>
      </c>
      <c r="AD143" s="21">
        <v>0.12867851780849729</v>
      </c>
      <c r="AE143" s="21">
        <v>0.45699060554152882</v>
      </c>
      <c r="AF143" s="21">
        <v>0.12867851780849729</v>
      </c>
      <c r="AG143" s="21">
        <v>0.45699060554152882</v>
      </c>
    </row>
    <row r="144" spans="1:33" x14ac:dyDescent="0.45">
      <c r="A144" s="11" t="s">
        <v>183</v>
      </c>
      <c r="B144" s="17" t="s">
        <v>87</v>
      </c>
      <c r="C144" s="12">
        <v>143</v>
      </c>
      <c r="D144" s="12">
        <v>3.8319999999999999</v>
      </c>
      <c r="E144" s="12">
        <v>3.5960000000000001</v>
      </c>
      <c r="F144" s="12">
        <v>4.0679999999999996</v>
      </c>
      <c r="G144" s="12">
        <v>0.39394000000000001</v>
      </c>
      <c r="H144" s="12">
        <v>0.18518999999999999</v>
      </c>
      <c r="I144" s="12">
        <v>0.15781000000000001</v>
      </c>
      <c r="J144" s="12">
        <v>0.19661999999999999</v>
      </c>
      <c r="K144" s="12">
        <v>0.13014999999999999</v>
      </c>
      <c r="L144" s="12">
        <v>0.25899</v>
      </c>
      <c r="M144" s="12">
        <v>2.50929</v>
      </c>
      <c r="O144" s="12">
        <v>3.8319999999999999</v>
      </c>
      <c r="P144" s="12">
        <v>2.50929</v>
      </c>
      <c r="Q144" s="12">
        <v>0.39394000000000001</v>
      </c>
      <c r="R144" s="12">
        <v>0.18518999999999999</v>
      </c>
      <c r="S144" s="12">
        <v>0.15781000000000001</v>
      </c>
      <c r="T144" s="12">
        <v>0.19661999999999999</v>
      </c>
      <c r="U144" s="36">
        <v>0.25899</v>
      </c>
      <c r="V144" s="12">
        <v>0.13014999999999999</v>
      </c>
      <c r="Y144"/>
      <c r="Z144"/>
      <c r="AA144"/>
      <c r="AB144"/>
      <c r="AC144"/>
      <c r="AD144"/>
      <c r="AE144"/>
      <c r="AF144"/>
    </row>
    <row r="145" spans="1:32" x14ac:dyDescent="0.45">
      <c r="A145" s="11" t="s">
        <v>166</v>
      </c>
      <c r="B145" s="17" t="s">
        <v>87</v>
      </c>
      <c r="C145" s="12">
        <v>144</v>
      </c>
      <c r="D145" s="12">
        <v>3.7629999999999999</v>
      </c>
      <c r="E145" s="12">
        <v>3.6720000000000002</v>
      </c>
      <c r="F145" s="12">
        <v>3.8540000000000001</v>
      </c>
      <c r="G145" s="12">
        <v>0.42214000000000002</v>
      </c>
      <c r="H145" s="12">
        <v>0.63178000000000001</v>
      </c>
      <c r="I145" s="12">
        <v>3.8240000000000003E-2</v>
      </c>
      <c r="J145" s="12">
        <v>0.12806999999999999</v>
      </c>
      <c r="K145" s="12">
        <v>4.9520000000000002E-2</v>
      </c>
      <c r="L145" s="12">
        <v>0.18667</v>
      </c>
      <c r="M145" s="12">
        <v>2.3063699999999998</v>
      </c>
      <c r="O145" s="12">
        <v>3.7629999999999999</v>
      </c>
      <c r="P145" s="12">
        <v>2.3063699999999998</v>
      </c>
      <c r="Q145" s="12">
        <v>0.42214000000000002</v>
      </c>
      <c r="R145" s="12">
        <v>0.63178000000000001</v>
      </c>
      <c r="S145" s="12">
        <v>3.8240000000000003E-2</v>
      </c>
      <c r="T145" s="12">
        <v>0.12806999999999999</v>
      </c>
      <c r="U145" s="37">
        <v>0.18667</v>
      </c>
      <c r="V145" s="12">
        <v>4.9520000000000002E-2</v>
      </c>
      <c r="Y145"/>
      <c r="Z145"/>
      <c r="AA145"/>
      <c r="AB145"/>
      <c r="AC145"/>
      <c r="AD145"/>
      <c r="AE145"/>
      <c r="AF145"/>
    </row>
    <row r="146" spans="1:32" x14ac:dyDescent="0.45">
      <c r="A146" s="11" t="s">
        <v>169</v>
      </c>
      <c r="B146" s="17" t="s">
        <v>87</v>
      </c>
      <c r="C146" s="12">
        <v>145</v>
      </c>
      <c r="D146" s="12">
        <v>3.7389999999999999</v>
      </c>
      <c r="E146" s="12">
        <v>3.6469999999999998</v>
      </c>
      <c r="F146" s="12">
        <v>3.831</v>
      </c>
      <c r="G146" s="12">
        <v>0.31995000000000001</v>
      </c>
      <c r="H146" s="12">
        <v>0.63053999999999999</v>
      </c>
      <c r="I146" s="12">
        <v>0.21296999999999999</v>
      </c>
      <c r="J146" s="12">
        <v>0.3337</v>
      </c>
      <c r="K146" s="12">
        <v>0.12533</v>
      </c>
      <c r="L146" s="12">
        <v>0.24353</v>
      </c>
      <c r="M146" s="12">
        <v>1.8731899999999999</v>
      </c>
      <c r="O146" s="12">
        <v>3.7389999999999999</v>
      </c>
      <c r="P146" s="12">
        <v>1.8731899999999999</v>
      </c>
      <c r="Q146" s="12">
        <v>0.31995000000000001</v>
      </c>
      <c r="R146" s="12">
        <v>0.63053999999999999</v>
      </c>
      <c r="S146" s="12">
        <v>0.21296999999999999</v>
      </c>
      <c r="T146" s="12">
        <v>0.3337</v>
      </c>
      <c r="U146" s="36">
        <v>0.24353</v>
      </c>
      <c r="V146" s="12">
        <v>0.12533</v>
      </c>
      <c r="Y146" t="s">
        <v>263</v>
      </c>
      <c r="Z146"/>
      <c r="AA146"/>
      <c r="AB146"/>
      <c r="AC146"/>
      <c r="AD146"/>
      <c r="AE146"/>
      <c r="AF146"/>
    </row>
    <row r="147" spans="1:32" ht="15.75" thickBot="1" x14ac:dyDescent="0.5">
      <c r="A147" s="11" t="s">
        <v>158</v>
      </c>
      <c r="B147" s="17" t="s">
        <v>87</v>
      </c>
      <c r="C147" s="12">
        <v>145</v>
      </c>
      <c r="D147" s="12">
        <v>3.7389999999999999</v>
      </c>
      <c r="E147" s="12">
        <v>3.629</v>
      </c>
      <c r="F147" s="12">
        <v>3.8490000000000002</v>
      </c>
      <c r="G147" s="12">
        <v>0.34719</v>
      </c>
      <c r="H147" s="12">
        <v>0.90981000000000001</v>
      </c>
      <c r="I147" s="12">
        <v>0.19625000000000001</v>
      </c>
      <c r="J147" s="12">
        <v>0.43652999999999997</v>
      </c>
      <c r="K147" s="12">
        <v>6.4420000000000005E-2</v>
      </c>
      <c r="L147" s="12">
        <v>0.27101999999999998</v>
      </c>
      <c r="M147" s="12">
        <v>1.51416</v>
      </c>
      <c r="O147" s="12">
        <v>3.7389999999999999</v>
      </c>
      <c r="P147" s="12">
        <v>1.51416</v>
      </c>
      <c r="Q147" s="12">
        <v>0.34719</v>
      </c>
      <c r="R147" s="12">
        <v>0.90981000000000001</v>
      </c>
      <c r="S147" s="12">
        <v>0.19625000000000001</v>
      </c>
      <c r="T147" s="12">
        <v>0.43652999999999997</v>
      </c>
      <c r="U147" s="37">
        <v>0.27101999999999998</v>
      </c>
      <c r="V147" s="12">
        <v>6.4420000000000005E-2</v>
      </c>
      <c r="Y147"/>
      <c r="Z147"/>
      <c r="AA147"/>
      <c r="AB147"/>
      <c r="AC147"/>
      <c r="AD147"/>
      <c r="AE147"/>
      <c r="AF147"/>
    </row>
    <row r="148" spans="1:32" x14ac:dyDescent="0.45">
      <c r="A148" s="11" t="s">
        <v>153</v>
      </c>
      <c r="B148" s="17" t="s">
        <v>22</v>
      </c>
      <c r="C148" s="12">
        <v>147</v>
      </c>
      <c r="D148" s="12">
        <v>3.7240000000000002</v>
      </c>
      <c r="E148" s="12">
        <v>3.621</v>
      </c>
      <c r="F148" s="12">
        <v>3.827</v>
      </c>
      <c r="G148" s="12">
        <v>0.57938999999999996</v>
      </c>
      <c r="H148" s="12">
        <v>0.47493000000000002</v>
      </c>
      <c r="I148" s="12">
        <v>0.31047999999999998</v>
      </c>
      <c r="J148" s="12">
        <v>0.22869999999999999</v>
      </c>
      <c r="K148" s="12">
        <v>5.892E-2</v>
      </c>
      <c r="L148" s="12">
        <v>9.8210000000000006E-2</v>
      </c>
      <c r="M148" s="12">
        <v>1.97295</v>
      </c>
      <c r="O148" s="12">
        <v>3.7240000000000002</v>
      </c>
      <c r="P148" s="12">
        <v>1.97295</v>
      </c>
      <c r="Q148" s="12">
        <v>0.57938999999999996</v>
      </c>
      <c r="R148" s="12">
        <v>0.47493000000000002</v>
      </c>
      <c r="S148" s="12">
        <v>0.31047999999999998</v>
      </c>
      <c r="T148" s="12">
        <v>0.22869999999999999</v>
      </c>
      <c r="U148" s="36">
        <v>9.8210000000000006E-2</v>
      </c>
      <c r="V148" s="12">
        <v>5.892E-2</v>
      </c>
      <c r="Y148" s="45" t="s">
        <v>212</v>
      </c>
      <c r="Z148" s="45"/>
      <c r="AA148"/>
      <c r="AB148"/>
      <c r="AC148"/>
      <c r="AD148"/>
      <c r="AE148"/>
      <c r="AF148"/>
    </row>
    <row r="149" spans="1:32" x14ac:dyDescent="0.45">
      <c r="A149" s="11" t="s">
        <v>164</v>
      </c>
      <c r="B149" s="17" t="s">
        <v>87</v>
      </c>
      <c r="C149" s="12">
        <v>148</v>
      </c>
      <c r="D149" s="12">
        <v>3.6949999999999998</v>
      </c>
      <c r="E149" s="12">
        <v>3.621</v>
      </c>
      <c r="F149" s="12">
        <v>3.7690000000000001</v>
      </c>
      <c r="G149" s="12">
        <v>0.27954000000000001</v>
      </c>
      <c r="H149" s="12">
        <v>0.46115</v>
      </c>
      <c r="I149" s="12">
        <v>0.37108999999999998</v>
      </c>
      <c r="J149" s="12">
        <v>0.13683999999999999</v>
      </c>
      <c r="K149" s="12">
        <v>7.5060000000000002E-2</v>
      </c>
      <c r="L149" s="12">
        <v>0.22040000000000001</v>
      </c>
      <c r="M149" s="12">
        <v>2.1507499999999999</v>
      </c>
      <c r="O149" s="12">
        <v>3.6949999999999998</v>
      </c>
      <c r="P149" s="12">
        <v>2.1507499999999999</v>
      </c>
      <c r="Q149" s="12">
        <v>0.27954000000000001</v>
      </c>
      <c r="R149" s="12">
        <v>0.46115</v>
      </c>
      <c r="S149" s="12">
        <v>0.37108999999999998</v>
      </c>
      <c r="T149" s="12">
        <v>0.13683999999999999</v>
      </c>
      <c r="U149" s="37">
        <v>0.22040000000000001</v>
      </c>
      <c r="V149" s="12">
        <v>7.5060000000000002E-2</v>
      </c>
      <c r="Y149" s="20" t="s">
        <v>213</v>
      </c>
      <c r="Z149" s="20">
        <v>0.55392639679524291</v>
      </c>
      <c r="AA149"/>
      <c r="AB149"/>
      <c r="AC149"/>
      <c r="AD149"/>
      <c r="AE149"/>
      <c r="AF149"/>
    </row>
    <row r="150" spans="1:32" x14ac:dyDescent="0.45">
      <c r="A150" s="11" t="s">
        <v>163</v>
      </c>
      <c r="B150" s="17" t="s">
        <v>87</v>
      </c>
      <c r="C150" s="12">
        <v>149</v>
      </c>
      <c r="D150" s="12">
        <v>3.6659999999999999</v>
      </c>
      <c r="E150" s="12">
        <v>3.5609999999999999</v>
      </c>
      <c r="F150" s="12">
        <v>3.7709999999999999</v>
      </c>
      <c r="G150" s="12">
        <v>0.47155000000000002</v>
      </c>
      <c r="H150" s="12">
        <v>0.77622999999999998</v>
      </c>
      <c r="I150" s="12">
        <v>0.35699999999999998</v>
      </c>
      <c r="J150" s="12">
        <v>0.31759999999999999</v>
      </c>
      <c r="K150" s="12">
        <v>5.0990000000000001E-2</v>
      </c>
      <c r="L150" s="12">
        <v>0.31472</v>
      </c>
      <c r="M150" s="12">
        <v>1.3776900000000001</v>
      </c>
      <c r="O150" s="12">
        <v>3.6659999999999999</v>
      </c>
      <c r="P150" s="12">
        <v>1.3776900000000001</v>
      </c>
      <c r="Q150" s="12">
        <v>0.47155000000000002</v>
      </c>
      <c r="R150" s="12">
        <v>0.77622999999999998</v>
      </c>
      <c r="S150" s="12">
        <v>0.35699999999999998</v>
      </c>
      <c r="T150" s="12">
        <v>0.31759999999999999</v>
      </c>
      <c r="U150" s="36">
        <v>0.31472</v>
      </c>
      <c r="V150" s="12">
        <v>5.0990000000000001E-2</v>
      </c>
      <c r="Y150" s="20" t="s">
        <v>214</v>
      </c>
      <c r="Z150" s="20">
        <v>0.30683445306656093</v>
      </c>
      <c r="AA150"/>
      <c r="AB150"/>
      <c r="AC150"/>
      <c r="AD150"/>
      <c r="AE150"/>
      <c r="AF150"/>
    </row>
    <row r="151" spans="1:32" x14ac:dyDescent="0.45">
      <c r="A151" s="11" t="s">
        <v>133</v>
      </c>
      <c r="B151" s="17" t="s">
        <v>87</v>
      </c>
      <c r="C151" s="12">
        <v>150</v>
      </c>
      <c r="D151" s="12">
        <v>3.6219999999999999</v>
      </c>
      <c r="E151" s="12">
        <v>3.4630000000000001</v>
      </c>
      <c r="F151" s="12">
        <v>3.7810000000000001</v>
      </c>
      <c r="G151" s="12">
        <v>0.10706</v>
      </c>
      <c r="H151" s="12">
        <v>0.50353000000000003</v>
      </c>
      <c r="I151" s="12">
        <v>0.23164999999999999</v>
      </c>
      <c r="J151" s="12">
        <v>0.25747999999999999</v>
      </c>
      <c r="K151" s="12">
        <v>4.8520000000000001E-2</v>
      </c>
      <c r="L151" s="12">
        <v>0.24063000000000001</v>
      </c>
      <c r="M151" s="12">
        <v>2.2328399999999999</v>
      </c>
      <c r="O151" s="12">
        <v>3.6219999999999999</v>
      </c>
      <c r="P151" s="12">
        <v>2.2328399999999999</v>
      </c>
      <c r="Q151" s="12">
        <v>0.10706</v>
      </c>
      <c r="R151" s="12">
        <v>0.50353000000000003</v>
      </c>
      <c r="S151" s="12">
        <v>0.23164999999999999</v>
      </c>
      <c r="T151" s="12">
        <v>0.25747999999999999</v>
      </c>
      <c r="U151" s="37">
        <v>0.24063000000000001</v>
      </c>
      <c r="V151" s="12">
        <v>4.8520000000000001E-2</v>
      </c>
      <c r="Y151" s="20" t="s">
        <v>215</v>
      </c>
      <c r="Z151" s="20">
        <v>0.27910783118922339</v>
      </c>
      <c r="AA151"/>
      <c r="AB151"/>
      <c r="AC151"/>
      <c r="AD151"/>
      <c r="AE151"/>
      <c r="AF151"/>
    </row>
    <row r="152" spans="1:32" x14ac:dyDescent="0.45">
      <c r="A152" s="11" t="s">
        <v>167</v>
      </c>
      <c r="B152" s="17" t="s">
        <v>87</v>
      </c>
      <c r="C152" s="12">
        <v>151</v>
      </c>
      <c r="D152" s="12">
        <v>3.6070000000000002</v>
      </c>
      <c r="E152" s="12">
        <v>3.5329999999999999</v>
      </c>
      <c r="F152" s="12">
        <v>3.681</v>
      </c>
      <c r="G152" s="12">
        <v>0.22414999999999999</v>
      </c>
      <c r="H152" s="12">
        <v>0.31090000000000001</v>
      </c>
      <c r="I152" s="12">
        <v>0.18829000000000001</v>
      </c>
      <c r="J152" s="12">
        <v>0.30953000000000003</v>
      </c>
      <c r="K152" s="12">
        <v>0.1192</v>
      </c>
      <c r="L152" s="12">
        <v>0.29914000000000002</v>
      </c>
      <c r="M152" s="12">
        <v>2.15604</v>
      </c>
      <c r="O152" s="12">
        <v>3.6070000000000002</v>
      </c>
      <c r="P152" s="12">
        <v>2.15604</v>
      </c>
      <c r="Q152" s="12">
        <v>0.22414999999999999</v>
      </c>
      <c r="R152" s="12">
        <v>0.31090000000000001</v>
      </c>
      <c r="S152" s="12">
        <v>0.18829000000000001</v>
      </c>
      <c r="T152" s="12">
        <v>0.30953000000000003</v>
      </c>
      <c r="U152" s="36">
        <v>0.29914000000000002</v>
      </c>
      <c r="V152" s="12">
        <v>0.1192</v>
      </c>
      <c r="Y152" s="20" t="s">
        <v>4</v>
      </c>
      <c r="Z152" s="20">
        <v>9.427714716604757E-2</v>
      </c>
      <c r="AA152"/>
      <c r="AB152"/>
      <c r="AC152"/>
      <c r="AD152"/>
      <c r="AE152"/>
      <c r="AF152"/>
    </row>
    <row r="153" spans="1:32" ht="15.75" thickBot="1" x14ac:dyDescent="0.5">
      <c r="A153" s="11" t="s">
        <v>171</v>
      </c>
      <c r="B153" s="17" t="s">
        <v>87</v>
      </c>
      <c r="C153" s="12">
        <v>152</v>
      </c>
      <c r="D153" s="12">
        <v>3.5150000000000001</v>
      </c>
      <c r="E153" s="12">
        <v>3.444</v>
      </c>
      <c r="F153" s="12">
        <v>3.5859999999999999</v>
      </c>
      <c r="G153" s="12">
        <v>0.32845999999999997</v>
      </c>
      <c r="H153" s="12">
        <v>0.61585999999999996</v>
      </c>
      <c r="I153" s="12">
        <v>0.31864999999999999</v>
      </c>
      <c r="J153" s="12">
        <v>0.54320000000000002</v>
      </c>
      <c r="K153" s="12">
        <v>0.50521000000000005</v>
      </c>
      <c r="L153" s="12">
        <v>0.23552000000000001</v>
      </c>
      <c r="M153" s="12">
        <v>0.96819</v>
      </c>
      <c r="O153" s="12">
        <v>3.5150000000000001</v>
      </c>
      <c r="P153" s="12">
        <v>0.96819</v>
      </c>
      <c r="Q153" s="12">
        <v>0.32845999999999997</v>
      </c>
      <c r="R153" s="12">
        <v>0.61585999999999996</v>
      </c>
      <c r="S153" s="12">
        <v>0.31864999999999999</v>
      </c>
      <c r="T153" s="12">
        <v>0.54320000000000002</v>
      </c>
      <c r="U153" s="37">
        <v>0.23552000000000001</v>
      </c>
      <c r="V153" s="12">
        <v>0.50521000000000005</v>
      </c>
      <c r="Y153" s="21" t="s">
        <v>216</v>
      </c>
      <c r="Z153" s="21">
        <v>157</v>
      </c>
      <c r="AA153"/>
      <c r="AB153"/>
      <c r="AC153"/>
      <c r="AD153"/>
      <c r="AE153"/>
      <c r="AF153"/>
    </row>
    <row r="154" spans="1:32" x14ac:dyDescent="0.45">
      <c r="A154" s="11" t="s">
        <v>172</v>
      </c>
      <c r="B154" s="17" t="s">
        <v>87</v>
      </c>
      <c r="C154" s="12">
        <v>153</v>
      </c>
      <c r="D154" s="12">
        <v>3.484</v>
      </c>
      <c r="E154" s="12">
        <v>3.4039999999999999</v>
      </c>
      <c r="F154" s="12">
        <v>3.5640000000000001</v>
      </c>
      <c r="G154" s="12">
        <v>0.39499000000000001</v>
      </c>
      <c r="H154" s="12">
        <v>0.10419</v>
      </c>
      <c r="I154" s="12">
        <v>0.21027999999999999</v>
      </c>
      <c r="J154" s="12">
        <v>0.39746999999999999</v>
      </c>
      <c r="K154" s="12">
        <v>6.6809999999999994E-2</v>
      </c>
      <c r="L154" s="12">
        <v>0.20180000000000001</v>
      </c>
      <c r="M154" s="12">
        <v>2.10812</v>
      </c>
      <c r="O154" s="12">
        <v>3.484</v>
      </c>
      <c r="P154" s="12">
        <v>2.10812</v>
      </c>
      <c r="Q154" s="12">
        <v>0.39499000000000001</v>
      </c>
      <c r="R154" s="12">
        <v>0.10419</v>
      </c>
      <c r="S154" s="12">
        <v>0.21027999999999999</v>
      </c>
      <c r="T154" s="12">
        <v>0.39746999999999999</v>
      </c>
      <c r="U154" s="36">
        <v>0.20180000000000001</v>
      </c>
      <c r="V154" s="12">
        <v>6.6809999999999994E-2</v>
      </c>
      <c r="Y154"/>
      <c r="Z154"/>
      <c r="AA154"/>
      <c r="AB154"/>
      <c r="AC154"/>
      <c r="AD154"/>
      <c r="AE154"/>
      <c r="AF154"/>
    </row>
    <row r="155" spans="1:32" ht="15.75" thickBot="1" x14ac:dyDescent="0.5">
      <c r="A155" s="11" t="s">
        <v>170</v>
      </c>
      <c r="B155" s="17" t="s">
        <v>96</v>
      </c>
      <c r="C155" s="12">
        <v>154</v>
      </c>
      <c r="D155" s="12">
        <v>3.36</v>
      </c>
      <c r="E155" s="12">
        <v>3.2879999999999998</v>
      </c>
      <c r="F155" s="12">
        <v>3.4319999999999999</v>
      </c>
      <c r="G155" s="12">
        <v>0.38227</v>
      </c>
      <c r="H155" s="12">
        <v>0.11037</v>
      </c>
      <c r="I155" s="12">
        <v>0.17344000000000001</v>
      </c>
      <c r="J155" s="12">
        <v>0.1643</v>
      </c>
      <c r="K155" s="12">
        <v>7.1120000000000003E-2</v>
      </c>
      <c r="L155" s="12">
        <v>0.31268000000000001</v>
      </c>
      <c r="M155" s="12">
        <v>2.1455799999999998</v>
      </c>
      <c r="O155" s="12">
        <v>3.36</v>
      </c>
      <c r="P155" s="12">
        <v>2.1455799999999998</v>
      </c>
      <c r="Q155" s="12">
        <v>0.38227</v>
      </c>
      <c r="R155" s="12">
        <v>0.11037</v>
      </c>
      <c r="S155" s="12">
        <v>0.17344000000000001</v>
      </c>
      <c r="T155" s="12">
        <v>0.1643</v>
      </c>
      <c r="U155" s="37">
        <v>0.31268000000000001</v>
      </c>
      <c r="V155" s="12">
        <v>7.1120000000000003E-2</v>
      </c>
      <c r="Y155" t="s">
        <v>217</v>
      </c>
      <c r="Z155"/>
      <c r="AA155"/>
      <c r="AB155"/>
      <c r="AC155"/>
      <c r="AD155"/>
      <c r="AE155"/>
      <c r="AF155"/>
    </row>
    <row r="156" spans="1:32" x14ac:dyDescent="0.45">
      <c r="A156" s="11" t="s">
        <v>175</v>
      </c>
      <c r="B156" s="17" t="s">
        <v>87</v>
      </c>
      <c r="C156" s="12">
        <v>155</v>
      </c>
      <c r="D156" s="12">
        <v>3.3029999999999999</v>
      </c>
      <c r="E156" s="12">
        <v>3.1920000000000002</v>
      </c>
      <c r="F156" s="12">
        <v>3.4140000000000001</v>
      </c>
      <c r="G156" s="12">
        <v>0.28122999999999998</v>
      </c>
      <c r="H156" s="12">
        <v>0</v>
      </c>
      <c r="I156" s="12">
        <v>0.24811</v>
      </c>
      <c r="J156" s="12">
        <v>0.34677999999999998</v>
      </c>
      <c r="K156" s="12">
        <v>0.11587</v>
      </c>
      <c r="L156" s="12">
        <v>0.17516999999999999</v>
      </c>
      <c r="M156" s="12">
        <v>2.1354000000000002</v>
      </c>
      <c r="O156" s="12">
        <v>3.3029999999999999</v>
      </c>
      <c r="P156" s="12">
        <v>2.1354000000000002</v>
      </c>
      <c r="Q156" s="12">
        <v>0.28122999999999998</v>
      </c>
      <c r="R156" s="12">
        <v>0</v>
      </c>
      <c r="S156" s="12">
        <v>0.24811</v>
      </c>
      <c r="T156" s="12">
        <v>0.34677999999999998</v>
      </c>
      <c r="U156" s="36">
        <v>0.17516999999999999</v>
      </c>
      <c r="V156" s="12">
        <v>0.11587</v>
      </c>
      <c r="Y156" s="22"/>
      <c r="Z156" s="22" t="s">
        <v>222</v>
      </c>
      <c r="AA156" s="22" t="s">
        <v>223</v>
      </c>
      <c r="AB156" s="22" t="s">
        <v>224</v>
      </c>
      <c r="AC156" s="22" t="s">
        <v>225</v>
      </c>
      <c r="AD156" s="22" t="s">
        <v>226</v>
      </c>
      <c r="AE156"/>
      <c r="AF156"/>
    </row>
    <row r="157" spans="1:32" x14ac:dyDescent="0.45">
      <c r="A157" s="11" t="s">
        <v>173</v>
      </c>
      <c r="B157" s="17" t="s">
        <v>22</v>
      </c>
      <c r="C157" s="12">
        <v>156</v>
      </c>
      <c r="D157" s="12">
        <v>3.069</v>
      </c>
      <c r="E157" s="12">
        <v>2.9359999999999999</v>
      </c>
      <c r="F157" s="12">
        <v>3.202</v>
      </c>
      <c r="G157" s="12">
        <v>0.74719000000000002</v>
      </c>
      <c r="H157" s="12">
        <v>0.14865999999999999</v>
      </c>
      <c r="I157" s="12">
        <v>0.62994000000000006</v>
      </c>
      <c r="J157" s="12">
        <v>6.9120000000000001E-2</v>
      </c>
      <c r="K157" s="12">
        <v>0.17233000000000001</v>
      </c>
      <c r="L157" s="12">
        <v>0.48397000000000001</v>
      </c>
      <c r="M157" s="12">
        <v>0.81789000000000001</v>
      </c>
      <c r="O157" s="12">
        <v>3.069</v>
      </c>
      <c r="P157" s="12">
        <v>0.81789000000000001</v>
      </c>
      <c r="Q157" s="12">
        <v>0.74719000000000002</v>
      </c>
      <c r="R157" s="12">
        <v>0.14865999999999999</v>
      </c>
      <c r="S157" s="12">
        <v>0.62994000000000006</v>
      </c>
      <c r="T157" s="12">
        <v>6.9120000000000001E-2</v>
      </c>
      <c r="U157" s="37">
        <v>0.48397000000000001</v>
      </c>
      <c r="V157" s="12">
        <v>0.17233000000000001</v>
      </c>
      <c r="Y157" s="20" t="s">
        <v>218</v>
      </c>
      <c r="Z157" s="20">
        <v>6</v>
      </c>
      <c r="AA157" s="20">
        <v>0.59016204881751455</v>
      </c>
      <c r="AB157" s="20">
        <v>9.8360341469585763E-2</v>
      </c>
      <c r="AC157" s="20">
        <v>11.066420367544053</v>
      </c>
      <c r="AD157" s="20">
        <v>3.3779243033151579E-10</v>
      </c>
      <c r="AE157"/>
      <c r="AF157"/>
    </row>
    <row r="158" spans="1:32" x14ac:dyDescent="0.45">
      <c r="A158" s="11" t="s">
        <v>174</v>
      </c>
      <c r="B158" s="17" t="s">
        <v>87</v>
      </c>
      <c r="C158" s="12">
        <v>157</v>
      </c>
      <c r="D158" s="12">
        <v>2.9049999999999998</v>
      </c>
      <c r="E158" s="12">
        <v>2.7320000000000002</v>
      </c>
      <c r="F158" s="12">
        <v>3.0779999999999998</v>
      </c>
      <c r="G158" s="12">
        <v>6.8309999999999996E-2</v>
      </c>
      <c r="H158" s="12">
        <v>0.23441999999999999</v>
      </c>
      <c r="I158" s="12">
        <v>0.15747</v>
      </c>
      <c r="J158" s="12">
        <v>4.3200000000000002E-2</v>
      </c>
      <c r="K158" s="12">
        <v>9.4189999999999996E-2</v>
      </c>
      <c r="L158" s="12">
        <v>0.2029</v>
      </c>
      <c r="M158" s="12">
        <v>2.1040399999999999</v>
      </c>
      <c r="O158" s="12">
        <v>2.9049999999999998</v>
      </c>
      <c r="P158" s="12">
        <v>2.1040399999999999</v>
      </c>
      <c r="Q158" s="12">
        <v>6.8309999999999996E-2</v>
      </c>
      <c r="R158" s="12">
        <v>0.23441999999999999</v>
      </c>
      <c r="S158" s="12">
        <v>0.15747</v>
      </c>
      <c r="T158" s="12">
        <v>4.3200000000000002E-2</v>
      </c>
      <c r="U158" s="36">
        <v>0.2029</v>
      </c>
      <c r="V158" s="12">
        <v>9.4189999999999996E-2</v>
      </c>
      <c r="Y158" s="20" t="s">
        <v>219</v>
      </c>
      <c r="Z158" s="20">
        <v>150</v>
      </c>
      <c r="AA158" s="20">
        <v>1.3332270716652885</v>
      </c>
      <c r="AB158" s="20">
        <v>8.888180477768591E-3</v>
      </c>
      <c r="AC158" s="20"/>
      <c r="AD158" s="20"/>
      <c r="AE158"/>
      <c r="AF158"/>
    </row>
    <row r="159" spans="1:32" ht="15.75" thickBot="1" x14ac:dyDescent="0.5">
      <c r="Y159" s="21" t="s">
        <v>220</v>
      </c>
      <c r="Z159" s="21">
        <v>156</v>
      </c>
      <c r="AA159" s="21">
        <v>1.9233891204828031</v>
      </c>
      <c r="AB159" s="21"/>
      <c r="AC159" s="21"/>
      <c r="AD159" s="21"/>
      <c r="AE159"/>
      <c r="AF159"/>
    </row>
    <row r="160" spans="1:32" ht="15.75" thickBot="1" x14ac:dyDescent="0.5">
      <c r="Y160"/>
      <c r="Z160"/>
      <c r="AA160"/>
      <c r="AB160"/>
      <c r="AC160"/>
      <c r="AD160"/>
      <c r="AE160"/>
      <c r="AF160"/>
    </row>
    <row r="161" spans="25:33" x14ac:dyDescent="0.45">
      <c r="Y161" s="22"/>
      <c r="Z161" s="22" t="s">
        <v>227</v>
      </c>
      <c r="AA161" s="22" t="s">
        <v>4</v>
      </c>
      <c r="AB161" s="22" t="s">
        <v>228</v>
      </c>
      <c r="AC161" s="22" t="s">
        <v>229</v>
      </c>
      <c r="AD161" s="22" t="s">
        <v>246</v>
      </c>
      <c r="AE161" s="22" t="s">
        <v>247</v>
      </c>
      <c r="AF161" s="22" t="s">
        <v>248</v>
      </c>
      <c r="AG161" s="22" t="s">
        <v>249</v>
      </c>
    </row>
    <row r="162" spans="25:33" x14ac:dyDescent="0.45">
      <c r="Y162" s="20" t="s">
        <v>221</v>
      </c>
      <c r="Z162" s="20">
        <v>-2.026794897919771E-2</v>
      </c>
      <c r="AA162" s="20">
        <v>4.1922899523632672E-2</v>
      </c>
      <c r="AB162" s="20">
        <v>-0.48345770949770095</v>
      </c>
      <c r="AC162" s="20">
        <v>0.62947574937623085</v>
      </c>
      <c r="AD162" s="20">
        <v>-0.10310362963458686</v>
      </c>
      <c r="AE162" s="20">
        <v>6.2567731676191451E-2</v>
      </c>
      <c r="AF162" s="20">
        <v>-0.10310362963458686</v>
      </c>
      <c r="AG162" s="20">
        <v>6.2567731676191451E-2</v>
      </c>
    </row>
    <row r="163" spans="25:33" x14ac:dyDescent="0.45">
      <c r="Y163" s="20" t="s">
        <v>206</v>
      </c>
      <c r="Z163" s="20">
        <v>-2.492343853987253E-3</v>
      </c>
      <c r="AA163" s="20">
        <v>1.4340638256808454E-2</v>
      </c>
      <c r="AB163" s="20">
        <v>-0.17379588058460171</v>
      </c>
      <c r="AC163" s="20">
        <v>0.86226020778781987</v>
      </c>
      <c r="AD163" s="20">
        <v>-3.0828087434075085E-2</v>
      </c>
      <c r="AE163" s="20">
        <v>2.5843399726100579E-2</v>
      </c>
      <c r="AF163" s="20">
        <v>-3.0828087434075085E-2</v>
      </c>
      <c r="AG163" s="20">
        <v>2.5843399726100579E-2</v>
      </c>
    </row>
    <row r="164" spans="25:33" x14ac:dyDescent="0.45">
      <c r="Y164" s="20" t="s">
        <v>207</v>
      </c>
      <c r="Z164" s="20">
        <v>8.7061416303042607E-2</v>
      </c>
      <c r="AA164" s="20">
        <v>3.768430293819728E-2</v>
      </c>
      <c r="AB164" s="20">
        <v>2.3102833146688266</v>
      </c>
      <c r="AC164" s="20">
        <v>2.2235771492802783E-2</v>
      </c>
      <c r="AD164" s="20">
        <v>1.260080123633546E-2</v>
      </c>
      <c r="AE164" s="20">
        <v>0.16152203136974974</v>
      </c>
      <c r="AF164" s="20">
        <v>1.260080123633546E-2</v>
      </c>
      <c r="AG164" s="20">
        <v>0.16152203136974974</v>
      </c>
    </row>
    <row r="165" spans="25:33" x14ac:dyDescent="0.45">
      <c r="Y165" s="20" t="s">
        <v>193</v>
      </c>
      <c r="Z165" s="20">
        <v>-6.5426420073365771E-2</v>
      </c>
      <c r="AA165" s="20">
        <v>4.0138888819363956E-2</v>
      </c>
      <c r="AB165" s="20">
        <v>-1.6300007797376421</v>
      </c>
      <c r="AC165" s="20">
        <v>0.10519946224082498</v>
      </c>
      <c r="AD165" s="20">
        <v>-0.14473706446781373</v>
      </c>
      <c r="AE165" s="20">
        <v>1.3884224321082189E-2</v>
      </c>
      <c r="AF165" s="20">
        <v>-0.14473706446781373</v>
      </c>
      <c r="AG165" s="20">
        <v>1.3884224321082189E-2</v>
      </c>
    </row>
    <row r="166" spans="25:33" x14ac:dyDescent="0.45">
      <c r="Y166" s="20" t="s">
        <v>208</v>
      </c>
      <c r="Z166" s="20">
        <v>-4.0963068823604946E-2</v>
      </c>
      <c r="AA166" s="20">
        <v>6.1519102897311488E-2</v>
      </c>
      <c r="AB166" s="20">
        <v>-0.66585933302670308</v>
      </c>
      <c r="AC166" s="20">
        <v>0.50652369853747303</v>
      </c>
      <c r="AD166" s="20">
        <v>-0.16251899219038041</v>
      </c>
      <c r="AE166" s="20">
        <v>8.05928545431705E-2</v>
      </c>
      <c r="AF166" s="20">
        <v>-0.16251899219038041</v>
      </c>
      <c r="AG166" s="20">
        <v>8.05928545431705E-2</v>
      </c>
    </row>
    <row r="167" spans="25:33" x14ac:dyDescent="0.45">
      <c r="Y167" s="20" t="s">
        <v>5</v>
      </c>
      <c r="Z167" s="20">
        <v>0.32055721713933111</v>
      </c>
      <c r="AA167" s="20">
        <v>6.3354974220870774E-2</v>
      </c>
      <c r="AB167" s="20">
        <v>5.05970085350822</v>
      </c>
      <c r="AC167" s="20">
        <v>1.2114932993037692E-6</v>
      </c>
      <c r="AD167" s="20">
        <v>0.19537378583749462</v>
      </c>
      <c r="AE167" s="20">
        <v>0.44574064844116756</v>
      </c>
      <c r="AF167" s="20">
        <v>0.19537378583749462</v>
      </c>
      <c r="AG167" s="20">
        <v>0.44574064844116756</v>
      </c>
    </row>
    <row r="168" spans="25:33" ht="15.75" thickBot="1" x14ac:dyDescent="0.5">
      <c r="Y168" s="21" t="s">
        <v>6</v>
      </c>
      <c r="Z168" s="21">
        <v>0.15036209704600628</v>
      </c>
      <c r="AA168" s="21">
        <v>6.3566696231162623E-2</v>
      </c>
      <c r="AB168" s="21">
        <v>2.3654225555345678</v>
      </c>
      <c r="AC168" s="21">
        <v>1.9288500842713607E-2</v>
      </c>
      <c r="AD168" s="21">
        <v>2.4760323095365994E-2</v>
      </c>
      <c r="AE168" s="21">
        <v>0.27596387099664654</v>
      </c>
      <c r="AF168" s="21">
        <v>2.4760323095365994E-2</v>
      </c>
      <c r="AG168" s="21">
        <v>0.27596387099664654</v>
      </c>
    </row>
    <row r="169" spans="25:33" x14ac:dyDescent="0.45">
      <c r="Y169"/>
      <c r="Z169"/>
      <c r="AA169"/>
      <c r="AB169"/>
      <c r="AC169"/>
      <c r="AD169"/>
      <c r="AE169"/>
      <c r="AF169"/>
    </row>
    <row r="170" spans="25:33" x14ac:dyDescent="0.45">
      <c r="Y170" t="s">
        <v>264</v>
      </c>
      <c r="Z170"/>
      <c r="AA170"/>
      <c r="AB170"/>
      <c r="AC170"/>
      <c r="AD170"/>
      <c r="AE170"/>
      <c r="AF170"/>
    </row>
    <row r="171" spans="25:33" ht="15.75" thickBot="1" x14ac:dyDescent="0.5">
      <c r="Y171"/>
      <c r="Z171"/>
      <c r="AA171"/>
      <c r="AB171"/>
      <c r="AC171"/>
      <c r="AD171"/>
      <c r="AE171"/>
      <c r="AF171"/>
    </row>
    <row r="172" spans="25:33" x14ac:dyDescent="0.45">
      <c r="Y172" s="45" t="s">
        <v>212</v>
      </c>
      <c r="Z172" s="45"/>
      <c r="AA172"/>
      <c r="AB172"/>
      <c r="AC172"/>
      <c r="AD172"/>
      <c r="AE172"/>
      <c r="AF172"/>
    </row>
    <row r="173" spans="25:33" x14ac:dyDescent="0.45">
      <c r="Y173" s="20" t="s">
        <v>213</v>
      </c>
      <c r="Z173" s="20">
        <v>0.24055298316323601</v>
      </c>
      <c r="AA173"/>
      <c r="AB173"/>
      <c r="AC173"/>
      <c r="AD173"/>
      <c r="AE173"/>
      <c r="AF173"/>
    </row>
    <row r="174" spans="25:33" x14ac:dyDescent="0.45">
      <c r="Y174" s="20" t="s">
        <v>214</v>
      </c>
      <c r="Z174" s="20">
        <v>5.7865737708732108E-2</v>
      </c>
      <c r="AA174"/>
      <c r="AB174"/>
      <c r="AC174"/>
      <c r="AD174"/>
      <c r="AE174"/>
      <c r="AF174"/>
    </row>
    <row r="175" spans="25:33" x14ac:dyDescent="0.45">
      <c r="Y175" s="20" t="s">
        <v>215</v>
      </c>
      <c r="Z175" s="20">
        <v>2.0180367217081389E-2</v>
      </c>
      <c r="AA175"/>
      <c r="AB175"/>
      <c r="AC175"/>
      <c r="AD175"/>
      <c r="AE175"/>
      <c r="AF175"/>
    </row>
    <row r="176" spans="25:33" x14ac:dyDescent="0.45">
      <c r="Y176" s="20" t="s">
        <v>4</v>
      </c>
      <c r="Z176" s="20">
        <v>0.53672101487259516</v>
      </c>
      <c r="AA176"/>
      <c r="AB176"/>
      <c r="AC176"/>
      <c r="AD176"/>
      <c r="AE176"/>
      <c r="AF176"/>
    </row>
    <row r="177" spans="25:33" ht="15.75" thickBot="1" x14ac:dyDescent="0.5">
      <c r="Y177" s="21" t="s">
        <v>216</v>
      </c>
      <c r="Z177" s="21">
        <v>157</v>
      </c>
      <c r="AA177"/>
      <c r="AB177"/>
      <c r="AC177"/>
      <c r="AD177"/>
      <c r="AE177"/>
      <c r="AF177"/>
    </row>
    <row r="178" spans="25:33" x14ac:dyDescent="0.45">
      <c r="Y178"/>
      <c r="Z178"/>
      <c r="AA178"/>
      <c r="AB178"/>
      <c r="AC178"/>
      <c r="AD178"/>
      <c r="AE178"/>
      <c r="AF178"/>
    </row>
    <row r="179" spans="25:33" ht="15.75" thickBot="1" x14ac:dyDescent="0.5">
      <c r="Y179" t="s">
        <v>217</v>
      </c>
      <c r="Z179"/>
      <c r="AA179"/>
      <c r="AB179"/>
      <c r="AC179"/>
      <c r="AD179"/>
      <c r="AE179"/>
      <c r="AF179"/>
    </row>
    <row r="180" spans="25:33" x14ac:dyDescent="0.45">
      <c r="Y180" s="22"/>
      <c r="Z180" s="22" t="s">
        <v>222</v>
      </c>
      <c r="AA180" s="22" t="s">
        <v>223</v>
      </c>
      <c r="AB180" s="22" t="s">
        <v>224</v>
      </c>
      <c r="AC180" s="22" t="s">
        <v>225</v>
      </c>
      <c r="AD180" s="22" t="s">
        <v>226</v>
      </c>
      <c r="AE180"/>
      <c r="AF180"/>
    </row>
    <row r="181" spans="25:33" x14ac:dyDescent="0.45">
      <c r="Y181" s="20" t="s">
        <v>218</v>
      </c>
      <c r="Z181" s="20">
        <v>6</v>
      </c>
      <c r="AA181" s="20">
        <v>2.6539770034624155</v>
      </c>
      <c r="AB181" s="20">
        <v>0.44232950057706927</v>
      </c>
      <c r="AC181" s="20">
        <v>1.5354960546706686</v>
      </c>
      <c r="AD181" s="20">
        <v>0.1702747175213222</v>
      </c>
      <c r="AE181"/>
      <c r="AF181"/>
    </row>
    <row r="182" spans="25:33" x14ac:dyDescent="0.45">
      <c r="Y182" s="20" t="s">
        <v>219</v>
      </c>
      <c r="Z182" s="20">
        <v>150</v>
      </c>
      <c r="AA182" s="20">
        <v>43.210417170880284</v>
      </c>
      <c r="AB182" s="20">
        <v>0.28806944780586857</v>
      </c>
      <c r="AC182" s="20"/>
      <c r="AD182" s="20"/>
      <c r="AE182"/>
      <c r="AF182"/>
    </row>
    <row r="183" spans="25:33" ht="15.75" thickBot="1" x14ac:dyDescent="0.5">
      <c r="Y183" s="21" t="s">
        <v>220</v>
      </c>
      <c r="Z183" s="21">
        <v>156</v>
      </c>
      <c r="AA183" s="21">
        <v>45.864394174342699</v>
      </c>
      <c r="AB183" s="21"/>
      <c r="AC183" s="21"/>
      <c r="AD183" s="21"/>
      <c r="AE183"/>
      <c r="AF183"/>
    </row>
    <row r="184" spans="25:33" ht="15.75" thickBot="1" x14ac:dyDescent="0.5">
      <c r="Y184"/>
      <c r="Z184"/>
      <c r="AA184"/>
      <c r="AB184"/>
      <c r="AC184"/>
      <c r="AD184"/>
      <c r="AE184"/>
      <c r="AF184"/>
    </row>
    <row r="185" spans="25:33" x14ac:dyDescent="0.45">
      <c r="Y185" s="22"/>
      <c r="Z185" s="22" t="s">
        <v>227</v>
      </c>
      <c r="AA185" s="22" t="s">
        <v>4</v>
      </c>
      <c r="AB185" s="22" t="s">
        <v>228</v>
      </c>
      <c r="AC185" s="22" t="s">
        <v>229</v>
      </c>
      <c r="AD185" s="22" t="s">
        <v>246</v>
      </c>
      <c r="AE185" s="22" t="s">
        <v>247</v>
      </c>
      <c r="AF185" s="22" t="s">
        <v>248</v>
      </c>
      <c r="AG185" s="22" t="s">
        <v>249</v>
      </c>
    </row>
    <row r="186" spans="25:33" x14ac:dyDescent="0.45">
      <c r="Y186" s="20" t="s">
        <v>221</v>
      </c>
      <c r="Z186" s="20">
        <v>2.1902726616188026</v>
      </c>
      <c r="AA186" s="20">
        <v>0.15833200506235162</v>
      </c>
      <c r="AB186" s="20">
        <v>13.833417070391212</v>
      </c>
      <c r="AC186" s="20">
        <v>1.4197369365077741E-28</v>
      </c>
      <c r="AD186" s="20">
        <v>1.8774236087645515</v>
      </c>
      <c r="AE186" s="20">
        <v>2.5031217144730538</v>
      </c>
      <c r="AF186" s="20">
        <v>1.8774236087645515</v>
      </c>
      <c r="AG186" s="20">
        <v>2.5031217144730538</v>
      </c>
    </row>
    <row r="187" spans="25:33" x14ac:dyDescent="0.45">
      <c r="Y187" s="20" t="s">
        <v>207</v>
      </c>
      <c r="Z187" s="20">
        <v>-0.27859272216229725</v>
      </c>
      <c r="AA187" s="20">
        <v>0.21713252242798736</v>
      </c>
      <c r="AB187" s="20">
        <v>-1.2830538652020373</v>
      </c>
      <c r="AC187" s="20">
        <v>0.20145208332621026</v>
      </c>
      <c r="AD187" s="20">
        <v>-0.70762603073878738</v>
      </c>
      <c r="AE187" s="20">
        <v>0.15044058641419283</v>
      </c>
      <c r="AF187" s="20">
        <v>-0.70762603073878738</v>
      </c>
      <c r="AG187" s="20">
        <v>0.15044058641419283</v>
      </c>
    </row>
    <row r="188" spans="25:33" x14ac:dyDescent="0.45">
      <c r="Y188" s="20" t="s">
        <v>193</v>
      </c>
      <c r="Z188" s="20">
        <v>0.22974215263526218</v>
      </c>
      <c r="AA188" s="20">
        <v>0.22976163160727042</v>
      </c>
      <c r="AB188" s="20">
        <v>0.99991522095368157</v>
      </c>
      <c r="AC188" s="20">
        <v>0.31896184792714921</v>
      </c>
      <c r="AD188" s="20">
        <v>-0.22424508009304869</v>
      </c>
      <c r="AE188" s="20">
        <v>0.68372938536357308</v>
      </c>
      <c r="AF188" s="20">
        <v>-0.22424508009304869</v>
      </c>
      <c r="AG188" s="20">
        <v>0.68372938536357308</v>
      </c>
    </row>
    <row r="189" spans="25:33" x14ac:dyDescent="0.45">
      <c r="Y189" s="20" t="s">
        <v>208</v>
      </c>
      <c r="Z189" s="20">
        <v>0.43657302870653403</v>
      </c>
      <c r="AA189" s="20">
        <v>0.34893022695327347</v>
      </c>
      <c r="AB189" s="20">
        <v>1.2511757222024709</v>
      </c>
      <c r="AC189" s="20">
        <v>0.21281825304625956</v>
      </c>
      <c r="AD189" s="20">
        <v>-0.2528800668414064</v>
      </c>
      <c r="AE189" s="20">
        <v>1.1260261242544745</v>
      </c>
      <c r="AF189" s="20">
        <v>-0.2528800668414064</v>
      </c>
      <c r="AG189" s="20">
        <v>1.1260261242544745</v>
      </c>
    </row>
    <row r="190" spans="25:33" x14ac:dyDescent="0.45">
      <c r="Y190" s="20" t="s">
        <v>5</v>
      </c>
      <c r="Z190" s="20">
        <v>0.51379354634844598</v>
      </c>
      <c r="AA190" s="20">
        <v>0.3879861894509713</v>
      </c>
      <c r="AB190" s="20">
        <v>1.3242573068786321</v>
      </c>
      <c r="AC190" s="20">
        <v>0.18743187440029796</v>
      </c>
      <c r="AD190" s="20">
        <v>-0.25283043370199398</v>
      </c>
      <c r="AE190" s="20">
        <v>1.280417526398886</v>
      </c>
      <c r="AF190" s="20">
        <v>-0.25283043370199398</v>
      </c>
      <c r="AG190" s="20">
        <v>1.280417526398886</v>
      </c>
    </row>
    <row r="191" spans="25:33" x14ac:dyDescent="0.45">
      <c r="Y191" s="20" t="s">
        <v>6</v>
      </c>
      <c r="Z191" s="20">
        <v>-0.8407243174503477</v>
      </c>
      <c r="AA191" s="20">
        <v>0.36212488989926089</v>
      </c>
      <c r="AB191" s="20">
        <v>-2.3216419000754902</v>
      </c>
      <c r="AC191" s="20">
        <v>2.1598165398342948E-2</v>
      </c>
      <c r="AD191" s="20">
        <v>-1.5562488178526488</v>
      </c>
      <c r="AE191" s="20">
        <v>-0.12519981704804661</v>
      </c>
      <c r="AF191" s="20">
        <v>-1.5562488178526488</v>
      </c>
      <c r="AG191" s="20">
        <v>-0.12519981704804661</v>
      </c>
    </row>
    <row r="192" spans="25:33" ht="15.75" thickBot="1" x14ac:dyDescent="0.5">
      <c r="Y192" s="21" t="s">
        <v>209</v>
      </c>
      <c r="Z192" s="21">
        <v>-8.0777850939938389E-2</v>
      </c>
      <c r="AA192" s="21">
        <v>0.4647857628628681</v>
      </c>
      <c r="AB192" s="21">
        <v>-0.17379588058460246</v>
      </c>
      <c r="AC192" s="21">
        <v>0.8622602077878192</v>
      </c>
      <c r="AD192" s="21">
        <v>-0.99915051750553163</v>
      </c>
      <c r="AE192" s="21">
        <v>0.83759481562565485</v>
      </c>
      <c r="AF192" s="21">
        <v>-0.99915051750553163</v>
      </c>
      <c r="AG192" s="21">
        <v>0.83759481562565485</v>
      </c>
    </row>
    <row r="193" spans="25:32" x14ac:dyDescent="0.45">
      <c r="Y193"/>
      <c r="Z193"/>
      <c r="AA193"/>
      <c r="AB193"/>
      <c r="AC193"/>
      <c r="AD193"/>
      <c r="AE193"/>
      <c r="AF193"/>
    </row>
    <row r="194" spans="25:32" x14ac:dyDescent="0.45">
      <c r="Y194"/>
      <c r="Z194"/>
      <c r="AA194"/>
      <c r="AB194"/>
      <c r="AC194"/>
      <c r="AD194"/>
      <c r="AE194"/>
      <c r="AF194"/>
    </row>
    <row r="195" spans="25:32" x14ac:dyDescent="0.45">
      <c r="Y195"/>
      <c r="Z195"/>
      <c r="AA195"/>
      <c r="AB195"/>
      <c r="AC195"/>
      <c r="AD195"/>
      <c r="AE195"/>
      <c r="AF195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0E7C2-740D-46E3-A288-68BFB8216CDD}">
  <dimension ref="A1:AK185"/>
  <sheetViews>
    <sheetView topLeftCell="A82" workbookViewId="0">
      <selection activeCell="A94" sqref="A94"/>
    </sheetView>
  </sheetViews>
  <sheetFormatPr defaultRowHeight="15.4" outlineLevelCol="2" x14ac:dyDescent="0.45"/>
  <cols>
    <col min="1" max="1" width="22.1328125" style="11" customWidth="1" outlineLevel="1"/>
    <col min="2" max="2" width="17.9296875" style="12" customWidth="1" outlineLevel="1"/>
    <col min="3" max="3" width="18.06640625" style="12" customWidth="1" outlineLevel="1"/>
    <col min="4" max="4" width="15.33203125" style="12" customWidth="1" outlineLevel="2"/>
    <col min="5" max="5" width="14.3984375" style="12" customWidth="1" outlineLevel="2"/>
    <col min="6" max="6" width="17.73046875" style="12" customWidth="1" outlineLevel="1"/>
    <col min="7" max="7" width="16.1328125" style="12" customWidth="1" outlineLevel="1"/>
    <col min="8" max="9" width="12.46484375" style="12" customWidth="1" outlineLevel="1"/>
    <col min="10" max="10" width="12.73046875" style="12" customWidth="1" outlineLevel="1"/>
    <col min="11" max="11" width="12.46484375" style="12" customWidth="1" outlineLevel="1"/>
    <col min="12" max="12" width="19.53125" style="12" customWidth="1" outlineLevel="1"/>
    <col min="13" max="13" width="9.06640625" style="12"/>
    <col min="14" max="14" width="14.796875" style="12" bestFit="1" customWidth="1"/>
    <col min="21" max="21" width="9.06640625" style="12"/>
    <col min="22" max="22" width="14.46484375" style="12" bestFit="1" customWidth="1"/>
    <col min="23" max="23" width="12.9296875" style="12" bestFit="1" customWidth="1"/>
    <col min="24" max="26" width="12.46484375" style="12" bestFit="1" customWidth="1"/>
    <col min="27" max="27" width="16.1328125" style="12" bestFit="1" customWidth="1"/>
    <col min="28" max="28" width="12.46484375" style="12" customWidth="1"/>
    <col min="29" max="29" width="16.1328125" style="12" bestFit="1" customWidth="1"/>
    <col min="30" max="16384" width="9.06640625" style="12"/>
  </cols>
  <sheetData>
    <row r="1" spans="1:36" ht="15.75" thickBot="1" x14ac:dyDescent="0.5">
      <c r="A1" s="11" t="s">
        <v>0</v>
      </c>
      <c r="B1" s="12" t="s">
        <v>184</v>
      </c>
      <c r="C1" s="12" t="s">
        <v>185</v>
      </c>
      <c r="D1" s="12" t="s">
        <v>186</v>
      </c>
      <c r="E1" s="12" t="s">
        <v>187</v>
      </c>
      <c r="F1" s="12" t="s">
        <v>203</v>
      </c>
      <c r="G1" s="12" t="s">
        <v>193</v>
      </c>
      <c r="H1" s="12" t="s">
        <v>204</v>
      </c>
      <c r="I1" s="12" t="s">
        <v>5</v>
      </c>
      <c r="J1" s="12" t="s">
        <v>6</v>
      </c>
      <c r="K1" s="12" t="s">
        <v>205</v>
      </c>
      <c r="L1" s="12" t="s">
        <v>188</v>
      </c>
      <c r="N1" s="12" t="s">
        <v>185</v>
      </c>
      <c r="U1" s="12" t="s">
        <v>206</v>
      </c>
      <c r="V1" s="12" t="s">
        <v>203</v>
      </c>
      <c r="W1" s="12" t="s">
        <v>193</v>
      </c>
      <c r="X1" s="12" t="s">
        <v>204</v>
      </c>
      <c r="Y1" s="12" t="s">
        <v>5</v>
      </c>
      <c r="Z1" s="35" t="s">
        <v>6</v>
      </c>
      <c r="AA1" s="12" t="s">
        <v>205</v>
      </c>
    </row>
    <row r="2" spans="1:36" x14ac:dyDescent="0.45">
      <c r="A2" s="11" t="s">
        <v>12</v>
      </c>
      <c r="B2" s="12">
        <v>1</v>
      </c>
      <c r="C2" s="12">
        <v>7.5370001792907697</v>
      </c>
      <c r="D2" s="12">
        <v>7.5944448205828703</v>
      </c>
      <c r="E2" s="12">
        <v>7.4795555379986798</v>
      </c>
      <c r="F2" s="12">
        <v>1.6164631843566899</v>
      </c>
      <c r="G2" s="12">
        <v>1.5335235595703101</v>
      </c>
      <c r="H2" s="12">
        <v>0.79666650295257602</v>
      </c>
      <c r="I2" s="12">
        <v>0.63542258739471402</v>
      </c>
      <c r="J2" s="12">
        <v>0.36201223731040999</v>
      </c>
      <c r="K2" s="12">
        <v>0.315963834524155</v>
      </c>
      <c r="L2" s="12">
        <v>2.27702665328979</v>
      </c>
      <c r="N2" s="12">
        <v>7.5370001792907697</v>
      </c>
      <c r="U2" s="12">
        <v>2.27702665328979</v>
      </c>
      <c r="V2" s="12">
        <v>1.6164631843566899</v>
      </c>
      <c r="W2" s="12">
        <v>1.5335235595703101</v>
      </c>
      <c r="X2" s="12">
        <v>0.79666650295257602</v>
      </c>
      <c r="Y2" s="12">
        <v>0.63542258739471402</v>
      </c>
      <c r="Z2" s="36">
        <v>0.36201223731040999</v>
      </c>
      <c r="AA2" s="12">
        <v>0.315963834524155</v>
      </c>
      <c r="AC2" s="14"/>
      <c r="AD2" s="14" t="s">
        <v>203</v>
      </c>
      <c r="AE2" s="14" t="s">
        <v>193</v>
      </c>
      <c r="AF2" s="14" t="s">
        <v>204</v>
      </c>
      <c r="AG2" s="14" t="s">
        <v>5</v>
      </c>
      <c r="AH2" s="14" t="s">
        <v>6</v>
      </c>
      <c r="AI2" s="14" t="s">
        <v>205</v>
      </c>
      <c r="AJ2" s="14" t="s">
        <v>206</v>
      </c>
    </row>
    <row r="3" spans="1:36" s="13" customFormat="1" x14ac:dyDescent="0.45">
      <c r="A3" s="11" t="s">
        <v>11</v>
      </c>
      <c r="B3" s="12">
        <v>2</v>
      </c>
      <c r="C3" s="12">
        <v>7.5219998359680202</v>
      </c>
      <c r="D3" s="12">
        <v>7.5817280648648699</v>
      </c>
      <c r="E3" s="12">
        <v>7.4622716070711599</v>
      </c>
      <c r="F3" s="12">
        <v>1.48238301277161</v>
      </c>
      <c r="G3" s="12">
        <v>1.5511215925216699</v>
      </c>
      <c r="H3" s="12">
        <v>0.79256552457809404</v>
      </c>
      <c r="I3" s="12">
        <v>0.62600672245025601</v>
      </c>
      <c r="J3" s="12">
        <v>0.35528048872947698</v>
      </c>
      <c r="K3" s="12">
        <v>0.40077006816864003</v>
      </c>
      <c r="L3" s="12">
        <v>2.3137073516845699</v>
      </c>
      <c r="M3" s="12"/>
      <c r="N3" s="12">
        <v>7.5219998359680202</v>
      </c>
      <c r="U3" s="12">
        <v>2.3137073516845699</v>
      </c>
      <c r="V3" s="12">
        <v>1.48238301277161</v>
      </c>
      <c r="W3" s="12">
        <v>1.5511215925216699</v>
      </c>
      <c r="X3" s="12">
        <v>0.79256552457809404</v>
      </c>
      <c r="Y3" s="12">
        <v>0.62600672245025601</v>
      </c>
      <c r="Z3" s="37">
        <v>0.35528048872947698</v>
      </c>
      <c r="AA3" s="12">
        <v>0.40077006816864003</v>
      </c>
      <c r="AB3" s="12"/>
      <c r="AC3" s="15" t="s">
        <v>203</v>
      </c>
      <c r="AD3" s="28">
        <v>1</v>
      </c>
      <c r="AE3" s="28"/>
      <c r="AF3" s="28"/>
      <c r="AG3" s="28"/>
      <c r="AH3" s="28"/>
      <c r="AI3" s="28"/>
      <c r="AJ3" s="28"/>
    </row>
    <row r="4" spans="1:36" s="13" customFormat="1" x14ac:dyDescent="0.45">
      <c r="A4" s="11" t="s">
        <v>10</v>
      </c>
      <c r="B4" s="12">
        <v>3</v>
      </c>
      <c r="C4" s="12">
        <v>7.5040001869201696</v>
      </c>
      <c r="D4" s="12">
        <v>7.62203047305346</v>
      </c>
      <c r="E4" s="12">
        <v>7.38596990078688</v>
      </c>
      <c r="F4" s="12">
        <v>1.4806330204010001</v>
      </c>
      <c r="G4" s="12">
        <v>1.6105740070343</v>
      </c>
      <c r="H4" s="12">
        <v>0.83355212211608898</v>
      </c>
      <c r="I4" s="12">
        <v>0.62716263532638505</v>
      </c>
      <c r="J4" s="12">
        <v>0.475540220737457</v>
      </c>
      <c r="K4" s="12">
        <v>0.15352655947208399</v>
      </c>
      <c r="L4" s="12">
        <v>2.32271528244019</v>
      </c>
      <c r="M4" s="12"/>
      <c r="N4" s="12">
        <v>7.5040001869201696</v>
      </c>
      <c r="U4" s="12">
        <v>2.32271528244019</v>
      </c>
      <c r="V4" s="12">
        <v>1.4806330204010001</v>
      </c>
      <c r="W4" s="12">
        <v>1.6105740070343</v>
      </c>
      <c r="X4" s="12">
        <v>0.83355212211608898</v>
      </c>
      <c r="Y4" s="12">
        <v>0.62716263532638505</v>
      </c>
      <c r="Z4" s="36">
        <v>0.475540220737457</v>
      </c>
      <c r="AA4" s="12">
        <v>0.15352655947208399</v>
      </c>
      <c r="AB4" s="12"/>
      <c r="AC4" s="15" t="s">
        <v>193</v>
      </c>
      <c r="AD4" s="28">
        <v>0.68829631172760941</v>
      </c>
      <c r="AE4" s="28">
        <v>1</v>
      </c>
      <c r="AF4" s="28"/>
      <c r="AG4" s="28"/>
      <c r="AH4" s="28"/>
      <c r="AI4" s="28"/>
      <c r="AJ4" s="28"/>
    </row>
    <row r="5" spans="1:36" s="13" customFormat="1" x14ac:dyDescent="0.45">
      <c r="A5" s="11" t="s">
        <v>8</v>
      </c>
      <c r="B5" s="12">
        <v>4</v>
      </c>
      <c r="C5" s="12">
        <v>7.4939999580383301</v>
      </c>
      <c r="D5" s="12">
        <v>7.5617724204063403</v>
      </c>
      <c r="E5" s="12">
        <v>7.4262274956703198</v>
      </c>
      <c r="F5" s="12">
        <v>1.56497955322266</v>
      </c>
      <c r="G5" s="12">
        <v>1.51691174507141</v>
      </c>
      <c r="H5" s="12">
        <v>0.85813128948211703</v>
      </c>
      <c r="I5" s="12">
        <v>0.62007057666778598</v>
      </c>
      <c r="J5" s="12">
        <v>0.29054927825927701</v>
      </c>
      <c r="K5" s="12">
        <v>0.367007285356522</v>
      </c>
      <c r="L5" s="12">
        <v>2.2767162322997998</v>
      </c>
      <c r="M5" s="12"/>
      <c r="N5" s="12">
        <v>7.4939999580383301</v>
      </c>
      <c r="U5" s="12">
        <v>2.2767162322997998</v>
      </c>
      <c r="V5" s="12">
        <v>1.56497955322266</v>
      </c>
      <c r="W5" s="12">
        <v>1.51691174507141</v>
      </c>
      <c r="X5" s="12">
        <v>0.85813128948211703</v>
      </c>
      <c r="Y5" s="12">
        <v>0.62007057666778598</v>
      </c>
      <c r="Z5" s="37">
        <v>0.29054927825927701</v>
      </c>
      <c r="AA5" s="12">
        <v>0.367007285356522</v>
      </c>
      <c r="AB5" s="12"/>
      <c r="AC5" s="15" t="s">
        <v>204</v>
      </c>
      <c r="AD5" s="42">
        <v>0.8430766397871039</v>
      </c>
      <c r="AE5" s="28">
        <v>0.61208006287101879</v>
      </c>
      <c r="AF5" s="28">
        <v>1</v>
      </c>
      <c r="AG5" s="28"/>
      <c r="AH5" s="28"/>
      <c r="AI5" s="28"/>
      <c r="AJ5" s="28"/>
    </row>
    <row r="6" spans="1:36" s="13" customFormat="1" x14ac:dyDescent="0.45">
      <c r="A6" s="11" t="s">
        <v>15</v>
      </c>
      <c r="B6" s="12">
        <v>5</v>
      </c>
      <c r="C6" s="12">
        <v>7.4689998626709002</v>
      </c>
      <c r="D6" s="12">
        <v>7.5275420758128204</v>
      </c>
      <c r="E6" s="12">
        <v>7.41045764952898</v>
      </c>
      <c r="F6" s="12">
        <v>1.4435719251632699</v>
      </c>
      <c r="G6" s="12">
        <v>1.5402467250823999</v>
      </c>
      <c r="H6" s="12">
        <v>0.80915766954421997</v>
      </c>
      <c r="I6" s="12">
        <v>0.61795085668563798</v>
      </c>
      <c r="J6" s="12">
        <v>0.24548277258873</v>
      </c>
      <c r="K6" s="12">
        <v>0.38261154294013999</v>
      </c>
      <c r="L6" s="12">
        <v>2.4301815032959002</v>
      </c>
      <c r="M6" s="12"/>
      <c r="N6" s="12">
        <v>7.4689998626709002</v>
      </c>
      <c r="U6" s="12">
        <v>2.4301815032959002</v>
      </c>
      <c r="V6" s="12">
        <v>1.4435719251632699</v>
      </c>
      <c r="W6" s="12">
        <v>1.5402467250823999</v>
      </c>
      <c r="X6" s="12">
        <v>0.80915766954421997</v>
      </c>
      <c r="Y6" s="12">
        <v>0.61795085668563798</v>
      </c>
      <c r="Z6" s="36">
        <v>0.24548277258873</v>
      </c>
      <c r="AA6" s="12">
        <v>0.38261154294013999</v>
      </c>
      <c r="AB6" s="12"/>
      <c r="AC6" s="15" t="s">
        <v>5</v>
      </c>
      <c r="AD6" s="28">
        <v>0.36987339179731998</v>
      </c>
      <c r="AE6" s="28">
        <v>0.42496575623500288</v>
      </c>
      <c r="AF6" s="28">
        <v>0.34982678855322558</v>
      </c>
      <c r="AG6" s="28">
        <v>1</v>
      </c>
      <c r="AH6" s="28"/>
      <c r="AI6" s="28"/>
      <c r="AJ6" s="28"/>
    </row>
    <row r="7" spans="1:36" s="13" customFormat="1" x14ac:dyDescent="0.45">
      <c r="A7" s="11" t="s">
        <v>16</v>
      </c>
      <c r="B7" s="12">
        <v>6</v>
      </c>
      <c r="C7" s="12">
        <v>7.3769998550415004</v>
      </c>
      <c r="D7" s="12">
        <v>7.4274258412420702</v>
      </c>
      <c r="E7" s="12">
        <v>7.3265738688409296</v>
      </c>
      <c r="F7" s="12">
        <v>1.50394463539124</v>
      </c>
      <c r="G7" s="12">
        <v>1.42893922328949</v>
      </c>
      <c r="H7" s="12">
        <v>0.81069612503051802</v>
      </c>
      <c r="I7" s="12">
        <v>0.58538448810577404</v>
      </c>
      <c r="J7" s="12">
        <v>0.47048982977867099</v>
      </c>
      <c r="K7" s="12">
        <v>0.28266182541847201</v>
      </c>
      <c r="L7" s="12">
        <v>2.2948040962219198</v>
      </c>
      <c r="M7" s="12"/>
      <c r="N7" s="12">
        <v>7.3769998550415004</v>
      </c>
      <c r="U7" s="12">
        <v>2.2948040962219198</v>
      </c>
      <c r="V7" s="12">
        <v>1.50394463539124</v>
      </c>
      <c r="W7" s="12">
        <v>1.42893922328949</v>
      </c>
      <c r="X7" s="12">
        <v>0.81069612503051802</v>
      </c>
      <c r="Y7" s="12">
        <v>0.58538448810577404</v>
      </c>
      <c r="Z7" s="37">
        <v>0.47048982977867099</v>
      </c>
      <c r="AA7" s="12">
        <v>0.28266182541847201</v>
      </c>
      <c r="AB7" s="12"/>
      <c r="AC7" s="15" t="s">
        <v>6</v>
      </c>
      <c r="AD7" s="28">
        <v>-1.901125149602317E-2</v>
      </c>
      <c r="AE7" s="28">
        <v>5.1692628260933383E-2</v>
      </c>
      <c r="AF7" s="28">
        <v>6.3191490881676693E-2</v>
      </c>
      <c r="AG7" s="28">
        <v>0.31608271119842701</v>
      </c>
      <c r="AH7" s="28">
        <v>1</v>
      </c>
      <c r="AI7" s="28"/>
      <c r="AJ7" s="28"/>
    </row>
    <row r="8" spans="1:36" s="13" customFormat="1" x14ac:dyDescent="0.45">
      <c r="A8" s="11" t="s">
        <v>13</v>
      </c>
      <c r="B8" s="12">
        <v>7</v>
      </c>
      <c r="C8" s="12">
        <v>7.31599998474121</v>
      </c>
      <c r="D8" s="12">
        <v>7.3844028353691096</v>
      </c>
      <c r="E8" s="12">
        <v>7.2475971341133096</v>
      </c>
      <c r="F8" s="12">
        <v>1.47920441627502</v>
      </c>
      <c r="G8" s="12">
        <v>1.4813489913940401</v>
      </c>
      <c r="H8" s="12">
        <v>0.83455765247345004</v>
      </c>
      <c r="I8" s="12">
        <v>0.61110091209411599</v>
      </c>
      <c r="J8" s="12">
        <v>0.43553972244262701</v>
      </c>
      <c r="K8" s="12">
        <v>0.287371516227722</v>
      </c>
      <c r="L8" s="12">
        <v>2.1872644424438499</v>
      </c>
      <c r="M8" s="12"/>
      <c r="N8" s="12">
        <v>7.31599998474121</v>
      </c>
      <c r="U8" s="12">
        <v>2.1872644424438499</v>
      </c>
      <c r="V8" s="12">
        <v>1.47920441627502</v>
      </c>
      <c r="W8" s="12">
        <v>1.4813489913940401</v>
      </c>
      <c r="X8" s="12">
        <v>0.83455765247345004</v>
      </c>
      <c r="Y8" s="12">
        <v>0.61110091209411599</v>
      </c>
      <c r="Z8" s="36">
        <v>0.43553972244262701</v>
      </c>
      <c r="AA8" s="12">
        <v>0.287371516227722</v>
      </c>
      <c r="AB8" s="12"/>
      <c r="AC8" s="15" t="s">
        <v>205</v>
      </c>
      <c r="AD8" s="28">
        <v>0.35094409956932454</v>
      </c>
      <c r="AE8" s="28">
        <v>0.2318413871656585</v>
      </c>
      <c r="AF8" s="28">
        <v>0.27975197530085028</v>
      </c>
      <c r="AG8" s="28">
        <v>0.4991827884989109</v>
      </c>
      <c r="AH8" s="28">
        <v>0.29415945258873039</v>
      </c>
      <c r="AI8" s="28">
        <v>1</v>
      </c>
      <c r="AJ8" s="28"/>
    </row>
    <row r="9" spans="1:36" s="13" customFormat="1" ht="15.75" thickBot="1" x14ac:dyDescent="0.5">
      <c r="A9" s="11" t="s">
        <v>18</v>
      </c>
      <c r="B9" s="12">
        <v>8</v>
      </c>
      <c r="C9" s="12">
        <v>7.3140001296997097</v>
      </c>
      <c r="D9" s="12">
        <v>7.3795104418694999</v>
      </c>
      <c r="E9" s="12">
        <v>7.2484898175299204</v>
      </c>
      <c r="F9" s="12">
        <v>1.40570604801178</v>
      </c>
      <c r="G9" s="12">
        <v>1.54819512367249</v>
      </c>
      <c r="H9" s="12">
        <v>0.81675970554351796</v>
      </c>
      <c r="I9" s="12">
        <v>0.61406213045120195</v>
      </c>
      <c r="J9" s="12">
        <v>0.50000512599945102</v>
      </c>
      <c r="K9" s="12">
        <v>0.382816702127457</v>
      </c>
      <c r="L9" s="12">
        <v>2.0464563369750999</v>
      </c>
      <c r="M9" s="12"/>
      <c r="N9" s="12">
        <v>7.3140001296997097</v>
      </c>
      <c r="U9" s="12">
        <v>2.0464563369750999</v>
      </c>
      <c r="V9" s="12">
        <v>1.40570604801178</v>
      </c>
      <c r="W9" s="12">
        <v>1.54819512367249</v>
      </c>
      <c r="X9" s="12">
        <v>0.81675970554351796</v>
      </c>
      <c r="Y9" s="12">
        <v>0.61406213045120195</v>
      </c>
      <c r="Z9" s="37">
        <v>0.50000512599945102</v>
      </c>
      <c r="AA9" s="12">
        <v>0.382816702127457</v>
      </c>
      <c r="AB9" s="12"/>
      <c r="AC9" s="16" t="s">
        <v>206</v>
      </c>
      <c r="AD9" s="29">
        <v>2.4226418990886952E-2</v>
      </c>
      <c r="AE9" s="29">
        <v>7.0505755667989445E-2</v>
      </c>
      <c r="AF9" s="29">
        <v>5.4963282289266911E-2</v>
      </c>
      <c r="AG9" s="29">
        <v>8.1925974051876627E-2</v>
      </c>
      <c r="AH9" s="29">
        <v>-0.1166267384702097</v>
      </c>
      <c r="AI9" s="29">
        <v>-2.2755062882931002E-2</v>
      </c>
      <c r="AJ9" s="29">
        <v>1</v>
      </c>
    </row>
    <row r="10" spans="1:36" x14ac:dyDescent="0.45">
      <c r="A10" s="11" t="s">
        <v>17</v>
      </c>
      <c r="B10" s="12">
        <v>9</v>
      </c>
      <c r="C10" s="12">
        <v>7.2839999198913601</v>
      </c>
      <c r="D10" s="12">
        <v>7.3440948773920498</v>
      </c>
      <c r="E10" s="12">
        <v>7.2239049623906597</v>
      </c>
      <c r="F10" s="12">
        <v>1.4943872690200799</v>
      </c>
      <c r="G10" s="12">
        <v>1.4781621694564799</v>
      </c>
      <c r="H10" s="12">
        <v>0.83087515830993697</v>
      </c>
      <c r="I10" s="12">
        <v>0.61292409896850597</v>
      </c>
      <c r="J10" s="12">
        <v>0.38539925217628501</v>
      </c>
      <c r="K10" s="12">
        <v>0.38439872860908503</v>
      </c>
      <c r="L10" s="12">
        <v>2.0975379943847701</v>
      </c>
      <c r="N10" s="12">
        <v>7.2839999198913601</v>
      </c>
      <c r="U10" s="12">
        <v>2.0975379943847701</v>
      </c>
      <c r="V10" s="12">
        <v>1.4943872690200799</v>
      </c>
      <c r="W10" s="12">
        <v>1.4781621694564799</v>
      </c>
      <c r="X10" s="12">
        <v>0.83087515830993697</v>
      </c>
      <c r="Y10" s="12">
        <v>0.61292409896850597</v>
      </c>
      <c r="Z10" s="36">
        <v>0.38539925217628501</v>
      </c>
      <c r="AA10" s="12">
        <v>0.38439872860908503</v>
      </c>
    </row>
    <row r="11" spans="1:36" x14ac:dyDescent="0.45">
      <c r="A11" s="11" t="s">
        <v>20</v>
      </c>
      <c r="B11" s="12">
        <v>10</v>
      </c>
      <c r="C11" s="12">
        <v>7.2839999198913601</v>
      </c>
      <c r="D11" s="12">
        <v>7.3566512249410199</v>
      </c>
      <c r="E11" s="12">
        <v>7.2113486148417003</v>
      </c>
      <c r="F11" s="12">
        <v>1.484414935112</v>
      </c>
      <c r="G11" s="12">
        <v>1.51004195213318</v>
      </c>
      <c r="H11" s="12">
        <v>0.84388679265975997</v>
      </c>
      <c r="I11" s="12">
        <v>0.60160738229751598</v>
      </c>
      <c r="J11" s="12">
        <v>0.47769924998283397</v>
      </c>
      <c r="K11" s="12">
        <v>0.30118373036384599</v>
      </c>
      <c r="L11" s="12">
        <v>2.0652108192443799</v>
      </c>
      <c r="N11" s="12">
        <v>7.2839999198913601</v>
      </c>
      <c r="U11" s="12">
        <v>2.0652108192443799</v>
      </c>
      <c r="V11" s="12">
        <v>1.484414935112</v>
      </c>
      <c r="W11" s="12">
        <v>1.51004195213318</v>
      </c>
      <c r="X11" s="12">
        <v>0.84388679265975997</v>
      </c>
      <c r="Y11" s="12">
        <v>0.60160738229751598</v>
      </c>
      <c r="Z11" s="37">
        <v>0.47769924998283397</v>
      </c>
      <c r="AA11" s="12">
        <v>0.30118373036384599</v>
      </c>
    </row>
    <row r="12" spans="1:36" ht="15.75" thickBot="1" x14ac:dyDescent="0.5">
      <c r="A12" s="11" t="s">
        <v>21</v>
      </c>
      <c r="B12" s="12">
        <v>11</v>
      </c>
      <c r="C12" s="12">
        <v>7.2129998207092303</v>
      </c>
      <c r="D12" s="12">
        <v>7.2798532564938103</v>
      </c>
      <c r="E12" s="12">
        <v>7.1461463849246503</v>
      </c>
      <c r="F12" s="12">
        <v>1.37538242340088</v>
      </c>
      <c r="G12" s="12">
        <v>1.3762899637222299</v>
      </c>
      <c r="H12" s="12">
        <v>0.83840399980545</v>
      </c>
      <c r="I12" s="12">
        <v>0.40598860383033802</v>
      </c>
      <c r="J12" s="12">
        <v>0.33008265495300299</v>
      </c>
      <c r="K12" s="12">
        <v>8.5242100059986101E-2</v>
      </c>
      <c r="L12" s="12">
        <v>2.80175733566284</v>
      </c>
      <c r="N12" s="12">
        <v>7.2129998207092303</v>
      </c>
      <c r="U12" s="12">
        <v>2.80175733566284</v>
      </c>
      <c r="V12" s="12">
        <v>1.37538242340088</v>
      </c>
      <c r="W12" s="12">
        <v>1.3762899637222299</v>
      </c>
      <c r="X12" s="12">
        <v>0.83840399980545</v>
      </c>
      <c r="Y12" s="12">
        <v>0.40598860383033802</v>
      </c>
      <c r="Z12" s="36">
        <v>0.33008265495300299</v>
      </c>
      <c r="AA12" s="12">
        <v>8.5242100059986101E-2</v>
      </c>
      <c r="AC12" s="59" t="s">
        <v>257</v>
      </c>
      <c r="AD12" s="60" t="s">
        <v>230</v>
      </c>
    </row>
    <row r="13" spans="1:36" x14ac:dyDescent="0.45">
      <c r="A13" s="11" t="s">
        <v>23</v>
      </c>
      <c r="B13" s="12">
        <v>12</v>
      </c>
      <c r="C13" s="12">
        <v>7.0789999961853001</v>
      </c>
      <c r="D13" s="12">
        <v>7.1681116662919502</v>
      </c>
      <c r="E13" s="12">
        <v>6.98988832607865</v>
      </c>
      <c r="F13" s="12">
        <v>1.1097062826156601</v>
      </c>
      <c r="G13" s="12">
        <v>1.41640365123749</v>
      </c>
      <c r="H13" s="12">
        <v>0.75950926542282104</v>
      </c>
      <c r="I13" s="12">
        <v>0.58013164997100797</v>
      </c>
      <c r="J13" s="12">
        <v>0.21461322903633101</v>
      </c>
      <c r="K13" s="12">
        <v>0.100106589496136</v>
      </c>
      <c r="L13" s="12">
        <v>2.8986392021179199</v>
      </c>
      <c r="N13" s="12">
        <v>7.0789999961853001</v>
      </c>
      <c r="U13" s="12">
        <v>2.8986392021179199</v>
      </c>
      <c r="V13" s="12">
        <v>1.1097062826156601</v>
      </c>
      <c r="W13" s="12">
        <v>1.41640365123749</v>
      </c>
      <c r="X13" s="12">
        <v>0.75950926542282104</v>
      </c>
      <c r="Y13" s="12">
        <v>0.58013164997100797</v>
      </c>
      <c r="Z13" s="37">
        <v>0.21461322903633101</v>
      </c>
      <c r="AA13" s="12">
        <v>0.100106589496136</v>
      </c>
      <c r="AC13" s="57" t="s">
        <v>192</v>
      </c>
      <c r="AD13" s="58">
        <f>1/(1-AD25)</f>
        <v>1.9002440753336292</v>
      </c>
    </row>
    <row r="14" spans="1:36" x14ac:dyDescent="0.45">
      <c r="A14" s="11" t="s">
        <v>25</v>
      </c>
      <c r="B14" s="12">
        <v>13</v>
      </c>
      <c r="C14" s="12">
        <v>7.0060000419616699</v>
      </c>
      <c r="D14" s="12">
        <v>7.0706698121130502</v>
      </c>
      <c r="E14" s="12">
        <v>6.9413302718102896</v>
      </c>
      <c r="F14" s="12">
        <v>1.4870972633361801</v>
      </c>
      <c r="G14" s="12">
        <v>1.4599449634552</v>
      </c>
      <c r="H14" s="12">
        <v>0.81532841920852706</v>
      </c>
      <c r="I14" s="12">
        <v>0.56776618957519498</v>
      </c>
      <c r="J14" s="12">
        <v>0.31647232174873402</v>
      </c>
      <c r="K14" s="12">
        <v>0.221060365438461</v>
      </c>
      <c r="L14" s="12">
        <v>2.1385064125061</v>
      </c>
      <c r="N14" s="12">
        <v>7.0060000419616699</v>
      </c>
      <c r="U14" s="12">
        <v>2.1385064125061</v>
      </c>
      <c r="V14" s="12">
        <v>1.4870972633361801</v>
      </c>
      <c r="W14" s="12">
        <v>1.4599449634552</v>
      </c>
      <c r="X14" s="12">
        <v>0.81532841920852706</v>
      </c>
      <c r="Y14" s="12">
        <v>0.56776618957519498</v>
      </c>
      <c r="Z14" s="36">
        <v>0.31647232174873402</v>
      </c>
      <c r="AA14" s="12">
        <v>0.221060365438461</v>
      </c>
      <c r="AC14" s="15" t="s">
        <v>193</v>
      </c>
      <c r="AD14" s="47">
        <f>1/(1-AD44)</f>
        <v>2.0821139244648665</v>
      </c>
    </row>
    <row r="15" spans="1:36" x14ac:dyDescent="0.45">
      <c r="A15" s="11" t="s">
        <v>27</v>
      </c>
      <c r="B15" s="12">
        <v>14</v>
      </c>
      <c r="C15" s="12">
        <v>6.9930000305175799</v>
      </c>
      <c r="D15" s="12">
        <v>7.0746567475795699</v>
      </c>
      <c r="E15" s="12">
        <v>6.9113433134555802</v>
      </c>
      <c r="F15" s="12">
        <v>1.54625928401947</v>
      </c>
      <c r="G15" s="12">
        <v>1.4199205636978101</v>
      </c>
      <c r="H15" s="12">
        <v>0.77428662776946999</v>
      </c>
      <c r="I15" s="12">
        <v>0.50574052333831798</v>
      </c>
      <c r="J15" s="12">
        <v>0.39257878065109297</v>
      </c>
      <c r="K15" s="12">
        <v>0.135638788342476</v>
      </c>
      <c r="L15" s="12">
        <v>2.2181134223938002</v>
      </c>
      <c r="N15" s="12">
        <v>6.9930000305175799</v>
      </c>
      <c r="U15" s="12">
        <v>2.2181134223938002</v>
      </c>
      <c r="V15" s="12">
        <v>1.54625928401947</v>
      </c>
      <c r="W15" s="12">
        <v>1.4199205636978101</v>
      </c>
      <c r="X15" s="12">
        <v>0.77428662776946999</v>
      </c>
      <c r="Y15" s="12">
        <v>0.50574052333831798</v>
      </c>
      <c r="Z15" s="37">
        <v>0.39257878065109297</v>
      </c>
      <c r="AA15" s="12">
        <v>0.135638788342476</v>
      </c>
      <c r="AC15" s="15" t="s">
        <v>204</v>
      </c>
      <c r="AD15" s="47">
        <f>1/(1-AD68)</f>
        <v>3.6019828753719487</v>
      </c>
    </row>
    <row r="16" spans="1:36" x14ac:dyDescent="0.45">
      <c r="A16" s="11" t="s">
        <v>30</v>
      </c>
      <c r="B16" s="12">
        <v>15</v>
      </c>
      <c r="C16" s="12">
        <v>6.9770002365112296</v>
      </c>
      <c r="D16" s="12">
        <v>7.04335166752338</v>
      </c>
      <c r="E16" s="12">
        <v>6.91064880549908</v>
      </c>
      <c r="F16" s="12">
        <v>1.53570663928986</v>
      </c>
      <c r="G16" s="12">
        <v>1.5582311153411901</v>
      </c>
      <c r="H16" s="12">
        <v>0.80978262424469005</v>
      </c>
      <c r="I16" s="12">
        <v>0.57311034202575695</v>
      </c>
      <c r="J16" s="12">
        <v>0.42785832285880998</v>
      </c>
      <c r="K16" s="12">
        <v>0.29838815331459001</v>
      </c>
      <c r="L16" s="12">
        <v>1.7738690376281701</v>
      </c>
      <c r="N16" s="12">
        <v>6.9770002365112296</v>
      </c>
      <c r="U16" s="12">
        <v>1.7738690376281701</v>
      </c>
      <c r="V16" s="12">
        <v>1.53570663928986</v>
      </c>
      <c r="W16" s="12">
        <v>1.5582311153411901</v>
      </c>
      <c r="X16" s="12">
        <v>0.80978262424469005</v>
      </c>
      <c r="Y16" s="12">
        <v>0.57311034202575695</v>
      </c>
      <c r="Z16" s="36">
        <v>0.42785832285880998</v>
      </c>
      <c r="AA16" s="12">
        <v>0.29838815331459001</v>
      </c>
      <c r="AC16" s="15" t="s">
        <v>5</v>
      </c>
      <c r="AD16" s="47">
        <f>1/(1-AD92)</f>
        <v>1.648614939158088</v>
      </c>
    </row>
    <row r="17" spans="1:37" x14ac:dyDescent="0.45">
      <c r="A17" s="11" t="s">
        <v>39</v>
      </c>
      <c r="B17" s="12">
        <v>16</v>
      </c>
      <c r="C17" s="12">
        <v>6.9510002136230504</v>
      </c>
      <c r="D17" s="12">
        <v>7.0053815692663202</v>
      </c>
      <c r="E17" s="12">
        <v>6.89661885797977</v>
      </c>
      <c r="F17" s="12">
        <v>1.4879233837127701</v>
      </c>
      <c r="G17" s="12">
        <v>1.4725203514099101</v>
      </c>
      <c r="H17" s="12">
        <v>0.79895073175430298</v>
      </c>
      <c r="I17" s="12">
        <v>0.56251138448715199</v>
      </c>
      <c r="J17" s="12">
        <v>0.33626917004585299</v>
      </c>
      <c r="K17" s="12">
        <v>0.276731938123703</v>
      </c>
      <c r="L17" s="12">
        <v>2.0157699584960902</v>
      </c>
      <c r="N17" s="12">
        <v>6.9510002136230504</v>
      </c>
      <c r="U17" s="12">
        <v>2.0157699584960902</v>
      </c>
      <c r="V17" s="12">
        <v>1.4879233837127701</v>
      </c>
      <c r="W17" s="12">
        <v>1.4725203514099101</v>
      </c>
      <c r="X17" s="12">
        <v>0.79895073175430298</v>
      </c>
      <c r="Y17" s="12">
        <v>0.56251138448715199</v>
      </c>
      <c r="Z17" s="37">
        <v>0.33626917004585299</v>
      </c>
      <c r="AA17" s="12">
        <v>0.276731938123703</v>
      </c>
      <c r="AC17" s="15" t="s">
        <v>6</v>
      </c>
      <c r="AD17" s="47">
        <f>1/(1-AD116)</f>
        <v>1.2438069803916452</v>
      </c>
    </row>
    <row r="18" spans="1:37" x14ac:dyDescent="0.45">
      <c r="A18" s="11" t="s">
        <v>31</v>
      </c>
      <c r="B18" s="12">
        <v>17</v>
      </c>
      <c r="C18" s="12">
        <v>6.8909997940063503</v>
      </c>
      <c r="D18" s="12">
        <v>6.9558207504451302</v>
      </c>
      <c r="E18" s="12">
        <v>6.8261788375675696</v>
      </c>
      <c r="F18" s="12">
        <v>1.4637807607650799</v>
      </c>
      <c r="G18" s="12">
        <v>1.46231269836426</v>
      </c>
      <c r="H18" s="12">
        <v>0.81809186935424805</v>
      </c>
      <c r="I18" s="12">
        <v>0.53977072238922097</v>
      </c>
      <c r="J18" s="12">
        <v>0.23150333762168901</v>
      </c>
      <c r="K18" s="12">
        <v>0.25134313106536899</v>
      </c>
      <c r="L18" s="12">
        <v>2.1242103576660201</v>
      </c>
      <c r="N18" s="12">
        <v>6.8909997940063503</v>
      </c>
      <c r="U18" s="12">
        <v>2.1242103576660201</v>
      </c>
      <c r="V18" s="12">
        <v>1.4637807607650799</v>
      </c>
      <c r="W18" s="12">
        <v>1.46231269836426</v>
      </c>
      <c r="X18" s="12">
        <v>0.81809186935424805</v>
      </c>
      <c r="Y18" s="12">
        <v>0.53977072238922097</v>
      </c>
      <c r="Z18" s="36">
        <v>0.23150333762168901</v>
      </c>
      <c r="AA18" s="12">
        <v>0.25134313106536899</v>
      </c>
      <c r="AC18" s="15" t="s">
        <v>205</v>
      </c>
      <c r="AD18" s="47">
        <f>1/(1-AD140)</f>
        <v>1.4960573908265864</v>
      </c>
    </row>
    <row r="19" spans="1:37" ht="15.75" thickBot="1" x14ac:dyDescent="0.5">
      <c r="A19" s="11" t="s">
        <v>29</v>
      </c>
      <c r="B19" s="12">
        <v>18</v>
      </c>
      <c r="C19" s="12">
        <v>6.8629999160766602</v>
      </c>
      <c r="D19" s="12">
        <v>6.9236860998719898</v>
      </c>
      <c r="E19" s="12">
        <v>6.8023137322813296</v>
      </c>
      <c r="F19" s="12">
        <v>1.74194359779358</v>
      </c>
      <c r="G19" s="12">
        <v>1.4575836658477801</v>
      </c>
      <c r="H19" s="12">
        <v>0.84508949518203702</v>
      </c>
      <c r="I19" s="12">
        <v>0.59662789106368996</v>
      </c>
      <c r="J19" s="12">
        <v>0.283180981874466</v>
      </c>
      <c r="K19" s="12">
        <v>0.31883442401885997</v>
      </c>
      <c r="L19" s="12">
        <v>1.61951208114624</v>
      </c>
      <c r="N19" s="12">
        <v>6.8629999160766602</v>
      </c>
      <c r="U19" s="12">
        <v>1.61951208114624</v>
      </c>
      <c r="V19" s="12">
        <v>1.74194359779358</v>
      </c>
      <c r="W19" s="12">
        <v>1.4575836658477801</v>
      </c>
      <c r="X19" s="12">
        <v>0.84508949518203702</v>
      </c>
      <c r="Y19" s="12">
        <v>0.59662789106368996</v>
      </c>
      <c r="Z19" s="37">
        <v>0.283180981874466</v>
      </c>
      <c r="AA19" s="12">
        <v>0.31883442401885997</v>
      </c>
      <c r="AC19" s="16" t="s">
        <v>206</v>
      </c>
      <c r="AD19" s="48">
        <f>1/(1-AD164)</f>
        <v>1.0415310013009029</v>
      </c>
    </row>
    <row r="20" spans="1:37" x14ac:dyDescent="0.45">
      <c r="A20" s="11" t="s">
        <v>33</v>
      </c>
      <c r="B20" s="12">
        <v>19</v>
      </c>
      <c r="C20" s="12">
        <v>6.7140002250671396</v>
      </c>
      <c r="D20" s="12">
        <v>6.7837917611002903</v>
      </c>
      <c r="E20" s="12">
        <v>6.6442086890339898</v>
      </c>
      <c r="F20" s="12">
        <v>1.44163393974304</v>
      </c>
      <c r="G20" s="12">
        <v>1.49646008014679</v>
      </c>
      <c r="H20" s="12">
        <v>0.80533593893051103</v>
      </c>
      <c r="I20" s="12">
        <v>0.50819003582000699</v>
      </c>
      <c r="J20" s="12">
        <v>0.492774158716202</v>
      </c>
      <c r="K20" s="12">
        <v>0.265428066253662</v>
      </c>
      <c r="L20" s="12">
        <v>1.7041435241699201</v>
      </c>
      <c r="N20" s="12">
        <v>6.7140002250671396</v>
      </c>
      <c r="U20" s="12">
        <v>1.7041435241699201</v>
      </c>
      <c r="V20" s="12">
        <v>1.44163393974304</v>
      </c>
      <c r="W20" s="12">
        <v>1.49646008014679</v>
      </c>
      <c r="X20" s="12">
        <v>0.80533593893051103</v>
      </c>
      <c r="Y20" s="12">
        <v>0.50819003582000699</v>
      </c>
      <c r="Z20" s="36">
        <v>0.492774158716202</v>
      </c>
      <c r="AA20" s="12">
        <v>0.265428066253662</v>
      </c>
    </row>
    <row r="21" spans="1:37" x14ac:dyDescent="0.45">
      <c r="A21" s="11" t="s">
        <v>40</v>
      </c>
      <c r="B21" s="12">
        <v>20</v>
      </c>
      <c r="C21" s="12">
        <v>6.65199995040894</v>
      </c>
      <c r="D21" s="12">
        <v>6.7392505601048498</v>
      </c>
      <c r="E21" s="12">
        <v>6.5647493407130204</v>
      </c>
      <c r="F21" s="12">
        <v>1.25278460979462</v>
      </c>
      <c r="G21" s="12">
        <v>1.28402495384216</v>
      </c>
      <c r="H21" s="12">
        <v>0.81947970390319802</v>
      </c>
      <c r="I21" s="12">
        <v>0.37689527869224498</v>
      </c>
      <c r="J21" s="12">
        <v>0.32666242122650102</v>
      </c>
      <c r="K21" s="12">
        <v>8.2287982106208801E-2</v>
      </c>
      <c r="L21" s="12">
        <v>2.5095858573913601</v>
      </c>
      <c r="N21" s="12">
        <v>6.65199995040894</v>
      </c>
      <c r="U21" s="12">
        <v>2.5095858573913601</v>
      </c>
      <c r="V21" s="12">
        <v>1.25278460979462</v>
      </c>
      <c r="W21" s="12">
        <v>1.28402495384216</v>
      </c>
      <c r="X21" s="12">
        <v>0.81947970390319802</v>
      </c>
      <c r="Y21" s="12">
        <v>0.37689527869224498</v>
      </c>
      <c r="Z21" s="37">
        <v>0.32666242122650102</v>
      </c>
      <c r="AA21" s="12">
        <v>8.2287982106208801E-2</v>
      </c>
      <c r="AC21" t="s">
        <v>258</v>
      </c>
      <c r="AD21"/>
      <c r="AE21"/>
      <c r="AF21"/>
      <c r="AG21"/>
      <c r="AH21"/>
      <c r="AI21"/>
      <c r="AJ21"/>
      <c r="AK21"/>
    </row>
    <row r="22" spans="1:37" ht="15.75" thickBot="1" x14ac:dyDescent="0.5">
      <c r="A22" s="11" t="s">
        <v>32</v>
      </c>
      <c r="B22" s="12">
        <v>21</v>
      </c>
      <c r="C22" s="12">
        <v>6.6479997634887704</v>
      </c>
      <c r="D22" s="12">
        <v>6.7220473037660096</v>
      </c>
      <c r="E22" s="12">
        <v>6.5739522232115304</v>
      </c>
      <c r="F22" s="12">
        <v>1.62634336948395</v>
      </c>
      <c r="G22" s="12">
        <v>1.2664102315902701</v>
      </c>
      <c r="H22" s="12">
        <v>0.726798236370087</v>
      </c>
      <c r="I22" s="12">
        <v>0.60834527015686002</v>
      </c>
      <c r="J22" s="12">
        <v>0.36094194650650002</v>
      </c>
      <c r="K22" s="12">
        <v>0.32448956370353699</v>
      </c>
      <c r="L22" s="12">
        <v>1.734703540802</v>
      </c>
      <c r="N22" s="12">
        <v>6.6479997634887704</v>
      </c>
      <c r="U22" s="12">
        <v>1.734703540802</v>
      </c>
      <c r="V22" s="12">
        <v>1.62634336948395</v>
      </c>
      <c r="W22" s="12">
        <v>1.2664102315902701</v>
      </c>
      <c r="X22" s="12">
        <v>0.726798236370087</v>
      </c>
      <c r="Y22" s="12">
        <v>0.60834527015686002</v>
      </c>
      <c r="Z22" s="36">
        <v>0.36094194650650002</v>
      </c>
      <c r="AA22" s="12">
        <v>0.32448956370353699</v>
      </c>
      <c r="AC22"/>
      <c r="AD22"/>
      <c r="AE22"/>
      <c r="AF22"/>
      <c r="AG22"/>
      <c r="AH22"/>
      <c r="AI22"/>
      <c r="AJ22"/>
      <c r="AK22"/>
    </row>
    <row r="23" spans="1:37" x14ac:dyDescent="0.45">
      <c r="A23" s="11" t="s">
        <v>28</v>
      </c>
      <c r="B23" s="12">
        <v>22</v>
      </c>
      <c r="C23" s="12">
        <v>6.6350002288818404</v>
      </c>
      <c r="D23" s="12">
        <v>6.7254695016145698</v>
      </c>
      <c r="E23" s="12">
        <v>6.5445309561491003</v>
      </c>
      <c r="F23" s="12">
        <v>1.1073532104492201</v>
      </c>
      <c r="G23" s="12">
        <v>1.4313060045242301</v>
      </c>
      <c r="H23" s="12">
        <v>0.61655235290527299</v>
      </c>
      <c r="I23" s="12">
        <v>0.43745374679565402</v>
      </c>
      <c r="J23" s="12">
        <v>0.16234989464283001</v>
      </c>
      <c r="K23" s="12">
        <v>0.111092761158943</v>
      </c>
      <c r="L23" s="12">
        <v>2.7692670822143599</v>
      </c>
      <c r="N23" s="12">
        <v>6.6350002288818404</v>
      </c>
      <c r="U23" s="12">
        <v>2.7692670822143599</v>
      </c>
      <c r="V23" s="12">
        <v>1.1073532104492201</v>
      </c>
      <c r="W23" s="12">
        <v>1.4313060045242301</v>
      </c>
      <c r="X23" s="12">
        <v>0.61655235290527299</v>
      </c>
      <c r="Y23" s="12">
        <v>0.43745374679565402</v>
      </c>
      <c r="Z23" s="37">
        <v>0.16234989464283001</v>
      </c>
      <c r="AA23" s="12">
        <v>0.111092761158943</v>
      </c>
      <c r="AC23" s="45" t="s">
        <v>212</v>
      </c>
      <c r="AD23" s="45"/>
      <c r="AE23"/>
      <c r="AF23"/>
      <c r="AG23"/>
      <c r="AH23"/>
      <c r="AI23"/>
      <c r="AJ23"/>
      <c r="AK23"/>
    </row>
    <row r="24" spans="1:37" x14ac:dyDescent="0.45">
      <c r="A24" s="11" t="s">
        <v>44</v>
      </c>
      <c r="B24" s="12">
        <v>23</v>
      </c>
      <c r="C24" s="12">
        <v>6.6090002059936497</v>
      </c>
      <c r="D24" s="12">
        <v>6.6838624626398104</v>
      </c>
      <c r="E24" s="12">
        <v>6.5341379493474996</v>
      </c>
      <c r="F24" s="12">
        <v>1.35268235206604</v>
      </c>
      <c r="G24" s="12">
        <v>1.4338852167129501</v>
      </c>
      <c r="H24" s="12">
        <v>0.75444400310516402</v>
      </c>
      <c r="I24" s="12">
        <v>0.49094617366790799</v>
      </c>
      <c r="J24" s="12">
        <v>8.8106758892536205E-2</v>
      </c>
      <c r="K24" s="12">
        <v>3.6872927099466303E-2</v>
      </c>
      <c r="L24" s="12">
        <v>2.4518618583679199</v>
      </c>
      <c r="N24" s="12">
        <v>6.6090002059936497</v>
      </c>
      <c r="U24" s="12">
        <v>2.4518618583679199</v>
      </c>
      <c r="V24" s="12">
        <v>1.35268235206604</v>
      </c>
      <c r="W24" s="12">
        <v>1.4338852167129501</v>
      </c>
      <c r="X24" s="12">
        <v>0.75444400310516402</v>
      </c>
      <c r="Y24" s="12">
        <v>0.49094617366790799</v>
      </c>
      <c r="Z24" s="36">
        <v>8.8106758892536205E-2</v>
      </c>
      <c r="AA24" s="12">
        <v>3.6872927099466303E-2</v>
      </c>
      <c r="AC24" s="20" t="s">
        <v>213</v>
      </c>
      <c r="AD24" s="20">
        <v>0.68829631172760941</v>
      </c>
      <c r="AE24"/>
      <c r="AF24"/>
      <c r="AG24"/>
      <c r="AH24"/>
      <c r="AI24"/>
      <c r="AJ24"/>
      <c r="AK24"/>
    </row>
    <row r="25" spans="1:37" x14ac:dyDescent="0.45">
      <c r="A25" s="11" t="s">
        <v>43</v>
      </c>
      <c r="B25" s="12">
        <v>24</v>
      </c>
      <c r="C25" s="12">
        <v>6.59899997711182</v>
      </c>
      <c r="D25" s="12">
        <v>6.6900850860774499</v>
      </c>
      <c r="E25" s="12">
        <v>6.5079148681461803</v>
      </c>
      <c r="F25" s="12">
        <v>1.1852954626083401</v>
      </c>
      <c r="G25" s="12">
        <v>1.44045114517212</v>
      </c>
      <c r="H25" s="12">
        <v>0.69513708353042603</v>
      </c>
      <c r="I25" s="12">
        <v>0.494519203901291</v>
      </c>
      <c r="J25" s="12">
        <v>0.109457060694695</v>
      </c>
      <c r="K25" s="12">
        <v>5.9739887714386E-2</v>
      </c>
      <c r="L25" s="12">
        <v>2.6140053272247301</v>
      </c>
      <c r="N25" s="12">
        <v>6.59899997711182</v>
      </c>
      <c r="U25" s="12">
        <v>2.6140053272247301</v>
      </c>
      <c r="V25" s="12">
        <v>1.1852954626083401</v>
      </c>
      <c r="W25" s="12">
        <v>1.44045114517212</v>
      </c>
      <c r="X25" s="12">
        <v>0.69513708353042603</v>
      </c>
      <c r="Y25" s="12">
        <v>0.494519203901291</v>
      </c>
      <c r="Z25" s="37">
        <v>0.109457060694695</v>
      </c>
      <c r="AA25" s="12">
        <v>5.9739887714386E-2</v>
      </c>
      <c r="AC25" s="20" t="s">
        <v>214</v>
      </c>
      <c r="AD25" s="20">
        <v>0.4737518127378304</v>
      </c>
      <c r="AE25"/>
      <c r="AF25"/>
      <c r="AG25"/>
      <c r="AH25"/>
      <c r="AI25"/>
      <c r="AJ25"/>
      <c r="AK25"/>
    </row>
    <row r="26" spans="1:37" x14ac:dyDescent="0.45">
      <c r="A26" s="11" t="s">
        <v>26</v>
      </c>
      <c r="B26" s="12">
        <v>25</v>
      </c>
      <c r="C26" s="12">
        <v>6.5780000686645499</v>
      </c>
      <c r="D26" s="12">
        <v>6.67114890769124</v>
      </c>
      <c r="E26" s="12">
        <v>6.4848512296378598</v>
      </c>
      <c r="F26" s="12">
        <v>1.1531838178634599</v>
      </c>
      <c r="G26" s="12">
        <v>1.2108621597289999</v>
      </c>
      <c r="H26" s="12">
        <v>0.70997899770736705</v>
      </c>
      <c r="I26" s="12">
        <v>0.41273000836372398</v>
      </c>
      <c r="J26" s="12">
        <v>0.120990432798862</v>
      </c>
      <c r="K26" s="12">
        <v>0.13277411460876501</v>
      </c>
      <c r="L26" s="12">
        <v>2.8371548652648899</v>
      </c>
      <c r="N26" s="12">
        <v>6.5780000686645499</v>
      </c>
      <c r="U26" s="12">
        <v>2.8371548652648899</v>
      </c>
      <c r="V26" s="12">
        <v>1.1531838178634599</v>
      </c>
      <c r="W26" s="12">
        <v>1.2108621597289999</v>
      </c>
      <c r="X26" s="12">
        <v>0.70997899770736705</v>
      </c>
      <c r="Y26" s="12">
        <v>0.41273000836372398</v>
      </c>
      <c r="Z26" s="36">
        <v>0.120990432798862</v>
      </c>
      <c r="AA26" s="12">
        <v>0.13277411460876501</v>
      </c>
      <c r="AC26" s="20" t="s">
        <v>215</v>
      </c>
      <c r="AD26" s="20">
        <v>0.47031228210212994</v>
      </c>
      <c r="AE26"/>
      <c r="AF26"/>
      <c r="AG26"/>
      <c r="AH26"/>
      <c r="AI26"/>
      <c r="AJ26"/>
      <c r="AK26"/>
    </row>
    <row r="27" spans="1:37" x14ac:dyDescent="0.45">
      <c r="A27" s="11" t="s">
        <v>36</v>
      </c>
      <c r="B27" s="12">
        <v>26</v>
      </c>
      <c r="C27" s="12">
        <v>6.57200002670288</v>
      </c>
      <c r="D27" s="12">
        <v>6.6367230691015697</v>
      </c>
      <c r="E27" s="12">
        <v>6.5072769843041902</v>
      </c>
      <c r="F27" s="12">
        <v>1.69227766990662</v>
      </c>
      <c r="G27" s="12">
        <v>1.35381436347961</v>
      </c>
      <c r="H27" s="12">
        <v>0.94949239492416404</v>
      </c>
      <c r="I27" s="12">
        <v>0.54984056949615501</v>
      </c>
      <c r="J27" s="12">
        <v>0.34596598148345897</v>
      </c>
      <c r="K27" s="12">
        <v>0.46430778503418002</v>
      </c>
      <c r="L27" s="12">
        <v>1.2163619995117201</v>
      </c>
      <c r="N27" s="12">
        <v>6.57200002670288</v>
      </c>
      <c r="U27" s="12">
        <v>1.2163619995117201</v>
      </c>
      <c r="V27" s="12">
        <v>1.69227766990662</v>
      </c>
      <c r="W27" s="12">
        <v>1.35381436347961</v>
      </c>
      <c r="X27" s="12">
        <v>0.94949239492416404</v>
      </c>
      <c r="Y27" s="12">
        <v>0.54984056949615501</v>
      </c>
      <c r="Z27" s="37">
        <v>0.34596598148345897</v>
      </c>
      <c r="AA27" s="12">
        <v>0.46430778503418002</v>
      </c>
      <c r="AC27" s="20" t="s">
        <v>4</v>
      </c>
      <c r="AD27" s="20">
        <v>0.30625145320849106</v>
      </c>
      <c r="AE27"/>
      <c r="AF27"/>
      <c r="AG27"/>
      <c r="AH27"/>
      <c r="AI27"/>
      <c r="AJ27"/>
      <c r="AK27"/>
    </row>
    <row r="28" spans="1:37" ht="15.75" thickBot="1" x14ac:dyDescent="0.5">
      <c r="A28" s="11" t="s">
        <v>51</v>
      </c>
      <c r="B28" s="12">
        <v>27</v>
      </c>
      <c r="C28" s="12">
        <v>6.52699995040894</v>
      </c>
      <c r="D28" s="12">
        <v>6.59839677289128</v>
      </c>
      <c r="E28" s="12">
        <v>6.4556031279265902</v>
      </c>
      <c r="F28" s="12">
        <v>1.3432798385620099</v>
      </c>
      <c r="G28" s="12">
        <v>1.4884116649627701</v>
      </c>
      <c r="H28" s="12">
        <v>0.82194423675537098</v>
      </c>
      <c r="I28" s="12">
        <v>0.58876705169677701</v>
      </c>
      <c r="J28" s="12">
        <v>0.57473057508468595</v>
      </c>
      <c r="K28" s="12">
        <v>0.15306606888771099</v>
      </c>
      <c r="L28" s="12">
        <v>1.55686283111572</v>
      </c>
      <c r="N28" s="12">
        <v>6.52699995040894</v>
      </c>
      <c r="U28" s="12">
        <v>1.55686283111572</v>
      </c>
      <c r="V28" s="12">
        <v>1.3432798385620099</v>
      </c>
      <c r="W28" s="12">
        <v>1.4884116649627701</v>
      </c>
      <c r="X28" s="12">
        <v>0.82194423675537098</v>
      </c>
      <c r="Y28" s="12">
        <v>0.58876705169677701</v>
      </c>
      <c r="Z28" s="36">
        <v>0.57473057508468595</v>
      </c>
      <c r="AA28" s="12">
        <v>0.15306606888771099</v>
      </c>
      <c r="AC28" s="21" t="s">
        <v>216</v>
      </c>
      <c r="AD28" s="21">
        <v>155</v>
      </c>
      <c r="AE28"/>
      <c r="AF28"/>
      <c r="AG28"/>
      <c r="AH28"/>
      <c r="AI28"/>
      <c r="AJ28"/>
      <c r="AK28"/>
    </row>
    <row r="29" spans="1:37" x14ac:dyDescent="0.45">
      <c r="A29" s="11" t="s">
        <v>46</v>
      </c>
      <c r="B29" s="12">
        <v>28</v>
      </c>
      <c r="C29" s="12">
        <v>6.4539999961853001</v>
      </c>
      <c r="D29" s="12">
        <v>6.5459062176942799</v>
      </c>
      <c r="E29" s="12">
        <v>6.3620937746763202</v>
      </c>
      <c r="F29" s="12">
        <v>1.2175596952438399</v>
      </c>
      <c r="G29" s="12">
        <v>1.4122278690338099</v>
      </c>
      <c r="H29" s="12">
        <v>0.71921682357788097</v>
      </c>
      <c r="I29" s="12">
        <v>0.57939225435257002</v>
      </c>
      <c r="J29" s="12">
        <v>0.17509692907333399</v>
      </c>
      <c r="K29" s="12">
        <v>0.178061872720718</v>
      </c>
      <c r="L29" s="12">
        <v>2.1724095344543501</v>
      </c>
      <c r="N29" s="12">
        <v>6.4539999961853001</v>
      </c>
      <c r="U29" s="12">
        <v>2.1724095344543501</v>
      </c>
      <c r="V29" s="12">
        <v>1.2175596952438399</v>
      </c>
      <c r="W29" s="12">
        <v>1.4122278690338099</v>
      </c>
      <c r="X29" s="12">
        <v>0.71921682357788097</v>
      </c>
      <c r="Y29" s="12">
        <v>0.57939225435257002</v>
      </c>
      <c r="Z29" s="37">
        <v>0.17509692907333399</v>
      </c>
      <c r="AA29" s="12">
        <v>0.178061872720718</v>
      </c>
      <c r="AC29"/>
      <c r="AD29"/>
      <c r="AE29"/>
      <c r="AF29"/>
      <c r="AG29"/>
      <c r="AH29"/>
      <c r="AI29"/>
      <c r="AJ29"/>
      <c r="AK29"/>
    </row>
    <row r="30" spans="1:37" ht="15.75" thickBot="1" x14ac:dyDescent="0.5">
      <c r="A30" s="11" t="s">
        <v>58</v>
      </c>
      <c r="B30" s="12">
        <v>29</v>
      </c>
      <c r="C30" s="12">
        <v>6.4539999961853001</v>
      </c>
      <c r="D30" s="12">
        <v>6.5668739727139496</v>
      </c>
      <c r="E30" s="12">
        <v>6.3411260196566603</v>
      </c>
      <c r="F30" s="12">
        <v>0.87200194597244296</v>
      </c>
      <c r="G30" s="12">
        <v>1.2555851936340301</v>
      </c>
      <c r="H30" s="12">
        <v>0.54023998975753795</v>
      </c>
      <c r="I30" s="12">
        <v>0.53131061792373702</v>
      </c>
      <c r="J30" s="12">
        <v>0.28348839282989502</v>
      </c>
      <c r="K30" s="12">
        <v>7.72232785820961E-2</v>
      </c>
      <c r="L30" s="12">
        <v>2.8938910961151101</v>
      </c>
      <c r="N30" s="12">
        <v>6.4539999961853001</v>
      </c>
      <c r="U30" s="12">
        <v>2.8938910961151101</v>
      </c>
      <c r="V30" s="12">
        <v>0.87200194597244296</v>
      </c>
      <c r="W30" s="12">
        <v>1.2555851936340301</v>
      </c>
      <c r="X30" s="12">
        <v>0.54023998975753795</v>
      </c>
      <c r="Y30" s="12">
        <v>0.53131061792373702</v>
      </c>
      <c r="Z30" s="36">
        <v>0.28348839282989502</v>
      </c>
      <c r="AA30" s="12">
        <v>7.72232785820961E-2</v>
      </c>
      <c r="AC30" t="s">
        <v>217</v>
      </c>
      <c r="AD30"/>
      <c r="AE30"/>
      <c r="AF30"/>
      <c r="AG30"/>
      <c r="AH30"/>
      <c r="AI30"/>
      <c r="AJ30"/>
      <c r="AK30"/>
    </row>
    <row r="31" spans="1:37" x14ac:dyDescent="0.45">
      <c r="A31" s="11" t="s">
        <v>38</v>
      </c>
      <c r="B31" s="12">
        <v>30</v>
      </c>
      <c r="C31" s="12">
        <v>6.4520001411437997</v>
      </c>
      <c r="D31" s="12">
        <v>6.5571307161450401</v>
      </c>
      <c r="E31" s="12">
        <v>6.3468695661425603</v>
      </c>
      <c r="F31" s="12">
        <v>1.23374843597412</v>
      </c>
      <c r="G31" s="12">
        <v>1.3731925487518299</v>
      </c>
      <c r="H31" s="12">
        <v>0.70615613460540805</v>
      </c>
      <c r="I31" s="12">
        <v>0.55002683401107799</v>
      </c>
      <c r="J31" s="12">
        <v>0.21055693924426999</v>
      </c>
      <c r="K31" s="12">
        <v>7.0983923971652998E-2</v>
      </c>
      <c r="L31" s="12">
        <v>2.30719995498657</v>
      </c>
      <c r="N31" s="12">
        <v>6.4520001411437997</v>
      </c>
      <c r="U31" s="12">
        <v>2.30719995498657</v>
      </c>
      <c r="V31" s="12">
        <v>1.23374843597412</v>
      </c>
      <c r="W31" s="12">
        <v>1.3731925487518299</v>
      </c>
      <c r="X31" s="12">
        <v>0.70615613460540805</v>
      </c>
      <c r="Y31" s="12">
        <v>0.55002683401107799</v>
      </c>
      <c r="Z31" s="37">
        <v>0.21055693924426999</v>
      </c>
      <c r="AA31" s="12">
        <v>7.0983923971652998E-2</v>
      </c>
      <c r="AC31" s="22"/>
      <c r="AD31" s="22" t="s">
        <v>222</v>
      </c>
      <c r="AE31" s="22" t="s">
        <v>223</v>
      </c>
      <c r="AF31" s="22" t="s">
        <v>224</v>
      </c>
      <c r="AG31" s="22" t="s">
        <v>225</v>
      </c>
      <c r="AH31" s="22" t="s">
        <v>226</v>
      </c>
      <c r="AI31"/>
      <c r="AJ31"/>
      <c r="AK31"/>
    </row>
    <row r="32" spans="1:37" x14ac:dyDescent="0.45">
      <c r="A32" s="11" t="s">
        <v>42</v>
      </c>
      <c r="B32" s="12">
        <v>31</v>
      </c>
      <c r="C32" s="12">
        <v>6.4419999122619602</v>
      </c>
      <c r="D32" s="12">
        <v>6.5157678024470798</v>
      </c>
      <c r="E32" s="12">
        <v>6.3682320220768496</v>
      </c>
      <c r="F32" s="12">
        <v>1.4309234619140601</v>
      </c>
      <c r="G32" s="12">
        <v>1.3877768516540501</v>
      </c>
      <c r="H32" s="12">
        <v>0.844465851783752</v>
      </c>
      <c r="I32" s="12">
        <v>0.47022211551666299</v>
      </c>
      <c r="J32" s="12">
        <v>0.12976230680942499</v>
      </c>
      <c r="K32" s="12">
        <v>0.17250242829322801</v>
      </c>
      <c r="L32" s="12">
        <v>2.0059547424316402</v>
      </c>
      <c r="N32" s="12">
        <v>6.4419999122619602</v>
      </c>
      <c r="U32" s="12">
        <v>2.0059547424316402</v>
      </c>
      <c r="V32" s="12">
        <v>1.4309234619140601</v>
      </c>
      <c r="W32" s="12">
        <v>1.3877768516540501</v>
      </c>
      <c r="X32" s="12">
        <v>0.844465851783752</v>
      </c>
      <c r="Y32" s="12">
        <v>0.47022211551666299</v>
      </c>
      <c r="Z32" s="36">
        <v>0.12976230680942499</v>
      </c>
      <c r="AA32" s="12">
        <v>0.17250242829322801</v>
      </c>
      <c r="AC32" s="20" t="s">
        <v>218</v>
      </c>
      <c r="AD32" s="20">
        <v>1</v>
      </c>
      <c r="AE32" s="20">
        <v>12.91837891949886</v>
      </c>
      <c r="AF32" s="20">
        <v>12.91837891949886</v>
      </c>
      <c r="AG32" s="20">
        <v>137.73734352604527</v>
      </c>
      <c r="AH32" s="20">
        <v>4.3564415612806436E-23</v>
      </c>
      <c r="AI32"/>
      <c r="AJ32"/>
      <c r="AK32"/>
    </row>
    <row r="33" spans="1:37" x14ac:dyDescent="0.45">
      <c r="A33" s="11" t="s">
        <v>48</v>
      </c>
      <c r="B33" s="12">
        <v>32</v>
      </c>
      <c r="C33" s="12">
        <v>6.4239997863769496</v>
      </c>
      <c r="D33" s="12">
        <v>6.5091168557107402</v>
      </c>
      <c r="E33" s="12">
        <v>6.3388827170431599</v>
      </c>
      <c r="F33" s="12">
        <v>1.12786877155304</v>
      </c>
      <c r="G33" s="12">
        <v>1.42579245567322</v>
      </c>
      <c r="H33" s="12">
        <v>0.647239029407501</v>
      </c>
      <c r="I33" s="12">
        <v>0.58020073175430298</v>
      </c>
      <c r="J33" s="12">
        <v>0.57212311029434204</v>
      </c>
      <c r="K33" s="12">
        <v>3.16127352416515E-2</v>
      </c>
      <c r="L33" s="12">
        <v>2.0395083427429199</v>
      </c>
      <c r="N33" s="12">
        <v>6.4239997863769496</v>
      </c>
      <c r="U33" s="12">
        <v>2.0395083427429199</v>
      </c>
      <c r="V33" s="12">
        <v>1.12786877155304</v>
      </c>
      <c r="W33" s="12">
        <v>1.42579245567322</v>
      </c>
      <c r="X33" s="12">
        <v>0.647239029407501</v>
      </c>
      <c r="Y33" s="12">
        <v>0.58020073175430298</v>
      </c>
      <c r="Z33" s="37">
        <v>0.57212311029434204</v>
      </c>
      <c r="AA33" s="12">
        <v>3.16127352416515E-2</v>
      </c>
      <c r="AC33" s="20" t="s">
        <v>219</v>
      </c>
      <c r="AD33" s="20">
        <v>153</v>
      </c>
      <c r="AE33" s="20">
        <v>14.349862746623828</v>
      </c>
      <c r="AF33" s="20">
        <v>9.3789952592312598E-2</v>
      </c>
      <c r="AG33" s="20"/>
      <c r="AH33" s="20"/>
      <c r="AI33"/>
      <c r="AJ33"/>
      <c r="AK33"/>
    </row>
    <row r="34" spans="1:37" ht="15.75" thickBot="1" x14ac:dyDescent="0.5">
      <c r="A34" s="11" t="s">
        <v>52</v>
      </c>
      <c r="B34" s="12">
        <v>33</v>
      </c>
      <c r="C34" s="12">
        <v>6.4219999313354501</v>
      </c>
      <c r="D34" s="12">
        <v>6.4945960219204402</v>
      </c>
      <c r="E34" s="12">
        <v>6.34940384075046</v>
      </c>
      <c r="F34" s="12">
        <v>1.43362653255463</v>
      </c>
      <c r="G34" s="12">
        <v>1.38456535339355</v>
      </c>
      <c r="H34" s="12">
        <v>0.793984234333038</v>
      </c>
      <c r="I34" s="12">
        <v>0.36146658658981301</v>
      </c>
      <c r="J34" s="12">
        <v>0.258360475301743</v>
      </c>
      <c r="K34" s="12">
        <v>6.3829235732555403E-2</v>
      </c>
      <c r="L34" s="12">
        <v>2.1266074180603001</v>
      </c>
      <c r="N34" s="12">
        <v>6.4219999313354501</v>
      </c>
      <c r="U34" s="12">
        <v>2.1266074180603001</v>
      </c>
      <c r="V34" s="12">
        <v>1.43362653255463</v>
      </c>
      <c r="W34" s="12">
        <v>1.38456535339355</v>
      </c>
      <c r="X34" s="12">
        <v>0.793984234333038</v>
      </c>
      <c r="Y34" s="12">
        <v>0.36146658658981301</v>
      </c>
      <c r="Z34" s="36">
        <v>0.258360475301743</v>
      </c>
      <c r="AA34" s="12">
        <v>6.3829235732555403E-2</v>
      </c>
      <c r="AC34" s="21" t="s">
        <v>220</v>
      </c>
      <c r="AD34" s="21">
        <v>154</v>
      </c>
      <c r="AE34" s="21">
        <v>27.268241666122687</v>
      </c>
      <c r="AF34" s="21"/>
      <c r="AG34" s="21"/>
      <c r="AH34" s="21"/>
      <c r="AI34"/>
      <c r="AJ34"/>
      <c r="AK34"/>
    </row>
    <row r="35" spans="1:37" ht="15.75" thickBot="1" x14ac:dyDescent="0.5">
      <c r="A35" s="11" t="s">
        <v>50</v>
      </c>
      <c r="B35" s="12">
        <v>34</v>
      </c>
      <c r="C35" s="12">
        <v>6.4029998779296902</v>
      </c>
      <c r="D35" s="12">
        <v>6.4710548453032999</v>
      </c>
      <c r="E35" s="12">
        <v>6.3349449105560804</v>
      </c>
      <c r="F35" s="12">
        <v>1.3843978643417401</v>
      </c>
      <c r="G35" s="12">
        <v>1.5320909023284901</v>
      </c>
      <c r="H35" s="12">
        <v>0.88896059989929199</v>
      </c>
      <c r="I35" s="12">
        <v>0.40878123044967701</v>
      </c>
      <c r="J35" s="12">
        <v>0.190133571624756</v>
      </c>
      <c r="K35" s="12">
        <v>7.0914097130298601E-2</v>
      </c>
      <c r="L35" s="12">
        <v>1.92775774002075</v>
      </c>
      <c r="N35" s="12">
        <v>6.4029998779296902</v>
      </c>
      <c r="U35" s="12">
        <v>1.92775774002075</v>
      </c>
      <c r="V35" s="12">
        <v>1.3843978643417401</v>
      </c>
      <c r="W35" s="12">
        <v>1.5320909023284901</v>
      </c>
      <c r="X35" s="12">
        <v>0.88896059989929199</v>
      </c>
      <c r="Y35" s="12">
        <v>0.40878123044967701</v>
      </c>
      <c r="Z35" s="37">
        <v>0.190133571624756</v>
      </c>
      <c r="AA35" s="12">
        <v>7.0914097130298601E-2</v>
      </c>
      <c r="AC35"/>
      <c r="AD35"/>
      <c r="AE35"/>
      <c r="AF35"/>
      <c r="AG35"/>
      <c r="AH35"/>
      <c r="AI35"/>
      <c r="AJ35"/>
      <c r="AK35"/>
    </row>
    <row r="36" spans="1:37" x14ac:dyDescent="0.45">
      <c r="A36" s="11" t="s">
        <v>41</v>
      </c>
      <c r="B36" s="12">
        <v>35</v>
      </c>
      <c r="C36" s="12">
        <v>6.375</v>
      </c>
      <c r="D36" s="12">
        <v>6.5684768143296202</v>
      </c>
      <c r="E36" s="12">
        <v>6.1815231856703798</v>
      </c>
      <c r="F36" s="12">
        <v>1.87076568603516</v>
      </c>
      <c r="G36" s="12">
        <v>1.27429687976837</v>
      </c>
      <c r="H36" s="12">
        <v>0.71009808778762795</v>
      </c>
      <c r="I36" s="12">
        <v>0.60413098335266102</v>
      </c>
      <c r="J36" s="12">
        <v>0.33047387003898598</v>
      </c>
      <c r="K36" s="12">
        <v>0.439299255609512</v>
      </c>
      <c r="L36" s="12">
        <v>1.1454644203186</v>
      </c>
      <c r="N36" s="12">
        <v>6.375</v>
      </c>
      <c r="U36" s="12">
        <v>1.1454644203186</v>
      </c>
      <c r="V36" s="12">
        <v>1.87076568603516</v>
      </c>
      <c r="W36" s="12">
        <v>1.27429687976837</v>
      </c>
      <c r="X36" s="12">
        <v>0.71009808778762795</v>
      </c>
      <c r="Y36" s="12">
        <v>0.60413098335266102</v>
      </c>
      <c r="Z36" s="36">
        <v>0.33047387003898598</v>
      </c>
      <c r="AA36" s="12">
        <v>0.439299255609512</v>
      </c>
      <c r="AC36" s="22"/>
      <c r="AD36" s="22" t="s">
        <v>227</v>
      </c>
      <c r="AE36" s="22" t="s">
        <v>4</v>
      </c>
      <c r="AF36" s="22" t="s">
        <v>228</v>
      </c>
      <c r="AG36" s="22" t="s">
        <v>229</v>
      </c>
      <c r="AH36" s="22" t="s">
        <v>246</v>
      </c>
      <c r="AI36" s="22" t="s">
        <v>247</v>
      </c>
      <c r="AJ36" s="22" t="s">
        <v>248</v>
      </c>
      <c r="AK36" s="22" t="s">
        <v>249</v>
      </c>
    </row>
    <row r="37" spans="1:37" x14ac:dyDescent="0.45">
      <c r="A37" s="11" t="s">
        <v>47</v>
      </c>
      <c r="B37" s="12">
        <v>36</v>
      </c>
      <c r="C37" s="12">
        <v>6.3569998741149902</v>
      </c>
      <c r="D37" s="12">
        <v>6.45202005416155</v>
      </c>
      <c r="E37" s="12">
        <v>6.2619796940684296</v>
      </c>
      <c r="F37" s="12">
        <v>1.07062232494354</v>
      </c>
      <c r="G37" s="12">
        <v>1.4021829366684</v>
      </c>
      <c r="H37" s="12">
        <v>0.59502792358398404</v>
      </c>
      <c r="I37" s="12">
        <v>0.47748741507530201</v>
      </c>
      <c r="J37" s="12">
        <v>0.149014472961426</v>
      </c>
      <c r="K37" s="12">
        <v>4.6668741852045101E-2</v>
      </c>
      <c r="L37" s="12">
        <v>2.6160681247711199</v>
      </c>
      <c r="N37" s="12">
        <v>6.3569998741149902</v>
      </c>
      <c r="U37" s="12">
        <v>2.6160681247711199</v>
      </c>
      <c r="V37" s="12">
        <v>1.07062232494354</v>
      </c>
      <c r="W37" s="12">
        <v>1.4021829366684</v>
      </c>
      <c r="X37" s="12">
        <v>0.59502792358398404</v>
      </c>
      <c r="Y37" s="12">
        <v>0.47748741507530201</v>
      </c>
      <c r="Z37" s="37">
        <v>0.149014472961426</v>
      </c>
      <c r="AA37" s="12">
        <v>4.6668741852045101E-2</v>
      </c>
      <c r="AC37" s="20" t="s">
        <v>221</v>
      </c>
      <c r="AD37" s="20">
        <v>-0.21397652636685605</v>
      </c>
      <c r="AE37" s="20">
        <v>0.1050573474678872</v>
      </c>
      <c r="AF37" s="20">
        <v>-2.0367592702858035</v>
      </c>
      <c r="AG37" s="20">
        <v>4.3398252574480767E-2</v>
      </c>
      <c r="AH37" s="20">
        <v>-0.42152680454455499</v>
      </c>
      <c r="AI37" s="20">
        <v>-6.4262481891571022E-3</v>
      </c>
      <c r="AJ37" s="20">
        <v>-0.42152680454455499</v>
      </c>
      <c r="AK37" s="20">
        <v>-6.4262481891571022E-3</v>
      </c>
    </row>
    <row r="38" spans="1:37" ht="15.75" thickBot="1" x14ac:dyDescent="0.5">
      <c r="A38" s="11" t="s">
        <v>49</v>
      </c>
      <c r="B38" s="12">
        <v>37</v>
      </c>
      <c r="C38" s="12">
        <v>6.3439998626709002</v>
      </c>
      <c r="D38" s="12">
        <v>6.4441666120290799</v>
      </c>
      <c r="E38" s="12">
        <v>6.2438331133127196</v>
      </c>
      <c r="F38" s="12">
        <v>1.53062355518341</v>
      </c>
      <c r="G38" s="12">
        <v>1.28667759895325</v>
      </c>
      <c r="H38" s="12">
        <v>0.59014832973480202</v>
      </c>
      <c r="I38" s="12">
        <v>0.44975057244300798</v>
      </c>
      <c r="J38" s="12">
        <v>0.14761601388454401</v>
      </c>
      <c r="K38" s="12">
        <v>0.27343225479125999</v>
      </c>
      <c r="L38" s="12">
        <v>2.0654296875</v>
      </c>
      <c r="N38" s="12">
        <v>6.3439998626709002</v>
      </c>
      <c r="U38" s="12">
        <v>2.0654296875</v>
      </c>
      <c r="V38" s="12">
        <v>1.53062355518341</v>
      </c>
      <c r="W38" s="12">
        <v>1.28667759895325</v>
      </c>
      <c r="X38" s="12">
        <v>0.59014832973480202</v>
      </c>
      <c r="Y38" s="12">
        <v>0.44975057244300798</v>
      </c>
      <c r="Z38" s="36">
        <v>0.14761601388454401</v>
      </c>
      <c r="AA38" s="12">
        <v>0.27343225479125999</v>
      </c>
      <c r="AC38" s="21" t="s">
        <v>193</v>
      </c>
      <c r="AD38" s="21">
        <v>1.0082403872451551</v>
      </c>
      <c r="AE38" s="21">
        <v>8.5908915914390774E-2</v>
      </c>
      <c r="AF38" s="21">
        <v>11.736155398001742</v>
      </c>
      <c r="AG38" s="21">
        <v>4.3564415612804561E-23</v>
      </c>
      <c r="AH38" s="21">
        <v>0.83851956499208458</v>
      </c>
      <c r="AI38" s="21">
        <v>1.1779612094982257</v>
      </c>
      <c r="AJ38" s="21">
        <v>0.83851956499208458</v>
      </c>
      <c r="AK38" s="21">
        <v>1.1779612094982257</v>
      </c>
    </row>
    <row r="39" spans="1:37" x14ac:dyDescent="0.45">
      <c r="A39" s="11" t="s">
        <v>56</v>
      </c>
      <c r="B39" s="12">
        <v>38</v>
      </c>
      <c r="C39" s="12">
        <v>6.1680002212524396</v>
      </c>
      <c r="D39" s="12">
        <v>6.3815338906645804</v>
      </c>
      <c r="E39" s="12">
        <v>5.9544665518403104</v>
      </c>
      <c r="F39" s="12">
        <v>1.36135590076447</v>
      </c>
      <c r="G39" s="12">
        <v>1.3802285194396999</v>
      </c>
      <c r="H39" s="12">
        <v>0.51998329162597701</v>
      </c>
      <c r="I39" s="12">
        <v>0.51863074302673295</v>
      </c>
      <c r="J39" s="12">
        <v>0.325296461582184</v>
      </c>
      <c r="K39" s="12">
        <v>8.9648161083459906E-3</v>
      </c>
      <c r="L39" s="12">
        <v>2.0532474517822301</v>
      </c>
      <c r="N39" s="12">
        <v>6.1680002212524396</v>
      </c>
      <c r="U39" s="12">
        <v>2.0532474517822301</v>
      </c>
      <c r="V39" s="12">
        <v>1.36135590076447</v>
      </c>
      <c r="W39" s="12">
        <v>1.3802285194396999</v>
      </c>
      <c r="X39" s="12">
        <v>0.51998329162597701</v>
      </c>
      <c r="Y39" s="12">
        <v>0.51863074302673295</v>
      </c>
      <c r="Z39" s="37">
        <v>0.325296461582184</v>
      </c>
      <c r="AA39" s="12">
        <v>8.9648161083459906E-3</v>
      </c>
      <c r="AC39"/>
      <c r="AD39"/>
      <c r="AE39"/>
      <c r="AF39"/>
      <c r="AG39"/>
      <c r="AH39"/>
      <c r="AI39"/>
      <c r="AJ39"/>
      <c r="AK39"/>
    </row>
    <row r="40" spans="1:37" x14ac:dyDescent="0.45">
      <c r="A40" s="11" t="s">
        <v>54</v>
      </c>
      <c r="B40" s="12">
        <v>39</v>
      </c>
      <c r="C40" s="12">
        <v>6.1050000190734899</v>
      </c>
      <c r="D40" s="12">
        <v>6.1919569888710999</v>
      </c>
      <c r="E40" s="12">
        <v>6.0180430492758799</v>
      </c>
      <c r="F40" s="12">
        <v>1.63295245170593</v>
      </c>
      <c r="G40" s="12">
        <v>1.25969874858856</v>
      </c>
      <c r="H40" s="12">
        <v>0.63210570812225297</v>
      </c>
      <c r="I40" s="12">
        <v>0.49633759260177601</v>
      </c>
      <c r="J40" s="12">
        <v>0.22828979790210699</v>
      </c>
      <c r="K40" s="12">
        <v>0.21515955030918099</v>
      </c>
      <c r="L40" s="12">
        <v>1.64042520523071</v>
      </c>
      <c r="N40" s="12">
        <v>6.1050000190734899</v>
      </c>
      <c r="U40" s="12">
        <v>1.64042520523071</v>
      </c>
      <c r="V40" s="12">
        <v>1.63295245170593</v>
      </c>
      <c r="W40" s="12">
        <v>1.25969874858856</v>
      </c>
      <c r="X40" s="12">
        <v>0.63210570812225297</v>
      </c>
      <c r="Y40" s="12">
        <v>0.49633759260177601</v>
      </c>
      <c r="Z40" s="36">
        <v>0.22828979790210699</v>
      </c>
      <c r="AA40" s="12">
        <v>0.21515955030918099</v>
      </c>
      <c r="AC40" t="s">
        <v>259</v>
      </c>
      <c r="AD40"/>
      <c r="AE40"/>
      <c r="AF40"/>
      <c r="AG40"/>
      <c r="AH40"/>
      <c r="AI40"/>
      <c r="AJ40"/>
      <c r="AK40"/>
    </row>
    <row r="41" spans="1:37" ht="15.75" thickBot="1" x14ac:dyDescent="0.5">
      <c r="A41" s="11" t="s">
        <v>60</v>
      </c>
      <c r="B41" s="12">
        <v>40</v>
      </c>
      <c r="C41" s="12">
        <v>6.09800004959106</v>
      </c>
      <c r="D41" s="12">
        <v>6.1773484121262996</v>
      </c>
      <c r="E41" s="12">
        <v>6.0186516870558302</v>
      </c>
      <c r="F41" s="12">
        <v>1.3253935575485201</v>
      </c>
      <c r="G41" s="12">
        <v>1.50505924224854</v>
      </c>
      <c r="H41" s="12">
        <v>0.71273291110992398</v>
      </c>
      <c r="I41" s="12">
        <v>0.29581746459007302</v>
      </c>
      <c r="J41" s="12">
        <v>0.13654448091983801</v>
      </c>
      <c r="K41" s="12">
        <v>2.4210851639509201E-2</v>
      </c>
      <c r="L41" s="12">
        <v>2.0977766513824498</v>
      </c>
      <c r="N41" s="12">
        <v>6.09800004959106</v>
      </c>
      <c r="U41" s="12">
        <v>2.0977766513824498</v>
      </c>
      <c r="V41" s="12">
        <v>1.3253935575485201</v>
      </c>
      <c r="W41" s="12">
        <v>1.50505924224854</v>
      </c>
      <c r="X41" s="12">
        <v>0.71273291110992398</v>
      </c>
      <c r="Y41" s="12">
        <v>0.29581746459007302</v>
      </c>
      <c r="Z41" s="37">
        <v>0.13654448091983801</v>
      </c>
      <c r="AA41" s="12">
        <v>2.4210851639509201E-2</v>
      </c>
      <c r="AC41"/>
      <c r="AD41"/>
      <c r="AE41"/>
      <c r="AF41"/>
      <c r="AG41"/>
      <c r="AH41"/>
      <c r="AI41"/>
      <c r="AJ41"/>
      <c r="AK41"/>
    </row>
    <row r="42" spans="1:37" x14ac:dyDescent="0.45">
      <c r="A42" s="11" t="s">
        <v>64</v>
      </c>
      <c r="B42" s="12">
        <v>41</v>
      </c>
      <c r="C42" s="12">
        <v>6.0869998931884801</v>
      </c>
      <c r="D42" s="12">
        <v>6.1789890678226902</v>
      </c>
      <c r="E42" s="12">
        <v>5.9950107185542603</v>
      </c>
      <c r="F42" s="12">
        <v>1.4884122610092201</v>
      </c>
      <c r="G42" s="12">
        <v>1.3231104612350499</v>
      </c>
      <c r="H42" s="12">
        <v>0.65313303470611594</v>
      </c>
      <c r="I42" s="12">
        <v>0.53674691915512096</v>
      </c>
      <c r="J42" s="12">
        <v>0.172668486833572</v>
      </c>
      <c r="K42" s="12">
        <v>0.25704216957092302</v>
      </c>
      <c r="L42" s="12">
        <v>1.65614938735962</v>
      </c>
      <c r="N42" s="12">
        <v>6.0869998931884801</v>
      </c>
      <c r="U42" s="12">
        <v>1.65614938735962</v>
      </c>
      <c r="V42" s="12">
        <v>1.4884122610092201</v>
      </c>
      <c r="W42" s="12">
        <v>1.3231104612350499</v>
      </c>
      <c r="X42" s="12">
        <v>0.65313303470611594</v>
      </c>
      <c r="Y42" s="12">
        <v>0.53674691915512096</v>
      </c>
      <c r="Z42" s="36">
        <v>0.172668486833572</v>
      </c>
      <c r="AA42" s="12">
        <v>0.25704216957092302</v>
      </c>
      <c r="AC42" s="45" t="s">
        <v>212</v>
      </c>
      <c r="AD42" s="45"/>
      <c r="AE42"/>
      <c r="AF42"/>
      <c r="AG42"/>
      <c r="AH42"/>
      <c r="AI42"/>
      <c r="AJ42"/>
      <c r="AK42"/>
    </row>
    <row r="43" spans="1:37" x14ac:dyDescent="0.45">
      <c r="A43" s="11" t="s">
        <v>76</v>
      </c>
      <c r="B43" s="12">
        <v>42</v>
      </c>
      <c r="C43" s="12">
        <v>6.0840001106262198</v>
      </c>
      <c r="D43" s="12">
        <v>6.1799796365201498</v>
      </c>
      <c r="E43" s="12">
        <v>5.9880205847322898</v>
      </c>
      <c r="F43" s="12">
        <v>1.29121541976929</v>
      </c>
      <c r="G43" s="12">
        <v>1.28464603424072</v>
      </c>
      <c r="H43" s="12">
        <v>0.61878442764282204</v>
      </c>
      <c r="I43" s="12">
        <v>0.40226498246192899</v>
      </c>
      <c r="J43" s="12">
        <v>0.41660892963409402</v>
      </c>
      <c r="K43" s="12">
        <v>6.5600708127021803E-2</v>
      </c>
      <c r="L43" s="12">
        <v>2.00444889068604</v>
      </c>
      <c r="N43" s="12">
        <v>6.0840001106262198</v>
      </c>
      <c r="U43" s="12">
        <v>2.00444889068604</v>
      </c>
      <c r="V43" s="12">
        <v>1.29121541976929</v>
      </c>
      <c r="W43" s="12">
        <v>1.28464603424072</v>
      </c>
      <c r="X43" s="12">
        <v>0.61878442764282204</v>
      </c>
      <c r="Y43" s="12">
        <v>0.40226498246192899</v>
      </c>
      <c r="Z43" s="37">
        <v>0.41660892963409402</v>
      </c>
      <c r="AA43" s="12">
        <v>6.5600708127021803E-2</v>
      </c>
      <c r="AC43" s="20" t="s">
        <v>213</v>
      </c>
      <c r="AD43" s="20">
        <v>0.7209153096271006</v>
      </c>
      <c r="AE43"/>
      <c r="AF43"/>
      <c r="AG43"/>
      <c r="AH43"/>
      <c r="AI43"/>
      <c r="AJ43"/>
      <c r="AK43"/>
    </row>
    <row r="44" spans="1:37" x14ac:dyDescent="0.45">
      <c r="A44" s="11" t="s">
        <v>72</v>
      </c>
      <c r="B44" s="12">
        <v>43</v>
      </c>
      <c r="C44" s="12">
        <v>6.0710000991821298</v>
      </c>
      <c r="D44" s="12">
        <v>6.1865836003422698</v>
      </c>
      <c r="E44" s="12">
        <v>5.95541659802198</v>
      </c>
      <c r="F44" s="12">
        <v>0.737299203872681</v>
      </c>
      <c r="G44" s="12">
        <v>1.28721570968628</v>
      </c>
      <c r="H44" s="12">
        <v>0.65309596061706499</v>
      </c>
      <c r="I44" s="12">
        <v>0.44755184650421098</v>
      </c>
      <c r="J44" s="12">
        <v>0.30167421698570301</v>
      </c>
      <c r="K44" s="12">
        <v>0.130687981843948</v>
      </c>
      <c r="L44" s="12">
        <v>2.5139305591583301</v>
      </c>
      <c r="N44" s="12">
        <v>6.0710000991821298</v>
      </c>
      <c r="U44" s="12">
        <v>2.5139305591583301</v>
      </c>
      <c r="V44" s="12">
        <v>0.737299203872681</v>
      </c>
      <c r="W44" s="12">
        <v>1.28721570968628</v>
      </c>
      <c r="X44" s="12">
        <v>0.65309596061706499</v>
      </c>
      <c r="Y44" s="12">
        <v>0.44755184650421098</v>
      </c>
      <c r="Z44" s="36">
        <v>0.30167421698570301</v>
      </c>
      <c r="AA44" s="12">
        <v>0.130687981843948</v>
      </c>
      <c r="AC44" s="20" t="s">
        <v>214</v>
      </c>
      <c r="AD44" s="20">
        <v>0.51971888365473828</v>
      </c>
      <c r="AE44"/>
      <c r="AF44"/>
      <c r="AG44"/>
      <c r="AH44"/>
      <c r="AI44"/>
      <c r="AJ44"/>
      <c r="AK44"/>
    </row>
    <row r="45" spans="1:37" x14ac:dyDescent="0.45">
      <c r="A45" s="11" t="s">
        <v>63</v>
      </c>
      <c r="B45" s="12">
        <v>44</v>
      </c>
      <c r="C45" s="12">
        <v>6.0079998970031703</v>
      </c>
      <c r="D45" s="12">
        <v>6.1058476753532904</v>
      </c>
      <c r="E45" s="12">
        <v>5.9101521186530599</v>
      </c>
      <c r="F45" s="12">
        <v>1.00082039833069</v>
      </c>
      <c r="G45" s="12">
        <v>1.2861688137054399</v>
      </c>
      <c r="H45" s="12">
        <v>0.68563622236251798</v>
      </c>
      <c r="I45" s="12">
        <v>0.45519819855690002</v>
      </c>
      <c r="J45" s="12">
        <v>0.150112465023994</v>
      </c>
      <c r="K45" s="12">
        <v>0.140134647488594</v>
      </c>
      <c r="L45" s="12">
        <v>2.2903525829315199</v>
      </c>
      <c r="N45" s="12">
        <v>6.0079998970031703</v>
      </c>
      <c r="U45" s="12">
        <v>2.2903525829315199</v>
      </c>
      <c r="V45" s="12">
        <v>1.00082039833069</v>
      </c>
      <c r="W45" s="12">
        <v>1.2861688137054399</v>
      </c>
      <c r="X45" s="12">
        <v>0.68563622236251798</v>
      </c>
      <c r="Y45" s="12">
        <v>0.45519819855690002</v>
      </c>
      <c r="Z45" s="37">
        <v>0.150112465023994</v>
      </c>
      <c r="AA45" s="12">
        <v>0.140134647488594</v>
      </c>
      <c r="AC45" s="20" t="s">
        <v>215</v>
      </c>
      <c r="AD45" s="20">
        <v>0.50024802758668707</v>
      </c>
      <c r="AE45"/>
      <c r="AF45"/>
      <c r="AG45"/>
      <c r="AH45"/>
      <c r="AI45"/>
      <c r="AJ45"/>
      <c r="AK45"/>
    </row>
    <row r="46" spans="1:37" x14ac:dyDescent="0.45">
      <c r="A46" s="11" t="s">
        <v>57</v>
      </c>
      <c r="B46" s="12">
        <v>45</v>
      </c>
      <c r="C46" s="12">
        <v>6.0029997825622603</v>
      </c>
      <c r="D46" s="12">
        <v>6.1086351223289999</v>
      </c>
      <c r="E46" s="12">
        <v>5.8973644427955199</v>
      </c>
      <c r="F46" s="12">
        <v>0.909784495830536</v>
      </c>
      <c r="G46" s="12">
        <v>1.1821250915527299</v>
      </c>
      <c r="H46" s="12">
        <v>0.59601855278015103</v>
      </c>
      <c r="I46" s="12">
        <v>0.43245252966880798</v>
      </c>
      <c r="J46" s="12">
        <v>7.8257985413074493E-2</v>
      </c>
      <c r="K46" s="12">
        <v>8.9980959892272894E-2</v>
      </c>
      <c r="L46" s="12">
        <v>2.7145938873290998</v>
      </c>
      <c r="N46" s="12">
        <v>6.0029997825622603</v>
      </c>
      <c r="U46" s="12">
        <v>2.7145938873290998</v>
      </c>
      <c r="V46" s="12">
        <v>0.909784495830536</v>
      </c>
      <c r="W46" s="12">
        <v>1.1821250915527299</v>
      </c>
      <c r="X46" s="12">
        <v>0.59601855278015103</v>
      </c>
      <c r="Y46" s="12">
        <v>0.43245252966880798</v>
      </c>
      <c r="Z46" s="36">
        <v>7.8257985413074493E-2</v>
      </c>
      <c r="AA46" s="12">
        <v>8.9980959892272894E-2</v>
      </c>
      <c r="AC46" s="20" t="s">
        <v>4</v>
      </c>
      <c r="AD46" s="20">
        <v>0.20307516626445871</v>
      </c>
      <c r="AE46"/>
      <c r="AF46"/>
      <c r="AG46"/>
      <c r="AH46"/>
      <c r="AI46"/>
      <c r="AJ46"/>
      <c r="AK46"/>
    </row>
    <row r="47" spans="1:37" ht="15.75" thickBot="1" x14ac:dyDescent="0.5">
      <c r="A47" s="11" t="s">
        <v>75</v>
      </c>
      <c r="B47" s="12">
        <v>46</v>
      </c>
      <c r="C47" s="12">
        <v>5.97300004959106</v>
      </c>
      <c r="D47" s="12">
        <v>6.0539083412289596</v>
      </c>
      <c r="E47" s="12">
        <v>5.8920917579531702</v>
      </c>
      <c r="F47" s="12">
        <v>1.29178786277771</v>
      </c>
      <c r="G47" s="12">
        <v>1.44571197032928</v>
      </c>
      <c r="H47" s="12">
        <v>0.69947534799575795</v>
      </c>
      <c r="I47" s="12">
        <v>0.52034211158752397</v>
      </c>
      <c r="J47" s="12">
        <v>0.158465966582298</v>
      </c>
      <c r="K47" s="12">
        <v>5.9307806193828597E-2</v>
      </c>
      <c r="L47" s="12">
        <v>1.79772281646729</v>
      </c>
      <c r="N47" s="12">
        <v>5.97300004959106</v>
      </c>
      <c r="U47" s="12">
        <v>1.79772281646729</v>
      </c>
      <c r="V47" s="12">
        <v>1.29178786277771</v>
      </c>
      <c r="W47" s="12">
        <v>1.44571197032928</v>
      </c>
      <c r="X47" s="12">
        <v>0.69947534799575795</v>
      </c>
      <c r="Y47" s="12">
        <v>0.52034211158752397</v>
      </c>
      <c r="Z47" s="37">
        <v>0.158465966582298</v>
      </c>
      <c r="AA47" s="12">
        <v>5.9307806193828597E-2</v>
      </c>
      <c r="AC47" s="21" t="s">
        <v>216</v>
      </c>
      <c r="AD47" s="21">
        <v>155</v>
      </c>
      <c r="AE47"/>
      <c r="AF47"/>
      <c r="AG47"/>
      <c r="AH47"/>
      <c r="AI47"/>
      <c r="AJ47"/>
      <c r="AK47"/>
    </row>
    <row r="48" spans="1:37" x14ac:dyDescent="0.45">
      <c r="A48" s="11" t="s">
        <v>59</v>
      </c>
      <c r="B48" s="12">
        <v>47</v>
      </c>
      <c r="C48" s="12">
        <v>5.9710001945495597</v>
      </c>
      <c r="D48" s="12">
        <v>6.0655375729501202</v>
      </c>
      <c r="E48" s="12">
        <v>5.876462816149</v>
      </c>
      <c r="F48" s="12">
        <v>0.78644108772277799</v>
      </c>
      <c r="G48" s="12">
        <v>1.5489691495895399</v>
      </c>
      <c r="H48" s="12">
        <v>0.49827262759208701</v>
      </c>
      <c r="I48" s="12">
        <v>0.65824866294860795</v>
      </c>
      <c r="J48" s="12">
        <v>0.415983647108078</v>
      </c>
      <c r="K48" s="12">
        <v>0.24652822315692899</v>
      </c>
      <c r="L48" s="12">
        <v>1.8169136047363299</v>
      </c>
      <c r="N48" s="12">
        <v>5.9710001945495597</v>
      </c>
      <c r="U48" s="12">
        <v>1.8169136047363299</v>
      </c>
      <c r="V48" s="12">
        <v>0.78644108772277799</v>
      </c>
      <c r="W48" s="12">
        <v>1.5489691495895399</v>
      </c>
      <c r="X48" s="12">
        <v>0.49827262759208701</v>
      </c>
      <c r="Y48" s="12">
        <v>0.65824866294860795</v>
      </c>
      <c r="Z48" s="36">
        <v>0.415983647108078</v>
      </c>
      <c r="AA48" s="12">
        <v>0.24652822315692899</v>
      </c>
      <c r="AC48"/>
      <c r="AD48"/>
      <c r="AE48"/>
      <c r="AF48"/>
      <c r="AG48"/>
      <c r="AH48"/>
      <c r="AI48"/>
      <c r="AJ48"/>
      <c r="AK48"/>
    </row>
    <row r="49" spans="1:37" ht="15.75" thickBot="1" x14ac:dyDescent="0.5">
      <c r="A49" s="11" t="s">
        <v>65</v>
      </c>
      <c r="B49" s="12">
        <v>48</v>
      </c>
      <c r="C49" s="12">
        <v>5.9640002250671396</v>
      </c>
      <c r="D49" s="12">
        <v>6.0427369059622302</v>
      </c>
      <c r="E49" s="12">
        <v>5.8852635441720498</v>
      </c>
      <c r="F49" s="12">
        <v>1.3950666189193699</v>
      </c>
      <c r="G49" s="12">
        <v>1.44492328166962</v>
      </c>
      <c r="H49" s="12">
        <v>0.85314434766769398</v>
      </c>
      <c r="I49" s="12">
        <v>0.25645071268081698</v>
      </c>
      <c r="J49" s="12">
        <v>0.17278964817524001</v>
      </c>
      <c r="K49" s="12">
        <v>2.8028091415762901E-2</v>
      </c>
      <c r="L49" s="12">
        <v>1.8133120536804199</v>
      </c>
      <c r="N49" s="12">
        <v>5.9640002250671396</v>
      </c>
      <c r="U49" s="12">
        <v>1.8133120536804199</v>
      </c>
      <c r="V49" s="12">
        <v>1.3950666189193699</v>
      </c>
      <c r="W49" s="12">
        <v>1.44492328166962</v>
      </c>
      <c r="X49" s="12">
        <v>0.85314434766769398</v>
      </c>
      <c r="Y49" s="12">
        <v>0.25645071268081698</v>
      </c>
      <c r="Z49" s="37">
        <v>0.17278964817524001</v>
      </c>
      <c r="AA49" s="12">
        <v>2.8028091415762901E-2</v>
      </c>
      <c r="AC49" t="s">
        <v>217</v>
      </c>
      <c r="AD49"/>
      <c r="AE49"/>
      <c r="AF49"/>
      <c r="AG49"/>
      <c r="AH49"/>
      <c r="AI49"/>
      <c r="AJ49"/>
      <c r="AK49"/>
    </row>
    <row r="50" spans="1:37" x14ac:dyDescent="0.45">
      <c r="A50" s="11" t="s">
        <v>79</v>
      </c>
      <c r="B50" s="12">
        <v>49</v>
      </c>
      <c r="C50" s="12">
        <v>5.9629998207092303</v>
      </c>
      <c r="D50" s="12">
        <v>6.0302749074995496</v>
      </c>
      <c r="E50" s="12">
        <v>5.8957247339189101</v>
      </c>
      <c r="F50" s="12">
        <v>1.28177809715271</v>
      </c>
      <c r="G50" s="12">
        <v>1.46928238868713</v>
      </c>
      <c r="H50" s="12">
        <v>0.547349333763123</v>
      </c>
      <c r="I50" s="12">
        <v>0.37378311157226601</v>
      </c>
      <c r="J50" s="12">
        <v>5.2263822406530401E-2</v>
      </c>
      <c r="K50" s="12">
        <v>3.2962881028652198E-2</v>
      </c>
      <c r="L50" s="12">
        <v>2.2056074142456099</v>
      </c>
      <c r="N50" s="12">
        <v>5.9629998207092303</v>
      </c>
      <c r="U50" s="12">
        <v>2.2056074142456099</v>
      </c>
      <c r="V50" s="12">
        <v>1.28177809715271</v>
      </c>
      <c r="W50" s="12">
        <v>1.46928238868713</v>
      </c>
      <c r="X50" s="12">
        <v>0.547349333763123</v>
      </c>
      <c r="Y50" s="12">
        <v>0.37378311157226601</v>
      </c>
      <c r="Z50" s="36">
        <v>5.2263822406530401E-2</v>
      </c>
      <c r="AA50" s="12">
        <v>3.2962881028652198E-2</v>
      </c>
      <c r="AC50" s="22"/>
      <c r="AD50" s="22" t="s">
        <v>222</v>
      </c>
      <c r="AE50" s="22" t="s">
        <v>223</v>
      </c>
      <c r="AF50" s="22" t="s">
        <v>224</v>
      </c>
      <c r="AG50" s="22" t="s">
        <v>225</v>
      </c>
      <c r="AH50" s="22" t="s">
        <v>226</v>
      </c>
      <c r="AI50"/>
      <c r="AJ50"/>
      <c r="AK50"/>
    </row>
    <row r="51" spans="1:37" x14ac:dyDescent="0.45">
      <c r="A51" s="11" t="s">
        <v>179</v>
      </c>
      <c r="B51" s="12">
        <v>50</v>
      </c>
      <c r="C51" s="12">
        <v>5.9559998512268102</v>
      </c>
      <c r="D51" s="12">
        <v>6.1972423177957499</v>
      </c>
      <c r="E51" s="12">
        <v>5.7147573846578599</v>
      </c>
      <c r="F51" s="12">
        <v>0.90797531604766801</v>
      </c>
      <c r="G51" s="12">
        <v>1.0814177989959699</v>
      </c>
      <c r="H51" s="12">
        <v>0.45019176602363598</v>
      </c>
      <c r="I51" s="12">
        <v>0.54750937223434404</v>
      </c>
      <c r="J51" s="12">
        <v>0.24001564085483601</v>
      </c>
      <c r="K51" s="12">
        <v>9.6581071615219102E-2</v>
      </c>
      <c r="L51" s="12">
        <v>2.6319556236267099</v>
      </c>
      <c r="N51" s="12">
        <v>5.9559998512268102</v>
      </c>
      <c r="U51" s="12">
        <v>2.6319556236267099</v>
      </c>
      <c r="V51" s="12">
        <v>0.90797531604766801</v>
      </c>
      <c r="W51" s="12">
        <v>1.0814177989959699</v>
      </c>
      <c r="X51" s="12">
        <v>0.45019176602363598</v>
      </c>
      <c r="Y51" s="12">
        <v>0.54750937223434404</v>
      </c>
      <c r="Z51" s="37">
        <v>0.24001564085483601</v>
      </c>
      <c r="AA51" s="12">
        <v>9.6581071615219102E-2</v>
      </c>
      <c r="AC51" s="20" t="s">
        <v>218</v>
      </c>
      <c r="AD51" s="20">
        <v>6</v>
      </c>
      <c r="AE51" s="20">
        <v>6.604627611892635</v>
      </c>
      <c r="AF51" s="20">
        <v>1.1007712686487725</v>
      </c>
      <c r="AG51" s="20">
        <v>26.692143470133367</v>
      </c>
      <c r="AH51" s="20">
        <v>2.1269109880949944E-21</v>
      </c>
      <c r="AI51"/>
      <c r="AJ51"/>
      <c r="AK51"/>
    </row>
    <row r="52" spans="1:37" x14ac:dyDescent="0.45">
      <c r="A52" s="11" t="s">
        <v>61</v>
      </c>
      <c r="B52" s="12">
        <v>51</v>
      </c>
      <c r="C52" s="12">
        <v>5.9200000762939498</v>
      </c>
      <c r="D52" s="12">
        <v>5.9907194446027301</v>
      </c>
      <c r="E52" s="12">
        <v>5.8492807079851596</v>
      </c>
      <c r="F52" s="12">
        <v>1.41691517829895</v>
      </c>
      <c r="G52" s="12">
        <v>1.4363378286361701</v>
      </c>
      <c r="H52" s="12">
        <v>0.91347587108612105</v>
      </c>
      <c r="I52" s="12">
        <v>0.50562554597854603</v>
      </c>
      <c r="J52" s="12">
        <v>0.12057276815176</v>
      </c>
      <c r="K52" s="12">
        <v>0.163760736584663</v>
      </c>
      <c r="L52" s="12">
        <v>1.3632235527038601</v>
      </c>
      <c r="N52" s="12">
        <v>5.9200000762939498</v>
      </c>
      <c r="U52" s="12">
        <v>1.3632235527038601</v>
      </c>
      <c r="V52" s="12">
        <v>1.41691517829895</v>
      </c>
      <c r="W52" s="12">
        <v>1.4363378286361701</v>
      </c>
      <c r="X52" s="12">
        <v>0.91347587108612105</v>
      </c>
      <c r="Y52" s="12">
        <v>0.50562554597854603</v>
      </c>
      <c r="Z52" s="36">
        <v>0.12057276815176</v>
      </c>
      <c r="AA52" s="12">
        <v>0.163760736584663</v>
      </c>
      <c r="AC52" s="20" t="s">
        <v>219</v>
      </c>
      <c r="AD52" s="20">
        <v>148</v>
      </c>
      <c r="AE52" s="20">
        <v>6.1034494266939561</v>
      </c>
      <c r="AF52" s="20">
        <v>4.1239523153337544E-2</v>
      </c>
      <c r="AG52" s="20"/>
      <c r="AH52" s="20"/>
      <c r="AI52"/>
      <c r="AJ52"/>
      <c r="AK52"/>
    </row>
    <row r="53" spans="1:37" ht="15.75" thickBot="1" x14ac:dyDescent="0.5">
      <c r="A53" s="11" t="s">
        <v>71</v>
      </c>
      <c r="B53" s="12">
        <v>52</v>
      </c>
      <c r="C53" s="12">
        <v>5.90199995040894</v>
      </c>
      <c r="D53" s="12">
        <v>5.9826696413755398</v>
      </c>
      <c r="E53" s="12">
        <v>5.8213302594423304</v>
      </c>
      <c r="F53" s="12">
        <v>1.3145823478698699</v>
      </c>
      <c r="G53" s="12">
        <v>1.47351610660553</v>
      </c>
      <c r="H53" s="12">
        <v>0.62894994020462003</v>
      </c>
      <c r="I53" s="12">
        <v>0.23423178493976601</v>
      </c>
      <c r="J53" s="12">
        <v>1.0164656676352E-2</v>
      </c>
      <c r="K53" s="12">
        <v>1.18656428530812E-2</v>
      </c>
      <c r="L53" s="12">
        <v>2.2284405231475799</v>
      </c>
      <c r="N53" s="12">
        <v>5.90199995040894</v>
      </c>
      <c r="U53" s="12">
        <v>2.2284405231475799</v>
      </c>
      <c r="V53" s="12">
        <v>1.3145823478698699</v>
      </c>
      <c r="W53" s="12">
        <v>1.47351610660553</v>
      </c>
      <c r="X53" s="12">
        <v>0.62894994020462003</v>
      </c>
      <c r="Y53" s="12">
        <v>0.23423178493976601</v>
      </c>
      <c r="Z53" s="37">
        <v>1.0164656676352E-2</v>
      </c>
      <c r="AA53" s="12">
        <v>1.18656428530812E-2</v>
      </c>
      <c r="AC53" s="21" t="s">
        <v>220</v>
      </c>
      <c r="AD53" s="21">
        <v>154</v>
      </c>
      <c r="AE53" s="21">
        <v>12.708077038586591</v>
      </c>
      <c r="AF53" s="21"/>
      <c r="AG53" s="21"/>
      <c r="AH53" s="21"/>
      <c r="AI53"/>
      <c r="AJ53"/>
      <c r="AK53"/>
    </row>
    <row r="54" spans="1:37" ht="15.75" thickBot="1" x14ac:dyDescent="0.5">
      <c r="A54" s="11" t="s">
        <v>83</v>
      </c>
      <c r="B54" s="12">
        <v>53</v>
      </c>
      <c r="C54" s="12">
        <v>5.8720002174377397</v>
      </c>
      <c r="D54" s="12">
        <v>5.9782864336669403</v>
      </c>
      <c r="E54" s="12">
        <v>5.7657140012085399</v>
      </c>
      <c r="F54" s="12">
        <v>1.09186446666718</v>
      </c>
      <c r="G54" s="12">
        <v>1.1462174654007</v>
      </c>
      <c r="H54" s="12">
        <v>0.61758464574813798</v>
      </c>
      <c r="I54" s="12">
        <v>0.23333580791950201</v>
      </c>
      <c r="J54" s="12">
        <v>6.9436646997928606E-2</v>
      </c>
      <c r="K54" s="12">
        <v>0.14609611034393299</v>
      </c>
      <c r="L54" s="12">
        <v>2.5676038265228298</v>
      </c>
      <c r="N54" s="12">
        <v>5.8720002174377397</v>
      </c>
      <c r="U54" s="12">
        <v>2.5676038265228298</v>
      </c>
      <c r="V54" s="12">
        <v>1.09186446666718</v>
      </c>
      <c r="W54" s="12">
        <v>1.1462174654007</v>
      </c>
      <c r="X54" s="12">
        <v>0.61758464574813798</v>
      </c>
      <c r="Y54" s="12">
        <v>0.23333580791950201</v>
      </c>
      <c r="Z54" s="36">
        <v>6.9436646997928606E-2</v>
      </c>
      <c r="AA54" s="12">
        <v>0.14609611034393299</v>
      </c>
      <c r="AC54"/>
      <c r="AD54"/>
      <c r="AE54"/>
      <c r="AF54"/>
      <c r="AG54"/>
      <c r="AH54"/>
      <c r="AI54"/>
      <c r="AJ54"/>
      <c r="AK54"/>
    </row>
    <row r="55" spans="1:37" x14ac:dyDescent="0.45">
      <c r="A55" s="11" t="s">
        <v>106</v>
      </c>
      <c r="B55" s="12">
        <v>54</v>
      </c>
      <c r="C55" s="12">
        <v>5.8499999046325701</v>
      </c>
      <c r="D55" s="12">
        <v>5.9202635382115796</v>
      </c>
      <c r="E55" s="12">
        <v>5.77973627105355</v>
      </c>
      <c r="F55" s="12">
        <v>1.26074862480164</v>
      </c>
      <c r="G55" s="12">
        <v>1.4047149419784499</v>
      </c>
      <c r="H55" s="12">
        <v>0.63856697082519498</v>
      </c>
      <c r="I55" s="12">
        <v>0.32570791244506803</v>
      </c>
      <c r="J55" s="12">
        <v>0.153074786067009</v>
      </c>
      <c r="K55" s="12">
        <v>7.3842726647853907E-2</v>
      </c>
      <c r="L55" s="12">
        <v>1.9936552047729501</v>
      </c>
      <c r="N55" s="12">
        <v>5.8499999046325701</v>
      </c>
      <c r="U55" s="12">
        <v>1.9936552047729501</v>
      </c>
      <c r="V55" s="12">
        <v>1.26074862480164</v>
      </c>
      <c r="W55" s="12">
        <v>1.4047149419784499</v>
      </c>
      <c r="X55" s="12">
        <v>0.63856697082519498</v>
      </c>
      <c r="Y55" s="12">
        <v>0.32570791244506803</v>
      </c>
      <c r="Z55" s="37">
        <v>0.153074786067009</v>
      </c>
      <c r="AA55" s="12">
        <v>7.3842726647853907E-2</v>
      </c>
      <c r="AC55" s="22"/>
      <c r="AD55" s="22" t="s">
        <v>227</v>
      </c>
      <c r="AE55" s="22" t="s">
        <v>4</v>
      </c>
      <c r="AF55" s="22" t="s">
        <v>228</v>
      </c>
      <c r="AG55" s="22" t="s">
        <v>229</v>
      </c>
      <c r="AH55" s="22" t="s">
        <v>246</v>
      </c>
      <c r="AI55" s="22" t="s">
        <v>247</v>
      </c>
      <c r="AJ55" s="22" t="s">
        <v>248</v>
      </c>
      <c r="AK55" s="22" t="s">
        <v>249</v>
      </c>
    </row>
    <row r="56" spans="1:37" x14ac:dyDescent="0.45">
      <c r="A56" s="11" t="s">
        <v>62</v>
      </c>
      <c r="B56" s="12">
        <v>55</v>
      </c>
      <c r="C56" s="12">
        <v>5.8379998207092303</v>
      </c>
      <c r="D56" s="12">
        <v>5.9225590282678597</v>
      </c>
      <c r="E56" s="12">
        <v>5.7534406131506</v>
      </c>
      <c r="F56" s="12">
        <v>1.40167844295502</v>
      </c>
      <c r="G56" s="12">
        <v>1.12827444076538</v>
      </c>
      <c r="H56" s="12">
        <v>0.90021407604217496</v>
      </c>
      <c r="I56" s="12">
        <v>0.25792166590690602</v>
      </c>
      <c r="J56" s="12">
        <v>0.20667436718940699</v>
      </c>
      <c r="K56" s="12">
        <v>6.3282668590545696E-2</v>
      </c>
      <c r="L56" s="12">
        <v>1.8803780078887899</v>
      </c>
      <c r="N56" s="12">
        <v>5.8379998207092303</v>
      </c>
      <c r="U56" s="12">
        <v>1.8803780078887899</v>
      </c>
      <c r="V56" s="12">
        <v>1.40167844295502</v>
      </c>
      <c r="W56" s="12">
        <v>1.12827444076538</v>
      </c>
      <c r="X56" s="12">
        <v>0.90021407604217496</v>
      </c>
      <c r="Y56" s="12">
        <v>0.25792166590690602</v>
      </c>
      <c r="Z56" s="36">
        <v>0.20667436718940699</v>
      </c>
      <c r="AA56" s="12">
        <v>6.3282668590545696E-2</v>
      </c>
      <c r="AC56" s="20" t="s">
        <v>221</v>
      </c>
      <c r="AD56" s="20">
        <v>0.56073685949895813</v>
      </c>
      <c r="AE56" s="20">
        <v>8.4025071378767927E-2</v>
      </c>
      <c r="AF56" s="20">
        <v>6.6734469878790161</v>
      </c>
      <c r="AG56" s="20">
        <v>4.6827591222674192E-10</v>
      </c>
      <c r="AH56" s="20">
        <v>0.39469302591987449</v>
      </c>
      <c r="AI56" s="20">
        <v>0.72678069307804183</v>
      </c>
      <c r="AJ56" s="20">
        <v>0.39469302591987449</v>
      </c>
      <c r="AK56" s="20">
        <v>0.72678069307804183</v>
      </c>
    </row>
    <row r="57" spans="1:37" x14ac:dyDescent="0.45">
      <c r="A57" s="11" t="s">
        <v>67</v>
      </c>
      <c r="B57" s="12">
        <v>56</v>
      </c>
      <c r="C57" s="12">
        <v>5.8379998207092303</v>
      </c>
      <c r="D57" s="12">
        <v>5.90837083846331</v>
      </c>
      <c r="E57" s="12">
        <v>5.7676288029551497</v>
      </c>
      <c r="F57" s="12">
        <v>0.728870630264282</v>
      </c>
      <c r="G57" s="12">
        <v>1.25182557106018</v>
      </c>
      <c r="H57" s="12">
        <v>0.58946520090103105</v>
      </c>
      <c r="I57" s="12">
        <v>0.24072904884815199</v>
      </c>
      <c r="J57" s="12">
        <v>0.208779126405716</v>
      </c>
      <c r="K57" s="12">
        <v>1.00912861526012E-2</v>
      </c>
      <c r="L57" s="12">
        <v>2.8078083992004399</v>
      </c>
      <c r="N57" s="12">
        <v>5.8379998207092303</v>
      </c>
      <c r="U57" s="12">
        <v>2.8078083992004399</v>
      </c>
      <c r="V57" s="12">
        <v>0.728870630264282</v>
      </c>
      <c r="W57" s="12">
        <v>1.25182557106018</v>
      </c>
      <c r="X57" s="12">
        <v>0.58946520090103105</v>
      </c>
      <c r="Y57" s="12">
        <v>0.24072904884815199</v>
      </c>
      <c r="Z57" s="37">
        <v>0.208779126405716</v>
      </c>
      <c r="AA57" s="12">
        <v>1.00912861526012E-2</v>
      </c>
      <c r="AC57" s="20" t="s">
        <v>204</v>
      </c>
      <c r="AD57" s="20">
        <v>7.5931568441439279E-2</v>
      </c>
      <c r="AE57" s="20">
        <v>0.13085558362848387</v>
      </c>
      <c r="AF57" s="20">
        <v>0.58026999181799488</v>
      </c>
      <c r="AG57" s="20">
        <v>0.5626149843158077</v>
      </c>
      <c r="AH57" s="20">
        <v>-0.18265509378176198</v>
      </c>
      <c r="AI57" s="20">
        <v>0.33451823066464054</v>
      </c>
      <c r="AJ57" s="20">
        <v>-0.18265509378176198</v>
      </c>
      <c r="AK57" s="20">
        <v>0.33451823066464054</v>
      </c>
    </row>
    <row r="58" spans="1:37" x14ac:dyDescent="0.45">
      <c r="A58" s="11" t="s">
        <v>103</v>
      </c>
      <c r="B58" s="12">
        <v>57</v>
      </c>
      <c r="C58" s="12">
        <v>5.8249998092651403</v>
      </c>
      <c r="D58" s="12">
        <v>5.9196941567957397</v>
      </c>
      <c r="E58" s="12">
        <v>5.7303054617345301</v>
      </c>
      <c r="F58" s="12">
        <v>1.21768391132355</v>
      </c>
      <c r="G58" s="12">
        <v>1.15009129047394</v>
      </c>
      <c r="H58" s="12">
        <v>0.68515831232070901</v>
      </c>
      <c r="I58" s="12">
        <v>0.45700374245643599</v>
      </c>
      <c r="J58" s="12">
        <v>0.133519917726517</v>
      </c>
      <c r="K58" s="12">
        <v>4.3879006989300303E-3</v>
      </c>
      <c r="L58" s="12">
        <v>2.1768314838409402</v>
      </c>
      <c r="N58" s="12">
        <v>5.8249998092651403</v>
      </c>
      <c r="U58" s="12">
        <v>2.1768314838409402</v>
      </c>
      <c r="V58" s="12">
        <v>1.21768391132355</v>
      </c>
      <c r="W58" s="12">
        <v>1.15009129047394</v>
      </c>
      <c r="X58" s="12">
        <v>0.68515831232070901</v>
      </c>
      <c r="Y58" s="12">
        <v>0.45700374245643599</v>
      </c>
      <c r="Z58" s="36">
        <v>0.133519917726517</v>
      </c>
      <c r="AA58" s="12">
        <v>4.3879006989300303E-3</v>
      </c>
      <c r="AC58" s="20" t="s">
        <v>5</v>
      </c>
      <c r="AD58" s="20">
        <v>0.44439709991404114</v>
      </c>
      <c r="AE58" s="20">
        <v>0.13523204442494369</v>
      </c>
      <c r="AF58" s="20">
        <v>3.2861819238463843</v>
      </c>
      <c r="AG58" s="20">
        <v>1.268206028937925E-3</v>
      </c>
      <c r="AH58" s="20">
        <v>0.1771620150685369</v>
      </c>
      <c r="AI58" s="20">
        <v>0.71163218475954537</v>
      </c>
      <c r="AJ58" s="20">
        <v>0.1771620150685369</v>
      </c>
      <c r="AK58" s="20">
        <v>0.71163218475954537</v>
      </c>
    </row>
    <row r="59" spans="1:37" x14ac:dyDescent="0.45">
      <c r="A59" s="11" t="s">
        <v>66</v>
      </c>
      <c r="B59" s="12">
        <v>58</v>
      </c>
      <c r="C59" s="12">
        <v>5.8229999542236301</v>
      </c>
      <c r="D59" s="12">
        <v>5.9039769025147004</v>
      </c>
      <c r="E59" s="12">
        <v>5.7420230059325696</v>
      </c>
      <c r="F59" s="12">
        <v>0.83375656604766801</v>
      </c>
      <c r="G59" s="12">
        <v>1.2276190519332899</v>
      </c>
      <c r="H59" s="12">
        <v>0.47363024950027499</v>
      </c>
      <c r="I59" s="12">
        <v>0.55873292684555098</v>
      </c>
      <c r="J59" s="12">
        <v>0.22556072473526001</v>
      </c>
      <c r="K59" s="12">
        <v>6.0477726161479901E-2</v>
      </c>
      <c r="L59" s="12">
        <v>2.4432790279388401</v>
      </c>
      <c r="N59" s="12">
        <v>5.8229999542236301</v>
      </c>
      <c r="U59" s="12">
        <v>2.4432790279388401</v>
      </c>
      <c r="V59" s="12">
        <v>0.83375656604766801</v>
      </c>
      <c r="W59" s="12">
        <v>1.2276190519332899</v>
      </c>
      <c r="X59" s="12">
        <v>0.47363024950027499</v>
      </c>
      <c r="Y59" s="12">
        <v>0.55873292684555098</v>
      </c>
      <c r="Z59" s="37">
        <v>0.22556072473526001</v>
      </c>
      <c r="AA59" s="12">
        <v>6.0477726161479901E-2</v>
      </c>
      <c r="AC59" s="20" t="s">
        <v>6</v>
      </c>
      <c r="AD59" s="20">
        <v>4.9454658564917153E-2</v>
      </c>
      <c r="AE59" s="20">
        <v>0.13534759627206774</v>
      </c>
      <c r="AF59" s="20">
        <v>0.36539000268247335</v>
      </c>
      <c r="AG59" s="20">
        <v>0.7153419751092861</v>
      </c>
      <c r="AH59" s="20">
        <v>-0.21800877088486753</v>
      </c>
      <c r="AI59" s="20">
        <v>0.31691808801470184</v>
      </c>
      <c r="AJ59" s="20">
        <v>-0.21800877088486753</v>
      </c>
      <c r="AK59" s="20">
        <v>0.31691808801470184</v>
      </c>
    </row>
    <row r="60" spans="1:37" x14ac:dyDescent="0.45">
      <c r="A60" s="11" t="s">
        <v>85</v>
      </c>
      <c r="B60" s="12">
        <v>59</v>
      </c>
      <c r="C60" s="12">
        <v>5.82200002670288</v>
      </c>
      <c r="D60" s="12">
        <v>5.8851808755099801</v>
      </c>
      <c r="E60" s="12">
        <v>5.7588191778957798</v>
      </c>
      <c r="F60" s="12">
        <v>1.13077676296234</v>
      </c>
      <c r="G60" s="12">
        <v>1.4931491613388099</v>
      </c>
      <c r="H60" s="12">
        <v>0.437726080417633</v>
      </c>
      <c r="I60" s="12">
        <v>0.41827192902565002</v>
      </c>
      <c r="J60" s="12">
        <v>0.24992498755455</v>
      </c>
      <c r="K60" s="12">
        <v>0.259270340204239</v>
      </c>
      <c r="L60" s="12">
        <v>1.8329098224639899</v>
      </c>
      <c r="N60" s="12">
        <v>5.82200002670288</v>
      </c>
      <c r="U60" s="12">
        <v>1.8329098224639899</v>
      </c>
      <c r="V60" s="12">
        <v>1.13077676296234</v>
      </c>
      <c r="W60" s="12">
        <v>1.4931491613388099</v>
      </c>
      <c r="X60" s="12">
        <v>0.437726080417633</v>
      </c>
      <c r="Y60" s="12">
        <v>0.41827192902565002</v>
      </c>
      <c r="Z60" s="36">
        <v>0.24992498755455</v>
      </c>
      <c r="AA60" s="12">
        <v>0.259270340204239</v>
      </c>
      <c r="AC60" s="20" t="s">
        <v>205</v>
      </c>
      <c r="AD60" s="20">
        <v>-0.32334465988138766</v>
      </c>
      <c r="AE60" s="20">
        <v>0.19508513279419115</v>
      </c>
      <c r="AF60" s="20">
        <v>-1.6574541342548454</v>
      </c>
      <c r="AG60" s="20">
        <v>9.9545935893382093E-2</v>
      </c>
      <c r="AH60" s="20">
        <v>-0.70885677896561294</v>
      </c>
      <c r="AI60" s="20">
        <v>6.2167459202837616E-2</v>
      </c>
      <c r="AJ60" s="20">
        <v>-0.70885677896561294</v>
      </c>
      <c r="AK60" s="20">
        <v>6.2167459202837616E-2</v>
      </c>
    </row>
    <row r="61" spans="1:37" x14ac:dyDescent="0.45">
      <c r="A61" s="11" t="s">
        <v>69</v>
      </c>
      <c r="B61" s="12">
        <v>60</v>
      </c>
      <c r="C61" s="12">
        <v>5.8189997673034703</v>
      </c>
      <c r="D61" s="12">
        <v>5.9036417746543899</v>
      </c>
      <c r="E61" s="12">
        <v>5.7343577599525499</v>
      </c>
      <c r="F61" s="12">
        <v>1.28455626964569</v>
      </c>
      <c r="G61" s="12">
        <v>1.3843690156936601</v>
      </c>
      <c r="H61" s="12">
        <v>0.60604155063629195</v>
      </c>
      <c r="I61" s="12">
        <v>0.437454283237457</v>
      </c>
      <c r="J61" s="12">
        <v>0.20196442306041701</v>
      </c>
      <c r="K61" s="12">
        <v>0.119282886385918</v>
      </c>
      <c r="L61" s="12">
        <v>1.7848925590515099</v>
      </c>
      <c r="N61" s="12">
        <v>5.8189997673034703</v>
      </c>
      <c r="U61" s="12">
        <v>1.7848925590515099</v>
      </c>
      <c r="V61" s="12">
        <v>1.28455626964569</v>
      </c>
      <c r="W61" s="12">
        <v>1.3843690156936601</v>
      </c>
      <c r="X61" s="12">
        <v>0.60604155063629195</v>
      </c>
      <c r="Y61" s="12">
        <v>0.437454283237457</v>
      </c>
      <c r="Z61" s="37">
        <v>0.20196442306041701</v>
      </c>
      <c r="AA61" s="12">
        <v>0.119282886385918</v>
      </c>
      <c r="AC61" s="20" t="s">
        <v>206</v>
      </c>
      <c r="AD61" s="20">
        <v>1.9460214270925119E-2</v>
      </c>
      <c r="AE61" s="20">
        <v>3.336101476466833E-2</v>
      </c>
      <c r="AF61" s="20">
        <v>0.58332201248071325</v>
      </c>
      <c r="AG61" s="20">
        <v>0.56056438763183603</v>
      </c>
      <c r="AH61" s="20">
        <v>-4.6465237415316177E-2</v>
      </c>
      <c r="AI61" s="20">
        <v>8.5385665957166415E-2</v>
      </c>
      <c r="AJ61" s="20">
        <v>-4.6465237415316177E-2</v>
      </c>
      <c r="AK61" s="20">
        <v>8.5385665957166415E-2</v>
      </c>
    </row>
    <row r="62" spans="1:37" ht="15.75" thickBot="1" x14ac:dyDescent="0.5">
      <c r="A62" s="11" t="s">
        <v>81</v>
      </c>
      <c r="B62" s="12">
        <v>61</v>
      </c>
      <c r="C62" s="12">
        <v>5.8099999427795401</v>
      </c>
      <c r="D62" s="12">
        <v>5.8973664648830901</v>
      </c>
      <c r="E62" s="12">
        <v>5.7226334206759901</v>
      </c>
      <c r="F62" s="12">
        <v>1.3469113111496001</v>
      </c>
      <c r="G62" s="12">
        <v>1.1863033771514899</v>
      </c>
      <c r="H62" s="12">
        <v>0.83464723825454701</v>
      </c>
      <c r="I62" s="12">
        <v>0.47120362520217901</v>
      </c>
      <c r="J62" s="12">
        <v>0.266845703125</v>
      </c>
      <c r="K62" s="12">
        <v>0.15535335242748299</v>
      </c>
      <c r="L62" s="12">
        <v>1.5491576194763199</v>
      </c>
      <c r="N62" s="12">
        <v>5.8099999427795401</v>
      </c>
      <c r="U62" s="12">
        <v>1.5491576194763199</v>
      </c>
      <c r="V62" s="12">
        <v>1.3469113111496001</v>
      </c>
      <c r="W62" s="12">
        <v>1.1863033771514899</v>
      </c>
      <c r="X62" s="12">
        <v>0.83464723825454701</v>
      </c>
      <c r="Y62" s="12">
        <v>0.47120362520217901</v>
      </c>
      <c r="Z62" s="36">
        <v>0.266845703125</v>
      </c>
      <c r="AA62" s="12">
        <v>0.15535335242748299</v>
      </c>
      <c r="AC62" s="21" t="s">
        <v>203</v>
      </c>
      <c r="AD62" s="21">
        <v>0.40237717034853127</v>
      </c>
      <c r="AE62" s="21">
        <v>7.6575429333863146E-2</v>
      </c>
      <c r="AF62" s="21">
        <v>5.2546511831386136</v>
      </c>
      <c r="AG62" s="21">
        <v>5.0808706060353969E-7</v>
      </c>
      <c r="AH62" s="21">
        <v>0.25105474198375466</v>
      </c>
      <c r="AI62" s="21">
        <v>0.55369959871330787</v>
      </c>
      <c r="AJ62" s="21">
        <v>0.25105474198375466</v>
      </c>
      <c r="AK62" s="21">
        <v>0.55369959871330787</v>
      </c>
    </row>
    <row r="63" spans="1:37" x14ac:dyDescent="0.45">
      <c r="A63" s="11" t="s">
        <v>70</v>
      </c>
      <c r="B63" s="12">
        <v>62</v>
      </c>
      <c r="C63" s="12">
        <v>5.7579998970031703</v>
      </c>
      <c r="D63" s="12">
        <v>5.8422251600027097</v>
      </c>
      <c r="E63" s="12">
        <v>5.6737746340036397</v>
      </c>
      <c r="F63" s="12">
        <v>1.3412059545517001</v>
      </c>
      <c r="G63" s="12">
        <v>1.4525188207626301</v>
      </c>
      <c r="H63" s="12">
        <v>0.79082822799682595</v>
      </c>
      <c r="I63" s="12">
        <v>0.57257580757141102</v>
      </c>
      <c r="J63" s="12">
        <v>0.24264909327030201</v>
      </c>
      <c r="K63" s="12">
        <v>4.5128978788852699E-2</v>
      </c>
      <c r="L63" s="12">
        <v>1.3133172988891599</v>
      </c>
      <c r="N63" s="12">
        <v>5.7579998970031703</v>
      </c>
      <c r="U63" s="12">
        <v>1.3133172988891599</v>
      </c>
      <c r="V63" s="12">
        <v>1.3412059545517001</v>
      </c>
      <c r="W63" s="12">
        <v>1.4525188207626301</v>
      </c>
      <c r="X63" s="12">
        <v>0.79082822799682595</v>
      </c>
      <c r="Y63" s="12">
        <v>0.57257580757141102</v>
      </c>
      <c r="Z63" s="37">
        <v>0.24264909327030201</v>
      </c>
      <c r="AA63" s="12">
        <v>4.5128978788852699E-2</v>
      </c>
      <c r="AC63"/>
      <c r="AD63"/>
      <c r="AE63"/>
      <c r="AF63"/>
      <c r="AG63"/>
      <c r="AH63"/>
      <c r="AI63"/>
      <c r="AJ63"/>
      <c r="AK63"/>
    </row>
    <row r="64" spans="1:37" x14ac:dyDescent="0.45">
      <c r="A64" s="11" t="s">
        <v>73</v>
      </c>
      <c r="B64" s="12">
        <v>63</v>
      </c>
      <c r="C64" s="12">
        <v>5.7150001525878897</v>
      </c>
      <c r="D64" s="12">
        <v>5.8119467785954502</v>
      </c>
      <c r="E64" s="12">
        <v>5.6180535265803302</v>
      </c>
      <c r="F64" s="12">
        <v>1.0352252721786499</v>
      </c>
      <c r="G64" s="12">
        <v>1.2187703847885101</v>
      </c>
      <c r="H64" s="12">
        <v>0.63016611337661699</v>
      </c>
      <c r="I64" s="12">
        <v>0.45000287890434298</v>
      </c>
      <c r="J64" s="12">
        <v>0.12681971490383101</v>
      </c>
      <c r="K64" s="12">
        <v>4.7049086540937403E-2</v>
      </c>
      <c r="L64" s="12">
        <v>2.2072694301605198</v>
      </c>
      <c r="N64" s="12">
        <v>5.7150001525878897</v>
      </c>
      <c r="U64" s="12">
        <v>2.2072694301605198</v>
      </c>
      <c r="V64" s="12">
        <v>1.0352252721786499</v>
      </c>
      <c r="W64" s="12">
        <v>1.2187703847885101</v>
      </c>
      <c r="X64" s="12">
        <v>0.63016611337661699</v>
      </c>
      <c r="Y64" s="12">
        <v>0.45000287890434298</v>
      </c>
      <c r="Z64" s="36">
        <v>0.12681971490383101</v>
      </c>
      <c r="AA64" s="12">
        <v>4.7049086540937403E-2</v>
      </c>
      <c r="AC64" t="s">
        <v>265</v>
      </c>
      <c r="AD64"/>
      <c r="AE64"/>
      <c r="AF64"/>
      <c r="AG64"/>
      <c r="AH64"/>
      <c r="AI64"/>
      <c r="AJ64"/>
      <c r="AK64"/>
    </row>
    <row r="65" spans="1:37" ht="15.75" thickBot="1" x14ac:dyDescent="0.5">
      <c r="A65" s="11" t="s">
        <v>86</v>
      </c>
      <c r="B65" s="12">
        <v>64</v>
      </c>
      <c r="C65" s="12">
        <v>5.6290001869201696</v>
      </c>
      <c r="D65" s="12">
        <v>5.72986219167709</v>
      </c>
      <c r="E65" s="12">
        <v>5.5281381821632403</v>
      </c>
      <c r="F65" s="12">
        <v>1.1893955469131501</v>
      </c>
      <c r="G65" s="12">
        <v>1.20956099033356</v>
      </c>
      <c r="H65" s="12">
        <v>0.63800746202468905</v>
      </c>
      <c r="I65" s="12">
        <v>0.49124732613563499</v>
      </c>
      <c r="J65" s="12">
        <v>0.36093375086784402</v>
      </c>
      <c r="K65" s="12">
        <v>4.2181555181741701E-2</v>
      </c>
      <c r="L65" s="12">
        <v>1.6975839138030999</v>
      </c>
      <c r="N65" s="12">
        <v>5.6290001869201696</v>
      </c>
      <c r="U65" s="12">
        <v>1.6975839138030999</v>
      </c>
      <c r="V65" s="12">
        <v>1.1893955469131501</v>
      </c>
      <c r="W65" s="12">
        <v>1.20956099033356</v>
      </c>
      <c r="X65" s="12">
        <v>0.63800746202468905</v>
      </c>
      <c r="Y65" s="12">
        <v>0.49124732613563499</v>
      </c>
      <c r="Z65" s="37">
        <v>0.36093375086784402</v>
      </c>
      <c r="AA65" s="12">
        <v>4.2181555181741701E-2</v>
      </c>
      <c r="AC65"/>
      <c r="AD65"/>
      <c r="AE65"/>
      <c r="AF65"/>
      <c r="AG65"/>
      <c r="AH65"/>
      <c r="AI65"/>
      <c r="AJ65"/>
      <c r="AK65"/>
    </row>
    <row r="66" spans="1:37" x14ac:dyDescent="0.45">
      <c r="A66" s="11" t="s">
        <v>82</v>
      </c>
      <c r="B66" s="12">
        <v>65</v>
      </c>
      <c r="C66" s="12">
        <v>5.6209998130798304</v>
      </c>
      <c r="D66" s="12">
        <v>5.7146926993131597</v>
      </c>
      <c r="E66" s="12">
        <v>5.5273069268465003</v>
      </c>
      <c r="F66" s="12">
        <v>1.3559380769729601</v>
      </c>
      <c r="G66" s="12">
        <v>1.13136327266693</v>
      </c>
      <c r="H66" s="12">
        <v>0.84471470117569003</v>
      </c>
      <c r="I66" s="12">
        <v>0.35511153936386097</v>
      </c>
      <c r="J66" s="12">
        <v>0.27125430107116699</v>
      </c>
      <c r="K66" s="12">
        <v>4.1237976402044303E-2</v>
      </c>
      <c r="L66" s="12">
        <v>1.62124919891357</v>
      </c>
      <c r="N66" s="12">
        <v>5.6209998130798304</v>
      </c>
      <c r="U66" s="12">
        <v>1.62124919891357</v>
      </c>
      <c r="V66" s="12">
        <v>1.3559380769729601</v>
      </c>
      <c r="W66" s="12">
        <v>1.13136327266693</v>
      </c>
      <c r="X66" s="12">
        <v>0.84471470117569003</v>
      </c>
      <c r="Y66" s="12">
        <v>0.35511153936386097</v>
      </c>
      <c r="Z66" s="36">
        <v>0.27125430107116699</v>
      </c>
      <c r="AA66" s="12">
        <v>4.1237976402044303E-2</v>
      </c>
      <c r="AC66" s="45" t="s">
        <v>212</v>
      </c>
      <c r="AD66" s="45"/>
      <c r="AE66"/>
      <c r="AF66"/>
      <c r="AG66"/>
      <c r="AH66"/>
      <c r="AI66"/>
      <c r="AJ66"/>
      <c r="AK66"/>
    </row>
    <row r="67" spans="1:37" x14ac:dyDescent="0.45">
      <c r="A67" s="11" t="s">
        <v>89</v>
      </c>
      <c r="B67" s="12">
        <v>66</v>
      </c>
      <c r="C67" s="12">
        <v>5.6110000610351598</v>
      </c>
      <c r="D67" s="12">
        <v>5.6881398741900897</v>
      </c>
      <c r="E67" s="12">
        <v>5.5338602478802201</v>
      </c>
      <c r="F67" s="12">
        <v>1.32087934017181</v>
      </c>
      <c r="G67" s="12">
        <v>1.4766710996627801</v>
      </c>
      <c r="H67" s="12">
        <v>0.695168316364288</v>
      </c>
      <c r="I67" s="12">
        <v>0.479131430387497</v>
      </c>
      <c r="J67" s="12">
        <v>9.8890811204910306E-2</v>
      </c>
      <c r="K67" s="12">
        <v>0.183248922228813</v>
      </c>
      <c r="L67" s="12">
        <v>1.3575086593627901</v>
      </c>
      <c r="N67" s="12">
        <v>5.6110000610351598</v>
      </c>
      <c r="U67" s="12">
        <v>1.3575086593627901</v>
      </c>
      <c r="V67" s="12">
        <v>1.32087934017181</v>
      </c>
      <c r="W67" s="12">
        <v>1.4766710996627801</v>
      </c>
      <c r="X67" s="12">
        <v>0.695168316364288</v>
      </c>
      <c r="Y67" s="12">
        <v>0.479131430387497</v>
      </c>
      <c r="Z67" s="37">
        <v>9.8890811204910306E-2</v>
      </c>
      <c r="AA67" s="12">
        <v>0.183248922228813</v>
      </c>
      <c r="AC67" s="20" t="s">
        <v>213</v>
      </c>
      <c r="AD67" s="20">
        <v>0.84992654837903736</v>
      </c>
      <c r="AE67"/>
      <c r="AF67"/>
      <c r="AG67"/>
      <c r="AH67"/>
      <c r="AI67"/>
      <c r="AJ67"/>
      <c r="AK67"/>
    </row>
    <row r="68" spans="1:37" x14ac:dyDescent="0.45">
      <c r="A68" s="11" t="s">
        <v>74</v>
      </c>
      <c r="B68" s="12">
        <v>67</v>
      </c>
      <c r="C68" s="12">
        <v>5.5689997673034703</v>
      </c>
      <c r="D68" s="12">
        <v>5.6461142440140204</v>
      </c>
      <c r="E68" s="12">
        <v>5.4918852905929096</v>
      </c>
      <c r="F68" s="12">
        <v>1.1565575599670399</v>
      </c>
      <c r="G68" s="12">
        <v>1.44494521617889</v>
      </c>
      <c r="H68" s="12">
        <v>0.63771426677703902</v>
      </c>
      <c r="I68" s="12">
        <v>0.29540026187896701</v>
      </c>
      <c r="J68" s="12">
        <v>0.15513750910759</v>
      </c>
      <c r="K68" s="12">
        <v>0.156313821673393</v>
      </c>
      <c r="L68" s="12">
        <v>1.72323298454285</v>
      </c>
      <c r="N68" s="12">
        <v>5.5689997673034703</v>
      </c>
      <c r="U68" s="12">
        <v>1.72323298454285</v>
      </c>
      <c r="V68" s="12">
        <v>1.1565575599670399</v>
      </c>
      <c r="W68" s="12">
        <v>1.44494521617889</v>
      </c>
      <c r="X68" s="12">
        <v>0.63771426677703902</v>
      </c>
      <c r="Y68" s="12">
        <v>0.29540026187896701</v>
      </c>
      <c r="Z68" s="36">
        <v>0.15513750910759</v>
      </c>
      <c r="AA68" s="12">
        <v>0.156313821673393</v>
      </c>
      <c r="AC68" s="20" t="s">
        <v>214</v>
      </c>
      <c r="AD68" s="20">
        <v>0.72237513763950423</v>
      </c>
      <c r="AE68"/>
      <c r="AF68"/>
      <c r="AG68"/>
      <c r="AH68"/>
      <c r="AI68"/>
      <c r="AJ68"/>
      <c r="AK68"/>
    </row>
    <row r="69" spans="1:37" x14ac:dyDescent="0.45">
      <c r="A69" s="11" t="s">
        <v>78</v>
      </c>
      <c r="B69" s="12">
        <v>68</v>
      </c>
      <c r="C69" s="12">
        <v>5.5250000953674299</v>
      </c>
      <c r="D69" s="12">
        <v>5.6769538068771404</v>
      </c>
      <c r="E69" s="12">
        <v>5.37304638385773</v>
      </c>
      <c r="F69" s="12">
        <v>1.1018030643463099</v>
      </c>
      <c r="G69" s="12">
        <v>1.3575643301010101</v>
      </c>
      <c r="H69" s="12">
        <v>0.52016901969909701</v>
      </c>
      <c r="I69" s="12">
        <v>0.46573323011398299</v>
      </c>
      <c r="J69" s="12">
        <v>0.15207366645336201</v>
      </c>
      <c r="K69" s="12">
        <v>9.2610210180282607E-2</v>
      </c>
      <c r="L69" s="12">
        <v>1.83501124382019</v>
      </c>
      <c r="N69" s="12">
        <v>5.5250000953674299</v>
      </c>
      <c r="U69" s="12">
        <v>1.83501124382019</v>
      </c>
      <c r="V69" s="12">
        <v>1.1018030643463099</v>
      </c>
      <c r="W69" s="12">
        <v>1.3575643301010101</v>
      </c>
      <c r="X69" s="12">
        <v>0.52016901969909701</v>
      </c>
      <c r="Y69" s="12">
        <v>0.46573323011398299</v>
      </c>
      <c r="Z69" s="37">
        <v>0.15207366645336201</v>
      </c>
      <c r="AA69" s="12">
        <v>9.2610210180282607E-2</v>
      </c>
      <c r="AC69" s="20" t="s">
        <v>215</v>
      </c>
      <c r="AD69" s="20">
        <v>0.71112007565191648</v>
      </c>
      <c r="AE69"/>
      <c r="AF69"/>
      <c r="AG69"/>
      <c r="AH69"/>
      <c r="AI69"/>
      <c r="AJ69"/>
      <c r="AK69"/>
    </row>
    <row r="70" spans="1:37" x14ac:dyDescent="0.45">
      <c r="A70" s="11" t="s">
        <v>92</v>
      </c>
      <c r="B70" s="12">
        <v>69</v>
      </c>
      <c r="C70" s="12">
        <v>5.5</v>
      </c>
      <c r="D70" s="12">
        <v>5.5948649632930803</v>
      </c>
      <c r="E70" s="12">
        <v>5.4051350367069197</v>
      </c>
      <c r="F70" s="12">
        <v>1.19827437400818</v>
      </c>
      <c r="G70" s="12">
        <v>1.3377531766891499</v>
      </c>
      <c r="H70" s="12">
        <v>0.63760560750961304</v>
      </c>
      <c r="I70" s="12">
        <v>0.30074059963226302</v>
      </c>
      <c r="J70" s="12">
        <v>4.6693041920661899E-2</v>
      </c>
      <c r="K70" s="12">
        <v>9.9671579897403703E-2</v>
      </c>
      <c r="L70" s="12">
        <v>1.87927794456482</v>
      </c>
      <c r="N70" s="12">
        <v>5.5</v>
      </c>
      <c r="U70" s="12">
        <v>1.87927794456482</v>
      </c>
      <c r="V70" s="12">
        <v>1.19827437400818</v>
      </c>
      <c r="W70" s="12">
        <v>1.3377531766891499</v>
      </c>
      <c r="X70" s="12">
        <v>0.63760560750961304</v>
      </c>
      <c r="Y70" s="12">
        <v>0.30074059963226302</v>
      </c>
      <c r="Z70" s="36">
        <v>4.6693041920661899E-2</v>
      </c>
      <c r="AA70" s="12">
        <v>9.9671579897403703E-2</v>
      </c>
      <c r="AC70" s="20" t="s">
        <v>4</v>
      </c>
      <c r="AD70" s="20">
        <v>0.12742077220293452</v>
      </c>
      <c r="AE70"/>
      <c r="AF70"/>
      <c r="AG70"/>
      <c r="AH70"/>
      <c r="AI70"/>
      <c r="AJ70"/>
      <c r="AK70"/>
    </row>
    <row r="71" spans="1:37" ht="15.75" thickBot="1" x14ac:dyDescent="0.5">
      <c r="A71" s="11" t="s">
        <v>68</v>
      </c>
      <c r="B71" s="12">
        <v>70</v>
      </c>
      <c r="C71" s="12">
        <v>5.4930000305175799</v>
      </c>
      <c r="D71" s="12">
        <v>5.5773812696337703</v>
      </c>
      <c r="E71" s="12">
        <v>5.4086187914013903</v>
      </c>
      <c r="F71" s="12">
        <v>0.93253731727600098</v>
      </c>
      <c r="G71" s="12">
        <v>1.50728487968445</v>
      </c>
      <c r="H71" s="12">
        <v>0.57925069332122803</v>
      </c>
      <c r="I71" s="12">
        <v>0.47350779175758401</v>
      </c>
      <c r="J71" s="12">
        <v>0.22415065765380901</v>
      </c>
      <c r="K71" s="12">
        <v>9.1065913438796997E-2</v>
      </c>
      <c r="L71" s="12">
        <v>1.6853334903717001</v>
      </c>
      <c r="N71" s="12">
        <v>5.4930000305175799</v>
      </c>
      <c r="U71" s="12">
        <v>1.6853334903717001</v>
      </c>
      <c r="V71" s="12">
        <v>0.93253731727600098</v>
      </c>
      <c r="W71" s="12">
        <v>1.50728487968445</v>
      </c>
      <c r="X71" s="12">
        <v>0.57925069332122803</v>
      </c>
      <c r="Y71" s="12">
        <v>0.47350779175758401</v>
      </c>
      <c r="Z71" s="37">
        <v>0.22415065765380901</v>
      </c>
      <c r="AA71" s="12">
        <v>9.1065913438796997E-2</v>
      </c>
      <c r="AC71" s="21" t="s">
        <v>216</v>
      </c>
      <c r="AD71" s="21">
        <v>155</v>
      </c>
      <c r="AE71"/>
      <c r="AF71"/>
      <c r="AG71"/>
      <c r="AH71"/>
      <c r="AI71"/>
      <c r="AJ71"/>
      <c r="AK71"/>
    </row>
    <row r="72" spans="1:37" x14ac:dyDescent="0.45">
      <c r="A72" s="11" t="s">
        <v>88</v>
      </c>
      <c r="B72" s="12">
        <v>71</v>
      </c>
      <c r="C72" s="12">
        <v>5.4720001220703098</v>
      </c>
      <c r="D72" s="12">
        <v>5.5495941731333698</v>
      </c>
      <c r="E72" s="12">
        <v>5.3944060710072499</v>
      </c>
      <c r="F72" s="12">
        <v>1.55167484283447</v>
      </c>
      <c r="G72" s="12">
        <v>1.2627909183502199</v>
      </c>
      <c r="H72" s="12">
        <v>0.943062424659729</v>
      </c>
      <c r="I72" s="12">
        <v>0.49096864461898798</v>
      </c>
      <c r="J72" s="12">
        <v>0.37446579337120101</v>
      </c>
      <c r="K72" s="12">
        <v>0.29393374919891402</v>
      </c>
      <c r="L72" s="12">
        <v>0.55463314056396495</v>
      </c>
      <c r="N72" s="12">
        <v>5.4720001220703098</v>
      </c>
      <c r="U72" s="12">
        <v>0.55463314056396495</v>
      </c>
      <c r="V72" s="12">
        <v>1.55167484283447</v>
      </c>
      <c r="W72" s="12">
        <v>1.2627909183502199</v>
      </c>
      <c r="X72" s="12">
        <v>0.943062424659729</v>
      </c>
      <c r="Y72" s="12">
        <v>0.49096864461898798</v>
      </c>
      <c r="Z72" s="36">
        <v>0.37446579337120101</v>
      </c>
      <c r="AA72" s="12">
        <v>0.29393374919891402</v>
      </c>
      <c r="AC72"/>
      <c r="AD72"/>
      <c r="AE72"/>
      <c r="AF72"/>
      <c r="AG72"/>
      <c r="AH72"/>
      <c r="AI72"/>
      <c r="AJ72"/>
      <c r="AK72"/>
    </row>
    <row r="73" spans="1:37" ht="15.75" thickBot="1" x14ac:dyDescent="0.5">
      <c r="A73" s="11" t="s">
        <v>107</v>
      </c>
      <c r="B73" s="12">
        <v>72</v>
      </c>
      <c r="C73" s="12">
        <v>5.4299998283386204</v>
      </c>
      <c r="D73" s="12">
        <v>5.5453350542485698</v>
      </c>
      <c r="E73" s="12">
        <v>5.3146646024286701</v>
      </c>
      <c r="F73" s="12">
        <v>0.85769921541214</v>
      </c>
      <c r="G73" s="12">
        <v>1.25391757488251</v>
      </c>
      <c r="H73" s="12">
        <v>0.46800905466079701</v>
      </c>
      <c r="I73" s="12">
        <v>0.58521467447280895</v>
      </c>
      <c r="J73" s="12">
        <v>0.193513423204422</v>
      </c>
      <c r="K73" s="12">
        <v>9.9331893026828794E-2</v>
      </c>
      <c r="L73" s="12">
        <v>1.9726047515869101</v>
      </c>
      <c r="N73" s="12">
        <v>5.4299998283386204</v>
      </c>
      <c r="U73" s="12">
        <v>1.9726047515869101</v>
      </c>
      <c r="V73" s="12">
        <v>0.85769921541214</v>
      </c>
      <c r="W73" s="12">
        <v>1.25391757488251</v>
      </c>
      <c r="X73" s="12">
        <v>0.46800905466079701</v>
      </c>
      <c r="Y73" s="12">
        <v>0.58521467447280895</v>
      </c>
      <c r="Z73" s="37">
        <v>0.193513423204422</v>
      </c>
      <c r="AA73" s="12">
        <v>9.9331893026828794E-2</v>
      </c>
      <c r="AC73" t="s">
        <v>217</v>
      </c>
      <c r="AD73"/>
      <c r="AE73"/>
      <c r="AF73"/>
      <c r="AG73"/>
      <c r="AH73"/>
      <c r="AI73"/>
      <c r="AJ73"/>
      <c r="AK73"/>
    </row>
    <row r="74" spans="1:37" x14ac:dyDescent="0.45">
      <c r="A74" s="11" t="s">
        <v>104</v>
      </c>
      <c r="B74" s="12">
        <v>73</v>
      </c>
      <c r="C74" s="12">
        <v>5.3949999809265101</v>
      </c>
      <c r="D74" s="12">
        <v>5.4915696561336498</v>
      </c>
      <c r="E74" s="12">
        <v>5.2984303057193802</v>
      </c>
      <c r="F74" s="12">
        <v>1.0693175792694101</v>
      </c>
      <c r="G74" s="12">
        <v>1.25818979740143</v>
      </c>
      <c r="H74" s="12">
        <v>0.65078467130661</v>
      </c>
      <c r="I74" s="12">
        <v>0.20871552824974099</v>
      </c>
      <c r="J74" s="12">
        <v>0.22012588381767301</v>
      </c>
      <c r="K74" s="12">
        <v>4.0903780609369299E-2</v>
      </c>
      <c r="L74" s="12">
        <v>1.9470844268798799</v>
      </c>
      <c r="N74" s="12">
        <v>5.3949999809265101</v>
      </c>
      <c r="U74" s="12">
        <v>1.9470844268798799</v>
      </c>
      <c r="V74" s="12">
        <v>1.0693175792694101</v>
      </c>
      <c r="W74" s="12">
        <v>1.25818979740143</v>
      </c>
      <c r="X74" s="12">
        <v>0.65078467130661</v>
      </c>
      <c r="Y74" s="12">
        <v>0.20871552824974099</v>
      </c>
      <c r="Z74" s="36">
        <v>0.22012588381767301</v>
      </c>
      <c r="AA74" s="12">
        <v>4.0903780609369299E-2</v>
      </c>
      <c r="AC74" s="22"/>
      <c r="AD74" s="22" t="s">
        <v>222</v>
      </c>
      <c r="AE74" s="22" t="s">
        <v>223</v>
      </c>
      <c r="AF74" s="22" t="s">
        <v>224</v>
      </c>
      <c r="AG74" s="22" t="s">
        <v>225</v>
      </c>
      <c r="AH74" s="22" t="s">
        <v>226</v>
      </c>
      <c r="AI74"/>
      <c r="AJ74"/>
      <c r="AK74"/>
    </row>
    <row r="75" spans="1:37" x14ac:dyDescent="0.45">
      <c r="A75" s="11" t="s">
        <v>99</v>
      </c>
      <c r="B75" s="12">
        <v>74</v>
      </c>
      <c r="C75" s="12">
        <v>5.3359999656677202</v>
      </c>
      <c r="D75" s="12">
        <v>5.4484100224077698</v>
      </c>
      <c r="E75" s="12">
        <v>5.2235899089276803</v>
      </c>
      <c r="F75" s="12">
        <v>0.99101239442825295</v>
      </c>
      <c r="G75" s="12">
        <v>1.2390888929367101</v>
      </c>
      <c r="H75" s="12">
        <v>0.60459005832672097</v>
      </c>
      <c r="I75" s="12">
        <v>0.41842114925384499</v>
      </c>
      <c r="J75" s="12">
        <v>0.172170460224152</v>
      </c>
      <c r="K75" s="12">
        <v>0.11980327218771</v>
      </c>
      <c r="L75" s="12">
        <v>1.79117655754089</v>
      </c>
      <c r="N75" s="12">
        <v>5.3359999656677202</v>
      </c>
      <c r="U75" s="12">
        <v>1.79117655754089</v>
      </c>
      <c r="V75" s="12">
        <v>0.99101239442825295</v>
      </c>
      <c r="W75" s="12">
        <v>1.2390888929367101</v>
      </c>
      <c r="X75" s="12">
        <v>0.60459005832672097</v>
      </c>
      <c r="Y75" s="12">
        <v>0.41842114925384499</v>
      </c>
      <c r="Z75" s="37">
        <v>0.172170460224152</v>
      </c>
      <c r="AA75" s="12">
        <v>0.11980327218771</v>
      </c>
      <c r="AC75" s="20" t="s">
        <v>218</v>
      </c>
      <c r="AD75" s="20">
        <v>6</v>
      </c>
      <c r="AE75" s="20">
        <v>6.2523979894080544</v>
      </c>
      <c r="AF75" s="20">
        <v>1.042066331568009</v>
      </c>
      <c r="AG75" s="20">
        <v>64.182244259174709</v>
      </c>
      <c r="AH75" s="20">
        <v>9.8342067866209737E-39</v>
      </c>
      <c r="AI75"/>
      <c r="AJ75"/>
      <c r="AK75"/>
    </row>
    <row r="76" spans="1:37" x14ac:dyDescent="0.45">
      <c r="A76" s="11" t="s">
        <v>121</v>
      </c>
      <c r="B76" s="12">
        <v>75</v>
      </c>
      <c r="C76" s="12">
        <v>5.3239998817443803</v>
      </c>
      <c r="D76" s="12">
        <v>5.4030397091805904</v>
      </c>
      <c r="E76" s="12">
        <v>5.24496005430818</v>
      </c>
      <c r="F76" s="12">
        <v>1.2860119342803999</v>
      </c>
      <c r="G76" s="12">
        <v>1.34313309192657</v>
      </c>
      <c r="H76" s="12">
        <v>0.687763452529907</v>
      </c>
      <c r="I76" s="12">
        <v>0.17586351931095101</v>
      </c>
      <c r="J76" s="12">
        <v>7.84016624093056E-2</v>
      </c>
      <c r="K76" s="12">
        <v>3.66369374096394E-2</v>
      </c>
      <c r="L76" s="12">
        <v>1.71645927429199</v>
      </c>
      <c r="N76" s="12">
        <v>5.3239998817443803</v>
      </c>
      <c r="U76" s="12">
        <v>1.71645927429199</v>
      </c>
      <c r="V76" s="12">
        <v>1.2860119342803999</v>
      </c>
      <c r="W76" s="12">
        <v>1.34313309192657</v>
      </c>
      <c r="X76" s="12">
        <v>0.687763452529907</v>
      </c>
      <c r="Y76" s="12">
        <v>0.17586351931095101</v>
      </c>
      <c r="Z76" s="36">
        <v>7.84016624093056E-2</v>
      </c>
      <c r="AA76" s="12">
        <v>3.66369374096394E-2</v>
      </c>
      <c r="AC76" s="20" t="s">
        <v>219</v>
      </c>
      <c r="AD76" s="20">
        <v>148</v>
      </c>
      <c r="AE76" s="20">
        <v>2.4029358719412355</v>
      </c>
      <c r="AF76" s="20">
        <v>1.6236053188792132E-2</v>
      </c>
      <c r="AG76" s="20"/>
      <c r="AH76" s="20"/>
      <c r="AI76"/>
      <c r="AJ76"/>
      <c r="AK76"/>
    </row>
    <row r="77" spans="1:37" ht="15.75" thickBot="1" x14ac:dyDescent="0.5">
      <c r="A77" s="11" t="s">
        <v>80</v>
      </c>
      <c r="B77" s="12">
        <v>76</v>
      </c>
      <c r="C77" s="12">
        <v>5.3109998703002903</v>
      </c>
      <c r="D77" s="12">
        <v>5.5813987284898801</v>
      </c>
      <c r="E77" s="12">
        <v>5.0406010121107103</v>
      </c>
      <c r="F77" s="12">
        <v>0.92557930946350098</v>
      </c>
      <c r="G77" s="12">
        <v>1.3682180643081701</v>
      </c>
      <c r="H77" s="12">
        <v>0.64102238416671797</v>
      </c>
      <c r="I77" s="12">
        <v>0.47430723905563399</v>
      </c>
      <c r="J77" s="12">
        <v>0.23381833732128099</v>
      </c>
      <c r="K77" s="12">
        <v>5.5267781019210802E-2</v>
      </c>
      <c r="L77" s="12">
        <v>1.61232566833496</v>
      </c>
      <c r="N77" s="12">
        <v>5.3109998703002903</v>
      </c>
      <c r="U77" s="12">
        <v>1.61232566833496</v>
      </c>
      <c r="V77" s="12">
        <v>0.92557930946350098</v>
      </c>
      <c r="W77" s="12">
        <v>1.3682180643081701</v>
      </c>
      <c r="X77" s="12">
        <v>0.64102238416671797</v>
      </c>
      <c r="Y77" s="12">
        <v>0.47430723905563399</v>
      </c>
      <c r="Z77" s="37">
        <v>0.23381833732128099</v>
      </c>
      <c r="AA77" s="12">
        <v>5.5267781019210802E-2</v>
      </c>
      <c r="AC77" s="21" t="s">
        <v>220</v>
      </c>
      <c r="AD77" s="21">
        <v>154</v>
      </c>
      <c r="AE77" s="21">
        <v>8.6553338613492894</v>
      </c>
      <c r="AF77" s="21"/>
      <c r="AG77" s="21"/>
      <c r="AH77" s="21"/>
      <c r="AI77"/>
      <c r="AJ77"/>
      <c r="AK77"/>
    </row>
    <row r="78" spans="1:37" ht="15.75" thickBot="1" x14ac:dyDescent="0.5">
      <c r="A78" s="11" t="s">
        <v>77</v>
      </c>
      <c r="B78" s="12">
        <v>77</v>
      </c>
      <c r="C78" s="12">
        <v>5.2930002212524396</v>
      </c>
      <c r="D78" s="12">
        <v>5.3917772045731498</v>
      </c>
      <c r="E78" s="12">
        <v>5.1942232379317304</v>
      </c>
      <c r="F78" s="12">
        <v>1.22255623340607</v>
      </c>
      <c r="G78" s="12">
        <v>0.96798300743103005</v>
      </c>
      <c r="H78" s="12">
        <v>0.701288521289825</v>
      </c>
      <c r="I78" s="12">
        <v>0.25577229261398299</v>
      </c>
      <c r="J78" s="12">
        <v>0.24800297617912301</v>
      </c>
      <c r="K78" s="12">
        <v>4.3103110045194598E-2</v>
      </c>
      <c r="L78" s="12">
        <v>1.85449242591858</v>
      </c>
      <c r="N78" s="12">
        <v>5.2930002212524396</v>
      </c>
      <c r="U78" s="12">
        <v>1.85449242591858</v>
      </c>
      <c r="V78" s="12">
        <v>1.22255623340607</v>
      </c>
      <c r="W78" s="12">
        <v>0.96798300743103005</v>
      </c>
      <c r="X78" s="12">
        <v>0.701288521289825</v>
      </c>
      <c r="Y78" s="12">
        <v>0.25577229261398299</v>
      </c>
      <c r="Z78" s="36">
        <v>0.24800297617912301</v>
      </c>
      <c r="AA78" s="12">
        <v>4.3103110045194598E-2</v>
      </c>
      <c r="AC78"/>
      <c r="AD78"/>
      <c r="AE78"/>
      <c r="AF78"/>
      <c r="AG78"/>
      <c r="AH78"/>
      <c r="AI78"/>
      <c r="AJ78"/>
      <c r="AK78"/>
    </row>
    <row r="79" spans="1:37" x14ac:dyDescent="0.45">
      <c r="A79" s="11" t="s">
        <v>84</v>
      </c>
      <c r="B79" s="12">
        <v>78</v>
      </c>
      <c r="C79" s="12">
        <v>5.2789998054504403</v>
      </c>
      <c r="D79" s="12">
        <v>5.36484799548984</v>
      </c>
      <c r="E79" s="12">
        <v>5.1931516154110398</v>
      </c>
      <c r="F79" s="12">
        <v>0.95148438215255704</v>
      </c>
      <c r="G79" s="12">
        <v>1.1378535032272299</v>
      </c>
      <c r="H79" s="12">
        <v>0.54145205020904497</v>
      </c>
      <c r="I79" s="12">
        <v>0.26028794050216703</v>
      </c>
      <c r="J79" s="12">
        <v>0.31993144750595098</v>
      </c>
      <c r="K79" s="12">
        <v>5.7471618056297302E-2</v>
      </c>
      <c r="L79" s="12">
        <v>2.0105407238006601</v>
      </c>
      <c r="N79" s="12">
        <v>5.2789998054504403</v>
      </c>
      <c r="U79" s="12">
        <v>2.0105407238006601</v>
      </c>
      <c r="V79" s="12">
        <v>0.95148438215255704</v>
      </c>
      <c r="W79" s="12">
        <v>1.1378535032272299</v>
      </c>
      <c r="X79" s="12">
        <v>0.54145205020904497</v>
      </c>
      <c r="Y79" s="12">
        <v>0.26028794050216703</v>
      </c>
      <c r="Z79" s="37">
        <v>0.31993144750595098</v>
      </c>
      <c r="AA79" s="12">
        <v>5.7471618056297302E-2</v>
      </c>
      <c r="AC79" s="22"/>
      <c r="AD79" s="22" t="s">
        <v>227</v>
      </c>
      <c r="AE79" s="22" t="s">
        <v>4</v>
      </c>
      <c r="AF79" s="22" t="s">
        <v>228</v>
      </c>
      <c r="AG79" s="22" t="s">
        <v>229</v>
      </c>
      <c r="AH79" s="22" t="s">
        <v>246</v>
      </c>
      <c r="AI79" s="22" t="s">
        <v>247</v>
      </c>
      <c r="AJ79" s="22" t="s">
        <v>248</v>
      </c>
      <c r="AK79" s="22" t="s">
        <v>249</v>
      </c>
    </row>
    <row r="80" spans="1:37" x14ac:dyDescent="0.45">
      <c r="A80" s="11" t="s">
        <v>101</v>
      </c>
      <c r="B80" s="12">
        <v>79</v>
      </c>
      <c r="C80" s="12">
        <v>5.2729997634887704</v>
      </c>
      <c r="D80" s="12">
        <v>5.3192780897766303</v>
      </c>
      <c r="E80" s="12">
        <v>5.2267214372008999</v>
      </c>
      <c r="F80" s="12">
        <v>1.08116579055786</v>
      </c>
      <c r="G80" s="12">
        <v>1.1608374118804901</v>
      </c>
      <c r="H80" s="12">
        <v>0.74141550064086903</v>
      </c>
      <c r="I80" s="12">
        <v>0.47278770804405201</v>
      </c>
      <c r="J80" s="12">
        <v>2.8806841000914601E-2</v>
      </c>
      <c r="K80" s="12">
        <v>2.2794274613261199E-2</v>
      </c>
      <c r="L80" s="12">
        <v>1.7649385929107699</v>
      </c>
      <c r="N80" s="12">
        <v>5.2729997634887704</v>
      </c>
      <c r="U80" s="12">
        <v>1.7649385929107699</v>
      </c>
      <c r="V80" s="12">
        <v>1.08116579055786</v>
      </c>
      <c r="W80" s="12">
        <v>1.1608374118804901</v>
      </c>
      <c r="X80" s="12">
        <v>0.74141550064086903</v>
      </c>
      <c r="Y80" s="12">
        <v>0.47278770804405201</v>
      </c>
      <c r="Z80" s="36">
        <v>2.8806841000914601E-2</v>
      </c>
      <c r="AA80" s="12">
        <v>2.2794274613261199E-2</v>
      </c>
      <c r="AC80" s="20" t="s">
        <v>221</v>
      </c>
      <c r="AD80" s="20">
        <v>-1.8177859344930603E-2</v>
      </c>
      <c r="AE80" s="20">
        <v>6.0114890131459077E-2</v>
      </c>
      <c r="AF80" s="20">
        <v>-0.30238530429281846</v>
      </c>
      <c r="AG80" s="20">
        <v>0.76278290317051622</v>
      </c>
      <c r="AH80" s="20">
        <v>-0.13697224593482571</v>
      </c>
      <c r="AI80" s="20">
        <v>0.10061652724496452</v>
      </c>
      <c r="AJ80" s="20">
        <v>-0.13697224593482571</v>
      </c>
      <c r="AK80" s="20">
        <v>0.10061652724496452</v>
      </c>
    </row>
    <row r="81" spans="1:37" x14ac:dyDescent="0.45">
      <c r="A81" s="11" t="s">
        <v>98</v>
      </c>
      <c r="B81" s="12">
        <v>80</v>
      </c>
      <c r="C81" s="12">
        <v>5.2690000534057599</v>
      </c>
      <c r="D81" s="12">
        <v>5.3599836413562301</v>
      </c>
      <c r="E81" s="12">
        <v>5.1780164654552898</v>
      </c>
      <c r="F81" s="12">
        <v>0.72688353061676003</v>
      </c>
      <c r="G81" s="12">
        <v>0.672690689563751</v>
      </c>
      <c r="H81" s="12">
        <v>0.40204778313636802</v>
      </c>
      <c r="I81" s="12">
        <v>0.23521526157855999</v>
      </c>
      <c r="J81" s="12">
        <v>0.31544601917266801</v>
      </c>
      <c r="K81" s="12">
        <v>0.124348066747189</v>
      </c>
      <c r="L81" s="12">
        <v>2.7924892902374299</v>
      </c>
      <c r="N81" s="12">
        <v>5.2690000534057599</v>
      </c>
      <c r="U81" s="12">
        <v>2.7924892902374299</v>
      </c>
      <c r="V81" s="12">
        <v>0.72688353061676003</v>
      </c>
      <c r="W81" s="12">
        <v>0.672690689563751</v>
      </c>
      <c r="X81" s="12">
        <v>0.40204778313636802</v>
      </c>
      <c r="Y81" s="12">
        <v>0.23521526157855999</v>
      </c>
      <c r="Z81" s="37">
        <v>0.31544601917266801</v>
      </c>
      <c r="AA81" s="12">
        <v>0.124348066747189</v>
      </c>
      <c r="AC81" s="20" t="s">
        <v>5</v>
      </c>
      <c r="AD81" s="20">
        <v>3.832013880546966E-2</v>
      </c>
      <c r="AE81" s="20">
        <v>8.7836894152303308E-2</v>
      </c>
      <c r="AF81" s="20">
        <v>0.43626472879408851</v>
      </c>
      <c r="AG81" s="20">
        <v>0.66328039990281407</v>
      </c>
      <c r="AH81" s="20">
        <v>-0.13525632349806638</v>
      </c>
      <c r="AI81" s="20">
        <v>0.21189660110900571</v>
      </c>
      <c r="AJ81" s="20">
        <v>-0.13525632349806638</v>
      </c>
      <c r="AK81" s="20">
        <v>0.21189660110900571</v>
      </c>
    </row>
    <row r="82" spans="1:37" x14ac:dyDescent="0.45">
      <c r="A82" s="11" t="s">
        <v>90</v>
      </c>
      <c r="B82" s="12">
        <v>81</v>
      </c>
      <c r="C82" s="12">
        <v>5.2620000839233398</v>
      </c>
      <c r="D82" s="12">
        <v>5.3528885981440499</v>
      </c>
      <c r="E82" s="12">
        <v>5.1711115697026298</v>
      </c>
      <c r="F82" s="12">
        <v>0.99553859233856201</v>
      </c>
      <c r="G82" s="12">
        <v>1.2744446992874101</v>
      </c>
      <c r="H82" s="12">
        <v>0.492345720529556</v>
      </c>
      <c r="I82" s="12">
        <v>0.44332346320152299</v>
      </c>
      <c r="J82" s="12">
        <v>0.61170458793640103</v>
      </c>
      <c r="K82" s="12">
        <v>1.5317135490477101E-2</v>
      </c>
      <c r="L82" s="12">
        <v>1.42947697639465</v>
      </c>
      <c r="N82" s="12">
        <v>5.2620000839233398</v>
      </c>
      <c r="U82" s="12">
        <v>1.42947697639465</v>
      </c>
      <c r="V82" s="12">
        <v>0.99553859233856201</v>
      </c>
      <c r="W82" s="12">
        <v>1.2744446992874101</v>
      </c>
      <c r="X82" s="12">
        <v>0.492345720529556</v>
      </c>
      <c r="Y82" s="12">
        <v>0.44332346320152299</v>
      </c>
      <c r="Z82" s="36">
        <v>0.61170458793640103</v>
      </c>
      <c r="AA82" s="12">
        <v>1.5317135490477101E-2</v>
      </c>
      <c r="AC82" s="20" t="s">
        <v>6</v>
      </c>
      <c r="AD82" s="20">
        <v>0.16030806629639316</v>
      </c>
      <c r="AE82" s="20">
        <v>8.3934909850953046E-2</v>
      </c>
      <c r="AF82" s="20">
        <v>1.9099093164102914</v>
      </c>
      <c r="AG82" s="20">
        <v>5.807939812157642E-2</v>
      </c>
      <c r="AH82" s="20">
        <v>-5.5575970595169166E-3</v>
      </c>
      <c r="AI82" s="20">
        <v>0.32617372965230323</v>
      </c>
      <c r="AJ82" s="20">
        <v>-5.5575970595169166E-3</v>
      </c>
      <c r="AK82" s="20">
        <v>0.32617372965230323</v>
      </c>
    </row>
    <row r="83" spans="1:37" x14ac:dyDescent="0.45">
      <c r="A83" s="11" t="s">
        <v>35</v>
      </c>
      <c r="B83" s="12">
        <v>82</v>
      </c>
      <c r="C83" s="12">
        <v>5.25</v>
      </c>
      <c r="D83" s="12">
        <v>5.3700319455564003</v>
      </c>
      <c r="E83" s="12">
        <v>5.1299680544435997</v>
      </c>
      <c r="F83" s="12">
        <v>1.1284312009811399</v>
      </c>
      <c r="G83" s="12">
        <v>1.4313375949859599</v>
      </c>
      <c r="H83" s="12">
        <v>0.61714422702789296</v>
      </c>
      <c r="I83" s="12">
        <v>0.153997123241425</v>
      </c>
      <c r="J83" s="12">
        <v>6.5019629895687103E-2</v>
      </c>
      <c r="K83" s="12">
        <v>6.4491122961044298E-2</v>
      </c>
      <c r="L83" s="12">
        <v>1.7894637584686299</v>
      </c>
      <c r="N83" s="12">
        <v>5.25</v>
      </c>
      <c r="U83" s="12">
        <v>1.7894637584686299</v>
      </c>
      <c r="V83" s="12">
        <v>1.1284312009811399</v>
      </c>
      <c r="W83" s="12">
        <v>1.4313375949859599</v>
      </c>
      <c r="X83" s="12">
        <v>0.61714422702789296</v>
      </c>
      <c r="Y83" s="12">
        <v>0.153997123241425</v>
      </c>
      <c r="Z83" s="37">
        <v>6.5019629895687103E-2</v>
      </c>
      <c r="AA83" s="12">
        <v>6.4491122961044298E-2</v>
      </c>
      <c r="AC83" s="20" t="s">
        <v>205</v>
      </c>
      <c r="AD83" s="20">
        <v>-0.13538120168201662</v>
      </c>
      <c r="AE83" s="20">
        <v>0.12303597104248526</v>
      </c>
      <c r="AF83" s="20">
        <v>-1.1003383850668229</v>
      </c>
      <c r="AG83" s="20">
        <v>0.27297119417895666</v>
      </c>
      <c r="AH83" s="20">
        <v>-0.3785153515826809</v>
      </c>
      <c r="AI83" s="20">
        <v>0.10775294821864767</v>
      </c>
      <c r="AJ83" s="20">
        <v>-0.3785153515826809</v>
      </c>
      <c r="AK83" s="20">
        <v>0.10775294821864767</v>
      </c>
    </row>
    <row r="84" spans="1:37" x14ac:dyDescent="0.45">
      <c r="A84" s="11" t="s">
        <v>100</v>
      </c>
      <c r="B84" s="12">
        <v>83</v>
      </c>
      <c r="C84" s="12">
        <v>5.23699998855591</v>
      </c>
      <c r="D84" s="12">
        <v>5.3410444405674902</v>
      </c>
      <c r="E84" s="12">
        <v>5.13295553654432</v>
      </c>
      <c r="F84" s="12">
        <v>1.1211290359497099</v>
      </c>
      <c r="G84" s="12">
        <v>1.23837649822235</v>
      </c>
      <c r="H84" s="12">
        <v>0.66746467351913497</v>
      </c>
      <c r="I84" s="12">
        <v>0.19498905539512601</v>
      </c>
      <c r="J84" s="12">
        <v>0.19791102409362801</v>
      </c>
      <c r="K84" s="12">
        <v>8.8174194097518893E-2</v>
      </c>
      <c r="L84" s="12">
        <v>1.72919154167175</v>
      </c>
      <c r="N84" s="12">
        <v>5.23699998855591</v>
      </c>
      <c r="U84" s="12">
        <v>1.72919154167175</v>
      </c>
      <c r="V84" s="12">
        <v>1.1211290359497099</v>
      </c>
      <c r="W84" s="12">
        <v>1.23837649822235</v>
      </c>
      <c r="X84" s="12">
        <v>0.66746467351913497</v>
      </c>
      <c r="Y84" s="12">
        <v>0.19498905539512601</v>
      </c>
      <c r="Z84" s="36">
        <v>0.19791102409362801</v>
      </c>
      <c r="AA84" s="12">
        <v>8.8174194097518893E-2</v>
      </c>
      <c r="AC84" s="20" t="s">
        <v>206</v>
      </c>
      <c r="AD84" s="20">
        <v>1.8782390025817247E-2</v>
      </c>
      <c r="AE84" s="20">
        <v>2.0899676544829313E-2</v>
      </c>
      <c r="AF84" s="20">
        <v>0.89869285706548918</v>
      </c>
      <c r="AG84" s="20">
        <v>0.37027605553754395</v>
      </c>
      <c r="AH84" s="20">
        <v>-2.2517930903671518E-2</v>
      </c>
      <c r="AI84" s="20">
        <v>6.0082710955306012E-2</v>
      </c>
      <c r="AJ84" s="20">
        <v>-2.2517930903671518E-2</v>
      </c>
      <c r="AK84" s="20">
        <v>6.0082710955306012E-2</v>
      </c>
    </row>
    <row r="85" spans="1:37" x14ac:dyDescent="0.45">
      <c r="A85" s="11" t="s">
        <v>109</v>
      </c>
      <c r="B85" s="12">
        <v>84</v>
      </c>
      <c r="C85" s="12">
        <v>5.2350001335143999</v>
      </c>
      <c r="D85" s="12">
        <v>5.31834096476436</v>
      </c>
      <c r="E85" s="12">
        <v>5.1516593022644503</v>
      </c>
      <c r="F85" s="12">
        <v>0.87811458110809304</v>
      </c>
      <c r="G85" s="12">
        <v>0.77486443519592296</v>
      </c>
      <c r="H85" s="12">
        <v>0.59771066904068004</v>
      </c>
      <c r="I85" s="12">
        <v>0.40815833210945102</v>
      </c>
      <c r="J85" s="12">
        <v>3.2209955155849498E-2</v>
      </c>
      <c r="K85" s="12">
        <v>8.7763182818889604E-2</v>
      </c>
      <c r="L85" s="12">
        <v>2.4561893939971902</v>
      </c>
      <c r="N85" s="12">
        <v>5.2350001335143999</v>
      </c>
      <c r="U85" s="12">
        <v>2.4561893939971902</v>
      </c>
      <c r="V85" s="12">
        <v>0.87811458110809304</v>
      </c>
      <c r="W85" s="12">
        <v>0.77486443519592296</v>
      </c>
      <c r="X85" s="12">
        <v>0.59771066904068004</v>
      </c>
      <c r="Y85" s="12">
        <v>0.40815833210945102</v>
      </c>
      <c r="Z85" s="37">
        <v>3.2209955155849498E-2</v>
      </c>
      <c r="AA85" s="12">
        <v>8.7763182818889604E-2</v>
      </c>
      <c r="AC85" s="20" t="s">
        <v>203</v>
      </c>
      <c r="AD85" s="20">
        <v>0.46780026679661274</v>
      </c>
      <c r="AE85" s="20">
        <v>3.5505663046705403E-2</v>
      </c>
      <c r="AF85" s="20">
        <v>13.1753705368423</v>
      </c>
      <c r="AG85" s="20">
        <v>1.0150089746585585E-26</v>
      </c>
      <c r="AH85" s="20">
        <v>0.39763672739934791</v>
      </c>
      <c r="AI85" s="20">
        <v>0.53796380619387751</v>
      </c>
      <c r="AJ85" s="20">
        <v>0.39763672739934791</v>
      </c>
      <c r="AK85" s="20">
        <v>0.53796380619387751</v>
      </c>
    </row>
    <row r="86" spans="1:37" ht="15.75" thickBot="1" x14ac:dyDescent="0.5">
      <c r="A86" s="11" t="s">
        <v>97</v>
      </c>
      <c r="B86" s="12">
        <v>85</v>
      </c>
      <c r="C86" s="12">
        <v>5.2340002059936497</v>
      </c>
      <c r="D86" s="12">
        <v>5.2992865352332599</v>
      </c>
      <c r="E86" s="12">
        <v>5.1687138767540501</v>
      </c>
      <c r="F86" s="12">
        <v>1.1536017656326301</v>
      </c>
      <c r="G86" s="12">
        <v>1.15240025520325</v>
      </c>
      <c r="H86" s="12">
        <v>0.54077577590942405</v>
      </c>
      <c r="I86" s="12">
        <v>0.398155838251114</v>
      </c>
      <c r="J86" s="12">
        <v>4.5269340276718098E-2</v>
      </c>
      <c r="K86" s="12">
        <v>0.18098750710487399</v>
      </c>
      <c r="L86" s="12">
        <v>1.7624816894531199</v>
      </c>
      <c r="N86" s="12">
        <v>5.2340002059936497</v>
      </c>
      <c r="U86" s="12">
        <v>1.7624816894531199</v>
      </c>
      <c r="V86" s="12">
        <v>1.1536017656326301</v>
      </c>
      <c r="W86" s="12">
        <v>1.15240025520325</v>
      </c>
      <c r="X86" s="12">
        <v>0.54077577590942405</v>
      </c>
      <c r="Y86" s="12">
        <v>0.398155838251114</v>
      </c>
      <c r="Z86" s="36">
        <v>4.5269340276718098E-2</v>
      </c>
      <c r="AA86" s="12">
        <v>0.18098750710487399</v>
      </c>
      <c r="AC86" s="21" t="s">
        <v>193</v>
      </c>
      <c r="AD86" s="21">
        <v>2.9894355939560472E-2</v>
      </c>
      <c r="AE86" s="21">
        <v>5.1518011203545086E-2</v>
      </c>
      <c r="AF86" s="21">
        <v>0.58026999181799477</v>
      </c>
      <c r="AG86" s="21">
        <v>0.5626149843158077</v>
      </c>
      <c r="AH86" s="21">
        <v>-7.191154482600981E-2</v>
      </c>
      <c r="AI86" s="21">
        <v>0.13170025670513075</v>
      </c>
      <c r="AJ86" s="21">
        <v>-7.191154482600981E-2</v>
      </c>
      <c r="AK86" s="21">
        <v>0.13170025670513075</v>
      </c>
    </row>
    <row r="87" spans="1:37" x14ac:dyDescent="0.45">
      <c r="A87" s="11" t="s">
        <v>115</v>
      </c>
      <c r="B87" s="12">
        <v>86</v>
      </c>
      <c r="C87" s="12">
        <v>5.2300000190734899</v>
      </c>
      <c r="D87" s="12">
        <v>5.3490608851611601</v>
      </c>
      <c r="E87" s="12">
        <v>5.1109391529858099</v>
      </c>
      <c r="F87" s="12">
        <v>1.07937383651733</v>
      </c>
      <c r="G87" s="12">
        <v>1.40241670608521</v>
      </c>
      <c r="H87" s="12">
        <v>0.57487374544143699</v>
      </c>
      <c r="I87" s="12">
        <v>0.55258983373642001</v>
      </c>
      <c r="J87" s="12">
        <v>0.18696784973144501</v>
      </c>
      <c r="K87" s="12">
        <v>0.113945253193378</v>
      </c>
      <c r="L87" s="12">
        <v>1.3194651603698699</v>
      </c>
      <c r="N87" s="12">
        <v>5.2300000190734899</v>
      </c>
      <c r="U87" s="12">
        <v>1.3194651603698699</v>
      </c>
      <c r="V87" s="12">
        <v>1.07937383651733</v>
      </c>
      <c r="W87" s="12">
        <v>1.40241670608521</v>
      </c>
      <c r="X87" s="12">
        <v>0.57487374544143699</v>
      </c>
      <c r="Y87" s="12">
        <v>0.55258983373642001</v>
      </c>
      <c r="Z87" s="37">
        <v>0.18696784973144501</v>
      </c>
      <c r="AA87" s="12">
        <v>0.113945253193378</v>
      </c>
      <c r="AC87"/>
      <c r="AD87"/>
      <c r="AE87"/>
      <c r="AF87"/>
      <c r="AG87"/>
      <c r="AH87"/>
      <c r="AI87"/>
      <c r="AJ87"/>
      <c r="AK87"/>
    </row>
    <row r="88" spans="1:37" x14ac:dyDescent="0.45">
      <c r="A88" s="11" t="s">
        <v>119</v>
      </c>
      <c r="B88" s="12">
        <v>87</v>
      </c>
      <c r="C88" s="12">
        <v>5.2270002365112296</v>
      </c>
      <c r="D88" s="12">
        <v>5.3252461694180999</v>
      </c>
      <c r="E88" s="12">
        <v>5.1287543036043601</v>
      </c>
      <c r="F88" s="12">
        <v>1.2894874811172501</v>
      </c>
      <c r="G88" s="12">
        <v>1.2394145727157599</v>
      </c>
      <c r="H88" s="12">
        <v>0.81019890308380105</v>
      </c>
      <c r="I88" s="12">
        <v>9.5731250941753401E-2</v>
      </c>
      <c r="J88" s="12">
        <v>0</v>
      </c>
      <c r="K88" s="12">
        <v>4.3289776891469997E-2</v>
      </c>
      <c r="L88" s="12">
        <v>1.7492215633392301</v>
      </c>
      <c r="N88" s="12">
        <v>5.2270002365112296</v>
      </c>
      <c r="U88" s="12">
        <v>1.7492215633392301</v>
      </c>
      <c r="V88" s="12">
        <v>1.2894874811172501</v>
      </c>
      <c r="W88" s="12">
        <v>1.2394145727157599</v>
      </c>
      <c r="X88" s="12">
        <v>0.81019890308380105</v>
      </c>
      <c r="Y88" s="12">
        <v>9.5731250941753401E-2</v>
      </c>
      <c r="Z88" s="36">
        <v>0</v>
      </c>
      <c r="AA88" s="12">
        <v>4.3289776891469997E-2</v>
      </c>
      <c r="AC88" t="s">
        <v>254</v>
      </c>
      <c r="AD88"/>
      <c r="AE88"/>
      <c r="AF88"/>
      <c r="AG88"/>
      <c r="AH88"/>
      <c r="AI88"/>
      <c r="AJ88"/>
      <c r="AK88"/>
    </row>
    <row r="89" spans="1:37" ht="15.75" thickBot="1" x14ac:dyDescent="0.5">
      <c r="A89" s="11" t="s">
        <v>120</v>
      </c>
      <c r="B89" s="12">
        <v>88</v>
      </c>
      <c r="C89" s="12">
        <v>5.2249999046325701</v>
      </c>
      <c r="D89" s="12">
        <v>5.3188822884857698</v>
      </c>
      <c r="E89" s="12">
        <v>5.1311175207793704</v>
      </c>
      <c r="F89" s="12">
        <v>1.0749875307083101</v>
      </c>
      <c r="G89" s="12">
        <v>1.1296242475509599</v>
      </c>
      <c r="H89" s="12">
        <v>0.73508107662200906</v>
      </c>
      <c r="I89" s="12">
        <v>0.288515985012054</v>
      </c>
      <c r="J89" s="12">
        <v>0.26445075869560197</v>
      </c>
      <c r="K89" s="12">
        <v>3.7513829767704003E-2</v>
      </c>
      <c r="L89" s="12">
        <v>1.69507384300232</v>
      </c>
      <c r="N89" s="12">
        <v>5.2249999046325701</v>
      </c>
      <c r="U89" s="12">
        <v>1.69507384300232</v>
      </c>
      <c r="V89" s="12">
        <v>1.0749875307083101</v>
      </c>
      <c r="W89" s="12">
        <v>1.1296242475509599</v>
      </c>
      <c r="X89" s="12">
        <v>0.73508107662200906</v>
      </c>
      <c r="Y89" s="12">
        <v>0.288515985012054</v>
      </c>
      <c r="Z89" s="37">
        <v>0.26445075869560197</v>
      </c>
      <c r="AA89" s="12">
        <v>3.7513829767704003E-2</v>
      </c>
      <c r="AC89"/>
      <c r="AD89"/>
      <c r="AE89"/>
      <c r="AF89"/>
      <c r="AG89"/>
      <c r="AH89"/>
      <c r="AI89"/>
      <c r="AJ89"/>
      <c r="AK89"/>
    </row>
    <row r="90" spans="1:37" x14ac:dyDescent="0.45">
      <c r="A90" s="11" t="s">
        <v>105</v>
      </c>
      <c r="B90" s="12">
        <v>89</v>
      </c>
      <c r="C90" s="12">
        <v>5.1950001716613796</v>
      </c>
      <c r="D90" s="12">
        <v>5.2850417330861097</v>
      </c>
      <c r="E90" s="12">
        <v>5.1049586102366504</v>
      </c>
      <c r="F90" s="12">
        <v>1.3151752948761</v>
      </c>
      <c r="G90" s="12">
        <v>1.36704301834106</v>
      </c>
      <c r="H90" s="12">
        <v>0.79584354162216198</v>
      </c>
      <c r="I90" s="12">
        <v>0.49846529960632302</v>
      </c>
      <c r="J90" s="12">
        <v>9.5102712512016296E-2</v>
      </c>
      <c r="K90" s="12">
        <v>1.5869451686739901E-2</v>
      </c>
      <c r="L90" s="12">
        <v>1.10768270492554</v>
      </c>
      <c r="N90" s="12">
        <v>5.1950001716613796</v>
      </c>
      <c r="U90" s="12">
        <v>1.10768270492554</v>
      </c>
      <c r="V90" s="12">
        <v>1.3151752948761</v>
      </c>
      <c r="W90" s="12">
        <v>1.36704301834106</v>
      </c>
      <c r="X90" s="12">
        <v>0.79584354162216198</v>
      </c>
      <c r="Y90" s="12">
        <v>0.49846529960632302</v>
      </c>
      <c r="Z90" s="36">
        <v>9.5102712512016296E-2</v>
      </c>
      <c r="AA90" s="12">
        <v>1.5869451686739901E-2</v>
      </c>
      <c r="AC90" s="45" t="s">
        <v>212</v>
      </c>
      <c r="AD90" s="45"/>
      <c r="AE90"/>
      <c r="AF90"/>
      <c r="AG90"/>
      <c r="AH90"/>
      <c r="AI90"/>
      <c r="AJ90"/>
      <c r="AK90"/>
    </row>
    <row r="91" spans="1:37" x14ac:dyDescent="0.45">
      <c r="A91" s="11" t="s">
        <v>113</v>
      </c>
      <c r="B91" s="12">
        <v>90</v>
      </c>
      <c r="C91" s="12">
        <v>5.1820001602172896</v>
      </c>
      <c r="D91" s="12">
        <v>5.27633568674326</v>
      </c>
      <c r="E91" s="12">
        <v>5.0876646336913103</v>
      </c>
      <c r="F91" s="12">
        <v>0.98240941762924205</v>
      </c>
      <c r="G91" s="12">
        <v>1.0693359375</v>
      </c>
      <c r="H91" s="12">
        <v>0.705186307430267</v>
      </c>
      <c r="I91" s="12">
        <v>0.204403176903725</v>
      </c>
      <c r="J91" s="12">
        <v>0.32886749505996699</v>
      </c>
      <c r="K91" s="12">
        <v>0</v>
      </c>
      <c r="L91" s="12">
        <v>1.89217257499695</v>
      </c>
      <c r="N91" s="12">
        <v>5.1820001602172896</v>
      </c>
      <c r="U91" s="12">
        <v>1.89217257499695</v>
      </c>
      <c r="V91" s="12">
        <v>0.98240941762924205</v>
      </c>
      <c r="W91" s="12">
        <v>1.0693359375</v>
      </c>
      <c r="X91" s="12">
        <v>0.705186307430267</v>
      </c>
      <c r="Y91" s="12">
        <v>0.204403176903725</v>
      </c>
      <c r="Z91" s="37">
        <v>0.32886749505996699</v>
      </c>
      <c r="AA91" s="12">
        <v>0</v>
      </c>
      <c r="AC91" s="20" t="s">
        <v>213</v>
      </c>
      <c r="AD91" s="20">
        <v>0.62724016180099718</v>
      </c>
      <c r="AE91"/>
      <c r="AF91"/>
      <c r="AG91"/>
      <c r="AH91"/>
      <c r="AI91"/>
      <c r="AJ91"/>
      <c r="AK91"/>
    </row>
    <row r="92" spans="1:37" x14ac:dyDescent="0.45">
      <c r="A92" s="11" t="s">
        <v>122</v>
      </c>
      <c r="B92" s="12">
        <v>91</v>
      </c>
      <c r="C92" s="12">
        <v>5.1810002326965297</v>
      </c>
      <c r="D92" s="12">
        <v>5.30158279687166</v>
      </c>
      <c r="E92" s="12">
        <v>5.0604176685214002</v>
      </c>
      <c r="F92" s="12">
        <v>0.73057311773300204</v>
      </c>
      <c r="G92" s="12">
        <v>1.1439449787139899</v>
      </c>
      <c r="H92" s="12">
        <v>0.582569479942322</v>
      </c>
      <c r="I92" s="12">
        <v>0.34807986021041898</v>
      </c>
      <c r="J92" s="12">
        <v>0.23618887364864299</v>
      </c>
      <c r="K92" s="12">
        <v>7.3345452547073406E-2</v>
      </c>
      <c r="L92" s="12">
        <v>2.0658111572265598</v>
      </c>
      <c r="N92" s="12">
        <v>5.1810002326965297</v>
      </c>
      <c r="U92" s="12">
        <v>2.0658111572265598</v>
      </c>
      <c r="V92" s="12">
        <v>0.73057311773300204</v>
      </c>
      <c r="W92" s="12">
        <v>1.1439449787139899</v>
      </c>
      <c r="X92" s="12">
        <v>0.582569479942322</v>
      </c>
      <c r="Y92" s="12">
        <v>0.34807986021041898</v>
      </c>
      <c r="Z92" s="36">
        <v>0.23618887364864299</v>
      </c>
      <c r="AA92" s="12">
        <v>7.3345452547073406E-2</v>
      </c>
      <c r="AC92" s="20" t="s">
        <v>214</v>
      </c>
      <c r="AD92" s="20">
        <v>0.39343022057614108</v>
      </c>
      <c r="AE92"/>
      <c r="AF92"/>
      <c r="AG92"/>
      <c r="AH92"/>
      <c r="AI92"/>
      <c r="AJ92"/>
      <c r="AK92"/>
    </row>
    <row r="93" spans="1:37" x14ac:dyDescent="0.45">
      <c r="A93" s="11" t="s">
        <v>110</v>
      </c>
      <c r="B93" s="12">
        <v>92</v>
      </c>
      <c r="C93" s="12">
        <v>5.1750001907348597</v>
      </c>
      <c r="D93" s="12">
        <v>5.27217263966799</v>
      </c>
      <c r="E93" s="12">
        <v>5.0778277418017401</v>
      </c>
      <c r="F93" s="12">
        <v>1.0645779371261599</v>
      </c>
      <c r="G93" s="12">
        <v>1.2078930139541599</v>
      </c>
      <c r="H93" s="12">
        <v>0.64494818449020397</v>
      </c>
      <c r="I93" s="12">
        <v>0.32590597867965698</v>
      </c>
      <c r="J93" s="12">
        <v>0.25376096367835999</v>
      </c>
      <c r="K93" s="12">
        <v>6.0277793556451797E-2</v>
      </c>
      <c r="L93" s="12">
        <v>1.6174693107605</v>
      </c>
      <c r="N93" s="12">
        <v>5.1750001907348597</v>
      </c>
      <c r="U93" s="12">
        <v>1.6174693107605</v>
      </c>
      <c r="V93" s="12">
        <v>1.0645779371261599</v>
      </c>
      <c r="W93" s="12">
        <v>1.2078930139541599</v>
      </c>
      <c r="X93" s="12">
        <v>0.64494818449020397</v>
      </c>
      <c r="Y93" s="12">
        <v>0.32590597867965698</v>
      </c>
      <c r="Z93" s="37">
        <v>0.25376096367835999</v>
      </c>
      <c r="AA93" s="12">
        <v>6.0277793556451797E-2</v>
      </c>
      <c r="AC93" s="20" t="s">
        <v>215</v>
      </c>
      <c r="AD93" s="20">
        <v>0.36883955384274136</v>
      </c>
      <c r="AE93"/>
      <c r="AF93"/>
      <c r="AG93"/>
      <c r="AH93"/>
      <c r="AI93"/>
      <c r="AJ93"/>
      <c r="AK93"/>
    </row>
    <row r="94" spans="1:37" x14ac:dyDescent="0.45">
      <c r="A94" s="11" t="s">
        <v>180</v>
      </c>
      <c r="B94" s="12">
        <v>93</v>
      </c>
      <c r="C94" s="12">
        <v>5.15100002288818</v>
      </c>
      <c r="D94" s="12">
        <v>5.2424837099015704</v>
      </c>
      <c r="E94" s="12">
        <v>5.0595163358748003</v>
      </c>
      <c r="F94" s="12">
        <v>2.2643184289336201E-2</v>
      </c>
      <c r="G94" s="12">
        <v>0.72115135192871105</v>
      </c>
      <c r="H94" s="12">
        <v>0.113989137113094</v>
      </c>
      <c r="I94" s="12">
        <v>0.60212695598602295</v>
      </c>
      <c r="J94" s="12">
        <v>0.29163131117820701</v>
      </c>
      <c r="K94" s="12">
        <v>0.28241032361984297</v>
      </c>
      <c r="L94" s="12">
        <v>3.1174845695495601</v>
      </c>
      <c r="N94" s="12">
        <v>5.15100002288818</v>
      </c>
      <c r="U94" s="12">
        <v>3.1174845695495601</v>
      </c>
      <c r="V94" s="12">
        <v>2.2643184289336201E-2</v>
      </c>
      <c r="W94" s="12">
        <v>0.72115135192871105</v>
      </c>
      <c r="X94" s="12">
        <v>0.113989137113094</v>
      </c>
      <c r="Y94" s="12">
        <v>0.60212695598602295</v>
      </c>
      <c r="Z94" s="36">
        <v>0.29163131117820701</v>
      </c>
      <c r="AA94" s="12">
        <v>0.28241032361984297</v>
      </c>
      <c r="AC94" s="20" t="s">
        <v>4</v>
      </c>
      <c r="AD94" s="20">
        <v>0.11916626665292857</v>
      </c>
      <c r="AE94"/>
      <c r="AF94"/>
      <c r="AG94"/>
      <c r="AH94"/>
      <c r="AI94"/>
      <c r="AJ94"/>
      <c r="AK94"/>
    </row>
    <row r="95" spans="1:37" ht="15.75" thickBot="1" x14ac:dyDescent="0.5">
      <c r="A95" s="11" t="s">
        <v>91</v>
      </c>
      <c r="B95" s="12">
        <v>94</v>
      </c>
      <c r="C95" s="12">
        <v>5.0739998817443803</v>
      </c>
      <c r="D95" s="12">
        <v>5.1472807645797696</v>
      </c>
      <c r="E95" s="12">
        <v>5.000718998909</v>
      </c>
      <c r="F95" s="12">
        <v>0.78854757547378496</v>
      </c>
      <c r="G95" s="12">
        <v>1.2774913311004601</v>
      </c>
      <c r="H95" s="12">
        <v>0.652168989181519</v>
      </c>
      <c r="I95" s="12">
        <v>0.57105559110641502</v>
      </c>
      <c r="J95" s="12">
        <v>0.234968051314354</v>
      </c>
      <c r="K95" s="12">
        <v>8.7633237242698697E-2</v>
      </c>
      <c r="L95" s="12">
        <v>1.46231865882874</v>
      </c>
      <c r="N95" s="12">
        <v>5.0739998817443803</v>
      </c>
      <c r="U95" s="12">
        <v>1.46231865882874</v>
      </c>
      <c r="V95" s="12">
        <v>0.78854757547378496</v>
      </c>
      <c r="W95" s="12">
        <v>1.2774913311004601</v>
      </c>
      <c r="X95" s="12">
        <v>0.652168989181519</v>
      </c>
      <c r="Y95" s="12">
        <v>0.57105559110641502</v>
      </c>
      <c r="Z95" s="37">
        <v>0.234968051314354</v>
      </c>
      <c r="AA95" s="12">
        <v>8.7633237242698697E-2</v>
      </c>
      <c r="AC95" s="21" t="s">
        <v>216</v>
      </c>
      <c r="AD95" s="21">
        <v>155</v>
      </c>
      <c r="AE95"/>
      <c r="AF95"/>
      <c r="AG95"/>
      <c r="AH95"/>
      <c r="AI95"/>
      <c r="AJ95"/>
      <c r="AK95"/>
    </row>
    <row r="96" spans="1:37" x14ac:dyDescent="0.45">
      <c r="A96" s="11" t="s">
        <v>94</v>
      </c>
      <c r="B96" s="12">
        <v>95</v>
      </c>
      <c r="C96" s="12">
        <v>5.0739998817443803</v>
      </c>
      <c r="D96" s="12">
        <v>5.2095001354813597</v>
      </c>
      <c r="E96" s="12">
        <v>4.9384996280074098</v>
      </c>
      <c r="F96" s="12">
        <v>0.78375625610351596</v>
      </c>
      <c r="G96" s="12">
        <v>1.21577048301697</v>
      </c>
      <c r="H96" s="12">
        <v>5.6915730237960802E-2</v>
      </c>
      <c r="I96" s="12">
        <v>0.39495256543159502</v>
      </c>
      <c r="J96" s="12">
        <v>0.23094719648361201</v>
      </c>
      <c r="K96" s="12">
        <v>2.61215660721064E-2</v>
      </c>
      <c r="L96" s="12">
        <v>2.3653905391693102</v>
      </c>
      <c r="N96" s="12">
        <v>5.0739998817443803</v>
      </c>
      <c r="U96" s="12">
        <v>2.3653905391693102</v>
      </c>
      <c r="V96" s="12">
        <v>0.78375625610351596</v>
      </c>
      <c r="W96" s="12">
        <v>1.21577048301697</v>
      </c>
      <c r="X96" s="12">
        <v>5.6915730237960802E-2</v>
      </c>
      <c r="Y96" s="12">
        <v>0.39495256543159502</v>
      </c>
      <c r="Z96" s="36">
        <v>0.23094719648361201</v>
      </c>
      <c r="AA96" s="12">
        <v>2.61215660721064E-2</v>
      </c>
      <c r="AC96"/>
      <c r="AD96"/>
      <c r="AE96"/>
      <c r="AF96"/>
      <c r="AG96"/>
      <c r="AH96"/>
      <c r="AI96"/>
      <c r="AJ96"/>
      <c r="AK96"/>
    </row>
    <row r="97" spans="1:37" ht="15.75" thickBot="1" x14ac:dyDescent="0.5">
      <c r="A97" s="11" t="s">
        <v>123</v>
      </c>
      <c r="B97" s="12">
        <v>96</v>
      </c>
      <c r="C97" s="12">
        <v>5.0409998893737802</v>
      </c>
      <c r="D97" s="12">
        <v>5.1114255958795596</v>
      </c>
      <c r="E97" s="12">
        <v>4.9705741828679999</v>
      </c>
      <c r="F97" s="12">
        <v>0.524713635444641</v>
      </c>
      <c r="G97" s="12">
        <v>1.27146327495575</v>
      </c>
      <c r="H97" s="12">
        <v>0.52923512458801303</v>
      </c>
      <c r="I97" s="12">
        <v>0.47156670689582803</v>
      </c>
      <c r="J97" s="12">
        <v>0.24899764358997301</v>
      </c>
      <c r="K97" s="12">
        <v>0.14637714624404899</v>
      </c>
      <c r="L97" s="12">
        <v>1.84904932975769</v>
      </c>
      <c r="N97" s="12">
        <v>5.0409998893737802</v>
      </c>
      <c r="U97" s="12">
        <v>1.84904932975769</v>
      </c>
      <c r="V97" s="12">
        <v>0.524713635444641</v>
      </c>
      <c r="W97" s="12">
        <v>1.27146327495575</v>
      </c>
      <c r="X97" s="12">
        <v>0.52923512458801303</v>
      </c>
      <c r="Y97" s="12">
        <v>0.47156670689582803</v>
      </c>
      <c r="Z97" s="37">
        <v>0.24899764358997301</v>
      </c>
      <c r="AA97" s="12">
        <v>0.14637714624404899</v>
      </c>
      <c r="AC97" t="s">
        <v>217</v>
      </c>
      <c r="AD97"/>
      <c r="AE97"/>
      <c r="AF97"/>
      <c r="AG97"/>
      <c r="AH97"/>
      <c r="AI97"/>
      <c r="AJ97"/>
      <c r="AK97"/>
    </row>
    <row r="98" spans="1:37" x14ac:dyDescent="0.45">
      <c r="A98" s="11" t="s">
        <v>95</v>
      </c>
      <c r="B98" s="12">
        <v>97</v>
      </c>
      <c r="C98" s="12">
        <v>5.0110001564025897</v>
      </c>
      <c r="D98" s="12">
        <v>5.0793345621228196</v>
      </c>
      <c r="E98" s="12">
        <v>4.9426657506823499</v>
      </c>
      <c r="F98" s="12">
        <v>0.88541638851165805</v>
      </c>
      <c r="G98" s="12">
        <v>1.34012651443481</v>
      </c>
      <c r="H98" s="12">
        <v>0.49587929248809798</v>
      </c>
      <c r="I98" s="12">
        <v>0.50153768062591597</v>
      </c>
      <c r="J98" s="12">
        <v>0.474054545164108</v>
      </c>
      <c r="K98" s="12">
        <v>0.17338038980960799</v>
      </c>
      <c r="L98" s="12">
        <v>1.1401844024658201</v>
      </c>
      <c r="N98" s="12">
        <v>5.0110001564025897</v>
      </c>
      <c r="U98" s="12">
        <v>1.1401844024658201</v>
      </c>
      <c r="V98" s="12">
        <v>0.88541638851165805</v>
      </c>
      <c r="W98" s="12">
        <v>1.34012651443481</v>
      </c>
      <c r="X98" s="12">
        <v>0.49587929248809798</v>
      </c>
      <c r="Y98" s="12">
        <v>0.50153768062591597</v>
      </c>
      <c r="Z98" s="36">
        <v>0.474054545164108</v>
      </c>
      <c r="AA98" s="12">
        <v>0.17338038980960799</v>
      </c>
      <c r="AC98" s="22"/>
      <c r="AD98" s="22" t="s">
        <v>222</v>
      </c>
      <c r="AE98" s="22" t="s">
        <v>223</v>
      </c>
      <c r="AF98" s="22" t="s">
        <v>224</v>
      </c>
      <c r="AG98" s="22" t="s">
        <v>225</v>
      </c>
      <c r="AH98" s="22" t="s">
        <v>226</v>
      </c>
      <c r="AI98"/>
      <c r="AJ98"/>
      <c r="AK98"/>
    </row>
    <row r="99" spans="1:37" x14ac:dyDescent="0.45">
      <c r="A99" s="11" t="s">
        <v>93</v>
      </c>
      <c r="B99" s="12">
        <v>98</v>
      </c>
      <c r="C99" s="12">
        <v>5.0040001869201696</v>
      </c>
      <c r="D99" s="12">
        <v>5.0899199031293403</v>
      </c>
      <c r="E99" s="12">
        <v>4.91808047071099</v>
      </c>
      <c r="F99" s="12">
        <v>0.59622007608413696</v>
      </c>
      <c r="G99" s="12">
        <v>1.3942385911941499</v>
      </c>
      <c r="H99" s="12">
        <v>0.55345779657363903</v>
      </c>
      <c r="I99" s="12">
        <v>0.45494338870048501</v>
      </c>
      <c r="J99" s="12">
        <v>0.42858037352562001</v>
      </c>
      <c r="K99" s="12">
        <v>3.9439179003238699E-2</v>
      </c>
      <c r="L99" s="12">
        <v>1.5367231369018599</v>
      </c>
      <c r="N99" s="12">
        <v>5.0040001869201696</v>
      </c>
      <c r="U99" s="12">
        <v>1.5367231369018599</v>
      </c>
      <c r="V99" s="12">
        <v>0.59622007608413696</v>
      </c>
      <c r="W99" s="12">
        <v>1.3942385911941499</v>
      </c>
      <c r="X99" s="12">
        <v>0.55345779657363903</v>
      </c>
      <c r="Y99" s="12">
        <v>0.45494338870048501</v>
      </c>
      <c r="Z99" s="37">
        <v>0.42858037352562001</v>
      </c>
      <c r="AA99" s="12">
        <v>3.9439179003238699E-2</v>
      </c>
      <c r="AC99" s="20" t="s">
        <v>218</v>
      </c>
      <c r="AD99" s="20">
        <v>6</v>
      </c>
      <c r="AE99" s="20">
        <v>1.3631866675133852</v>
      </c>
      <c r="AF99" s="20">
        <v>0.22719777791889753</v>
      </c>
      <c r="AG99" s="20">
        <v>15.999168499232837</v>
      </c>
      <c r="AH99" s="20">
        <v>3.9409683462924449E-14</v>
      </c>
      <c r="AI99"/>
      <c r="AJ99"/>
      <c r="AK99"/>
    </row>
    <row r="100" spans="1:37" x14ac:dyDescent="0.45">
      <c r="A100" s="11" t="s">
        <v>138</v>
      </c>
      <c r="B100" s="12">
        <v>99</v>
      </c>
      <c r="C100" s="12">
        <v>4.9619998931884801</v>
      </c>
      <c r="D100" s="12">
        <v>5.0673560793697803</v>
      </c>
      <c r="E100" s="12">
        <v>4.8566437070071702</v>
      </c>
      <c r="F100" s="12">
        <v>0.47982019186019897</v>
      </c>
      <c r="G100" s="12">
        <v>1.17928326129913</v>
      </c>
      <c r="H100" s="12">
        <v>0.50413078069686901</v>
      </c>
      <c r="I100" s="12">
        <v>0.44030594825744601</v>
      </c>
      <c r="J100" s="12">
        <v>0.39409616589546198</v>
      </c>
      <c r="K100" s="12">
        <v>7.2975546121597304E-2</v>
      </c>
      <c r="L100" s="12">
        <v>1.8912410736084</v>
      </c>
      <c r="N100" s="12">
        <v>4.9619998931884801</v>
      </c>
      <c r="U100" s="12">
        <v>1.8912410736084</v>
      </c>
      <c r="V100" s="12">
        <v>0.47982019186019897</v>
      </c>
      <c r="W100" s="12">
        <v>1.17928326129913</v>
      </c>
      <c r="X100" s="12">
        <v>0.50413078069686901</v>
      </c>
      <c r="Y100" s="12">
        <v>0.44030594825744601</v>
      </c>
      <c r="Z100" s="36">
        <v>0.39409616589546198</v>
      </c>
      <c r="AA100" s="12">
        <v>7.2975546121597304E-2</v>
      </c>
      <c r="AC100" s="20" t="s">
        <v>219</v>
      </c>
      <c r="AD100" s="20">
        <v>148</v>
      </c>
      <c r="AE100" s="20">
        <v>2.1016886679835376</v>
      </c>
      <c r="AF100" s="20">
        <v>1.4200599107996875E-2</v>
      </c>
      <c r="AG100" s="20"/>
      <c r="AH100" s="20"/>
      <c r="AI100"/>
      <c r="AJ100"/>
      <c r="AK100"/>
    </row>
    <row r="101" spans="1:37" ht="15.75" thickBot="1" x14ac:dyDescent="0.5">
      <c r="A101" s="11" t="s">
        <v>117</v>
      </c>
      <c r="B101" s="12">
        <v>100</v>
      </c>
      <c r="C101" s="12">
        <v>4.9549999237060502</v>
      </c>
      <c r="D101" s="12">
        <v>5.0216795091330999</v>
      </c>
      <c r="E101" s="12">
        <v>4.8883203382790104</v>
      </c>
      <c r="F101" s="12">
        <v>1.0272358655929601</v>
      </c>
      <c r="G101" s="12">
        <v>1.4930112361907999</v>
      </c>
      <c r="H101" s="12">
        <v>0.55778348445892301</v>
      </c>
      <c r="I101" s="12">
        <v>0.39414396882057201</v>
      </c>
      <c r="J101" s="12">
        <v>0.33846423029899603</v>
      </c>
      <c r="K101" s="12">
        <v>3.2902289181947701E-2</v>
      </c>
      <c r="L101" s="12">
        <v>1.1112923622131301</v>
      </c>
      <c r="N101" s="12">
        <v>4.9549999237060502</v>
      </c>
      <c r="U101" s="12">
        <v>1.1112923622131301</v>
      </c>
      <c r="V101" s="12">
        <v>1.0272358655929601</v>
      </c>
      <c r="W101" s="12">
        <v>1.4930112361907999</v>
      </c>
      <c r="X101" s="12">
        <v>0.55778348445892301</v>
      </c>
      <c r="Y101" s="12">
        <v>0.39414396882057201</v>
      </c>
      <c r="Z101" s="37">
        <v>0.33846423029899603</v>
      </c>
      <c r="AA101" s="12">
        <v>3.2902289181947701E-2</v>
      </c>
      <c r="AC101" s="21" t="s">
        <v>220</v>
      </c>
      <c r="AD101" s="21">
        <v>154</v>
      </c>
      <c r="AE101" s="21">
        <v>3.4648753354969228</v>
      </c>
      <c r="AF101" s="21"/>
      <c r="AG101" s="21"/>
      <c r="AH101" s="21"/>
      <c r="AI101"/>
      <c r="AJ101"/>
      <c r="AK101"/>
    </row>
    <row r="102" spans="1:37" ht="15.75" thickBot="1" x14ac:dyDescent="0.5">
      <c r="A102" s="11" t="s">
        <v>130</v>
      </c>
      <c r="B102" s="12">
        <v>101</v>
      </c>
      <c r="C102" s="12">
        <v>4.8289999961853001</v>
      </c>
      <c r="D102" s="12">
        <v>4.9294351877272096</v>
      </c>
      <c r="E102" s="12">
        <v>4.7285648046433897</v>
      </c>
      <c r="F102" s="12">
        <v>1.05469870567322</v>
      </c>
      <c r="G102" s="12">
        <v>1.38478863239288</v>
      </c>
      <c r="H102" s="12">
        <v>0.18708007037639601</v>
      </c>
      <c r="I102" s="12">
        <v>0.479246735572815</v>
      </c>
      <c r="J102" s="12">
        <v>0.13936237990856201</v>
      </c>
      <c r="K102" s="12">
        <v>7.2509497404098497E-2</v>
      </c>
      <c r="L102" s="12">
        <v>1.51090860366821</v>
      </c>
      <c r="N102" s="12">
        <v>4.8289999961853001</v>
      </c>
      <c r="U102" s="12">
        <v>1.51090860366821</v>
      </c>
      <c r="V102" s="12">
        <v>1.05469870567322</v>
      </c>
      <c r="W102" s="12">
        <v>1.38478863239288</v>
      </c>
      <c r="X102" s="12">
        <v>0.18708007037639601</v>
      </c>
      <c r="Y102" s="12">
        <v>0.479246735572815</v>
      </c>
      <c r="Z102" s="36">
        <v>0.13936237990856201</v>
      </c>
      <c r="AA102" s="12">
        <v>7.2509497404098497E-2</v>
      </c>
      <c r="AC102"/>
      <c r="AD102"/>
      <c r="AE102"/>
      <c r="AF102"/>
      <c r="AG102"/>
      <c r="AH102"/>
      <c r="AI102"/>
      <c r="AJ102"/>
      <c r="AK102"/>
    </row>
    <row r="103" spans="1:37" x14ac:dyDescent="0.45">
      <c r="A103" s="11" t="s">
        <v>124</v>
      </c>
      <c r="B103" s="12">
        <v>102</v>
      </c>
      <c r="C103" s="12">
        <v>4.8049998283386204</v>
      </c>
      <c r="D103" s="12">
        <v>4.8843670070171399</v>
      </c>
      <c r="E103" s="12">
        <v>4.7256326496601098</v>
      </c>
      <c r="F103" s="12">
        <v>1.0072658061981199</v>
      </c>
      <c r="G103" s="12">
        <v>0.86835145950317405</v>
      </c>
      <c r="H103" s="12">
        <v>0.61321204900741599</v>
      </c>
      <c r="I103" s="12">
        <v>0.28968068957328802</v>
      </c>
      <c r="J103" s="12">
        <v>4.96933571994305E-2</v>
      </c>
      <c r="K103" s="12">
        <v>8.6723148822784396E-2</v>
      </c>
      <c r="L103" s="12">
        <v>1.8902511596679701</v>
      </c>
      <c r="N103" s="12">
        <v>4.8049998283386204</v>
      </c>
      <c r="U103" s="12">
        <v>1.8902511596679701</v>
      </c>
      <c r="V103" s="12">
        <v>1.0072658061981199</v>
      </c>
      <c r="W103" s="12">
        <v>0.86835145950317405</v>
      </c>
      <c r="X103" s="12">
        <v>0.61321204900741599</v>
      </c>
      <c r="Y103" s="12">
        <v>0.28968068957328802</v>
      </c>
      <c r="Z103" s="37">
        <v>4.96933571994305E-2</v>
      </c>
      <c r="AA103" s="12">
        <v>8.6723148822784396E-2</v>
      </c>
      <c r="AC103" s="22"/>
      <c r="AD103" s="22" t="s">
        <v>227</v>
      </c>
      <c r="AE103" s="22" t="s">
        <v>4</v>
      </c>
      <c r="AF103" s="22" t="s">
        <v>228</v>
      </c>
      <c r="AG103" s="22" t="s">
        <v>229</v>
      </c>
      <c r="AH103" s="22" t="s">
        <v>246</v>
      </c>
      <c r="AI103" s="22" t="s">
        <v>247</v>
      </c>
      <c r="AJ103" s="22" t="s">
        <v>248</v>
      </c>
      <c r="AK103" s="22" t="s">
        <v>249</v>
      </c>
    </row>
    <row r="104" spans="1:37" x14ac:dyDescent="0.45">
      <c r="A104" s="11" t="s">
        <v>125</v>
      </c>
      <c r="B104" s="12">
        <v>103</v>
      </c>
      <c r="C104" s="12">
        <v>4.7750000953674299</v>
      </c>
      <c r="D104" s="12">
        <v>4.8818483425676797</v>
      </c>
      <c r="E104" s="12">
        <v>4.66815184816718</v>
      </c>
      <c r="F104" s="12">
        <v>0.71624922752380404</v>
      </c>
      <c r="G104" s="12">
        <v>1.1556471586227399</v>
      </c>
      <c r="H104" s="12">
        <v>0.56566697359085105</v>
      </c>
      <c r="I104" s="12">
        <v>0.25471106171607999</v>
      </c>
      <c r="J104" s="12">
        <v>0.114173173904419</v>
      </c>
      <c r="K104" s="12">
        <v>8.9282602071762099E-2</v>
      </c>
      <c r="L104" s="12">
        <v>1.8788902759552</v>
      </c>
      <c r="N104" s="12">
        <v>4.7750000953674299</v>
      </c>
      <c r="U104" s="12">
        <v>1.8788902759552</v>
      </c>
      <c r="V104" s="12">
        <v>0.71624922752380404</v>
      </c>
      <c r="W104" s="12">
        <v>1.1556471586227399</v>
      </c>
      <c r="X104" s="12">
        <v>0.56566697359085105</v>
      </c>
      <c r="Y104" s="12">
        <v>0.25471106171607999</v>
      </c>
      <c r="Z104" s="36">
        <v>0.114173173904419</v>
      </c>
      <c r="AA104" s="12">
        <v>8.9282602071762099E-2</v>
      </c>
      <c r="AC104" s="20" t="s">
        <v>221</v>
      </c>
      <c r="AD104" s="20">
        <v>3.7783338147165071E-2</v>
      </c>
      <c r="AE104" s="20">
        <v>5.615209872723665E-2</v>
      </c>
      <c r="AF104" s="20">
        <v>0.67287490589978982</v>
      </c>
      <c r="AG104" s="20">
        <v>0.5020761506231215</v>
      </c>
      <c r="AH104" s="20">
        <v>-7.3180087211346917E-2</v>
      </c>
      <c r="AI104" s="20">
        <v>0.14874676350567706</v>
      </c>
      <c r="AJ104" s="20">
        <v>-7.3180087211346917E-2</v>
      </c>
      <c r="AK104" s="20">
        <v>0.14874676350567706</v>
      </c>
    </row>
    <row r="105" spans="1:37" x14ac:dyDescent="0.45">
      <c r="A105" s="11" t="s">
        <v>152</v>
      </c>
      <c r="B105" s="12">
        <v>104</v>
      </c>
      <c r="C105" s="12">
        <v>4.7350001335143999</v>
      </c>
      <c r="D105" s="12">
        <v>4.8251337896287403</v>
      </c>
      <c r="E105" s="12">
        <v>4.6448664774000603</v>
      </c>
      <c r="F105" s="12">
        <v>0.989701807498932</v>
      </c>
      <c r="G105" s="12">
        <v>0.99747139215469405</v>
      </c>
      <c r="H105" s="12">
        <v>0.52018725872039795</v>
      </c>
      <c r="I105" s="12">
        <v>0.282110154628754</v>
      </c>
      <c r="J105" s="12">
        <v>0.12863144278526301</v>
      </c>
      <c r="K105" s="12">
        <v>0.114381365478039</v>
      </c>
      <c r="L105" s="12">
        <v>1.7021610736846899</v>
      </c>
      <c r="N105" s="12">
        <v>4.7350001335143999</v>
      </c>
      <c r="U105" s="12">
        <v>1.7021610736846899</v>
      </c>
      <c r="V105" s="12">
        <v>0.989701807498932</v>
      </c>
      <c r="W105" s="12">
        <v>0.99747139215469405</v>
      </c>
      <c r="X105" s="12">
        <v>0.52018725872039795</v>
      </c>
      <c r="Y105" s="12">
        <v>0.282110154628754</v>
      </c>
      <c r="Z105" s="37">
        <v>0.12863144278526301</v>
      </c>
      <c r="AA105" s="12">
        <v>0.114381365478039</v>
      </c>
      <c r="AC105" s="20" t="s">
        <v>6</v>
      </c>
      <c r="AD105" s="20">
        <v>0.22525771021554933</v>
      </c>
      <c r="AE105" s="20">
        <v>7.7271476439142367E-2</v>
      </c>
      <c r="AF105" s="20">
        <v>2.9151469674965802</v>
      </c>
      <c r="AG105" s="20">
        <v>4.108291890301468E-3</v>
      </c>
      <c r="AH105" s="20">
        <v>7.2559807509415708E-2</v>
      </c>
      <c r="AI105" s="20">
        <v>0.37795561292168295</v>
      </c>
      <c r="AJ105" s="20">
        <v>7.2559807509415708E-2</v>
      </c>
      <c r="AK105" s="20">
        <v>0.37795561292168295</v>
      </c>
    </row>
    <row r="106" spans="1:37" x14ac:dyDescent="0.45">
      <c r="A106" s="11" t="s">
        <v>151</v>
      </c>
      <c r="B106" s="12">
        <v>105</v>
      </c>
      <c r="C106" s="12">
        <v>4.7140002250671396</v>
      </c>
      <c r="D106" s="12">
        <v>4.8036947064101696</v>
      </c>
      <c r="E106" s="12">
        <v>4.6243057437241104</v>
      </c>
      <c r="F106" s="12">
        <v>1.1614590883255</v>
      </c>
      <c r="G106" s="12">
        <v>1.4343794584274301</v>
      </c>
      <c r="H106" s="12">
        <v>0.70821768045425404</v>
      </c>
      <c r="I106" s="12">
        <v>0.289231717586517</v>
      </c>
      <c r="J106" s="12">
        <v>0.11317769438028299</v>
      </c>
      <c r="K106" s="12">
        <v>1.1051530949771401E-2</v>
      </c>
      <c r="L106" s="12">
        <v>0.99613928794860795</v>
      </c>
      <c r="N106" s="12">
        <v>4.7140002250671396</v>
      </c>
      <c r="U106" s="12">
        <v>0.99613928794860795</v>
      </c>
      <c r="V106" s="12">
        <v>1.1614590883255</v>
      </c>
      <c r="W106" s="12">
        <v>1.4343794584274301</v>
      </c>
      <c r="X106" s="12">
        <v>0.70821768045425404</v>
      </c>
      <c r="Y106" s="12">
        <v>0.289231717586517</v>
      </c>
      <c r="Z106" s="36">
        <v>0.11317769438028299</v>
      </c>
      <c r="AA106" s="12">
        <v>1.1051530949771401E-2</v>
      </c>
      <c r="AC106" s="20" t="s">
        <v>205</v>
      </c>
      <c r="AD106" s="20">
        <v>0.53006637157797065</v>
      </c>
      <c r="AE106" s="20">
        <v>0.10700438561328116</v>
      </c>
      <c r="AF106" s="20">
        <v>4.9536882861386191</v>
      </c>
      <c r="AG106" s="20">
        <v>1.9646958780556188E-6</v>
      </c>
      <c r="AH106" s="20">
        <v>0.31861259825224697</v>
      </c>
      <c r="AI106" s="20">
        <v>0.74152014490369433</v>
      </c>
      <c r="AJ106" s="20">
        <v>0.31861259825224697</v>
      </c>
      <c r="AK106" s="20">
        <v>0.74152014490369433</v>
      </c>
    </row>
    <row r="107" spans="1:37" x14ac:dyDescent="0.45">
      <c r="A107" s="11" t="s">
        <v>140</v>
      </c>
      <c r="B107" s="12">
        <v>106</v>
      </c>
      <c r="C107" s="12">
        <v>4.7090001106262198</v>
      </c>
      <c r="D107" s="12">
        <v>4.8506433349847802</v>
      </c>
      <c r="E107" s="12">
        <v>4.5673568862676603</v>
      </c>
      <c r="F107" s="12">
        <v>0.36842092871665999</v>
      </c>
      <c r="G107" s="12">
        <v>0.98413604497909501</v>
      </c>
      <c r="H107" s="12">
        <v>5.5647538974881198E-3</v>
      </c>
      <c r="I107" s="12">
        <v>0.31869769096374501</v>
      </c>
      <c r="J107" s="12">
        <v>0.293040901422501</v>
      </c>
      <c r="K107" s="12">
        <v>7.1095176041126307E-2</v>
      </c>
      <c r="L107" s="12">
        <v>2.6684598922729501</v>
      </c>
      <c r="N107" s="12">
        <v>4.7090001106262198</v>
      </c>
      <c r="U107" s="12">
        <v>2.6684598922729501</v>
      </c>
      <c r="V107" s="12">
        <v>0.36842092871665999</v>
      </c>
      <c r="W107" s="12">
        <v>0.98413604497909501</v>
      </c>
      <c r="X107" s="12">
        <v>5.5647538974881198E-3</v>
      </c>
      <c r="Y107" s="12">
        <v>0.31869769096374501</v>
      </c>
      <c r="Z107" s="37">
        <v>0.293040901422501</v>
      </c>
      <c r="AA107" s="12">
        <v>7.1095176041126307E-2</v>
      </c>
      <c r="AC107" s="20" t="s">
        <v>206</v>
      </c>
      <c r="AD107" s="20">
        <v>2.7044389692777955E-2</v>
      </c>
      <c r="AE107" s="20">
        <v>1.9472540668949587E-2</v>
      </c>
      <c r="AF107" s="20">
        <v>1.3888475136632912</v>
      </c>
      <c r="AG107" s="20">
        <v>0.16696555345260153</v>
      </c>
      <c r="AH107" s="20">
        <v>-1.1435735930941736E-2</v>
      </c>
      <c r="AI107" s="20">
        <v>6.5524515316497639E-2</v>
      </c>
      <c r="AJ107" s="20">
        <v>-1.1435735930941736E-2</v>
      </c>
      <c r="AK107" s="20">
        <v>6.5524515316497639E-2</v>
      </c>
    </row>
    <row r="108" spans="1:37" x14ac:dyDescent="0.45">
      <c r="A108" s="11" t="s">
        <v>150</v>
      </c>
      <c r="B108" s="12">
        <v>107</v>
      </c>
      <c r="C108" s="12">
        <v>4.6950001716613796</v>
      </c>
      <c r="D108" s="12">
        <v>4.7965408572554598</v>
      </c>
      <c r="E108" s="12">
        <v>4.5934594860673004</v>
      </c>
      <c r="F108" s="12">
        <v>0.56430536508560203</v>
      </c>
      <c r="G108" s="12">
        <v>0.94601821899414096</v>
      </c>
      <c r="H108" s="12">
        <v>0.13289211690425901</v>
      </c>
      <c r="I108" s="12">
        <v>0.43038874864578203</v>
      </c>
      <c r="J108" s="12">
        <v>0.23629845678806299</v>
      </c>
      <c r="K108" s="12">
        <v>5.1306631416082403E-2</v>
      </c>
      <c r="L108" s="12">
        <v>2.3336455821990998</v>
      </c>
      <c r="N108" s="12">
        <v>4.6950001716613796</v>
      </c>
      <c r="U108" s="12">
        <v>2.3336455821990998</v>
      </c>
      <c r="V108" s="12">
        <v>0.56430536508560203</v>
      </c>
      <c r="W108" s="12">
        <v>0.94601821899414096</v>
      </c>
      <c r="X108" s="12">
        <v>0.13289211690425901</v>
      </c>
      <c r="Y108" s="12">
        <v>0.43038874864578203</v>
      </c>
      <c r="Z108" s="36">
        <v>0.23629845678806299</v>
      </c>
      <c r="AA108" s="12">
        <v>5.1306631416082403E-2</v>
      </c>
      <c r="AC108" s="20" t="s">
        <v>203</v>
      </c>
      <c r="AD108" s="20">
        <v>-3.2583268989849897E-4</v>
      </c>
      <c r="AE108" s="20">
        <v>4.8947592501948398E-2</v>
      </c>
      <c r="AF108" s="20">
        <v>-6.6567664157441237E-3</v>
      </c>
      <c r="AG108" s="20">
        <v>0.99469767247826191</v>
      </c>
      <c r="AH108" s="20">
        <v>-9.7052271241238136E-2</v>
      </c>
      <c r="AI108" s="20">
        <v>9.6400605861441141E-2</v>
      </c>
      <c r="AJ108" s="20">
        <v>-9.7052271241238136E-2</v>
      </c>
      <c r="AK108" s="20">
        <v>9.6400605861441141E-2</v>
      </c>
    </row>
    <row r="109" spans="1:37" x14ac:dyDescent="0.45">
      <c r="A109" s="11" t="s">
        <v>127</v>
      </c>
      <c r="B109" s="12">
        <v>108</v>
      </c>
      <c r="C109" s="12">
        <v>4.6919999122619602</v>
      </c>
      <c r="D109" s="12">
        <v>4.7982247076928601</v>
      </c>
      <c r="E109" s="12">
        <v>4.5857751168310603</v>
      </c>
      <c r="F109" s="12">
        <v>1.1568731069564799</v>
      </c>
      <c r="G109" s="12">
        <v>0.71155124902725198</v>
      </c>
      <c r="H109" s="12">
        <v>0.63933318853378296</v>
      </c>
      <c r="I109" s="12">
        <v>0.24932260811328899</v>
      </c>
      <c r="J109" s="12">
        <v>0.38724291324615501</v>
      </c>
      <c r="K109" s="12">
        <v>4.8761073499917998E-2</v>
      </c>
      <c r="L109" s="12">
        <v>1.49873495101929</v>
      </c>
      <c r="N109" s="12">
        <v>4.6919999122619602</v>
      </c>
      <c r="U109" s="12">
        <v>1.49873495101929</v>
      </c>
      <c r="V109" s="12">
        <v>1.1568731069564799</v>
      </c>
      <c r="W109" s="12">
        <v>0.71155124902725198</v>
      </c>
      <c r="X109" s="12">
        <v>0.63933318853378296</v>
      </c>
      <c r="Y109" s="12">
        <v>0.24932260811328899</v>
      </c>
      <c r="Z109" s="37">
        <v>0.38724291324615501</v>
      </c>
      <c r="AA109" s="12">
        <v>4.8761073499917998E-2</v>
      </c>
      <c r="AC109" s="20" t="s">
        <v>193</v>
      </c>
      <c r="AD109" s="20">
        <v>0.15302565544153232</v>
      </c>
      <c r="AE109" s="20">
        <v>4.656639802291293E-2</v>
      </c>
      <c r="AF109" s="20">
        <v>3.2861819238463807</v>
      </c>
      <c r="AG109" s="20">
        <v>1.2682060289379493E-3</v>
      </c>
      <c r="AH109" s="20">
        <v>6.1004748861883534E-2</v>
      </c>
      <c r="AI109" s="20">
        <v>0.24504656202118111</v>
      </c>
      <c r="AJ109" s="20">
        <v>6.1004748861883534E-2</v>
      </c>
      <c r="AK109" s="20">
        <v>0.24504656202118111</v>
      </c>
    </row>
    <row r="110" spans="1:37" ht="15.75" thickBot="1" x14ac:dyDescent="0.5">
      <c r="A110" s="11" t="s">
        <v>112</v>
      </c>
      <c r="B110" s="12">
        <v>109</v>
      </c>
      <c r="C110" s="12">
        <v>4.6440000534057599</v>
      </c>
      <c r="D110" s="12">
        <v>4.7524640063941499</v>
      </c>
      <c r="E110" s="12">
        <v>4.5355361004173798</v>
      </c>
      <c r="F110" s="12">
        <v>0.99619275331497203</v>
      </c>
      <c r="G110" s="12">
        <v>0.80368524789810203</v>
      </c>
      <c r="H110" s="12">
        <v>0.73115974664688099</v>
      </c>
      <c r="I110" s="12">
        <v>0.38149863481521601</v>
      </c>
      <c r="J110" s="12">
        <v>0.20131294429302199</v>
      </c>
      <c r="K110" s="12">
        <v>3.9864215999841697E-2</v>
      </c>
      <c r="L110" s="12">
        <v>1.4904415607452399</v>
      </c>
      <c r="N110" s="12">
        <v>4.6440000534057599</v>
      </c>
      <c r="U110" s="12">
        <v>1.4904415607452399</v>
      </c>
      <c r="V110" s="12">
        <v>0.99619275331497203</v>
      </c>
      <c r="W110" s="12">
        <v>0.80368524789810203</v>
      </c>
      <c r="X110" s="12">
        <v>0.73115974664688099</v>
      </c>
      <c r="Y110" s="12">
        <v>0.38149863481521601</v>
      </c>
      <c r="Z110" s="36">
        <v>0.20131294429302199</v>
      </c>
      <c r="AA110" s="12">
        <v>3.9864215999841697E-2</v>
      </c>
      <c r="AC110" s="21" t="s">
        <v>204</v>
      </c>
      <c r="AD110" s="21">
        <v>3.3516084396355207E-2</v>
      </c>
      <c r="AE110" s="21">
        <v>7.6825106831348647E-2</v>
      </c>
      <c r="AF110" s="21">
        <v>0.43626472879408867</v>
      </c>
      <c r="AG110" s="21">
        <v>0.66328039990281384</v>
      </c>
      <c r="AH110" s="21">
        <v>-0.11829973728735171</v>
      </c>
      <c r="AI110" s="21">
        <v>0.18533190608006211</v>
      </c>
      <c r="AJ110" s="21">
        <v>-0.11829973728735171</v>
      </c>
      <c r="AK110" s="21">
        <v>0.18533190608006211</v>
      </c>
    </row>
    <row r="111" spans="1:37" x14ac:dyDescent="0.45">
      <c r="A111" s="11" t="s">
        <v>126</v>
      </c>
      <c r="B111" s="12">
        <v>110</v>
      </c>
      <c r="C111" s="12">
        <v>4.6079998016357404</v>
      </c>
      <c r="D111" s="12">
        <v>4.6898216582834698</v>
      </c>
      <c r="E111" s="12">
        <v>4.5261779449880102</v>
      </c>
      <c r="F111" s="12">
        <v>0.58668297529220603</v>
      </c>
      <c r="G111" s="12">
        <v>0.73513174057006803</v>
      </c>
      <c r="H111" s="12">
        <v>0.53324103355407704</v>
      </c>
      <c r="I111" s="12">
        <v>0.47835665941238398</v>
      </c>
      <c r="J111" s="12">
        <v>0.17225535213947299</v>
      </c>
      <c r="K111" s="12">
        <v>0.123717859387398</v>
      </c>
      <c r="L111" s="12">
        <v>1.9787361621856701</v>
      </c>
      <c r="N111" s="12">
        <v>4.6079998016357404</v>
      </c>
      <c r="U111" s="12">
        <v>1.9787361621856701</v>
      </c>
      <c r="V111" s="12">
        <v>0.58668297529220603</v>
      </c>
      <c r="W111" s="12">
        <v>0.73513174057006803</v>
      </c>
      <c r="X111" s="12">
        <v>0.53324103355407704</v>
      </c>
      <c r="Y111" s="12">
        <v>0.47835665941238398</v>
      </c>
      <c r="Z111" s="37">
        <v>0.17225535213947299</v>
      </c>
      <c r="AA111" s="12">
        <v>0.123717859387398</v>
      </c>
      <c r="AC111"/>
      <c r="AD111"/>
      <c r="AE111"/>
      <c r="AF111"/>
      <c r="AG111"/>
      <c r="AH111"/>
      <c r="AI111"/>
      <c r="AJ111"/>
      <c r="AK111"/>
    </row>
    <row r="112" spans="1:37" x14ac:dyDescent="0.45">
      <c r="A112" s="11" t="s">
        <v>182</v>
      </c>
      <c r="B112" s="12">
        <v>111</v>
      </c>
      <c r="C112" s="12">
        <v>4.5739998817443803</v>
      </c>
      <c r="D112" s="12">
        <v>4.7703547409176803</v>
      </c>
      <c r="E112" s="12">
        <v>4.3776450225710901</v>
      </c>
      <c r="F112" s="12">
        <v>0.96443432569503795</v>
      </c>
      <c r="G112" s="12">
        <v>1.0984708070755</v>
      </c>
      <c r="H112" s="12">
        <v>0.33861181139946001</v>
      </c>
      <c r="I112" s="12">
        <v>0.52030354738235496</v>
      </c>
      <c r="J112" s="12">
        <v>7.7133744955062894E-2</v>
      </c>
      <c r="K112" s="12">
        <v>9.3146972358226804E-2</v>
      </c>
      <c r="L112" s="12">
        <v>1.4818902015686</v>
      </c>
      <c r="N112" s="12">
        <v>4.5739998817443803</v>
      </c>
      <c r="U112" s="12">
        <v>1.4818902015686</v>
      </c>
      <c r="V112" s="12">
        <v>0.96443432569503795</v>
      </c>
      <c r="W112" s="12">
        <v>1.0984708070755</v>
      </c>
      <c r="X112" s="12">
        <v>0.33861181139946001</v>
      </c>
      <c r="Y112" s="12">
        <v>0.52030354738235496</v>
      </c>
      <c r="Z112" s="36">
        <v>7.7133744955062894E-2</v>
      </c>
      <c r="AA112" s="12">
        <v>9.3146972358226804E-2</v>
      </c>
      <c r="AC112" t="s">
        <v>211</v>
      </c>
      <c r="AD112"/>
      <c r="AE112"/>
      <c r="AF112"/>
      <c r="AG112"/>
      <c r="AH112"/>
      <c r="AI112"/>
      <c r="AJ112"/>
      <c r="AK112"/>
    </row>
    <row r="113" spans="1:37" ht="15.75" thickBot="1" x14ac:dyDescent="0.5">
      <c r="A113" s="11" t="s">
        <v>142</v>
      </c>
      <c r="B113" s="12">
        <v>112</v>
      </c>
      <c r="C113" s="12">
        <v>4.55299997329712</v>
      </c>
      <c r="D113" s="12">
        <v>4.6556915906071703</v>
      </c>
      <c r="E113" s="12">
        <v>4.4503083559870698</v>
      </c>
      <c r="F113" s="12">
        <v>0.56047946214675903</v>
      </c>
      <c r="G113" s="12">
        <v>1.0679507255554199</v>
      </c>
      <c r="H113" s="12">
        <v>0.30998834967613198</v>
      </c>
      <c r="I113" s="12">
        <v>0.45276376605033902</v>
      </c>
      <c r="J113" s="12">
        <v>0.444860309362411</v>
      </c>
      <c r="K113" s="12">
        <v>6.4641319215297699E-2</v>
      </c>
      <c r="L113" s="12">
        <v>1.6519021987914999</v>
      </c>
      <c r="N113" s="12">
        <v>4.55299997329712</v>
      </c>
      <c r="U113" s="12">
        <v>1.6519021987914999</v>
      </c>
      <c r="V113" s="12">
        <v>0.56047946214675903</v>
      </c>
      <c r="W113" s="12">
        <v>1.0679507255554199</v>
      </c>
      <c r="X113" s="12">
        <v>0.30998834967613198</v>
      </c>
      <c r="Y113" s="12">
        <v>0.45276376605033902</v>
      </c>
      <c r="Z113" s="37">
        <v>0.444860309362411</v>
      </c>
      <c r="AA113" s="12">
        <v>6.4641319215297699E-2</v>
      </c>
      <c r="AC113"/>
      <c r="AD113"/>
      <c r="AE113"/>
      <c r="AF113"/>
      <c r="AG113"/>
      <c r="AH113"/>
      <c r="AI113"/>
      <c r="AJ113"/>
      <c r="AK113"/>
    </row>
    <row r="114" spans="1:37" x14ac:dyDescent="0.45">
      <c r="A114" s="11" t="s">
        <v>111</v>
      </c>
      <c r="B114" s="12">
        <v>113</v>
      </c>
      <c r="C114" s="12">
        <v>4.5500001907348597</v>
      </c>
      <c r="D114" s="12">
        <v>4.7741023263335203</v>
      </c>
      <c r="E114" s="12">
        <v>4.3258980551362001</v>
      </c>
      <c r="F114" s="12">
        <v>0.234305649995804</v>
      </c>
      <c r="G114" s="12">
        <v>0.87070101499557495</v>
      </c>
      <c r="H114" s="12">
        <v>0.106654435396194</v>
      </c>
      <c r="I114" s="12">
        <v>0.48079109191894498</v>
      </c>
      <c r="J114" s="12">
        <v>0.322228103876114</v>
      </c>
      <c r="K114" s="12">
        <v>0.179436385631561</v>
      </c>
      <c r="L114" s="12">
        <v>2.35565090179443</v>
      </c>
      <c r="N114" s="12">
        <v>4.5500001907348597</v>
      </c>
      <c r="U114" s="12">
        <v>2.35565090179443</v>
      </c>
      <c r="V114" s="12">
        <v>0.234305649995804</v>
      </c>
      <c r="W114" s="12">
        <v>0.87070101499557495</v>
      </c>
      <c r="X114" s="12">
        <v>0.106654435396194</v>
      </c>
      <c r="Y114" s="12">
        <v>0.48079109191894498</v>
      </c>
      <c r="Z114" s="36">
        <v>0.322228103876114</v>
      </c>
      <c r="AA114" s="12">
        <v>0.179436385631561</v>
      </c>
      <c r="AC114" s="45" t="s">
        <v>212</v>
      </c>
      <c r="AD114" s="45"/>
      <c r="AE114"/>
      <c r="AF114"/>
      <c r="AG114"/>
      <c r="AH114"/>
      <c r="AI114"/>
      <c r="AJ114"/>
      <c r="AK114"/>
    </row>
    <row r="115" spans="1:37" x14ac:dyDescent="0.45">
      <c r="A115" s="11" t="s">
        <v>146</v>
      </c>
      <c r="B115" s="12">
        <v>114</v>
      </c>
      <c r="C115" s="12">
        <v>4.5450000762939498</v>
      </c>
      <c r="D115" s="12">
        <v>4.6147399464249599</v>
      </c>
      <c r="E115" s="12">
        <v>4.4752602061629299</v>
      </c>
      <c r="F115" s="12">
        <v>0.36711055040359503</v>
      </c>
      <c r="G115" s="12">
        <v>1.12323594093323</v>
      </c>
      <c r="H115" s="12">
        <v>0.39752256870269798</v>
      </c>
      <c r="I115" s="12">
        <v>0.51449203491210904</v>
      </c>
      <c r="J115" s="12">
        <v>0.83807516098022505</v>
      </c>
      <c r="K115" s="12">
        <v>0.18881620466709101</v>
      </c>
      <c r="L115" s="12">
        <v>1.11529040336609</v>
      </c>
      <c r="N115" s="12">
        <v>4.5450000762939498</v>
      </c>
      <c r="U115" s="12">
        <v>1.11529040336609</v>
      </c>
      <c r="V115" s="12">
        <v>0.36711055040359503</v>
      </c>
      <c r="W115" s="12">
        <v>1.12323594093323</v>
      </c>
      <c r="X115" s="12">
        <v>0.39752256870269798</v>
      </c>
      <c r="Y115" s="12">
        <v>0.51449203491210904</v>
      </c>
      <c r="Z115" s="37">
        <v>0.83807516098022505</v>
      </c>
      <c r="AA115" s="12">
        <v>0.18881620466709101</v>
      </c>
      <c r="AC115" s="20" t="s">
        <v>213</v>
      </c>
      <c r="AD115" s="20">
        <v>0.44273776966574813</v>
      </c>
      <c r="AE115"/>
      <c r="AF115"/>
      <c r="AG115"/>
      <c r="AH115"/>
      <c r="AI115"/>
      <c r="AJ115"/>
      <c r="AK115"/>
    </row>
    <row r="116" spans="1:37" x14ac:dyDescent="0.45">
      <c r="A116" s="11" t="s">
        <v>159</v>
      </c>
      <c r="B116" s="12">
        <v>115</v>
      </c>
      <c r="C116" s="12">
        <v>4.5349998474121103</v>
      </c>
      <c r="D116" s="12">
        <v>4.6016037812828996</v>
      </c>
      <c r="E116" s="12">
        <v>4.46839591354132</v>
      </c>
      <c r="F116" s="12">
        <v>0.479309022426605</v>
      </c>
      <c r="G116" s="12">
        <v>1.17969191074371</v>
      </c>
      <c r="H116" s="12">
        <v>0.409362852573395</v>
      </c>
      <c r="I116" s="12">
        <v>0.37792226672172502</v>
      </c>
      <c r="J116" s="12">
        <v>0.183468893170357</v>
      </c>
      <c r="K116" s="12">
        <v>0.115460447967052</v>
      </c>
      <c r="L116" s="12">
        <v>1.78964614868164</v>
      </c>
      <c r="N116" s="12">
        <v>4.5349998474121103</v>
      </c>
      <c r="U116" s="12">
        <v>1.78964614868164</v>
      </c>
      <c r="V116" s="12">
        <v>0.479309022426605</v>
      </c>
      <c r="W116" s="12">
        <v>1.17969191074371</v>
      </c>
      <c r="X116" s="12">
        <v>0.409362852573395</v>
      </c>
      <c r="Y116" s="12">
        <v>0.37792226672172502</v>
      </c>
      <c r="Z116" s="36">
        <v>0.183468893170357</v>
      </c>
      <c r="AA116" s="12">
        <v>0.115460447967052</v>
      </c>
      <c r="AC116" s="20" t="s">
        <v>214</v>
      </c>
      <c r="AD116" s="20">
        <v>0.19601673268860106</v>
      </c>
      <c r="AE116"/>
      <c r="AF116"/>
      <c r="AG116"/>
      <c r="AH116"/>
      <c r="AI116"/>
      <c r="AJ116"/>
      <c r="AK116"/>
    </row>
    <row r="117" spans="1:37" x14ac:dyDescent="0.45">
      <c r="A117" s="11" t="s">
        <v>102</v>
      </c>
      <c r="B117" s="12">
        <v>116</v>
      </c>
      <c r="C117" s="12">
        <v>4.5139999389648402</v>
      </c>
      <c r="D117" s="12">
        <v>4.64410550147295</v>
      </c>
      <c r="E117" s="12">
        <v>4.3838943764567402</v>
      </c>
      <c r="F117" s="12">
        <v>0.63640677928924605</v>
      </c>
      <c r="G117" s="12">
        <v>1.0031872987747199</v>
      </c>
      <c r="H117" s="12">
        <v>0.25783589482307401</v>
      </c>
      <c r="I117" s="12">
        <v>0.46160349249839799</v>
      </c>
      <c r="J117" s="12">
        <v>0.24958014488220201</v>
      </c>
      <c r="K117" s="12">
        <v>7.8213550150394398E-2</v>
      </c>
      <c r="L117" s="12">
        <v>1.82670545578003</v>
      </c>
      <c r="N117" s="12">
        <v>4.5139999389648402</v>
      </c>
      <c r="U117" s="12">
        <v>1.82670545578003</v>
      </c>
      <c r="V117" s="12">
        <v>0.63640677928924605</v>
      </c>
      <c r="W117" s="12">
        <v>1.0031872987747199</v>
      </c>
      <c r="X117" s="12">
        <v>0.25783589482307401</v>
      </c>
      <c r="Y117" s="12">
        <v>0.46160349249839799</v>
      </c>
      <c r="Z117" s="37">
        <v>0.24958014488220201</v>
      </c>
      <c r="AA117" s="12">
        <v>7.8213550150394398E-2</v>
      </c>
      <c r="AC117" s="20" t="s">
        <v>215</v>
      </c>
      <c r="AD117" s="20">
        <v>0.16342281644624707</v>
      </c>
      <c r="AE117"/>
      <c r="AF117"/>
      <c r="AG117"/>
      <c r="AH117"/>
      <c r="AI117"/>
      <c r="AJ117"/>
      <c r="AK117"/>
    </row>
    <row r="118" spans="1:37" x14ac:dyDescent="0.45">
      <c r="A118" s="11" t="s">
        <v>129</v>
      </c>
      <c r="B118" s="12">
        <v>117</v>
      </c>
      <c r="C118" s="12">
        <v>4.4970002174377397</v>
      </c>
      <c r="D118" s="12">
        <v>4.6225914096832303</v>
      </c>
      <c r="E118" s="12">
        <v>4.3714090251922597</v>
      </c>
      <c r="F118" s="12">
        <v>1.10271048545837</v>
      </c>
      <c r="G118" s="12">
        <v>0.97861319780349698</v>
      </c>
      <c r="H118" s="12">
        <v>0.50118046998977706</v>
      </c>
      <c r="I118" s="12">
        <v>0.28855553269386303</v>
      </c>
      <c r="J118" s="12">
        <v>0.19963726401328999</v>
      </c>
      <c r="K118" s="12">
        <v>0.10721575468778601</v>
      </c>
      <c r="L118" s="12">
        <v>1.3189072608947801</v>
      </c>
      <c r="N118" s="12">
        <v>4.4970002174377397</v>
      </c>
      <c r="U118" s="12">
        <v>1.3189072608947801</v>
      </c>
      <c r="V118" s="12">
        <v>1.10271048545837</v>
      </c>
      <c r="W118" s="12">
        <v>0.97861319780349698</v>
      </c>
      <c r="X118" s="12">
        <v>0.50118046998977706</v>
      </c>
      <c r="Y118" s="12">
        <v>0.28855553269386303</v>
      </c>
      <c r="Z118" s="36">
        <v>0.19963726401328999</v>
      </c>
      <c r="AA118" s="12">
        <v>0.10721575468778601</v>
      </c>
      <c r="AC118" s="20" t="s">
        <v>4</v>
      </c>
      <c r="AD118" s="20">
        <v>0.12327630642905113</v>
      </c>
      <c r="AE118"/>
      <c r="AF118"/>
      <c r="AG118"/>
      <c r="AH118"/>
      <c r="AI118"/>
      <c r="AJ118"/>
      <c r="AK118"/>
    </row>
    <row r="119" spans="1:37" ht="15.75" thickBot="1" x14ac:dyDescent="0.5">
      <c r="A119" s="11" t="s">
        <v>160</v>
      </c>
      <c r="B119" s="12">
        <v>118</v>
      </c>
      <c r="C119" s="12">
        <v>4.4650001525878897</v>
      </c>
      <c r="D119" s="12">
        <v>4.5573617656529004</v>
      </c>
      <c r="E119" s="12">
        <v>4.3726385395228897</v>
      </c>
      <c r="F119" s="12">
        <v>1.1982102394103999</v>
      </c>
      <c r="G119" s="12">
        <v>1.1556202173232999</v>
      </c>
      <c r="H119" s="12">
        <v>0.356578588485718</v>
      </c>
      <c r="I119" s="12">
        <v>0.31232857704162598</v>
      </c>
      <c r="J119" s="12">
        <v>4.3785378336906398E-2</v>
      </c>
      <c r="K119" s="12">
        <v>7.6046787202358204E-2</v>
      </c>
      <c r="L119" s="12">
        <v>1.3229162693023699</v>
      </c>
      <c r="N119" s="12">
        <v>4.4650001525878897</v>
      </c>
      <c r="U119" s="12">
        <v>1.3229162693023699</v>
      </c>
      <c r="V119" s="12">
        <v>1.1982102394103999</v>
      </c>
      <c r="W119" s="12">
        <v>1.1556202173232999</v>
      </c>
      <c r="X119" s="12">
        <v>0.356578588485718</v>
      </c>
      <c r="Y119" s="12">
        <v>0.31232857704162598</v>
      </c>
      <c r="Z119" s="37">
        <v>4.3785378336906398E-2</v>
      </c>
      <c r="AA119" s="12">
        <v>7.6046787202358204E-2</v>
      </c>
      <c r="AC119" s="21" t="s">
        <v>216</v>
      </c>
      <c r="AD119" s="21">
        <v>155</v>
      </c>
      <c r="AE119"/>
      <c r="AF119"/>
      <c r="AG119"/>
      <c r="AH119"/>
      <c r="AI119"/>
      <c r="AJ119"/>
      <c r="AK119"/>
    </row>
    <row r="120" spans="1:37" x14ac:dyDescent="0.45">
      <c r="A120" s="11" t="s">
        <v>139</v>
      </c>
      <c r="B120" s="12">
        <v>119</v>
      </c>
      <c r="C120" s="12">
        <v>4.46000003814697</v>
      </c>
      <c r="D120" s="12">
        <v>4.5427286766469503</v>
      </c>
      <c r="E120" s="12">
        <v>4.3772713996470003</v>
      </c>
      <c r="F120" s="12">
        <v>0.33923384547233598</v>
      </c>
      <c r="G120" s="12">
        <v>0.86466920375823997</v>
      </c>
      <c r="H120" s="12">
        <v>0.35340970754623402</v>
      </c>
      <c r="I120" s="12">
        <v>0.40884274244308499</v>
      </c>
      <c r="J120" s="12">
        <v>0.31265074014663702</v>
      </c>
      <c r="K120" s="12">
        <v>0.16545571386814101</v>
      </c>
      <c r="L120" s="12">
        <v>2.0157437324523899</v>
      </c>
      <c r="N120" s="12">
        <v>4.46000003814697</v>
      </c>
      <c r="U120" s="12">
        <v>2.0157437324523899</v>
      </c>
      <c r="V120" s="12">
        <v>0.33923384547233598</v>
      </c>
      <c r="W120" s="12">
        <v>0.86466920375823997</v>
      </c>
      <c r="X120" s="12">
        <v>0.35340970754623402</v>
      </c>
      <c r="Y120" s="12">
        <v>0.40884274244308499</v>
      </c>
      <c r="Z120" s="36">
        <v>0.31265074014663702</v>
      </c>
      <c r="AA120" s="12">
        <v>0.16545571386814101</v>
      </c>
      <c r="AC120"/>
      <c r="AD120"/>
      <c r="AE120"/>
      <c r="AF120"/>
      <c r="AG120"/>
      <c r="AH120"/>
      <c r="AI120"/>
      <c r="AJ120"/>
      <c r="AK120"/>
    </row>
    <row r="121" spans="1:37" ht="15.75" thickBot="1" x14ac:dyDescent="0.5">
      <c r="A121" s="11" t="s">
        <v>149</v>
      </c>
      <c r="B121" s="12">
        <v>120</v>
      </c>
      <c r="C121" s="12">
        <v>4.4400000572204599</v>
      </c>
      <c r="D121" s="12">
        <v>4.5534471923112898</v>
      </c>
      <c r="E121" s="12">
        <v>4.3265529221296299</v>
      </c>
      <c r="F121" s="12">
        <v>1.0098501443862899</v>
      </c>
      <c r="G121" s="12">
        <v>1.25997638702393</v>
      </c>
      <c r="H121" s="12">
        <v>0.62513083219528198</v>
      </c>
      <c r="I121" s="12">
        <v>0.56121325492858898</v>
      </c>
      <c r="J121" s="12">
        <v>0.49086356163024902</v>
      </c>
      <c r="K121" s="12">
        <v>7.36539661884308E-2</v>
      </c>
      <c r="L121" s="12">
        <v>0.419389247894287</v>
      </c>
      <c r="N121" s="12">
        <v>4.4400000572204599</v>
      </c>
      <c r="U121" s="12">
        <v>0.419389247894287</v>
      </c>
      <c r="V121" s="12">
        <v>1.0098501443862899</v>
      </c>
      <c r="W121" s="12">
        <v>1.25997638702393</v>
      </c>
      <c r="X121" s="12">
        <v>0.62513083219528198</v>
      </c>
      <c r="Y121" s="12">
        <v>0.56121325492858898</v>
      </c>
      <c r="Z121" s="37">
        <v>0.49086356163024902</v>
      </c>
      <c r="AA121" s="12">
        <v>7.36539661884308E-2</v>
      </c>
      <c r="AC121" t="s">
        <v>217</v>
      </c>
      <c r="AD121"/>
      <c r="AE121"/>
      <c r="AF121"/>
      <c r="AG121"/>
      <c r="AH121"/>
      <c r="AI121"/>
      <c r="AJ121"/>
      <c r="AK121"/>
    </row>
    <row r="122" spans="1:37" x14ac:dyDescent="0.45">
      <c r="A122" s="11" t="s">
        <v>144</v>
      </c>
      <c r="B122" s="12">
        <v>121</v>
      </c>
      <c r="C122" s="12">
        <v>4.3759999275207502</v>
      </c>
      <c r="D122" s="12">
        <v>4.46673461228609</v>
      </c>
      <c r="E122" s="12">
        <v>4.2852652427554103</v>
      </c>
      <c r="F122" s="12">
        <v>0.90059673786163297</v>
      </c>
      <c r="G122" s="12">
        <v>1.0074837207794201</v>
      </c>
      <c r="H122" s="12">
        <v>0.63752442598342896</v>
      </c>
      <c r="I122" s="12">
        <v>0.198303267359734</v>
      </c>
      <c r="J122" s="12">
        <v>8.3488091826438904E-2</v>
      </c>
      <c r="K122" s="12">
        <v>2.66744215041399E-2</v>
      </c>
      <c r="L122" s="12">
        <v>1.5214991569519001</v>
      </c>
      <c r="N122" s="12">
        <v>4.3759999275207502</v>
      </c>
      <c r="U122" s="12">
        <v>1.5214991569519001</v>
      </c>
      <c r="V122" s="12">
        <v>0.90059673786163297</v>
      </c>
      <c r="W122" s="12">
        <v>1.0074837207794201</v>
      </c>
      <c r="X122" s="12">
        <v>0.63752442598342896</v>
      </c>
      <c r="Y122" s="12">
        <v>0.198303267359734</v>
      </c>
      <c r="Z122" s="36">
        <v>8.3488091826438904E-2</v>
      </c>
      <c r="AA122" s="12">
        <v>2.66744215041399E-2</v>
      </c>
      <c r="AC122" s="22"/>
      <c r="AD122" s="22" t="s">
        <v>222</v>
      </c>
      <c r="AE122" s="22" t="s">
        <v>223</v>
      </c>
      <c r="AF122" s="22" t="s">
        <v>224</v>
      </c>
      <c r="AG122" s="22" t="s">
        <v>225</v>
      </c>
      <c r="AH122" s="22" t="s">
        <v>226</v>
      </c>
      <c r="AI122"/>
      <c r="AJ122"/>
      <c r="AK122"/>
    </row>
    <row r="123" spans="1:37" x14ac:dyDescent="0.45">
      <c r="A123" s="11" t="s">
        <v>134</v>
      </c>
      <c r="B123" s="12">
        <v>122</v>
      </c>
      <c r="C123" s="12">
        <v>4.3150000572204599</v>
      </c>
      <c r="D123" s="12">
        <v>4.3715220174938398</v>
      </c>
      <c r="E123" s="12">
        <v>4.2584780969470701</v>
      </c>
      <c r="F123" s="12">
        <v>0.79222124814987205</v>
      </c>
      <c r="G123" s="12">
        <v>0.75437259674072299</v>
      </c>
      <c r="H123" s="12">
        <v>0.455427616834641</v>
      </c>
      <c r="I123" s="12">
        <v>0.46998700499534601</v>
      </c>
      <c r="J123" s="12">
        <v>0.23153848946094499</v>
      </c>
      <c r="K123" s="12">
        <v>9.22268852591515E-2</v>
      </c>
      <c r="L123" s="12">
        <v>1.5191171169280999</v>
      </c>
      <c r="N123" s="12">
        <v>4.3150000572204599</v>
      </c>
      <c r="U123" s="12">
        <v>1.5191171169280999</v>
      </c>
      <c r="V123" s="12">
        <v>0.79222124814987205</v>
      </c>
      <c r="W123" s="12">
        <v>0.75437259674072299</v>
      </c>
      <c r="X123" s="12">
        <v>0.455427616834641</v>
      </c>
      <c r="Y123" s="12">
        <v>0.46998700499534601</v>
      </c>
      <c r="Z123" s="37">
        <v>0.23153848946094499</v>
      </c>
      <c r="AA123" s="12">
        <v>9.22268852591515E-2</v>
      </c>
      <c r="AC123" s="20" t="s">
        <v>218</v>
      </c>
      <c r="AD123" s="20">
        <v>6</v>
      </c>
      <c r="AE123" s="20">
        <v>0.54836165493616029</v>
      </c>
      <c r="AF123" s="20">
        <v>9.139360915602672E-2</v>
      </c>
      <c r="AG123" s="20">
        <v>6.0139055163272479</v>
      </c>
      <c r="AH123" s="20">
        <v>1.1887579491114006E-5</v>
      </c>
      <c r="AI123"/>
      <c r="AJ123"/>
      <c r="AK123"/>
    </row>
    <row r="124" spans="1:37" x14ac:dyDescent="0.45">
      <c r="A124" s="11" t="s">
        <v>141</v>
      </c>
      <c r="B124" s="12">
        <v>123</v>
      </c>
      <c r="C124" s="12">
        <v>4.2919998168945304</v>
      </c>
      <c r="D124" s="12">
        <v>4.3771636162698302</v>
      </c>
      <c r="E124" s="12">
        <v>4.2068360175192403</v>
      </c>
      <c r="F124" s="12">
        <v>0.64845728874206499</v>
      </c>
      <c r="G124" s="12">
        <v>1.2720308303832999</v>
      </c>
      <c r="H124" s="12">
        <v>0.28534927964210499</v>
      </c>
      <c r="I124" s="12">
        <v>9.6098043024539906E-2</v>
      </c>
      <c r="J124" s="12">
        <v>0.20187002420425401</v>
      </c>
      <c r="K124" s="12">
        <v>0.13695700466632801</v>
      </c>
      <c r="L124" s="12">
        <v>1.6516373157501201</v>
      </c>
      <c r="N124" s="12">
        <v>4.2919998168945304</v>
      </c>
      <c r="U124" s="12">
        <v>1.6516373157501201</v>
      </c>
      <c r="V124" s="12">
        <v>0.64845728874206499</v>
      </c>
      <c r="W124" s="12">
        <v>1.2720308303832999</v>
      </c>
      <c r="X124" s="12">
        <v>0.28534927964210499</v>
      </c>
      <c r="Y124" s="12">
        <v>9.6098043024539906E-2</v>
      </c>
      <c r="Z124" s="36">
        <v>0.20187002420425401</v>
      </c>
      <c r="AA124" s="12">
        <v>0.13695700466632801</v>
      </c>
      <c r="AC124" s="20" t="s">
        <v>219</v>
      </c>
      <c r="AD124" s="20">
        <v>148</v>
      </c>
      <c r="AE124" s="20">
        <v>2.2491630635648185</v>
      </c>
      <c r="AF124" s="20">
        <v>1.5197047726789314E-2</v>
      </c>
      <c r="AG124" s="20"/>
      <c r="AH124" s="20"/>
      <c r="AI124"/>
      <c r="AJ124"/>
      <c r="AK124"/>
    </row>
    <row r="125" spans="1:37" ht="15.75" thickBot="1" x14ac:dyDescent="0.5">
      <c r="A125" s="11" t="s">
        <v>156</v>
      </c>
      <c r="B125" s="12">
        <v>124</v>
      </c>
      <c r="C125" s="12">
        <v>4.2909998893737802</v>
      </c>
      <c r="D125" s="12">
        <v>4.4100535050034502</v>
      </c>
      <c r="E125" s="12">
        <v>4.1719462737441102</v>
      </c>
      <c r="F125" s="12">
        <v>0.80896425247192405</v>
      </c>
      <c r="G125" s="12">
        <v>0.83204436302185103</v>
      </c>
      <c r="H125" s="12">
        <v>0.28995743393897999</v>
      </c>
      <c r="I125" s="12">
        <v>0.43502587080001798</v>
      </c>
      <c r="J125" s="12">
        <v>0.120852127671242</v>
      </c>
      <c r="K125" s="12">
        <v>7.9618133604526506E-2</v>
      </c>
      <c r="L125" s="12">
        <v>1.7241356372833301</v>
      </c>
      <c r="N125" s="12">
        <v>4.2909998893737802</v>
      </c>
      <c r="U125" s="12">
        <v>1.7241356372833301</v>
      </c>
      <c r="V125" s="12">
        <v>0.80896425247192405</v>
      </c>
      <c r="W125" s="12">
        <v>0.83204436302185103</v>
      </c>
      <c r="X125" s="12">
        <v>0.28995743393897999</v>
      </c>
      <c r="Y125" s="12">
        <v>0.43502587080001798</v>
      </c>
      <c r="Z125" s="37">
        <v>0.120852127671242</v>
      </c>
      <c r="AA125" s="12">
        <v>7.9618133604526506E-2</v>
      </c>
      <c r="AC125" s="21" t="s">
        <v>220</v>
      </c>
      <c r="AD125" s="21">
        <v>154</v>
      </c>
      <c r="AE125" s="21">
        <v>2.7975247185009788</v>
      </c>
      <c r="AF125" s="21"/>
      <c r="AG125" s="21"/>
      <c r="AH125" s="21"/>
      <c r="AI125"/>
      <c r="AJ125"/>
      <c r="AK125"/>
    </row>
    <row r="126" spans="1:37" ht="15.75" thickBot="1" x14ac:dyDescent="0.5">
      <c r="A126" s="11" t="s">
        <v>147</v>
      </c>
      <c r="B126" s="12">
        <v>125</v>
      </c>
      <c r="C126" s="12">
        <v>4.2859997749328604</v>
      </c>
      <c r="D126" s="12">
        <v>4.3749339658021897</v>
      </c>
      <c r="E126" s="12">
        <v>4.1970655840635303</v>
      </c>
      <c r="F126" s="12">
        <v>0.95061266422271695</v>
      </c>
      <c r="G126" s="12">
        <v>0.57061493396759</v>
      </c>
      <c r="H126" s="12">
        <v>0.64954698085784901</v>
      </c>
      <c r="I126" s="12">
        <v>0.30941003561019897</v>
      </c>
      <c r="J126" s="12">
        <v>5.4008815437555299E-2</v>
      </c>
      <c r="K126" s="12">
        <v>0.25166663527488697</v>
      </c>
      <c r="L126" s="12">
        <v>1.50013780593872</v>
      </c>
      <c r="N126" s="12">
        <v>4.2859997749328604</v>
      </c>
      <c r="U126" s="12">
        <v>1.50013780593872</v>
      </c>
      <c r="V126" s="12">
        <v>0.95061266422271695</v>
      </c>
      <c r="W126" s="12">
        <v>0.57061493396759</v>
      </c>
      <c r="X126" s="12">
        <v>0.64954698085784901</v>
      </c>
      <c r="Y126" s="12">
        <v>0.30941003561019897</v>
      </c>
      <c r="Z126" s="36">
        <v>5.4008815437555299E-2</v>
      </c>
      <c r="AA126" s="12">
        <v>0.25166663527488697</v>
      </c>
      <c r="AC126"/>
      <c r="AD126"/>
      <c r="AE126"/>
      <c r="AF126"/>
      <c r="AG126"/>
      <c r="AH126"/>
      <c r="AI126"/>
      <c r="AJ126"/>
      <c r="AK126"/>
    </row>
    <row r="127" spans="1:37" x14ac:dyDescent="0.45">
      <c r="A127" s="11" t="s">
        <v>137</v>
      </c>
      <c r="B127" s="12">
        <v>126</v>
      </c>
      <c r="C127" s="12">
        <v>4.2800002098083496</v>
      </c>
      <c r="D127" s="12">
        <v>4.3578108327090703</v>
      </c>
      <c r="E127" s="12">
        <v>4.2021895869076298</v>
      </c>
      <c r="F127" s="12">
        <v>9.2102348804473905E-2</v>
      </c>
      <c r="G127" s="12">
        <v>1.2290234565734901</v>
      </c>
      <c r="H127" s="12">
        <v>0.191407024860382</v>
      </c>
      <c r="I127" s="12">
        <v>0.23596134781837499</v>
      </c>
      <c r="J127" s="12">
        <v>0.246455833315849</v>
      </c>
      <c r="K127" s="12">
        <v>6.02413564920425E-2</v>
      </c>
      <c r="L127" s="12">
        <v>2.2249586582183798</v>
      </c>
      <c r="N127" s="12">
        <v>4.2800002098083496</v>
      </c>
      <c r="U127" s="12">
        <v>2.2249586582183798</v>
      </c>
      <c r="V127" s="12">
        <v>9.2102348804473905E-2</v>
      </c>
      <c r="W127" s="12">
        <v>1.2290234565734901</v>
      </c>
      <c r="X127" s="12">
        <v>0.191407024860382</v>
      </c>
      <c r="Y127" s="12">
        <v>0.23596134781837499</v>
      </c>
      <c r="Z127" s="37">
        <v>0.246455833315849</v>
      </c>
      <c r="AA127" s="12">
        <v>6.02413564920425E-2</v>
      </c>
      <c r="AC127" s="22"/>
      <c r="AD127" s="22" t="s">
        <v>227</v>
      </c>
      <c r="AE127" s="22" t="s">
        <v>4</v>
      </c>
      <c r="AF127" s="22" t="s">
        <v>228</v>
      </c>
      <c r="AG127" s="22" t="s">
        <v>229</v>
      </c>
      <c r="AH127" s="22" t="s">
        <v>246</v>
      </c>
      <c r="AI127" s="22" t="s">
        <v>247</v>
      </c>
      <c r="AJ127" s="22" t="s">
        <v>248</v>
      </c>
      <c r="AK127" s="22" t="s">
        <v>249</v>
      </c>
    </row>
    <row r="128" spans="1:37" x14ac:dyDescent="0.45">
      <c r="A128" s="11" t="s">
        <v>155</v>
      </c>
      <c r="B128" s="12">
        <v>127</v>
      </c>
      <c r="C128" s="12">
        <v>4.1900000572204599</v>
      </c>
      <c r="D128" s="12">
        <v>4.26967071101069</v>
      </c>
      <c r="E128" s="12">
        <v>4.11032940343022</v>
      </c>
      <c r="F128" s="12">
        <v>0.47618049383163502</v>
      </c>
      <c r="G128" s="12">
        <v>1.2814733982086199</v>
      </c>
      <c r="H128" s="12">
        <v>0.169365674257278</v>
      </c>
      <c r="I128" s="12">
        <v>0.30661374330520602</v>
      </c>
      <c r="J128" s="12">
        <v>0.18335419893264801</v>
      </c>
      <c r="K128" s="12">
        <v>0.10497024655342101</v>
      </c>
      <c r="L128" s="12">
        <v>1.66819095611572</v>
      </c>
      <c r="N128" s="12">
        <v>4.1900000572204599</v>
      </c>
      <c r="U128" s="12">
        <v>1.66819095611572</v>
      </c>
      <c r="V128" s="12">
        <v>0.47618049383163502</v>
      </c>
      <c r="W128" s="12">
        <v>1.2814733982086199</v>
      </c>
      <c r="X128" s="12">
        <v>0.169365674257278</v>
      </c>
      <c r="Y128" s="12">
        <v>0.30661374330520602</v>
      </c>
      <c r="Z128" s="36">
        <v>0.18335419893264801</v>
      </c>
      <c r="AA128" s="12">
        <v>0.10497024655342101</v>
      </c>
      <c r="AC128" s="20" t="s">
        <v>221</v>
      </c>
      <c r="AD128" s="20">
        <v>0.21641702625876971</v>
      </c>
      <c r="AE128" s="20">
        <v>5.5391042686687396E-2</v>
      </c>
      <c r="AF128" s="20">
        <v>3.9070762304097784</v>
      </c>
      <c r="AG128" s="20">
        <v>1.4168147284938863E-4</v>
      </c>
      <c r="AH128" s="20">
        <v>0.10695754086088771</v>
      </c>
      <c r="AI128" s="20">
        <v>0.32587651165665171</v>
      </c>
      <c r="AJ128" s="20">
        <v>0.10695754086088771</v>
      </c>
      <c r="AK128" s="20">
        <v>0.32587651165665171</v>
      </c>
    </row>
    <row r="129" spans="1:37" x14ac:dyDescent="0.45">
      <c r="A129" s="11" t="s">
        <v>168</v>
      </c>
      <c r="B129" s="12">
        <v>128</v>
      </c>
      <c r="C129" s="12">
        <v>4.1799998283386204</v>
      </c>
      <c r="D129" s="12">
        <v>4.2751825632154903</v>
      </c>
      <c r="E129" s="12">
        <v>4.0848170934617496</v>
      </c>
      <c r="F129" s="12">
        <v>0.60304892063140902</v>
      </c>
      <c r="G129" s="12">
        <v>0.90478003025054898</v>
      </c>
      <c r="H129" s="12">
        <v>4.8642169684171697E-2</v>
      </c>
      <c r="I129" s="12">
        <v>0.44770619273185702</v>
      </c>
      <c r="J129" s="12">
        <v>0.20123746991157501</v>
      </c>
      <c r="K129" s="12">
        <v>0.130061775445938</v>
      </c>
      <c r="L129" s="12">
        <v>1.84496426582336</v>
      </c>
      <c r="N129" s="12">
        <v>4.1799998283386204</v>
      </c>
      <c r="U129" s="12">
        <v>1.84496426582336</v>
      </c>
      <c r="V129" s="12">
        <v>0.60304892063140902</v>
      </c>
      <c r="W129" s="12">
        <v>0.90478003025054898</v>
      </c>
      <c r="X129" s="12">
        <v>4.8642169684171697E-2</v>
      </c>
      <c r="Y129" s="12">
        <v>0.44770619273185702</v>
      </c>
      <c r="Z129" s="37">
        <v>0.20123746991157501</v>
      </c>
      <c r="AA129" s="12">
        <v>0.130061775445938</v>
      </c>
      <c r="AC129" s="20" t="s">
        <v>205</v>
      </c>
      <c r="AD129" s="20">
        <v>0.30541948819936521</v>
      </c>
      <c r="AE129" s="20">
        <v>0.1168535783931843</v>
      </c>
      <c r="AF129" s="20">
        <v>2.6136939270417701</v>
      </c>
      <c r="AG129" s="20">
        <v>9.8823365711542804E-3</v>
      </c>
      <c r="AH129" s="20">
        <v>7.4502503477336807E-2</v>
      </c>
      <c r="AI129" s="20">
        <v>0.53633647292139364</v>
      </c>
      <c r="AJ129" s="20">
        <v>7.4502503477336807E-2</v>
      </c>
      <c r="AK129" s="20">
        <v>0.53633647292139364</v>
      </c>
    </row>
    <row r="130" spans="1:37" x14ac:dyDescent="0.45">
      <c r="A130" s="11" t="s">
        <v>162</v>
      </c>
      <c r="B130" s="12">
        <v>129</v>
      </c>
      <c r="C130" s="12">
        <v>4.1680002212524396</v>
      </c>
      <c r="D130" s="12">
        <v>4.27851781353354</v>
      </c>
      <c r="E130" s="12">
        <v>4.0574826289713402</v>
      </c>
      <c r="F130" s="12">
        <v>0.601765096187592</v>
      </c>
      <c r="G130" s="12">
        <v>1.0062383413314799</v>
      </c>
      <c r="H130" s="12">
        <v>0.42978340387344399</v>
      </c>
      <c r="I130" s="12">
        <v>0.63337582349777199</v>
      </c>
      <c r="J130" s="12">
        <v>0.38592296838760398</v>
      </c>
      <c r="K130" s="12">
        <v>6.8105950951576205E-2</v>
      </c>
      <c r="L130" s="12">
        <v>1.04294109344482</v>
      </c>
      <c r="N130" s="12">
        <v>4.1680002212524396</v>
      </c>
      <c r="U130" s="12">
        <v>1.04294109344482</v>
      </c>
      <c r="V130" s="12">
        <v>0.601765096187592</v>
      </c>
      <c r="W130" s="12">
        <v>1.0062383413314799</v>
      </c>
      <c r="X130" s="12">
        <v>0.42978340387344399</v>
      </c>
      <c r="Y130" s="12">
        <v>0.63337582349777199</v>
      </c>
      <c r="Z130" s="36">
        <v>0.38592296838760398</v>
      </c>
      <c r="AA130" s="12">
        <v>6.8105950951576205E-2</v>
      </c>
      <c r="AC130" s="20" t="s">
        <v>206</v>
      </c>
      <c r="AD130" s="20">
        <v>-3.7690376987789993E-2</v>
      </c>
      <c r="AE130" s="20">
        <v>2.0036889408588832E-2</v>
      </c>
      <c r="AF130" s="20">
        <v>-1.8810493095616916</v>
      </c>
      <c r="AG130" s="20">
        <v>6.1929534800463155E-2</v>
      </c>
      <c r="AH130" s="20">
        <v>-7.7285724850153364E-2</v>
      </c>
      <c r="AI130" s="20">
        <v>1.9049708745733709E-3</v>
      </c>
      <c r="AJ130" s="20">
        <v>-7.7285724850153364E-2</v>
      </c>
      <c r="AK130" s="20">
        <v>1.9049708745733709E-3</v>
      </c>
    </row>
    <row r="131" spans="1:37" x14ac:dyDescent="0.45">
      <c r="A131" s="11" t="s">
        <v>135</v>
      </c>
      <c r="B131" s="12">
        <v>130</v>
      </c>
      <c r="C131" s="12">
        <v>4.1389999389648402</v>
      </c>
      <c r="D131" s="12">
        <v>4.3457471650838899</v>
      </c>
      <c r="E131" s="12">
        <v>3.9322527128457998</v>
      </c>
      <c r="F131" s="12">
        <v>0.65951669216155995</v>
      </c>
      <c r="G131" s="12">
        <v>1.2140085697174099</v>
      </c>
      <c r="H131" s="12">
        <v>0.29092082381248502</v>
      </c>
      <c r="I131" s="12">
        <v>1.49958552792668E-2</v>
      </c>
      <c r="J131" s="12">
        <v>0.182317450642586</v>
      </c>
      <c r="K131" s="12">
        <v>8.9847519993782002E-2</v>
      </c>
      <c r="L131" s="12">
        <v>1.6870658397674601</v>
      </c>
      <c r="N131" s="12">
        <v>4.1389999389648402</v>
      </c>
      <c r="U131" s="12">
        <v>1.6870658397674601</v>
      </c>
      <c r="V131" s="12">
        <v>0.65951669216155995</v>
      </c>
      <c r="W131" s="12">
        <v>1.2140085697174099</v>
      </c>
      <c r="X131" s="12">
        <v>0.29092082381248502</v>
      </c>
      <c r="Y131" s="12">
        <v>1.49958552792668E-2</v>
      </c>
      <c r="Z131" s="37">
        <v>0.182317450642586</v>
      </c>
      <c r="AA131" s="12">
        <v>8.9847519993782002E-2</v>
      </c>
      <c r="AC131" s="20" t="s">
        <v>203</v>
      </c>
      <c r="AD131" s="20">
        <v>-0.14251743922589172</v>
      </c>
      <c r="AE131" s="20">
        <v>4.9262017065691686E-2</v>
      </c>
      <c r="AF131" s="20">
        <v>-2.8930492033211395</v>
      </c>
      <c r="AG131" s="20">
        <v>4.3917483231591297E-3</v>
      </c>
      <c r="AH131" s="20">
        <v>-0.23986521923018916</v>
      </c>
      <c r="AI131" s="20">
        <v>-4.5169659221594285E-2</v>
      </c>
      <c r="AJ131" s="20">
        <v>-0.23986521923018916</v>
      </c>
      <c r="AK131" s="20">
        <v>-4.5169659221594285E-2</v>
      </c>
    </row>
    <row r="132" spans="1:37" x14ac:dyDescent="0.45">
      <c r="A132" s="11" t="s">
        <v>131</v>
      </c>
      <c r="B132" s="12">
        <v>131</v>
      </c>
      <c r="C132" s="12">
        <v>4.1199998855590803</v>
      </c>
      <c r="D132" s="12">
        <v>4.22270720854402</v>
      </c>
      <c r="E132" s="12">
        <v>4.0172925625741502</v>
      </c>
      <c r="F132" s="12">
        <v>0.66722482442855802</v>
      </c>
      <c r="G132" s="12">
        <v>0.87366473674774203</v>
      </c>
      <c r="H132" s="12">
        <v>0.295637726783752</v>
      </c>
      <c r="I132" s="12">
        <v>0.423026293516159</v>
      </c>
      <c r="J132" s="12">
        <v>0.25692394375801098</v>
      </c>
      <c r="K132" s="12">
        <v>2.5336369872093201E-2</v>
      </c>
      <c r="L132" s="12">
        <v>1.5778675079345701</v>
      </c>
      <c r="N132" s="12">
        <v>4.1199998855590803</v>
      </c>
      <c r="U132" s="12">
        <v>1.5778675079345701</v>
      </c>
      <c r="V132" s="12">
        <v>0.66722482442855802</v>
      </c>
      <c r="W132" s="12">
        <v>0.87366473674774203</v>
      </c>
      <c r="X132" s="12">
        <v>0.295637726783752</v>
      </c>
      <c r="Y132" s="12">
        <v>0.423026293516159</v>
      </c>
      <c r="Z132" s="36">
        <v>0.25692394375801098</v>
      </c>
      <c r="AA132" s="12">
        <v>2.5336369872093201E-2</v>
      </c>
      <c r="AC132" s="20" t="s">
        <v>193</v>
      </c>
      <c r="AD132" s="20">
        <v>1.8224381589686107E-2</v>
      </c>
      <c r="AE132" s="20">
        <v>4.9876519488474227E-2</v>
      </c>
      <c r="AF132" s="20">
        <v>0.36539000268247485</v>
      </c>
      <c r="AG132" s="20">
        <v>0.71534197510928499</v>
      </c>
      <c r="AH132" s="20">
        <v>-8.033773047465205E-2</v>
      </c>
      <c r="AI132" s="20">
        <v>0.11678649365402426</v>
      </c>
      <c r="AJ132" s="20">
        <v>-8.033773047465205E-2</v>
      </c>
      <c r="AK132" s="20">
        <v>0.11678649365402426</v>
      </c>
    </row>
    <row r="133" spans="1:37" x14ac:dyDescent="0.45">
      <c r="A133" s="11" t="s">
        <v>128</v>
      </c>
      <c r="B133" s="12">
        <v>132</v>
      </c>
      <c r="C133" s="12">
        <v>4.0960001945495597</v>
      </c>
      <c r="D133" s="12">
        <v>4.1854101045429699</v>
      </c>
      <c r="E133" s="12">
        <v>4.0065902845561503</v>
      </c>
      <c r="F133" s="12">
        <v>0.89465194940567005</v>
      </c>
      <c r="G133" s="12">
        <v>1.39453756809235</v>
      </c>
      <c r="H133" s="12">
        <v>0.57590395212173495</v>
      </c>
      <c r="I133" s="12">
        <v>0.122974775731564</v>
      </c>
      <c r="J133" s="12">
        <v>0.27006146311759899</v>
      </c>
      <c r="K133" s="12">
        <v>2.3029470816254598E-2</v>
      </c>
      <c r="L133" s="12">
        <v>0.81438231468200695</v>
      </c>
      <c r="N133" s="12">
        <v>4.0960001945495597</v>
      </c>
      <c r="U133" s="12">
        <v>0.81438231468200695</v>
      </c>
      <c r="V133" s="12">
        <v>0.89465194940567005</v>
      </c>
      <c r="W133" s="12">
        <v>1.39453756809235</v>
      </c>
      <c r="X133" s="12">
        <v>0.57590395212173495</v>
      </c>
      <c r="Y133" s="12">
        <v>0.122974775731564</v>
      </c>
      <c r="Z133" s="37">
        <v>0.27006146311759899</v>
      </c>
      <c r="AA133" s="12">
        <v>2.3029470816254598E-2</v>
      </c>
      <c r="AC133" s="20" t="s">
        <v>204</v>
      </c>
      <c r="AD133" s="20">
        <v>0.15004935658730933</v>
      </c>
      <c r="AE133" s="20">
        <v>7.8563602626605208E-2</v>
      </c>
      <c r="AF133" s="20">
        <v>1.9099093164102916</v>
      </c>
      <c r="AG133" s="20">
        <v>5.807939812157642E-2</v>
      </c>
      <c r="AH133" s="20">
        <v>-5.2019457424569981E-3</v>
      </c>
      <c r="AI133" s="20">
        <v>0.3053006589170757</v>
      </c>
      <c r="AJ133" s="20">
        <v>-5.2019457424569981E-3</v>
      </c>
      <c r="AK133" s="20">
        <v>0.3053006589170757</v>
      </c>
    </row>
    <row r="134" spans="1:37" ht="15.75" thickBot="1" x14ac:dyDescent="0.5">
      <c r="A134" s="11" t="s">
        <v>158</v>
      </c>
      <c r="B134" s="12">
        <v>133</v>
      </c>
      <c r="C134" s="12">
        <v>4.0809998512268102</v>
      </c>
      <c r="D134" s="12">
        <v>4.1957999670505499</v>
      </c>
      <c r="E134" s="12">
        <v>3.9661997354030598</v>
      </c>
      <c r="F134" s="12">
        <v>0.38143071532249501</v>
      </c>
      <c r="G134" s="12">
        <v>1.12982773780823</v>
      </c>
      <c r="H134" s="12">
        <v>0.217632606625557</v>
      </c>
      <c r="I134" s="12">
        <v>0.443185955286026</v>
      </c>
      <c r="J134" s="12">
        <v>0.32576605677604697</v>
      </c>
      <c r="K134" s="12">
        <v>5.7069718837738002E-2</v>
      </c>
      <c r="L134" s="12">
        <v>1.526362657547</v>
      </c>
      <c r="N134" s="12">
        <v>4.0809998512268102</v>
      </c>
      <c r="U134" s="12">
        <v>1.526362657547</v>
      </c>
      <c r="V134" s="12">
        <v>0.38143071532249501</v>
      </c>
      <c r="W134" s="12">
        <v>1.12982773780823</v>
      </c>
      <c r="X134" s="12">
        <v>0.217632606625557</v>
      </c>
      <c r="Y134" s="12">
        <v>0.443185955286026</v>
      </c>
      <c r="Z134" s="36">
        <v>0.32576605677604697</v>
      </c>
      <c r="AA134" s="12">
        <v>5.7069718837738002E-2</v>
      </c>
      <c r="AC134" s="21" t="s">
        <v>5</v>
      </c>
      <c r="AD134" s="21">
        <v>0.24106392603148882</v>
      </c>
      <c r="AE134" s="21">
        <v>8.2693575562162891E-2</v>
      </c>
      <c r="AF134" s="21">
        <v>2.9151469674965846</v>
      </c>
      <c r="AG134" s="21">
        <v>4.1082918903014281E-3</v>
      </c>
      <c r="AH134" s="21">
        <v>7.765129128575099E-2</v>
      </c>
      <c r="AI134" s="21">
        <v>0.40447656077722666</v>
      </c>
      <c r="AJ134" s="21">
        <v>7.765129128575099E-2</v>
      </c>
      <c r="AK134" s="21">
        <v>0.40447656077722666</v>
      </c>
    </row>
    <row r="135" spans="1:37" x14ac:dyDescent="0.45">
      <c r="A135" s="11" t="s">
        <v>169</v>
      </c>
      <c r="B135" s="12">
        <v>134</v>
      </c>
      <c r="C135" s="12">
        <v>4.03200006484985</v>
      </c>
      <c r="D135" s="12">
        <v>4.1240590643882804</v>
      </c>
      <c r="E135" s="12">
        <v>3.9399410653114302</v>
      </c>
      <c r="F135" s="12">
        <v>0.35022771358490001</v>
      </c>
      <c r="G135" s="12">
        <v>1.04328000545502</v>
      </c>
      <c r="H135" s="12">
        <v>0.21584425866603901</v>
      </c>
      <c r="I135" s="12">
        <v>0.32436785101890597</v>
      </c>
      <c r="J135" s="12">
        <v>0.25086468458175698</v>
      </c>
      <c r="K135" s="12">
        <v>0.120328105986118</v>
      </c>
      <c r="L135" s="12">
        <v>1.72721290588379</v>
      </c>
      <c r="N135" s="12">
        <v>4.03200006484985</v>
      </c>
      <c r="U135" s="12">
        <v>1.72721290588379</v>
      </c>
      <c r="V135" s="12">
        <v>0.35022771358490001</v>
      </c>
      <c r="W135" s="12">
        <v>1.04328000545502</v>
      </c>
      <c r="X135" s="12">
        <v>0.21584425866603901</v>
      </c>
      <c r="Y135" s="12">
        <v>0.32436785101890597</v>
      </c>
      <c r="Z135" s="37">
        <v>0.25086468458175698</v>
      </c>
      <c r="AA135" s="12">
        <v>0.120328105986118</v>
      </c>
      <c r="AC135"/>
      <c r="AD135"/>
      <c r="AE135"/>
      <c r="AF135"/>
      <c r="AG135"/>
      <c r="AH135"/>
      <c r="AI135"/>
      <c r="AJ135"/>
      <c r="AK135"/>
    </row>
    <row r="136" spans="1:37" x14ac:dyDescent="0.45">
      <c r="A136" s="11" t="s">
        <v>161</v>
      </c>
      <c r="B136" s="12">
        <v>135</v>
      </c>
      <c r="C136" s="12">
        <v>4.0279998779296902</v>
      </c>
      <c r="D136" s="12">
        <v>4.1119468197226503</v>
      </c>
      <c r="E136" s="12">
        <v>3.9440529361367198</v>
      </c>
      <c r="F136" s="12">
        <v>0.16192533075809501</v>
      </c>
      <c r="G136" s="12">
        <v>0.99302500486373901</v>
      </c>
      <c r="H136" s="12">
        <v>0.26850500702857999</v>
      </c>
      <c r="I136" s="12">
        <v>0.36365869641303999</v>
      </c>
      <c r="J136" s="12">
        <v>0.228673845529556</v>
      </c>
      <c r="K136" s="12">
        <v>0.13857294619083399</v>
      </c>
      <c r="L136" s="12">
        <v>1.87398338317871</v>
      </c>
      <c r="N136" s="12">
        <v>4.0279998779296902</v>
      </c>
      <c r="U136" s="12">
        <v>1.87398338317871</v>
      </c>
      <c r="V136" s="12">
        <v>0.16192533075809501</v>
      </c>
      <c r="W136" s="12">
        <v>0.99302500486373901</v>
      </c>
      <c r="X136" s="12">
        <v>0.26850500702857999</v>
      </c>
      <c r="Y136" s="12">
        <v>0.36365869641303999</v>
      </c>
      <c r="Z136" s="36">
        <v>0.228673845529556</v>
      </c>
      <c r="AA136" s="12">
        <v>0.13857294619083399</v>
      </c>
      <c r="AC136" t="s">
        <v>263</v>
      </c>
      <c r="AD136"/>
      <c r="AE136"/>
      <c r="AF136"/>
      <c r="AG136"/>
      <c r="AH136"/>
      <c r="AI136"/>
      <c r="AJ136"/>
      <c r="AK136"/>
    </row>
    <row r="137" spans="1:37" ht="15.75" thickBot="1" x14ac:dyDescent="0.5">
      <c r="A137" s="11" t="s">
        <v>148</v>
      </c>
      <c r="B137" s="12">
        <v>136</v>
      </c>
      <c r="C137" s="12">
        <v>3.9700000286102299</v>
      </c>
      <c r="D137" s="12">
        <v>4.0774788174033203</v>
      </c>
      <c r="E137" s="12">
        <v>3.86252123981714</v>
      </c>
      <c r="F137" s="12">
        <v>0.233442038297653</v>
      </c>
      <c r="G137" s="12">
        <v>0.51256883144378695</v>
      </c>
      <c r="H137" s="12">
        <v>0.31508958339691201</v>
      </c>
      <c r="I137" s="12">
        <v>0.46691465377807601</v>
      </c>
      <c r="J137" s="12">
        <v>0.287170469760895</v>
      </c>
      <c r="K137" s="12">
        <v>7.2711654007434803E-2</v>
      </c>
      <c r="L137" s="12">
        <v>2.08178615570068</v>
      </c>
      <c r="N137" s="12">
        <v>3.9700000286102299</v>
      </c>
      <c r="U137" s="12">
        <v>2.08178615570068</v>
      </c>
      <c r="V137" s="12">
        <v>0.233442038297653</v>
      </c>
      <c r="W137" s="12">
        <v>0.51256883144378695</v>
      </c>
      <c r="X137" s="12">
        <v>0.31508958339691201</v>
      </c>
      <c r="Y137" s="12">
        <v>0.46691465377807601</v>
      </c>
      <c r="Z137" s="37">
        <v>0.287170469760895</v>
      </c>
      <c r="AA137" s="12">
        <v>7.2711654007434803E-2</v>
      </c>
      <c r="AC137"/>
      <c r="AD137"/>
      <c r="AE137"/>
      <c r="AF137"/>
      <c r="AG137"/>
      <c r="AH137"/>
      <c r="AI137"/>
      <c r="AJ137"/>
      <c r="AK137"/>
    </row>
    <row r="138" spans="1:37" x14ac:dyDescent="0.45">
      <c r="A138" s="11" t="s">
        <v>166</v>
      </c>
      <c r="B138" s="12">
        <v>137</v>
      </c>
      <c r="C138" s="12">
        <v>3.9360001087188698</v>
      </c>
      <c r="D138" s="12">
        <v>4.0347115239500999</v>
      </c>
      <c r="E138" s="12">
        <v>3.8372886934876398</v>
      </c>
      <c r="F138" s="12">
        <v>0.43801298737525901</v>
      </c>
      <c r="G138" s="12">
        <v>0.95385587215423595</v>
      </c>
      <c r="H138" s="12">
        <v>4.1134715080261203E-2</v>
      </c>
      <c r="I138" s="12">
        <v>0.16234202682971999</v>
      </c>
      <c r="J138" s="12">
        <v>0.21611385047435799</v>
      </c>
      <c r="K138" s="12">
        <v>5.3581882268190398E-2</v>
      </c>
      <c r="L138" s="12">
        <v>2.07123804092407</v>
      </c>
      <c r="N138" s="12">
        <v>3.9360001087188698</v>
      </c>
      <c r="U138" s="12">
        <v>2.07123804092407</v>
      </c>
      <c r="V138" s="12">
        <v>0.43801298737525901</v>
      </c>
      <c r="W138" s="12">
        <v>0.95385587215423595</v>
      </c>
      <c r="X138" s="12">
        <v>4.1134715080261203E-2</v>
      </c>
      <c r="Y138" s="12">
        <v>0.16234202682971999</v>
      </c>
      <c r="Z138" s="36">
        <v>0.21611385047435799</v>
      </c>
      <c r="AA138" s="12">
        <v>5.3581882268190398E-2</v>
      </c>
      <c r="AC138" s="45" t="s">
        <v>212</v>
      </c>
      <c r="AD138" s="45"/>
      <c r="AE138"/>
      <c r="AF138"/>
      <c r="AG138"/>
      <c r="AH138"/>
      <c r="AI138"/>
      <c r="AJ138"/>
      <c r="AK138"/>
    </row>
    <row r="139" spans="1:37" x14ac:dyDescent="0.45">
      <c r="A139" s="11" t="s">
        <v>132</v>
      </c>
      <c r="B139" s="12">
        <v>138</v>
      </c>
      <c r="C139" s="12">
        <v>3.875</v>
      </c>
      <c r="D139" s="12">
        <v>3.97869964271784</v>
      </c>
      <c r="E139" s="12">
        <v>3.77130035728216</v>
      </c>
      <c r="F139" s="12">
        <v>0.37584653496742199</v>
      </c>
      <c r="G139" s="12">
        <v>1.08309590816498</v>
      </c>
      <c r="H139" s="12">
        <v>0.19676375389099099</v>
      </c>
      <c r="I139" s="12">
        <v>0.336384207010269</v>
      </c>
      <c r="J139" s="12">
        <v>0.18914349377155301</v>
      </c>
      <c r="K139" s="12">
        <v>9.5375381410121904E-2</v>
      </c>
      <c r="L139" s="12">
        <v>1.5979702472686801</v>
      </c>
      <c r="N139" s="12">
        <v>3.875</v>
      </c>
      <c r="U139" s="12">
        <v>1.5979702472686801</v>
      </c>
      <c r="V139" s="12">
        <v>0.37584653496742199</v>
      </c>
      <c r="W139" s="12">
        <v>1.08309590816498</v>
      </c>
      <c r="X139" s="12">
        <v>0.19676375389099099</v>
      </c>
      <c r="Y139" s="12">
        <v>0.336384207010269</v>
      </c>
      <c r="Z139" s="37">
        <v>0.18914349377155301</v>
      </c>
      <c r="AA139" s="12">
        <v>9.5375381410121904E-2</v>
      </c>
      <c r="AC139" s="20" t="s">
        <v>213</v>
      </c>
      <c r="AD139" s="20">
        <v>0.57582674892102526</v>
      </c>
      <c r="AE139"/>
      <c r="AF139"/>
      <c r="AG139"/>
      <c r="AH139"/>
      <c r="AI139"/>
      <c r="AJ139"/>
      <c r="AK139"/>
    </row>
    <row r="140" spans="1:37" x14ac:dyDescent="0.45">
      <c r="A140" s="11" t="s">
        <v>114</v>
      </c>
      <c r="B140" s="12">
        <v>139</v>
      </c>
      <c r="C140" s="12">
        <v>3.8080000877380402</v>
      </c>
      <c r="D140" s="12">
        <v>4.0443439754843702</v>
      </c>
      <c r="E140" s="12">
        <v>3.5716561999917</v>
      </c>
      <c r="F140" s="12">
        <v>0.52102124691009499</v>
      </c>
      <c r="G140" s="12">
        <v>1.1900951862335201</v>
      </c>
      <c r="H140" s="12">
        <v>0</v>
      </c>
      <c r="I140" s="12">
        <v>0.39066129922866799</v>
      </c>
      <c r="J140" s="12">
        <v>0.15749727189540899</v>
      </c>
      <c r="K140" s="12">
        <v>0.11909464001655599</v>
      </c>
      <c r="L140" s="12">
        <v>1.4298353195190401</v>
      </c>
      <c r="N140" s="12">
        <v>3.8080000877380402</v>
      </c>
      <c r="U140" s="12">
        <v>1.4298353195190401</v>
      </c>
      <c r="V140" s="12">
        <v>0.52102124691009499</v>
      </c>
      <c r="W140" s="12">
        <v>1.1900951862335201</v>
      </c>
      <c r="X140" s="12">
        <v>0</v>
      </c>
      <c r="Y140" s="12">
        <v>0.39066129922866799</v>
      </c>
      <c r="Z140" s="36">
        <v>0.15749727189540899</v>
      </c>
      <c r="AA140" s="12">
        <v>0.11909464001655599</v>
      </c>
      <c r="AC140" s="20" t="s">
        <v>214</v>
      </c>
      <c r="AD140" s="20">
        <v>0.3315764447729575</v>
      </c>
      <c r="AE140"/>
      <c r="AF140"/>
      <c r="AG140"/>
      <c r="AH140"/>
      <c r="AI140"/>
      <c r="AJ140"/>
      <c r="AK140"/>
    </row>
    <row r="141" spans="1:37" x14ac:dyDescent="0.45">
      <c r="A141" s="11" t="s">
        <v>154</v>
      </c>
      <c r="B141" s="12">
        <v>140</v>
      </c>
      <c r="C141" s="12">
        <v>3.7950000762939502</v>
      </c>
      <c r="D141" s="12">
        <v>3.9516419354081198</v>
      </c>
      <c r="E141" s="12">
        <v>3.6383582171797801</v>
      </c>
      <c r="F141" s="12">
        <v>0.85842818021774303</v>
      </c>
      <c r="G141" s="12">
        <v>1.1044119596481301</v>
      </c>
      <c r="H141" s="12">
        <v>4.9868665635585799E-2</v>
      </c>
      <c r="I141" s="12">
        <v>0</v>
      </c>
      <c r="J141" s="12">
        <v>9.7926490008830996E-2</v>
      </c>
      <c r="K141" s="12">
        <v>6.9720335304737105E-2</v>
      </c>
      <c r="L141" s="12">
        <v>1.6144824028015099</v>
      </c>
      <c r="N141" s="12">
        <v>3.7950000762939502</v>
      </c>
      <c r="U141" s="12">
        <v>1.6144824028015099</v>
      </c>
      <c r="V141" s="12">
        <v>0.85842818021774303</v>
      </c>
      <c r="W141" s="12">
        <v>1.1044119596481301</v>
      </c>
      <c r="X141" s="12">
        <v>4.9868665635585799E-2</v>
      </c>
      <c r="Y141" s="12">
        <v>0</v>
      </c>
      <c r="Z141" s="37">
        <v>9.7926490008830996E-2</v>
      </c>
      <c r="AA141" s="12">
        <v>6.9720335304737105E-2</v>
      </c>
      <c r="AC141" s="20" t="s">
        <v>215</v>
      </c>
      <c r="AD141" s="20">
        <v>0.30447819253402331</v>
      </c>
      <c r="AE141"/>
      <c r="AF141"/>
      <c r="AG141"/>
      <c r="AH141"/>
      <c r="AI141"/>
      <c r="AJ141"/>
      <c r="AK141"/>
    </row>
    <row r="142" spans="1:37" x14ac:dyDescent="0.45">
      <c r="A142" s="11" t="s">
        <v>170</v>
      </c>
      <c r="B142" s="12">
        <v>141</v>
      </c>
      <c r="C142" s="12">
        <v>3.7939999103546098</v>
      </c>
      <c r="D142" s="12">
        <v>3.8736614152789102</v>
      </c>
      <c r="E142" s="12">
        <v>3.7143384054303201</v>
      </c>
      <c r="F142" s="12">
        <v>0.40147721767425498</v>
      </c>
      <c r="G142" s="12">
        <v>0.58154332637786899</v>
      </c>
      <c r="H142" s="12">
        <v>0.18074677884578699</v>
      </c>
      <c r="I142" s="12">
        <v>0.10617952048778501</v>
      </c>
      <c r="J142" s="12">
        <v>0.31187093257904103</v>
      </c>
      <c r="K142" s="12">
        <v>6.1157830059528399E-2</v>
      </c>
      <c r="L142" s="12">
        <v>2.1508011817932098</v>
      </c>
      <c r="N142" s="12">
        <v>3.7939999103546098</v>
      </c>
      <c r="U142" s="12">
        <v>2.1508011817932098</v>
      </c>
      <c r="V142" s="12">
        <v>0.40147721767425498</v>
      </c>
      <c r="W142" s="12">
        <v>0.58154332637786899</v>
      </c>
      <c r="X142" s="12">
        <v>0.18074677884578699</v>
      </c>
      <c r="Y142" s="12">
        <v>0.10617952048778501</v>
      </c>
      <c r="Z142" s="36">
        <v>0.31187093257904103</v>
      </c>
      <c r="AA142" s="12">
        <v>6.1157830059528399E-2</v>
      </c>
      <c r="AC142" s="20" t="s">
        <v>4</v>
      </c>
      <c r="AD142" s="20">
        <v>8.4782863922993779E-2</v>
      </c>
      <c r="AE142"/>
      <c r="AF142"/>
      <c r="AG142"/>
      <c r="AH142"/>
      <c r="AI142"/>
      <c r="AJ142"/>
      <c r="AK142"/>
    </row>
    <row r="143" spans="1:37" ht="15.75" thickBot="1" x14ac:dyDescent="0.5">
      <c r="A143" s="11" t="s">
        <v>145</v>
      </c>
      <c r="B143" s="12">
        <v>142</v>
      </c>
      <c r="C143" s="12">
        <v>3.7660000324249299</v>
      </c>
      <c r="D143" s="12">
        <v>3.8741226662695398</v>
      </c>
      <c r="E143" s="12">
        <v>3.6578773985803101</v>
      </c>
      <c r="F143" s="12">
        <v>1.1220941543579099</v>
      </c>
      <c r="G143" s="12">
        <v>1.2215549945831301</v>
      </c>
      <c r="H143" s="12">
        <v>0.34175550937652599</v>
      </c>
      <c r="I143" s="12">
        <v>0.505196332931519</v>
      </c>
      <c r="J143" s="12">
        <v>9.9348448216915103E-2</v>
      </c>
      <c r="K143" s="12">
        <v>9.8583199083805098E-2</v>
      </c>
      <c r="L143" s="12">
        <v>0.37791371345519997</v>
      </c>
      <c r="N143" s="12">
        <v>3.7660000324249299</v>
      </c>
      <c r="U143" s="12">
        <v>0.37791371345519997</v>
      </c>
      <c r="V143" s="12">
        <v>1.1220941543579099</v>
      </c>
      <c r="W143" s="12">
        <v>1.2215549945831301</v>
      </c>
      <c r="X143" s="12">
        <v>0.34175550937652599</v>
      </c>
      <c r="Y143" s="12">
        <v>0.505196332931519</v>
      </c>
      <c r="Z143" s="37">
        <v>9.9348448216915103E-2</v>
      </c>
      <c r="AA143" s="12">
        <v>9.8583199083805098E-2</v>
      </c>
      <c r="AC143" s="21" t="s">
        <v>216</v>
      </c>
      <c r="AD143" s="21">
        <v>155</v>
      </c>
      <c r="AE143"/>
      <c r="AF143"/>
      <c r="AG143"/>
      <c r="AH143"/>
      <c r="AI143"/>
      <c r="AJ143"/>
      <c r="AK143"/>
    </row>
    <row r="144" spans="1:37" x14ac:dyDescent="0.45">
      <c r="A144" s="11" t="s">
        <v>172</v>
      </c>
      <c r="B144" s="12">
        <v>143</v>
      </c>
      <c r="C144" s="12">
        <v>3.65700006484985</v>
      </c>
      <c r="D144" s="12">
        <v>3.7457835513353301</v>
      </c>
      <c r="E144" s="12">
        <v>3.5682165783643698</v>
      </c>
      <c r="F144" s="12">
        <v>0.43108540773391701</v>
      </c>
      <c r="G144" s="12">
        <v>0.435299843549728</v>
      </c>
      <c r="H144" s="12">
        <v>0.20993021130561801</v>
      </c>
      <c r="I144" s="12">
        <v>0.42596277594566301</v>
      </c>
      <c r="J144" s="12">
        <v>0.20794846117496499</v>
      </c>
      <c r="K144" s="12">
        <v>6.0929015278816202E-2</v>
      </c>
      <c r="L144" s="12">
        <v>1.88563096523285</v>
      </c>
      <c r="N144" s="12">
        <v>3.65700006484985</v>
      </c>
      <c r="U144" s="12">
        <v>1.88563096523285</v>
      </c>
      <c r="V144" s="12">
        <v>0.43108540773391701</v>
      </c>
      <c r="W144" s="12">
        <v>0.435299843549728</v>
      </c>
      <c r="X144" s="12">
        <v>0.20993021130561801</v>
      </c>
      <c r="Y144" s="12">
        <v>0.42596277594566301</v>
      </c>
      <c r="Z144" s="36">
        <v>0.20794846117496499</v>
      </c>
      <c r="AA144" s="12">
        <v>6.0929015278816202E-2</v>
      </c>
      <c r="AC144"/>
      <c r="AD144"/>
      <c r="AE144"/>
      <c r="AF144"/>
      <c r="AG144"/>
      <c r="AH144"/>
      <c r="AI144"/>
      <c r="AJ144"/>
      <c r="AK144"/>
    </row>
    <row r="145" spans="1:37" ht="15.75" thickBot="1" x14ac:dyDescent="0.5">
      <c r="A145" s="11" t="s">
        <v>164</v>
      </c>
      <c r="B145" s="12">
        <v>144</v>
      </c>
      <c r="C145" s="12">
        <v>3.6440000534057599</v>
      </c>
      <c r="D145" s="12">
        <v>3.7143191058933702</v>
      </c>
      <c r="E145" s="12">
        <v>3.5736810009181501</v>
      </c>
      <c r="F145" s="12">
        <v>0.30580869317054699</v>
      </c>
      <c r="G145" s="12">
        <v>0.91302037239074696</v>
      </c>
      <c r="H145" s="12">
        <v>0.375223308801651</v>
      </c>
      <c r="I145" s="12">
        <v>0.18919676542282099</v>
      </c>
      <c r="J145" s="12">
        <v>0.208732530474663</v>
      </c>
      <c r="K145" s="12">
        <v>6.7231975495815305E-2</v>
      </c>
      <c r="L145" s="12">
        <v>1.58461260795593</v>
      </c>
      <c r="N145" s="12">
        <v>3.6440000534057599</v>
      </c>
      <c r="U145" s="12">
        <v>1.58461260795593</v>
      </c>
      <c r="V145" s="12">
        <v>0.30580869317054699</v>
      </c>
      <c r="W145" s="12">
        <v>0.91302037239074696</v>
      </c>
      <c r="X145" s="12">
        <v>0.375223308801651</v>
      </c>
      <c r="Y145" s="12">
        <v>0.18919676542282099</v>
      </c>
      <c r="Z145" s="37">
        <v>0.208732530474663</v>
      </c>
      <c r="AA145" s="12">
        <v>6.7231975495815305E-2</v>
      </c>
      <c r="AC145" t="s">
        <v>217</v>
      </c>
      <c r="AD145"/>
      <c r="AE145"/>
      <c r="AF145"/>
      <c r="AG145"/>
      <c r="AH145"/>
      <c r="AI145"/>
      <c r="AJ145"/>
      <c r="AK145"/>
    </row>
    <row r="146" spans="1:37" x14ac:dyDescent="0.45">
      <c r="A146" s="11" t="s">
        <v>136</v>
      </c>
      <c r="B146" s="12">
        <v>145</v>
      </c>
      <c r="C146" s="12">
        <v>3.6029999256134002</v>
      </c>
      <c r="D146" s="12">
        <v>3.7347147977352102</v>
      </c>
      <c r="E146" s="12">
        <v>3.4712850534915902</v>
      </c>
      <c r="F146" s="12">
        <v>0.36861026287078902</v>
      </c>
      <c r="G146" s="12">
        <v>0.64044982194900502</v>
      </c>
      <c r="H146" s="12">
        <v>0.27732113003730802</v>
      </c>
      <c r="I146" s="12">
        <v>3.0369857326149899E-2</v>
      </c>
      <c r="J146" s="12">
        <v>0.489203780889511</v>
      </c>
      <c r="K146" s="12">
        <v>9.9872149527072906E-2</v>
      </c>
      <c r="L146" s="12">
        <v>1.6971676349639899</v>
      </c>
      <c r="N146" s="12">
        <v>3.6029999256134002</v>
      </c>
      <c r="U146" s="12">
        <v>1.6971676349639899</v>
      </c>
      <c r="V146" s="12">
        <v>0.36861026287078902</v>
      </c>
      <c r="W146" s="12">
        <v>0.64044982194900502</v>
      </c>
      <c r="X146" s="12">
        <v>0.27732113003730802</v>
      </c>
      <c r="Y146" s="12">
        <v>3.0369857326149899E-2</v>
      </c>
      <c r="Z146" s="36">
        <v>0.489203780889511</v>
      </c>
      <c r="AA146" s="12">
        <v>9.9872149527072906E-2</v>
      </c>
      <c r="AC146" s="22"/>
      <c r="AD146" s="22" t="s">
        <v>222</v>
      </c>
      <c r="AE146" s="22" t="s">
        <v>223</v>
      </c>
      <c r="AF146" s="22" t="s">
        <v>224</v>
      </c>
      <c r="AG146" s="22" t="s">
        <v>225</v>
      </c>
      <c r="AH146" s="22" t="s">
        <v>226</v>
      </c>
      <c r="AI146"/>
      <c r="AJ146"/>
      <c r="AK146"/>
    </row>
    <row r="147" spans="1:37" x14ac:dyDescent="0.45">
      <c r="A147" s="11" t="s">
        <v>153</v>
      </c>
      <c r="B147" s="12">
        <v>146</v>
      </c>
      <c r="C147" s="12">
        <v>3.59299993515015</v>
      </c>
      <c r="D147" s="12">
        <v>3.6927503198385199</v>
      </c>
      <c r="E147" s="12">
        <v>3.49324955046177</v>
      </c>
      <c r="F147" s="12">
        <v>0.59168344736099199</v>
      </c>
      <c r="G147" s="12">
        <v>0.93538224697113004</v>
      </c>
      <c r="H147" s="12">
        <v>0.310080915689468</v>
      </c>
      <c r="I147" s="12">
        <v>0.24946372210979501</v>
      </c>
      <c r="J147" s="12">
        <v>0.104125209152699</v>
      </c>
      <c r="K147" s="12">
        <v>5.67674227058887E-2</v>
      </c>
      <c r="L147" s="12">
        <v>1.3456006050109901</v>
      </c>
      <c r="N147" s="12">
        <v>3.59299993515015</v>
      </c>
      <c r="U147" s="12">
        <v>1.3456006050109901</v>
      </c>
      <c r="V147" s="12">
        <v>0.59168344736099199</v>
      </c>
      <c r="W147" s="12">
        <v>0.93538224697113004</v>
      </c>
      <c r="X147" s="12">
        <v>0.310080915689468</v>
      </c>
      <c r="Y147" s="12">
        <v>0.24946372210979501</v>
      </c>
      <c r="Z147" s="37">
        <v>0.104125209152699</v>
      </c>
      <c r="AA147" s="12">
        <v>5.67674227058887E-2</v>
      </c>
      <c r="AC147" s="20" t="s">
        <v>218</v>
      </c>
      <c r="AD147" s="20">
        <v>6</v>
      </c>
      <c r="AE147" s="20">
        <v>0.52772759664901492</v>
      </c>
      <c r="AF147" s="20">
        <v>8.7954599441502482E-2</v>
      </c>
      <c r="AG147" s="20">
        <v>12.236082307055803</v>
      </c>
      <c r="AH147" s="20">
        <v>3.7425640787396673E-11</v>
      </c>
      <c r="AI147"/>
      <c r="AJ147"/>
      <c r="AK147"/>
    </row>
    <row r="148" spans="1:37" x14ac:dyDescent="0.45">
      <c r="A148" s="11" t="s">
        <v>183</v>
      </c>
      <c r="B148" s="12">
        <v>147</v>
      </c>
      <c r="C148" s="12">
        <v>3.5910000801086399</v>
      </c>
      <c r="D148" s="12">
        <v>3.7255385857820502</v>
      </c>
      <c r="E148" s="12">
        <v>3.4564615744352301</v>
      </c>
      <c r="F148" s="12">
        <v>0.39724862575531</v>
      </c>
      <c r="G148" s="12">
        <v>0.60132312774658203</v>
      </c>
      <c r="H148" s="12">
        <v>0.16348600387573201</v>
      </c>
      <c r="I148" s="12">
        <v>0.14706243574619299</v>
      </c>
      <c r="J148" s="12">
        <v>0.285670816898346</v>
      </c>
      <c r="K148" s="12">
        <v>0.116793513298035</v>
      </c>
      <c r="L148" s="12">
        <v>1.87956738471985</v>
      </c>
      <c r="N148" s="12">
        <v>3.5910000801086399</v>
      </c>
      <c r="U148" s="12">
        <v>1.87956738471985</v>
      </c>
      <c r="V148" s="12">
        <v>0.39724862575531</v>
      </c>
      <c r="W148" s="12">
        <v>0.60132312774658203</v>
      </c>
      <c r="X148" s="12">
        <v>0.16348600387573201</v>
      </c>
      <c r="Y148" s="12">
        <v>0.14706243574619299</v>
      </c>
      <c r="Z148" s="36">
        <v>0.285670816898346</v>
      </c>
      <c r="AA148" s="12">
        <v>0.116793513298035</v>
      </c>
      <c r="AC148" s="20" t="s">
        <v>219</v>
      </c>
      <c r="AD148" s="20">
        <v>148</v>
      </c>
      <c r="AE148" s="20">
        <v>1.0638438342177623</v>
      </c>
      <c r="AF148" s="20">
        <v>7.1881340149848802E-3</v>
      </c>
      <c r="AG148" s="20"/>
      <c r="AH148" s="20"/>
      <c r="AI148"/>
      <c r="AJ148"/>
      <c r="AK148"/>
    </row>
    <row r="149" spans="1:37" ht="15.75" thickBot="1" x14ac:dyDescent="0.5">
      <c r="A149" s="11" t="s">
        <v>133</v>
      </c>
      <c r="B149" s="12">
        <v>148</v>
      </c>
      <c r="C149" s="12">
        <v>3.5329999923706099</v>
      </c>
      <c r="D149" s="12">
        <v>3.6537562608718899</v>
      </c>
      <c r="E149" s="12">
        <v>3.4122437238693202</v>
      </c>
      <c r="F149" s="12">
        <v>0.119041793048382</v>
      </c>
      <c r="G149" s="12">
        <v>0.87211793661117598</v>
      </c>
      <c r="H149" s="12">
        <v>0.22991819679737099</v>
      </c>
      <c r="I149" s="12">
        <v>0.33288118243217502</v>
      </c>
      <c r="J149" s="12">
        <v>0.26654988527298001</v>
      </c>
      <c r="K149" s="12">
        <v>3.8948249071836499E-2</v>
      </c>
      <c r="L149" s="12">
        <v>1.6732859611511199</v>
      </c>
      <c r="N149" s="12">
        <v>3.5329999923706099</v>
      </c>
      <c r="U149" s="12">
        <v>1.6732859611511199</v>
      </c>
      <c r="V149" s="12">
        <v>0.119041793048382</v>
      </c>
      <c r="W149" s="12">
        <v>0.87211793661117598</v>
      </c>
      <c r="X149" s="12">
        <v>0.22991819679737099</v>
      </c>
      <c r="Y149" s="12">
        <v>0.33288118243217502</v>
      </c>
      <c r="Z149" s="37">
        <v>0.26654988527298001</v>
      </c>
      <c r="AA149" s="12">
        <v>3.8948249071836499E-2</v>
      </c>
      <c r="AC149" s="21" t="s">
        <v>220</v>
      </c>
      <c r="AD149" s="21">
        <v>154</v>
      </c>
      <c r="AE149" s="21">
        <v>1.5915714308667772</v>
      </c>
      <c r="AF149" s="21"/>
      <c r="AG149" s="21"/>
      <c r="AH149" s="21"/>
      <c r="AI149"/>
      <c r="AJ149"/>
      <c r="AK149"/>
    </row>
    <row r="150" spans="1:37" ht="15.75" thickBot="1" x14ac:dyDescent="0.5">
      <c r="A150" s="11" t="s">
        <v>167</v>
      </c>
      <c r="B150" s="12">
        <v>149</v>
      </c>
      <c r="C150" s="12">
        <v>3.5069999694824201</v>
      </c>
      <c r="D150" s="12">
        <v>3.5844281288981401</v>
      </c>
      <c r="E150" s="12">
        <v>3.4295718100667001</v>
      </c>
      <c r="F150" s="12">
        <v>0.244549930095673</v>
      </c>
      <c r="G150" s="12">
        <v>0.79124468564987205</v>
      </c>
      <c r="H150" s="12">
        <v>0.194129139184952</v>
      </c>
      <c r="I150" s="12">
        <v>0.34858751296997098</v>
      </c>
      <c r="J150" s="12">
        <v>0.26481509208679199</v>
      </c>
      <c r="K150" s="12">
        <v>0.110937617719173</v>
      </c>
      <c r="L150" s="12">
        <v>1.55231189727783</v>
      </c>
      <c r="N150" s="12">
        <v>3.5069999694824201</v>
      </c>
      <c r="U150" s="12">
        <v>1.55231189727783</v>
      </c>
      <c r="V150" s="12">
        <v>0.244549930095673</v>
      </c>
      <c r="W150" s="12">
        <v>0.79124468564987205</v>
      </c>
      <c r="X150" s="12">
        <v>0.194129139184952</v>
      </c>
      <c r="Y150" s="12">
        <v>0.34858751296997098</v>
      </c>
      <c r="Z150" s="36">
        <v>0.26481509208679199</v>
      </c>
      <c r="AA150" s="12">
        <v>0.110937617719173</v>
      </c>
      <c r="AC150"/>
      <c r="AD150"/>
      <c r="AE150"/>
      <c r="AF150"/>
      <c r="AG150"/>
      <c r="AH150"/>
      <c r="AI150"/>
      <c r="AJ150"/>
      <c r="AK150"/>
    </row>
    <row r="151" spans="1:37" x14ac:dyDescent="0.45">
      <c r="A151" s="11" t="s">
        <v>175</v>
      </c>
      <c r="B151" s="12">
        <v>150</v>
      </c>
      <c r="C151" s="12">
        <v>3.4949998855590798</v>
      </c>
      <c r="D151" s="12">
        <v>3.5940381117165101</v>
      </c>
      <c r="E151" s="12">
        <v>3.3959616594016602</v>
      </c>
      <c r="F151" s="12">
        <v>0.30544471740722701</v>
      </c>
      <c r="G151" s="12">
        <v>0.43188253045082098</v>
      </c>
      <c r="H151" s="12">
        <v>0.247105568647385</v>
      </c>
      <c r="I151" s="12">
        <v>0.38042613863945002</v>
      </c>
      <c r="J151" s="12">
        <v>0.19689615070819899</v>
      </c>
      <c r="K151" s="12">
        <v>9.5665015280246707E-2</v>
      </c>
      <c r="L151" s="12">
        <v>1.83722925186157</v>
      </c>
      <c r="N151" s="12">
        <v>3.4949998855590798</v>
      </c>
      <c r="U151" s="12">
        <v>1.83722925186157</v>
      </c>
      <c r="V151" s="12">
        <v>0.30544471740722701</v>
      </c>
      <c r="W151" s="12">
        <v>0.43188253045082098</v>
      </c>
      <c r="X151" s="12">
        <v>0.247105568647385</v>
      </c>
      <c r="Y151" s="12">
        <v>0.38042613863945002</v>
      </c>
      <c r="Z151" s="37">
        <v>0.19689615070819899</v>
      </c>
      <c r="AA151" s="12">
        <v>9.5665015280246707E-2</v>
      </c>
      <c r="AC151" s="22"/>
      <c r="AD151" s="22" t="s">
        <v>227</v>
      </c>
      <c r="AE151" s="22" t="s">
        <v>4</v>
      </c>
      <c r="AF151" s="22" t="s">
        <v>228</v>
      </c>
      <c r="AG151" s="22" t="s">
        <v>229</v>
      </c>
      <c r="AH151" s="22" t="s">
        <v>246</v>
      </c>
      <c r="AI151" s="22" t="s">
        <v>247</v>
      </c>
      <c r="AJ151" s="22" t="s">
        <v>248</v>
      </c>
      <c r="AK151" s="22" t="s">
        <v>249</v>
      </c>
    </row>
    <row r="152" spans="1:37" x14ac:dyDescent="0.45">
      <c r="A152" s="11" t="s">
        <v>171</v>
      </c>
      <c r="B152" s="12">
        <v>151</v>
      </c>
      <c r="C152" s="12">
        <v>3.4709999561309801</v>
      </c>
      <c r="D152" s="12">
        <v>3.5430302335321899</v>
      </c>
      <c r="E152" s="12">
        <v>3.3989696787297698</v>
      </c>
      <c r="F152" s="12">
        <v>0.36874589323997498</v>
      </c>
      <c r="G152" s="12">
        <v>0.94570702314376798</v>
      </c>
      <c r="H152" s="12">
        <v>0.32642480731010398</v>
      </c>
      <c r="I152" s="12">
        <v>0.58184385299682595</v>
      </c>
      <c r="J152" s="12">
        <v>0.25275602936744701</v>
      </c>
      <c r="K152" s="12">
        <v>0.45522001385688798</v>
      </c>
      <c r="L152" s="12">
        <v>0.540061235427856</v>
      </c>
      <c r="N152" s="12">
        <v>3.4709999561309801</v>
      </c>
      <c r="U152" s="12">
        <v>0.540061235427856</v>
      </c>
      <c r="V152" s="12">
        <v>0.36874589323997498</v>
      </c>
      <c r="W152" s="12">
        <v>0.94570702314376798</v>
      </c>
      <c r="X152" s="12">
        <v>0.32642480731010398</v>
      </c>
      <c r="Y152" s="12">
        <v>0.58184385299682595</v>
      </c>
      <c r="Z152" s="36">
        <v>0.25275602936744701</v>
      </c>
      <c r="AA152" s="12">
        <v>0.45522001385688798</v>
      </c>
      <c r="AC152" s="20" t="s">
        <v>221</v>
      </c>
      <c r="AD152" s="20">
        <v>-1.6730147772987557E-2</v>
      </c>
      <c r="AE152" s="20">
        <v>3.9987785164346402E-2</v>
      </c>
      <c r="AF152" s="20">
        <v>-0.41838145584277975</v>
      </c>
      <c r="AG152" s="20">
        <v>0.676274710393578</v>
      </c>
      <c r="AH152" s="20">
        <v>-9.5750909506046422E-2</v>
      </c>
      <c r="AI152" s="20">
        <v>6.2290613960071316E-2</v>
      </c>
      <c r="AJ152" s="20">
        <v>-9.5750909506046422E-2</v>
      </c>
      <c r="AK152" s="20">
        <v>6.2290613960071316E-2</v>
      </c>
    </row>
    <row r="153" spans="1:37" x14ac:dyDescent="0.45">
      <c r="A153" s="11" t="s">
        <v>173</v>
      </c>
      <c r="B153" s="12">
        <v>152</v>
      </c>
      <c r="C153" s="12">
        <v>3.4619998931884801</v>
      </c>
      <c r="D153" s="12">
        <v>3.66366855680943</v>
      </c>
      <c r="E153" s="12">
        <v>3.2603312295675302</v>
      </c>
      <c r="F153" s="12">
        <v>0.77715313434600797</v>
      </c>
      <c r="G153" s="12">
        <v>0.39610260725021401</v>
      </c>
      <c r="H153" s="12">
        <v>0.50053334236144997</v>
      </c>
      <c r="I153" s="12">
        <v>8.1539444625377697E-2</v>
      </c>
      <c r="J153" s="12">
        <v>0.49366372823715199</v>
      </c>
      <c r="K153" s="12">
        <v>0.151347130537033</v>
      </c>
      <c r="L153" s="12">
        <v>1.06157350540161</v>
      </c>
      <c r="N153" s="12">
        <v>3.4619998931884801</v>
      </c>
      <c r="U153" s="12">
        <v>1.06157350540161</v>
      </c>
      <c r="V153" s="12">
        <v>0.77715313434600797</v>
      </c>
      <c r="W153" s="12">
        <v>0.39610260725021401</v>
      </c>
      <c r="X153" s="12">
        <v>0.50053334236144997</v>
      </c>
      <c r="Y153" s="12">
        <v>8.1539444625377697E-2</v>
      </c>
      <c r="Z153" s="37">
        <v>0.49366372823715199</v>
      </c>
      <c r="AA153" s="12">
        <v>0.151347130537033</v>
      </c>
      <c r="AC153" s="20" t="s">
        <v>206</v>
      </c>
      <c r="AD153" s="20">
        <v>-4.9827680583754853E-3</v>
      </c>
      <c r="AE153" s="20">
        <v>1.3938041487877698E-2</v>
      </c>
      <c r="AF153" s="20">
        <v>-0.35749413306805961</v>
      </c>
      <c r="AG153" s="20">
        <v>0.72123120043472877</v>
      </c>
      <c r="AH153" s="20">
        <v>-3.2526045359492176E-2</v>
      </c>
      <c r="AI153" s="20">
        <v>2.2560509242741202E-2</v>
      </c>
      <c r="AJ153" s="20">
        <v>-3.2526045359492176E-2</v>
      </c>
      <c r="AK153" s="20">
        <v>2.2560509242741202E-2</v>
      </c>
    </row>
    <row r="154" spans="1:37" x14ac:dyDescent="0.45">
      <c r="A154" s="11" t="s">
        <v>163</v>
      </c>
      <c r="B154" s="12">
        <v>153</v>
      </c>
      <c r="C154" s="12">
        <v>3.34899997711182</v>
      </c>
      <c r="D154" s="12">
        <v>3.4614297553896902</v>
      </c>
      <c r="E154" s="12">
        <v>3.2365701988339399</v>
      </c>
      <c r="F154" s="12">
        <v>0.51113587617874101</v>
      </c>
      <c r="G154" s="12">
        <v>1.0419898033142101</v>
      </c>
      <c r="H154" s="12">
        <v>0.36450928449630698</v>
      </c>
      <c r="I154" s="12">
        <v>0.39001777768135099</v>
      </c>
      <c r="J154" s="12">
        <v>0.354256361722946</v>
      </c>
      <c r="K154" s="12">
        <v>6.6035106778144795E-2</v>
      </c>
      <c r="L154" s="12">
        <v>0.62113046646118197</v>
      </c>
      <c r="N154" s="12">
        <v>3.34899997711182</v>
      </c>
      <c r="U154" s="12">
        <v>0.62113046646118197</v>
      </c>
      <c r="V154" s="12">
        <v>0.51113587617874101</v>
      </c>
      <c r="W154" s="12">
        <v>1.0419898033142101</v>
      </c>
      <c r="X154" s="12">
        <v>0.36450928449630698</v>
      </c>
      <c r="Y154" s="12">
        <v>0.39001777768135099</v>
      </c>
      <c r="Z154" s="36">
        <v>0.354256361722946</v>
      </c>
      <c r="AA154" s="12">
        <v>6.6035106778144795E-2</v>
      </c>
      <c r="AC154" s="20" t="s">
        <v>203</v>
      </c>
      <c r="AD154" s="20">
        <v>0.10538424780910464</v>
      </c>
      <c r="AE154" s="20">
        <v>3.3730007137286362E-2</v>
      </c>
      <c r="AF154" s="20">
        <v>3.1243470355690826</v>
      </c>
      <c r="AG154" s="20">
        <v>2.1446724355613945E-3</v>
      </c>
      <c r="AH154" s="20">
        <v>3.8729621995360952E-2</v>
      </c>
      <c r="AI154" s="20">
        <v>0.17203887362284834</v>
      </c>
      <c r="AJ154" s="20">
        <v>3.8729621995360952E-2</v>
      </c>
      <c r="AK154" s="20">
        <v>0.17203887362284834</v>
      </c>
    </row>
    <row r="155" spans="1:37" x14ac:dyDescent="0.45">
      <c r="A155" s="11" t="s">
        <v>174</v>
      </c>
      <c r="B155" s="12">
        <v>154</v>
      </c>
      <c r="C155" s="12">
        <v>2.9049999713897701</v>
      </c>
      <c r="D155" s="12">
        <v>3.0746903330087698</v>
      </c>
      <c r="E155" s="12">
        <v>2.7353096097707699</v>
      </c>
      <c r="F155" s="12">
        <v>9.1622568666934995E-2</v>
      </c>
      <c r="G155" s="12">
        <v>0.62979358434677102</v>
      </c>
      <c r="H155" s="12">
        <v>0.15161079168319699</v>
      </c>
      <c r="I155" s="12">
        <v>5.9900753200054203E-2</v>
      </c>
      <c r="J155" s="12">
        <v>0.204435184597969</v>
      </c>
      <c r="K155" s="12">
        <v>8.4147945046424893E-2</v>
      </c>
      <c r="L155" s="12">
        <v>1.6830241680145299</v>
      </c>
      <c r="N155" s="12">
        <v>2.9049999713897701</v>
      </c>
      <c r="U155" s="12">
        <v>1.6830241680145299</v>
      </c>
      <c r="V155" s="12">
        <v>9.1622568666934995E-2</v>
      </c>
      <c r="W155" s="12">
        <v>0.62979358434677102</v>
      </c>
      <c r="X155" s="12">
        <v>0.15161079168319699</v>
      </c>
      <c r="Y155" s="12">
        <v>5.9900753200054203E-2</v>
      </c>
      <c r="Z155" s="37">
        <v>0.204435184597969</v>
      </c>
      <c r="AA155" s="12">
        <v>8.4147945046424893E-2</v>
      </c>
      <c r="AC155" s="20" t="s">
        <v>193</v>
      </c>
      <c r="AD155" s="20">
        <v>-5.635964168681256E-2</v>
      </c>
      <c r="AE155" s="20">
        <v>3.4003741353694057E-2</v>
      </c>
      <c r="AF155" s="20">
        <v>-1.6574541342548421</v>
      </c>
      <c r="AG155" s="20">
        <v>9.9545935893382093E-2</v>
      </c>
      <c r="AH155" s="20">
        <v>-0.12355519984287122</v>
      </c>
      <c r="AI155" s="20">
        <v>1.0835916469246108E-2</v>
      </c>
      <c r="AJ155" s="20">
        <v>-0.12355519984287122</v>
      </c>
      <c r="AK155" s="20">
        <v>1.0835916469246108E-2</v>
      </c>
    </row>
    <row r="156" spans="1:37" x14ac:dyDescent="0.45">
      <c r="A156" s="11" t="s">
        <v>165</v>
      </c>
      <c r="B156" s="12">
        <v>155</v>
      </c>
      <c r="C156" s="12">
        <v>2.6930000782012899</v>
      </c>
      <c r="D156" s="12">
        <v>2.8648842692375198</v>
      </c>
      <c r="E156" s="12">
        <v>2.5211158871650698</v>
      </c>
      <c r="F156" s="12">
        <v>0</v>
      </c>
      <c r="G156" s="12">
        <v>0</v>
      </c>
      <c r="H156" s="12">
        <v>1.8772685900330498E-2</v>
      </c>
      <c r="I156" s="12">
        <v>0.270842045545578</v>
      </c>
      <c r="J156" s="12">
        <v>0.28087648749351501</v>
      </c>
      <c r="K156" s="12">
        <v>5.6565076112747199E-2</v>
      </c>
      <c r="L156" s="12">
        <v>2.0660047531127899</v>
      </c>
      <c r="N156" s="12">
        <v>2.6930000782012899</v>
      </c>
      <c r="U156" s="12">
        <v>2.0660047531127899</v>
      </c>
      <c r="V156" s="12">
        <v>0</v>
      </c>
      <c r="W156" s="12">
        <v>0</v>
      </c>
      <c r="X156" s="12">
        <v>1.8772685900330498E-2</v>
      </c>
      <c r="Y156" s="12">
        <v>0.270842045545578</v>
      </c>
      <c r="Z156" s="36">
        <v>0.28087648749351501</v>
      </c>
      <c r="AA156" s="12">
        <v>5.6565076112747199E-2</v>
      </c>
      <c r="AC156" s="20" t="s">
        <v>204</v>
      </c>
      <c r="AD156" s="20">
        <v>-5.9936870708935365E-2</v>
      </c>
      <c r="AE156" s="20">
        <v>5.4471307665319178E-2</v>
      </c>
      <c r="AF156" s="20">
        <v>-1.1003383850668231</v>
      </c>
      <c r="AG156" s="20">
        <v>0.27297119417895654</v>
      </c>
      <c r="AH156" s="20">
        <v>-0.1675788470429273</v>
      </c>
      <c r="AI156" s="20">
        <v>4.7705105625056581E-2</v>
      </c>
      <c r="AJ156" s="20">
        <v>-0.1675788470429273</v>
      </c>
      <c r="AK156" s="20">
        <v>4.7705105625056581E-2</v>
      </c>
    </row>
    <row r="157" spans="1:37" x14ac:dyDescent="0.45">
      <c r="AC157" s="20" t="s">
        <v>5</v>
      </c>
      <c r="AD157" s="20">
        <v>0.26831178647903436</v>
      </c>
      <c r="AE157" s="20">
        <v>5.4164043230136821E-2</v>
      </c>
      <c r="AF157" s="20">
        <v>4.9536882861386156</v>
      </c>
      <c r="AG157" s="20">
        <v>1.9646958780556442E-6</v>
      </c>
      <c r="AH157" s="20">
        <v>0.16127700230689379</v>
      </c>
      <c r="AI157" s="20">
        <v>0.37534657065117494</v>
      </c>
      <c r="AJ157" s="20">
        <v>0.16127700230689379</v>
      </c>
      <c r="AK157" s="20">
        <v>0.37534657065117494</v>
      </c>
    </row>
    <row r="158" spans="1:37" ht="15.75" thickBot="1" x14ac:dyDescent="0.5">
      <c r="AC158" s="21" t="s">
        <v>6</v>
      </c>
      <c r="AD158" s="21">
        <v>0.14446201995503982</v>
      </c>
      <c r="AE158" s="21">
        <v>5.5271207718856623E-2</v>
      </c>
      <c r="AF158" s="21">
        <v>2.6136939270417714</v>
      </c>
      <c r="AG158" s="21">
        <v>9.8823365711542804E-3</v>
      </c>
      <c r="AH158" s="21">
        <v>3.5239343132609693E-2</v>
      </c>
      <c r="AI158" s="21">
        <v>0.25368469677746996</v>
      </c>
      <c r="AJ158" s="21">
        <v>3.5239343132609693E-2</v>
      </c>
      <c r="AK158" s="21">
        <v>0.25368469677746996</v>
      </c>
    </row>
    <row r="159" spans="1:37" x14ac:dyDescent="0.45">
      <c r="AC159"/>
      <c r="AD159"/>
      <c r="AE159"/>
      <c r="AF159"/>
      <c r="AG159"/>
      <c r="AH159"/>
      <c r="AI159"/>
      <c r="AJ159"/>
      <c r="AK159"/>
    </row>
    <row r="160" spans="1:37" x14ac:dyDescent="0.45">
      <c r="AC160" t="s">
        <v>211</v>
      </c>
      <c r="AD160"/>
      <c r="AE160"/>
      <c r="AF160"/>
      <c r="AG160"/>
      <c r="AH160"/>
      <c r="AI160"/>
      <c r="AJ160"/>
      <c r="AK160"/>
    </row>
    <row r="161" spans="29:37" ht="15.75" thickBot="1" x14ac:dyDescent="0.5">
      <c r="AC161"/>
      <c r="AD161"/>
      <c r="AE161"/>
      <c r="AF161"/>
      <c r="AG161"/>
      <c r="AH161"/>
      <c r="AI161"/>
      <c r="AJ161"/>
      <c r="AK161"/>
    </row>
    <row r="162" spans="29:37" x14ac:dyDescent="0.45">
      <c r="AC162" s="45" t="s">
        <v>212</v>
      </c>
      <c r="AD162" s="45"/>
      <c r="AE162"/>
      <c r="AF162"/>
      <c r="AG162"/>
      <c r="AH162"/>
      <c r="AI162"/>
      <c r="AJ162"/>
      <c r="AK162"/>
    </row>
    <row r="163" spans="29:37" x14ac:dyDescent="0.45">
      <c r="AC163" s="20" t="s">
        <v>213</v>
      </c>
      <c r="AD163" s="20">
        <v>0.19968714158188602</v>
      </c>
      <c r="AE163"/>
      <c r="AF163"/>
      <c r="AG163"/>
      <c r="AH163"/>
      <c r="AI163"/>
      <c r="AJ163"/>
      <c r="AK163"/>
    </row>
    <row r="164" spans="29:37" x14ac:dyDescent="0.45">
      <c r="AC164" s="20" t="s">
        <v>214</v>
      </c>
      <c r="AD164" s="20">
        <v>3.9874954513144191E-2</v>
      </c>
      <c r="AE164"/>
      <c r="AF164"/>
      <c r="AG164"/>
      <c r="AH164"/>
      <c r="AI164"/>
      <c r="AJ164"/>
      <c r="AK164"/>
    </row>
    <row r="165" spans="29:37" x14ac:dyDescent="0.45">
      <c r="AC165" s="20" t="s">
        <v>215</v>
      </c>
      <c r="AD165" s="20">
        <v>9.5096618259598394E-4</v>
      </c>
      <c r="AE165"/>
      <c r="AF165"/>
      <c r="AG165"/>
      <c r="AH165"/>
      <c r="AI165"/>
      <c r="AJ165"/>
      <c r="AK165"/>
    </row>
    <row r="166" spans="29:37" x14ac:dyDescent="0.45">
      <c r="AC166" s="20" t="s">
        <v>4</v>
      </c>
      <c r="AD166" s="20">
        <v>0.49979055021879698</v>
      </c>
      <c r="AE166"/>
      <c r="AF166"/>
      <c r="AG166"/>
      <c r="AH166"/>
      <c r="AI166"/>
      <c r="AJ166"/>
      <c r="AK166"/>
    </row>
    <row r="167" spans="29:37" ht="15.75" thickBot="1" x14ac:dyDescent="0.5">
      <c r="AC167" s="21" t="s">
        <v>216</v>
      </c>
      <c r="AD167" s="21">
        <v>155</v>
      </c>
      <c r="AE167"/>
      <c r="AF167"/>
      <c r="AG167"/>
      <c r="AH167"/>
      <c r="AI167"/>
      <c r="AJ167"/>
      <c r="AK167"/>
    </row>
    <row r="168" spans="29:37" x14ac:dyDescent="0.45">
      <c r="AC168"/>
      <c r="AD168"/>
      <c r="AE168"/>
      <c r="AF168"/>
      <c r="AG168"/>
      <c r="AH168"/>
      <c r="AI168"/>
      <c r="AJ168"/>
      <c r="AK168"/>
    </row>
    <row r="169" spans="29:37" ht="15.75" thickBot="1" x14ac:dyDescent="0.5">
      <c r="AC169" t="s">
        <v>217</v>
      </c>
      <c r="AD169"/>
      <c r="AE169"/>
      <c r="AF169"/>
      <c r="AG169"/>
      <c r="AH169"/>
      <c r="AI169"/>
      <c r="AJ169"/>
      <c r="AK169"/>
    </row>
    <row r="170" spans="29:37" x14ac:dyDescent="0.45">
      <c r="AC170" s="22"/>
      <c r="AD170" s="22" t="s">
        <v>222</v>
      </c>
      <c r="AE170" s="22" t="s">
        <v>223</v>
      </c>
      <c r="AF170" s="22" t="s">
        <v>224</v>
      </c>
      <c r="AG170" s="22" t="s">
        <v>225</v>
      </c>
      <c r="AH170" s="22" t="s">
        <v>226</v>
      </c>
      <c r="AI170"/>
      <c r="AJ170"/>
      <c r="AK170"/>
    </row>
    <row r="171" spans="29:37" x14ac:dyDescent="0.45">
      <c r="AC171" s="20" t="s">
        <v>218</v>
      </c>
      <c r="AD171" s="20">
        <v>6</v>
      </c>
      <c r="AE171" s="20">
        <v>1.5353599162273142</v>
      </c>
      <c r="AF171" s="20">
        <v>0.25589331937121901</v>
      </c>
      <c r="AG171" s="20">
        <v>1.0244313654222748</v>
      </c>
      <c r="AH171" s="20">
        <v>0.4117378138361581</v>
      </c>
      <c r="AI171"/>
      <c r="AJ171"/>
      <c r="AK171"/>
    </row>
    <row r="172" spans="29:37" x14ac:dyDescent="0.45">
      <c r="AC172" s="20" t="s">
        <v>219</v>
      </c>
      <c r="AD172" s="20">
        <v>148</v>
      </c>
      <c r="AE172" s="20">
        <v>36.969007925025153</v>
      </c>
      <c r="AF172" s="20">
        <v>0.2497905940880078</v>
      </c>
      <c r="AG172" s="20"/>
      <c r="AH172" s="20"/>
      <c r="AI172"/>
      <c r="AJ172"/>
      <c r="AK172"/>
    </row>
    <row r="173" spans="29:37" ht="15.75" thickBot="1" x14ac:dyDescent="0.5">
      <c r="AC173" s="21" t="s">
        <v>220</v>
      </c>
      <c r="AD173" s="21">
        <v>154</v>
      </c>
      <c r="AE173" s="21">
        <v>38.504367841252467</v>
      </c>
      <c r="AF173" s="21"/>
      <c r="AG173" s="21"/>
      <c r="AH173" s="21"/>
      <c r="AI173"/>
      <c r="AJ173"/>
      <c r="AK173"/>
    </row>
    <row r="174" spans="29:37" ht="15.75" thickBot="1" x14ac:dyDescent="0.5">
      <c r="AC174"/>
      <c r="AD174"/>
      <c r="AE174"/>
      <c r="AF174"/>
      <c r="AG174"/>
      <c r="AH174"/>
      <c r="AI174"/>
      <c r="AJ174"/>
      <c r="AK174"/>
    </row>
    <row r="175" spans="29:37" x14ac:dyDescent="0.45">
      <c r="AC175" s="22"/>
      <c r="AD175" s="22" t="s">
        <v>227</v>
      </c>
      <c r="AE175" s="22" t="s">
        <v>4</v>
      </c>
      <c r="AF175" s="22" t="s">
        <v>228</v>
      </c>
      <c r="AG175" s="22" t="s">
        <v>229</v>
      </c>
      <c r="AH175" s="22" t="s">
        <v>246</v>
      </c>
      <c r="AI175" s="22" t="s">
        <v>247</v>
      </c>
      <c r="AJ175" s="22" t="s">
        <v>248</v>
      </c>
      <c r="AK175" s="22" t="s">
        <v>249</v>
      </c>
    </row>
    <row r="176" spans="29:37" x14ac:dyDescent="0.45">
      <c r="AC176" s="20" t="s">
        <v>221</v>
      </c>
      <c r="AD176" s="20">
        <v>1.7429501143129413</v>
      </c>
      <c r="AE176" s="20">
        <v>0.1873665877815226</v>
      </c>
      <c r="AF176" s="20">
        <v>9.3023528631758783</v>
      </c>
      <c r="AG176" s="20">
        <v>1.705823655245516E-16</v>
      </c>
      <c r="AH176" s="20">
        <v>1.3726907856462205</v>
      </c>
      <c r="AI176" s="20">
        <v>2.1132094429796622</v>
      </c>
      <c r="AJ176" s="20">
        <v>1.3726907856462205</v>
      </c>
      <c r="AK176" s="20">
        <v>2.1132094429796622</v>
      </c>
    </row>
    <row r="177" spans="29:37" x14ac:dyDescent="0.45">
      <c r="AC177" s="20" t="s">
        <v>203</v>
      </c>
      <c r="AD177" s="20">
        <v>-0.21566467066404821</v>
      </c>
      <c r="AE177" s="20">
        <v>0.20452234957396681</v>
      </c>
      <c r="AF177" s="20">
        <v>-1.0544797236746575</v>
      </c>
      <c r="AG177" s="20">
        <v>0.29338173974094256</v>
      </c>
      <c r="AH177" s="20">
        <v>-0.61982588610389722</v>
      </c>
      <c r="AI177" s="20">
        <v>0.1884965447758008</v>
      </c>
      <c r="AJ177" s="20">
        <v>-0.61982588610389722</v>
      </c>
      <c r="AK177" s="20">
        <v>0.1884965447758008</v>
      </c>
    </row>
    <row r="178" spans="29:37" x14ac:dyDescent="0.45">
      <c r="AC178" s="20" t="s">
        <v>193</v>
      </c>
      <c r="AD178" s="20">
        <v>0.11787184021842635</v>
      </c>
      <c r="AE178" s="20">
        <v>0.20206993340976315</v>
      </c>
      <c r="AF178" s="20">
        <v>0.58332201248071125</v>
      </c>
      <c r="AG178" s="20">
        <v>0.56056438763183736</v>
      </c>
      <c r="AH178" s="20">
        <v>-0.28144310047563786</v>
      </c>
      <c r="AI178" s="20">
        <v>0.5171867809124906</v>
      </c>
      <c r="AJ178" s="20">
        <v>-0.28144310047563786</v>
      </c>
      <c r="AK178" s="20">
        <v>0.5171867809124906</v>
      </c>
    </row>
    <row r="179" spans="29:37" x14ac:dyDescent="0.45">
      <c r="AC179" s="20" t="s">
        <v>204</v>
      </c>
      <c r="AD179" s="20">
        <v>0.2889658162847264</v>
      </c>
      <c r="AE179" s="20">
        <v>0.32154012799021225</v>
      </c>
      <c r="AF179" s="20">
        <v>0.89869285706548752</v>
      </c>
      <c r="AG179" s="20">
        <v>0.37027605553754483</v>
      </c>
      <c r="AH179" s="20">
        <v>-0.34643686323617406</v>
      </c>
      <c r="AI179" s="20">
        <v>0.92436849580562686</v>
      </c>
      <c r="AJ179" s="20">
        <v>-0.34643686323617406</v>
      </c>
      <c r="AK179" s="20">
        <v>0.92436849580562686</v>
      </c>
    </row>
    <row r="180" spans="29:37" x14ac:dyDescent="0.45">
      <c r="AC180" s="20" t="s">
        <v>5</v>
      </c>
      <c r="AD180" s="20">
        <v>0.47571472983153068</v>
      </c>
      <c r="AE180" s="20">
        <v>0.34252480934840857</v>
      </c>
      <c r="AF180" s="20">
        <v>1.388847513663293</v>
      </c>
      <c r="AG180" s="20">
        <v>0.16696555345260153</v>
      </c>
      <c r="AH180" s="20">
        <v>-0.20115625054261849</v>
      </c>
      <c r="AI180" s="20">
        <v>1.1525857102056798</v>
      </c>
      <c r="AJ180" s="20">
        <v>-0.20115625054261849</v>
      </c>
      <c r="AK180" s="20">
        <v>1.1525857102056798</v>
      </c>
    </row>
    <row r="181" spans="29:37" x14ac:dyDescent="0.45">
      <c r="AC181" s="20" t="s">
        <v>6</v>
      </c>
      <c r="AD181" s="20">
        <v>-0.61950859327662922</v>
      </c>
      <c r="AE181" s="20">
        <v>0.32934202741393442</v>
      </c>
      <c r="AF181" s="20">
        <v>-1.881049309561692</v>
      </c>
      <c r="AG181" s="20">
        <v>6.1929534800463155E-2</v>
      </c>
      <c r="AH181" s="20">
        <v>-1.2703287817416591</v>
      </c>
      <c r="AI181" s="20">
        <v>3.1311595188400654E-2</v>
      </c>
      <c r="AJ181" s="20">
        <v>-1.2703287817416591</v>
      </c>
      <c r="AK181" s="20">
        <v>3.1311595188400654E-2</v>
      </c>
    </row>
    <row r="182" spans="29:37" ht="15.75" thickBot="1" x14ac:dyDescent="0.5">
      <c r="AC182" s="21" t="s">
        <v>205</v>
      </c>
      <c r="AD182" s="21">
        <v>-0.17315322598461427</v>
      </c>
      <c r="AE182" s="21">
        <v>0.48435263677921214</v>
      </c>
      <c r="AF182" s="21">
        <v>-0.35749413306806183</v>
      </c>
      <c r="AG182" s="21">
        <v>0.7212312004347271</v>
      </c>
      <c r="AH182" s="21">
        <v>-1.1302933663651427</v>
      </c>
      <c r="AI182" s="21">
        <v>0.78398691439591417</v>
      </c>
      <c r="AJ182" s="21">
        <v>-1.1302933663651427</v>
      </c>
      <c r="AK182" s="21">
        <v>0.78398691439591417</v>
      </c>
    </row>
    <row r="183" spans="29:37" x14ac:dyDescent="0.45">
      <c r="AC183"/>
      <c r="AD183"/>
      <c r="AE183"/>
      <c r="AF183"/>
      <c r="AG183"/>
      <c r="AH183"/>
      <c r="AI183"/>
      <c r="AJ183"/>
      <c r="AK183"/>
    </row>
    <row r="184" spans="29:37" x14ac:dyDescent="0.45">
      <c r="AC184"/>
      <c r="AD184"/>
      <c r="AE184"/>
      <c r="AF184"/>
      <c r="AG184"/>
      <c r="AH184"/>
      <c r="AI184"/>
      <c r="AJ184"/>
      <c r="AK184"/>
    </row>
    <row r="185" spans="29:37" x14ac:dyDescent="0.45">
      <c r="AC185"/>
      <c r="AD185"/>
      <c r="AE185"/>
      <c r="AF185"/>
      <c r="AG185"/>
      <c r="AH185"/>
      <c r="AI185"/>
      <c r="AJ185"/>
      <c r="AK185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C8411-4E92-486C-B8B9-C8459DFB07E1}">
  <dimension ref="A1:AI189"/>
  <sheetViews>
    <sheetView topLeftCell="P1" workbookViewId="0">
      <selection activeCell="AA11" sqref="AA11:AB18"/>
    </sheetView>
  </sheetViews>
  <sheetFormatPr defaultRowHeight="15.4" outlineLevelCol="1" x14ac:dyDescent="0.45"/>
  <cols>
    <col min="1" max="1" width="22.1328125" style="31" hidden="1" customWidth="1" outlineLevel="1"/>
    <col min="2" max="2" width="12.46484375" style="31" hidden="1" customWidth="1" outlineLevel="1"/>
    <col min="3" max="3" width="5.796875" style="31" hidden="1" customWidth="1" outlineLevel="1"/>
    <col min="4" max="4" width="15" style="31" hidden="1" customWidth="1" outlineLevel="1"/>
    <col min="5" max="5" width="13.9296875" style="31" hidden="1" customWidth="1" outlineLevel="1"/>
    <col min="6" max="6" width="22.1328125" style="31" hidden="1" customWidth="1" outlineLevel="1"/>
    <col min="7" max="7" width="27.46484375" style="31" hidden="1" customWidth="1" outlineLevel="1"/>
    <col min="8" max="8" width="10.53125" style="31" hidden="1" customWidth="1" outlineLevel="1"/>
    <col min="9" max="9" width="24.3984375" style="31" hidden="1" customWidth="1" outlineLevel="1"/>
    <col min="10" max="10" width="17.33203125" style="31" hidden="1" customWidth="1" outlineLevel="1"/>
    <col min="11" max="11" width="0" style="31" hidden="1" customWidth="1" outlineLevel="1"/>
    <col min="12" max="12" width="5.796875" style="31" hidden="1" customWidth="1" outlineLevel="1"/>
    <col min="13" max="13" width="9.06640625" collapsed="1"/>
    <col min="19" max="19" width="9.265625" style="31" bestFit="1" customWidth="1"/>
    <col min="20" max="20" width="15" style="31" bestFit="1" customWidth="1" collapsed="1"/>
    <col min="21" max="21" width="13.9296875" style="31" bestFit="1" customWidth="1"/>
    <col min="22" max="22" width="8.46484375" style="31" bestFit="1" customWidth="1"/>
    <col min="23" max="23" width="8.9296875" style="31" bestFit="1" customWidth="1"/>
    <col min="24" max="24" width="10.53125" style="31" bestFit="1" customWidth="1"/>
    <col min="25" max="25" width="5.796875" style="31" bestFit="1" customWidth="1"/>
    <col min="26" max="16384" width="9.06640625" style="31"/>
  </cols>
  <sheetData>
    <row r="1" spans="1:34" s="30" customFormat="1" thickBot="1" x14ac:dyDescent="0.5">
      <c r="A1" s="30" t="s">
        <v>190</v>
      </c>
      <c r="B1" s="30" t="s">
        <v>189</v>
      </c>
      <c r="C1" s="30" t="s">
        <v>191</v>
      </c>
      <c r="D1" s="30" t="s">
        <v>192</v>
      </c>
      <c r="E1" s="30" t="s">
        <v>193</v>
      </c>
      <c r="F1" s="30" t="s">
        <v>194</v>
      </c>
      <c r="G1" s="30" t="s">
        <v>195</v>
      </c>
      <c r="H1" s="30" t="s">
        <v>6</v>
      </c>
      <c r="I1" s="30" t="s">
        <v>196</v>
      </c>
      <c r="J1" s="30" t="s">
        <v>7</v>
      </c>
      <c r="L1" s="30" t="s">
        <v>191</v>
      </c>
      <c r="S1" s="30" t="s">
        <v>245</v>
      </c>
      <c r="T1" s="30" t="s">
        <v>192</v>
      </c>
      <c r="U1" s="30" t="s">
        <v>193</v>
      </c>
      <c r="V1" s="30" t="s">
        <v>244</v>
      </c>
      <c r="W1" s="30" t="s">
        <v>5</v>
      </c>
      <c r="X1" s="30" t="s">
        <v>6</v>
      </c>
      <c r="Y1" s="30" t="s">
        <v>209</v>
      </c>
    </row>
    <row r="2" spans="1:34" x14ac:dyDescent="0.45">
      <c r="A2" s="31" t="s">
        <v>15</v>
      </c>
      <c r="B2" s="31">
        <v>1</v>
      </c>
      <c r="C2" s="32">
        <v>7.6319999999999997</v>
      </c>
      <c r="D2" s="32">
        <v>1.3049999999999999</v>
      </c>
      <c r="E2" s="32">
        <v>1.5920000000000001</v>
      </c>
      <c r="F2" s="32">
        <v>0.874</v>
      </c>
      <c r="G2" s="32">
        <v>0.68100000000000005</v>
      </c>
      <c r="H2" s="32">
        <v>0.20200000000000001</v>
      </c>
      <c r="I2" s="32">
        <v>0.39300000000000002</v>
      </c>
      <c r="J2" s="32">
        <v>2.9780000000000002</v>
      </c>
      <c r="L2" s="32">
        <v>7.6319999999999997</v>
      </c>
      <c r="S2" s="32">
        <v>2.9780000000000002</v>
      </c>
      <c r="T2" s="32">
        <v>1.3049999999999999</v>
      </c>
      <c r="U2" s="32">
        <v>1.5920000000000001</v>
      </c>
      <c r="V2" s="32">
        <v>0.874</v>
      </c>
      <c r="W2" s="32">
        <v>0.68100000000000005</v>
      </c>
      <c r="X2" s="32">
        <v>0.20200000000000001</v>
      </c>
      <c r="Y2" s="32">
        <v>0.39300000000000002</v>
      </c>
      <c r="AA2" s="14"/>
      <c r="AB2" s="14" t="s">
        <v>192</v>
      </c>
      <c r="AC2" s="14" t="s">
        <v>193</v>
      </c>
      <c r="AD2" s="14" t="s">
        <v>244</v>
      </c>
      <c r="AE2" s="14" t="s">
        <v>5</v>
      </c>
      <c r="AF2" s="14" t="s">
        <v>6</v>
      </c>
      <c r="AG2" s="14" t="s">
        <v>209</v>
      </c>
      <c r="AH2" s="14" t="s">
        <v>245</v>
      </c>
    </row>
    <row r="3" spans="1:34" s="32" customFormat="1" x14ac:dyDescent="0.45">
      <c r="A3" s="31" t="s">
        <v>12</v>
      </c>
      <c r="B3" s="31">
        <v>2</v>
      </c>
      <c r="C3" s="32">
        <v>7.5940000000000003</v>
      </c>
      <c r="D3" s="32">
        <v>1.456</v>
      </c>
      <c r="E3" s="32">
        <v>1.5820000000000001</v>
      </c>
      <c r="F3" s="32">
        <v>0.86099999999999999</v>
      </c>
      <c r="G3" s="32">
        <v>0.68600000000000005</v>
      </c>
      <c r="H3" s="32">
        <v>0.28599999999999998</v>
      </c>
      <c r="I3" s="32">
        <v>0.34</v>
      </c>
      <c r="J3" s="32">
        <v>2.7229999999999999</v>
      </c>
      <c r="K3" s="31"/>
      <c r="L3" s="32">
        <v>7.5940000000000003</v>
      </c>
      <c r="S3" s="32">
        <v>2.7229999999999999</v>
      </c>
      <c r="T3" s="32">
        <v>1.456</v>
      </c>
      <c r="U3" s="32">
        <v>1.5820000000000001</v>
      </c>
      <c r="V3" s="32">
        <v>0.86099999999999999</v>
      </c>
      <c r="W3" s="32">
        <v>0.68600000000000005</v>
      </c>
      <c r="X3" s="32">
        <v>0.28599999999999998</v>
      </c>
      <c r="Y3" s="32">
        <v>0.34</v>
      </c>
      <c r="Z3" s="31"/>
      <c r="AA3" s="15" t="s">
        <v>192</v>
      </c>
      <c r="AB3" s="28">
        <v>1</v>
      </c>
      <c r="AC3" s="28"/>
      <c r="AD3" s="28"/>
      <c r="AE3" s="28"/>
      <c r="AF3" s="28"/>
      <c r="AG3" s="28"/>
      <c r="AH3" s="28"/>
    </row>
    <row r="4" spans="1:34" s="32" customFormat="1" x14ac:dyDescent="0.45">
      <c r="A4" s="31" t="s">
        <v>11</v>
      </c>
      <c r="B4" s="31">
        <v>3</v>
      </c>
      <c r="C4" s="32">
        <v>7.5549999999999997</v>
      </c>
      <c r="D4" s="32">
        <v>1.351</v>
      </c>
      <c r="E4" s="32">
        <v>1.59</v>
      </c>
      <c r="F4" s="32">
        <v>0.86799999999999999</v>
      </c>
      <c r="G4" s="32">
        <v>0.68300000000000005</v>
      </c>
      <c r="H4" s="32">
        <v>0.28399999999999997</v>
      </c>
      <c r="I4" s="32">
        <v>0.40799999999999997</v>
      </c>
      <c r="J4" s="32">
        <v>2.7789999999999999</v>
      </c>
      <c r="K4" s="31"/>
      <c r="L4" s="32">
        <v>7.5549999999999997</v>
      </c>
      <c r="S4" s="32">
        <v>2.7789999999999999</v>
      </c>
      <c r="T4" s="32">
        <v>1.351</v>
      </c>
      <c r="U4" s="32">
        <v>1.59</v>
      </c>
      <c r="V4" s="32">
        <v>0.86799999999999999</v>
      </c>
      <c r="W4" s="32">
        <v>0.68300000000000005</v>
      </c>
      <c r="X4" s="32">
        <v>0.28399999999999997</v>
      </c>
      <c r="Y4" s="32">
        <v>0.40799999999999997</v>
      </c>
      <c r="Z4" s="31"/>
      <c r="AA4" s="15" t="s">
        <v>193</v>
      </c>
      <c r="AB4" s="28">
        <v>0.67208001998096289</v>
      </c>
      <c r="AC4" s="28">
        <v>1</v>
      </c>
      <c r="AD4" s="28"/>
      <c r="AE4" s="28"/>
      <c r="AF4" s="28"/>
      <c r="AG4" s="28"/>
      <c r="AH4" s="28"/>
    </row>
    <row r="5" spans="1:34" s="32" customFormat="1" x14ac:dyDescent="0.45">
      <c r="A5" s="31" t="s">
        <v>10</v>
      </c>
      <c r="B5" s="31">
        <v>4</v>
      </c>
      <c r="C5" s="32">
        <v>7.4950000000000001</v>
      </c>
      <c r="D5" s="32">
        <v>1.343</v>
      </c>
      <c r="E5" s="32">
        <v>1.6439999999999999</v>
      </c>
      <c r="F5" s="32">
        <v>0.91400000000000003</v>
      </c>
      <c r="G5" s="32">
        <v>0.67700000000000005</v>
      </c>
      <c r="H5" s="32">
        <v>0.35299999999999998</v>
      </c>
      <c r="I5" s="32">
        <v>0.13800000000000001</v>
      </c>
      <c r="J5" s="32">
        <v>2.5640000000000001</v>
      </c>
      <c r="K5" s="31"/>
      <c r="L5" s="32">
        <v>7.4950000000000001</v>
      </c>
      <c r="S5" s="32">
        <v>2.5640000000000001</v>
      </c>
      <c r="T5" s="32">
        <v>1.343</v>
      </c>
      <c r="U5" s="32">
        <v>1.6439999999999999</v>
      </c>
      <c r="V5" s="32">
        <v>0.91400000000000003</v>
      </c>
      <c r="W5" s="32">
        <v>0.67700000000000005</v>
      </c>
      <c r="X5" s="32">
        <v>0.35299999999999998</v>
      </c>
      <c r="Y5" s="32">
        <v>0.13800000000000001</v>
      </c>
      <c r="Z5" s="31"/>
      <c r="AA5" s="15" t="s">
        <v>244</v>
      </c>
      <c r="AB5" s="42">
        <v>0.84427322759466128</v>
      </c>
      <c r="AC5" s="28">
        <v>0.66728815230085092</v>
      </c>
      <c r="AD5" s="28">
        <v>1</v>
      </c>
      <c r="AE5" s="28"/>
      <c r="AF5" s="28"/>
      <c r="AG5" s="28"/>
      <c r="AH5" s="28"/>
    </row>
    <row r="6" spans="1:34" s="32" customFormat="1" x14ac:dyDescent="0.45">
      <c r="A6" s="31" t="s">
        <v>8</v>
      </c>
      <c r="B6" s="31">
        <v>5</v>
      </c>
      <c r="C6" s="32">
        <v>7.4870000000000001</v>
      </c>
      <c r="D6" s="32">
        <v>1.42</v>
      </c>
      <c r="E6" s="32">
        <v>1.5489999999999999</v>
      </c>
      <c r="F6" s="32">
        <v>0.92700000000000005</v>
      </c>
      <c r="G6" s="32">
        <v>0.66</v>
      </c>
      <c r="H6" s="32">
        <v>0.25600000000000001</v>
      </c>
      <c r="I6" s="32">
        <v>0.35699999999999998</v>
      </c>
      <c r="J6" s="32">
        <v>2.6749999999999998</v>
      </c>
      <c r="K6" s="31"/>
      <c r="L6" s="32">
        <v>7.4870000000000001</v>
      </c>
      <c r="S6" s="32">
        <v>2.6749999999999998</v>
      </c>
      <c r="T6" s="32">
        <v>1.42</v>
      </c>
      <c r="U6" s="32">
        <v>1.5489999999999999</v>
      </c>
      <c r="V6" s="32">
        <v>0.92700000000000005</v>
      </c>
      <c r="W6" s="32">
        <v>0.66</v>
      </c>
      <c r="X6" s="32">
        <v>0.25600000000000001</v>
      </c>
      <c r="Y6" s="32">
        <v>0.35699999999999998</v>
      </c>
      <c r="Z6" s="31"/>
      <c r="AA6" s="15" t="s">
        <v>5</v>
      </c>
      <c r="AB6" s="28">
        <v>0.33227526766549303</v>
      </c>
      <c r="AC6" s="28">
        <v>0.41108743914061457</v>
      </c>
      <c r="AD6" s="28">
        <v>0.35547484043899824</v>
      </c>
      <c r="AE6" s="28">
        <v>1</v>
      </c>
      <c r="AF6" s="28"/>
      <c r="AG6" s="28"/>
      <c r="AH6" s="28"/>
    </row>
    <row r="7" spans="1:34" s="32" customFormat="1" x14ac:dyDescent="0.45">
      <c r="A7" s="31" t="s">
        <v>16</v>
      </c>
      <c r="B7" s="31">
        <v>6</v>
      </c>
      <c r="C7" s="32">
        <v>7.4409999999999998</v>
      </c>
      <c r="D7" s="32">
        <v>1.361</v>
      </c>
      <c r="E7" s="32">
        <v>1.488</v>
      </c>
      <c r="F7" s="32">
        <v>0.878</v>
      </c>
      <c r="G7" s="32">
        <v>0.63800000000000001</v>
      </c>
      <c r="H7" s="32">
        <v>0.33300000000000002</v>
      </c>
      <c r="I7" s="32">
        <v>0.29499999999999998</v>
      </c>
      <c r="J7" s="32">
        <v>2.7429999999999999</v>
      </c>
      <c r="K7" s="31"/>
      <c r="L7" s="32">
        <v>7.4409999999999998</v>
      </c>
      <c r="S7" s="32">
        <v>2.7429999999999999</v>
      </c>
      <c r="T7" s="32">
        <v>1.361</v>
      </c>
      <c r="U7" s="32">
        <v>1.488</v>
      </c>
      <c r="V7" s="32">
        <v>0.878</v>
      </c>
      <c r="W7" s="32">
        <v>0.63800000000000001</v>
      </c>
      <c r="X7" s="32">
        <v>0.33300000000000002</v>
      </c>
      <c r="Y7" s="32">
        <v>0.29499999999999998</v>
      </c>
      <c r="Z7" s="31"/>
      <c r="AA7" s="15" t="s">
        <v>6</v>
      </c>
      <c r="AB7" s="28">
        <v>-1.124071319035618E-2</v>
      </c>
      <c r="AC7" s="28">
        <v>1.8225617377151816E-2</v>
      </c>
      <c r="AD7" s="28">
        <v>2.0751312489033273E-2</v>
      </c>
      <c r="AE7" s="28">
        <v>0.29798820607518789</v>
      </c>
      <c r="AF7" s="28">
        <v>1</v>
      </c>
      <c r="AG7" s="28"/>
      <c r="AH7" s="28"/>
    </row>
    <row r="8" spans="1:34" s="32" customFormat="1" x14ac:dyDescent="0.45">
      <c r="A8" s="31" t="s">
        <v>13</v>
      </c>
      <c r="B8" s="31">
        <v>7</v>
      </c>
      <c r="C8" s="32">
        <v>7.3280000000000003</v>
      </c>
      <c r="D8" s="32">
        <v>1.33</v>
      </c>
      <c r="E8" s="32">
        <v>1.532</v>
      </c>
      <c r="F8" s="32">
        <v>0.89600000000000002</v>
      </c>
      <c r="G8" s="32">
        <v>0.65300000000000002</v>
      </c>
      <c r="H8" s="32">
        <v>0.32100000000000001</v>
      </c>
      <c r="I8" s="32">
        <v>0.29099999999999998</v>
      </c>
      <c r="J8" s="32">
        <v>2.5960000000000001</v>
      </c>
      <c r="K8" s="31"/>
      <c r="L8" s="32">
        <v>7.3280000000000003</v>
      </c>
      <c r="S8" s="32">
        <v>2.5960000000000001</v>
      </c>
      <c r="T8" s="32">
        <v>1.33</v>
      </c>
      <c r="U8" s="32">
        <v>1.532</v>
      </c>
      <c r="V8" s="32">
        <v>0.89600000000000002</v>
      </c>
      <c r="W8" s="32">
        <v>0.65300000000000002</v>
      </c>
      <c r="X8" s="32">
        <v>0.32100000000000001</v>
      </c>
      <c r="Y8" s="32">
        <v>0.29099999999999998</v>
      </c>
      <c r="Z8" s="31"/>
      <c r="AA8" s="15" t="s">
        <v>209</v>
      </c>
      <c r="AB8" s="28">
        <v>0.32928620956228488</v>
      </c>
      <c r="AC8" s="28">
        <v>0.206352243384128</v>
      </c>
      <c r="AD8" s="28">
        <v>0.31635287909095183</v>
      </c>
      <c r="AE8" s="28">
        <v>0.45208107083097909</v>
      </c>
      <c r="AF8" s="28">
        <v>0.36131446509360471</v>
      </c>
      <c r="AG8" s="28">
        <v>1</v>
      </c>
      <c r="AH8" s="28"/>
    </row>
    <row r="9" spans="1:34" s="32" customFormat="1" ht="15.75" thickBot="1" x14ac:dyDescent="0.5">
      <c r="A9" s="31" t="s">
        <v>18</v>
      </c>
      <c r="B9" s="31">
        <v>8</v>
      </c>
      <c r="C9" s="32">
        <v>7.3239999999999998</v>
      </c>
      <c r="D9" s="32">
        <v>1.268</v>
      </c>
      <c r="E9" s="32">
        <v>1.601</v>
      </c>
      <c r="F9" s="32">
        <v>0.876</v>
      </c>
      <c r="G9" s="32">
        <v>0.66900000000000004</v>
      </c>
      <c r="H9" s="32">
        <v>0.36499999999999999</v>
      </c>
      <c r="I9" s="32">
        <v>0.38900000000000001</v>
      </c>
      <c r="J9" s="32">
        <v>2.5449999999999999</v>
      </c>
      <c r="K9" s="31"/>
      <c r="L9" s="32">
        <v>7.3239999999999998</v>
      </c>
      <c r="S9" s="32">
        <v>2.5449999999999999</v>
      </c>
      <c r="T9" s="32">
        <v>1.268</v>
      </c>
      <c r="U9" s="32">
        <v>1.601</v>
      </c>
      <c r="V9" s="32">
        <v>0.876</v>
      </c>
      <c r="W9" s="32">
        <v>0.66900000000000004</v>
      </c>
      <c r="X9" s="32">
        <v>0.36499999999999999</v>
      </c>
      <c r="Y9" s="32">
        <v>0.38900000000000001</v>
      </c>
      <c r="Z9" s="31"/>
      <c r="AA9" s="16" t="s">
        <v>245</v>
      </c>
      <c r="AB9" s="29">
        <v>7.0385306929326028E-2</v>
      </c>
      <c r="AC9" s="29">
        <v>7.1518034193944188E-2</v>
      </c>
      <c r="AD9" s="29">
        <v>5.3856943853883593E-2</v>
      </c>
      <c r="AE9" s="29">
        <v>0.14651650712734834</v>
      </c>
      <c r="AF9" s="29">
        <v>-2.1599390511529005E-3</v>
      </c>
      <c r="AG9" s="29">
        <v>0.15150142552381243</v>
      </c>
      <c r="AH9" s="29">
        <v>1</v>
      </c>
    </row>
    <row r="10" spans="1:34" x14ac:dyDescent="0.45">
      <c r="A10" s="31" t="s">
        <v>17</v>
      </c>
      <c r="B10" s="31">
        <v>9</v>
      </c>
      <c r="C10" s="32">
        <v>7.3140000000000001</v>
      </c>
      <c r="D10" s="32">
        <v>1.355</v>
      </c>
      <c r="E10" s="32">
        <v>1.5009999999999999</v>
      </c>
      <c r="F10" s="32">
        <v>0.91300000000000003</v>
      </c>
      <c r="G10" s="32">
        <v>0.65900000000000003</v>
      </c>
      <c r="H10" s="32">
        <v>0.28499999999999998</v>
      </c>
      <c r="I10" s="32">
        <v>0.38300000000000001</v>
      </c>
      <c r="J10" s="32">
        <v>2.601</v>
      </c>
      <c r="L10" s="32">
        <v>7.3140000000000001</v>
      </c>
      <c r="S10" s="32">
        <v>2.601</v>
      </c>
      <c r="T10" s="32">
        <v>1.355</v>
      </c>
      <c r="U10" s="32">
        <v>1.5009999999999999</v>
      </c>
      <c r="V10" s="32">
        <v>0.91300000000000003</v>
      </c>
      <c r="W10" s="32">
        <v>0.65900000000000003</v>
      </c>
      <c r="X10" s="32">
        <v>0.28499999999999998</v>
      </c>
      <c r="Y10" s="32">
        <v>0.38300000000000001</v>
      </c>
    </row>
    <row r="11" spans="1:34" ht="15.75" thickBot="1" x14ac:dyDescent="0.5">
      <c r="A11" s="31" t="s">
        <v>20</v>
      </c>
      <c r="B11" s="31">
        <v>10</v>
      </c>
      <c r="C11" s="32">
        <v>7.2720000000000002</v>
      </c>
      <c r="D11" s="32">
        <v>1.34</v>
      </c>
      <c r="E11" s="32">
        <v>1.573</v>
      </c>
      <c r="F11" s="32">
        <v>0.91</v>
      </c>
      <c r="G11" s="32">
        <v>0.64700000000000002</v>
      </c>
      <c r="H11" s="32">
        <v>0.36099999999999999</v>
      </c>
      <c r="I11" s="32">
        <v>0.30199999999999999</v>
      </c>
      <c r="J11" s="32">
        <v>2.4409999999999998</v>
      </c>
      <c r="L11" s="32">
        <v>7.2720000000000002</v>
      </c>
      <c r="S11" s="32">
        <v>2.4409999999999998</v>
      </c>
      <c r="T11" s="32">
        <v>1.34</v>
      </c>
      <c r="U11" s="32">
        <v>1.573</v>
      </c>
      <c r="V11" s="32">
        <v>0.91</v>
      </c>
      <c r="W11" s="32">
        <v>0.64700000000000002</v>
      </c>
      <c r="X11" s="32">
        <v>0.36099999999999999</v>
      </c>
      <c r="Y11" s="32">
        <v>0.30199999999999999</v>
      </c>
      <c r="AA11" s="59" t="s">
        <v>257</v>
      </c>
      <c r="AB11" s="60" t="s">
        <v>230</v>
      </c>
    </row>
    <row r="12" spans="1:34" x14ac:dyDescent="0.45">
      <c r="A12" s="31" t="s">
        <v>33</v>
      </c>
      <c r="B12" s="31">
        <v>11</v>
      </c>
      <c r="C12" s="32">
        <v>7.19</v>
      </c>
      <c r="D12" s="32">
        <v>1.244</v>
      </c>
      <c r="E12" s="32">
        <v>1.4330000000000001</v>
      </c>
      <c r="F12" s="32">
        <v>0.88800000000000001</v>
      </c>
      <c r="G12" s="32">
        <v>0.46400000000000002</v>
      </c>
      <c r="H12" s="32">
        <v>0.26200000000000001</v>
      </c>
      <c r="I12" s="32">
        <v>8.2000000000000003E-2</v>
      </c>
      <c r="J12" s="32">
        <v>2.899</v>
      </c>
      <c r="L12" s="32">
        <v>7.19</v>
      </c>
      <c r="S12" s="32">
        <v>2.899</v>
      </c>
      <c r="T12" s="32">
        <v>1.244</v>
      </c>
      <c r="U12" s="32">
        <v>1.4330000000000001</v>
      </c>
      <c r="V12" s="32">
        <v>0.88800000000000001</v>
      </c>
      <c r="W12" s="32">
        <v>0.46400000000000002</v>
      </c>
      <c r="X12" s="32">
        <v>0.26200000000000001</v>
      </c>
      <c r="Y12" s="32">
        <v>8.2000000000000003E-2</v>
      </c>
      <c r="AA12" s="57" t="s">
        <v>192</v>
      </c>
      <c r="AB12" s="58">
        <f>1/(1-AB24)</f>
        <v>3.8822862861257446</v>
      </c>
    </row>
    <row r="13" spans="1:34" x14ac:dyDescent="0.45">
      <c r="A13" s="31" t="s">
        <v>25</v>
      </c>
      <c r="B13" s="31">
        <v>12</v>
      </c>
      <c r="C13" s="32">
        <v>7.1390000000000002</v>
      </c>
      <c r="D13" s="32">
        <v>1.341</v>
      </c>
      <c r="E13" s="32">
        <v>1.504</v>
      </c>
      <c r="F13" s="32">
        <v>0.89100000000000001</v>
      </c>
      <c r="G13" s="32">
        <v>0.61699999999999999</v>
      </c>
      <c r="H13" s="32">
        <v>0.24199999999999999</v>
      </c>
      <c r="I13" s="32">
        <v>0.224</v>
      </c>
      <c r="J13" s="32">
        <v>2.544</v>
      </c>
      <c r="L13" s="32">
        <v>7.1390000000000002</v>
      </c>
      <c r="S13" s="32">
        <v>2.544</v>
      </c>
      <c r="T13" s="32">
        <v>1.341</v>
      </c>
      <c r="U13" s="32">
        <v>1.504</v>
      </c>
      <c r="V13" s="32">
        <v>0.89100000000000001</v>
      </c>
      <c r="W13" s="32">
        <v>0.61699999999999999</v>
      </c>
      <c r="X13" s="32">
        <v>0.24199999999999999</v>
      </c>
      <c r="Y13" s="32">
        <v>0.224</v>
      </c>
      <c r="AA13" s="15" t="s">
        <v>193</v>
      </c>
      <c r="AB13" s="47">
        <f>1/(1-AB48)</f>
        <v>2.1161171785455073</v>
      </c>
    </row>
    <row r="14" spans="1:34" x14ac:dyDescent="0.45">
      <c r="A14" s="31" t="s">
        <v>23</v>
      </c>
      <c r="B14" s="31">
        <v>13</v>
      </c>
      <c r="C14" s="32">
        <v>7.0720000000000001</v>
      </c>
      <c r="D14" s="32">
        <v>1.01</v>
      </c>
      <c r="E14" s="32">
        <v>1.4590000000000001</v>
      </c>
      <c r="F14" s="32">
        <v>0.81699999999999995</v>
      </c>
      <c r="G14" s="32">
        <v>0.63200000000000001</v>
      </c>
      <c r="H14" s="32">
        <v>0.14299999999999999</v>
      </c>
      <c r="I14" s="32">
        <v>0.10100000000000001</v>
      </c>
      <c r="J14" s="32">
        <v>3.0110000000000001</v>
      </c>
      <c r="L14" s="32">
        <v>7.0720000000000001</v>
      </c>
      <c r="S14" s="32">
        <v>3.0110000000000001</v>
      </c>
      <c r="T14" s="32">
        <v>1.01</v>
      </c>
      <c r="U14" s="32">
        <v>1.4590000000000001</v>
      </c>
      <c r="V14" s="32">
        <v>0.81699999999999995</v>
      </c>
      <c r="W14" s="32">
        <v>0.63200000000000001</v>
      </c>
      <c r="X14" s="32">
        <v>0.14299999999999999</v>
      </c>
      <c r="Y14" s="32">
        <v>0.10100000000000001</v>
      </c>
      <c r="AA14" s="15" t="s">
        <v>204</v>
      </c>
      <c r="AB14" s="47">
        <f>1/(1-AB72)</f>
        <v>3.7610088381763025</v>
      </c>
    </row>
    <row r="15" spans="1:34" x14ac:dyDescent="0.45">
      <c r="A15" s="31" t="s">
        <v>30</v>
      </c>
      <c r="B15" s="31">
        <v>14</v>
      </c>
      <c r="C15" s="32">
        <v>6.9770000000000003</v>
      </c>
      <c r="D15" s="32">
        <v>1.448</v>
      </c>
      <c r="E15" s="32">
        <v>1.583</v>
      </c>
      <c r="F15" s="32">
        <v>0.876</v>
      </c>
      <c r="G15" s="32">
        <v>0.61399999999999999</v>
      </c>
      <c r="H15" s="32">
        <v>0.307</v>
      </c>
      <c r="I15" s="32">
        <v>0.30599999999999999</v>
      </c>
      <c r="J15" s="32">
        <v>2.149</v>
      </c>
      <c r="L15" s="32">
        <v>6.9770000000000003</v>
      </c>
      <c r="S15" s="32">
        <v>2.149</v>
      </c>
      <c r="T15" s="32">
        <v>1.448</v>
      </c>
      <c r="U15" s="32">
        <v>1.583</v>
      </c>
      <c r="V15" s="32">
        <v>0.876</v>
      </c>
      <c r="W15" s="32">
        <v>0.61399999999999999</v>
      </c>
      <c r="X15" s="32">
        <v>0.307</v>
      </c>
      <c r="Y15" s="32">
        <v>0.30599999999999999</v>
      </c>
      <c r="AA15" s="15" t="s">
        <v>5</v>
      </c>
      <c r="AB15" s="47">
        <f>1/(1-AB96)</f>
        <v>1.5265306316786773</v>
      </c>
    </row>
    <row r="16" spans="1:34" x14ac:dyDescent="0.45">
      <c r="A16" s="31" t="s">
        <v>39</v>
      </c>
      <c r="B16" s="31">
        <v>15</v>
      </c>
      <c r="C16" s="32">
        <v>6.9649999999999999</v>
      </c>
      <c r="D16" s="32">
        <v>1.34</v>
      </c>
      <c r="E16" s="32">
        <v>1.474</v>
      </c>
      <c r="F16" s="32">
        <v>0.86099999999999999</v>
      </c>
      <c r="G16" s="32">
        <v>0.58599999999999997</v>
      </c>
      <c r="H16" s="32">
        <v>0.27300000000000002</v>
      </c>
      <c r="I16" s="32">
        <v>0.28000000000000003</v>
      </c>
      <c r="J16" s="32">
        <v>2.431</v>
      </c>
      <c r="L16" s="32">
        <v>6.9649999999999999</v>
      </c>
      <c r="S16" s="32">
        <v>2.431</v>
      </c>
      <c r="T16" s="32">
        <v>1.34</v>
      </c>
      <c r="U16" s="32">
        <v>1.474</v>
      </c>
      <c r="V16" s="32">
        <v>0.86099999999999999</v>
      </c>
      <c r="W16" s="32">
        <v>0.58599999999999997</v>
      </c>
      <c r="X16" s="32">
        <v>0.27300000000000002</v>
      </c>
      <c r="Y16" s="32">
        <v>0.28000000000000003</v>
      </c>
      <c r="AA16" s="15" t="s">
        <v>6</v>
      </c>
      <c r="AB16" s="47">
        <f>1/(1-AB120)</f>
        <v>1.23323230989078</v>
      </c>
    </row>
    <row r="17" spans="1:35" x14ac:dyDescent="0.45">
      <c r="A17" s="31" t="s">
        <v>31</v>
      </c>
      <c r="B17" s="31">
        <v>16</v>
      </c>
      <c r="C17" s="32">
        <v>6.9269999999999996</v>
      </c>
      <c r="D17" s="32">
        <v>1.3240000000000001</v>
      </c>
      <c r="E17" s="32">
        <v>1.4830000000000001</v>
      </c>
      <c r="F17" s="32">
        <v>0.89400000000000002</v>
      </c>
      <c r="G17" s="32">
        <v>0.58299999999999996</v>
      </c>
      <c r="H17" s="32">
        <v>0.188</v>
      </c>
      <c r="I17" s="32">
        <v>0.24</v>
      </c>
      <c r="J17" s="32">
        <v>2.4550000000000001</v>
      </c>
      <c r="L17" s="32">
        <v>6.9269999999999996</v>
      </c>
      <c r="S17" s="32">
        <v>2.4550000000000001</v>
      </c>
      <c r="T17" s="32">
        <v>1.3240000000000001</v>
      </c>
      <c r="U17" s="32">
        <v>1.4830000000000001</v>
      </c>
      <c r="V17" s="32">
        <v>0.89400000000000002</v>
      </c>
      <c r="W17" s="32">
        <v>0.58299999999999996</v>
      </c>
      <c r="X17" s="32">
        <v>0.188</v>
      </c>
      <c r="Y17" s="32">
        <v>0.24</v>
      </c>
      <c r="AA17" s="15" t="s">
        <v>205</v>
      </c>
      <c r="AB17" s="47">
        <f>1/(1-AB144)</f>
        <v>1.4961387846183363</v>
      </c>
    </row>
    <row r="18" spans="1:35" ht="15.75" thickBot="1" x14ac:dyDescent="0.5">
      <c r="A18" s="31" t="s">
        <v>29</v>
      </c>
      <c r="B18" s="31">
        <v>17</v>
      </c>
      <c r="C18" s="32">
        <v>6.91</v>
      </c>
      <c r="D18" s="32">
        <v>1.5760000000000001</v>
      </c>
      <c r="E18" s="32">
        <v>1.52</v>
      </c>
      <c r="F18" s="32">
        <v>0.89600000000000002</v>
      </c>
      <c r="G18" s="32">
        <v>0.63200000000000001</v>
      </c>
      <c r="H18" s="32">
        <v>0.19600000000000001</v>
      </c>
      <c r="I18" s="32">
        <v>0.32100000000000001</v>
      </c>
      <c r="J18" s="32">
        <v>2.09</v>
      </c>
      <c r="L18" s="32">
        <v>6.91</v>
      </c>
      <c r="S18" s="32">
        <v>2.09</v>
      </c>
      <c r="T18" s="32">
        <v>1.5760000000000001</v>
      </c>
      <c r="U18" s="32">
        <v>1.52</v>
      </c>
      <c r="V18" s="32">
        <v>0.89600000000000002</v>
      </c>
      <c r="W18" s="32">
        <v>0.63200000000000001</v>
      </c>
      <c r="X18" s="32">
        <v>0.19600000000000001</v>
      </c>
      <c r="Y18" s="32">
        <v>0.32100000000000001</v>
      </c>
      <c r="AA18" s="16" t="s">
        <v>206</v>
      </c>
      <c r="AB18" s="48">
        <f>1/(1-AB168)</f>
        <v>1.0393432761055654</v>
      </c>
    </row>
    <row r="19" spans="1:35" x14ac:dyDescent="0.45">
      <c r="A19" s="31" t="s">
        <v>27</v>
      </c>
      <c r="B19" s="31">
        <v>18</v>
      </c>
      <c r="C19" s="32">
        <v>6.8860000000000001</v>
      </c>
      <c r="D19" s="32">
        <v>1.3979999999999999</v>
      </c>
      <c r="E19" s="32">
        <v>1.4710000000000001</v>
      </c>
      <c r="F19" s="32">
        <v>0.81899999999999995</v>
      </c>
      <c r="G19" s="32">
        <v>0.54700000000000004</v>
      </c>
      <c r="H19" s="32">
        <v>0.29099999999999998</v>
      </c>
      <c r="I19" s="32">
        <v>0.13300000000000001</v>
      </c>
      <c r="J19" s="32">
        <v>2.36</v>
      </c>
      <c r="L19" s="32">
        <v>6.8860000000000001</v>
      </c>
      <c r="S19" s="32">
        <v>2.36</v>
      </c>
      <c r="T19" s="32">
        <v>1.3979999999999999</v>
      </c>
      <c r="U19" s="32">
        <v>1.4710000000000001</v>
      </c>
      <c r="V19" s="32">
        <v>0.81899999999999995</v>
      </c>
      <c r="W19" s="32">
        <v>0.54700000000000004</v>
      </c>
      <c r="X19" s="32">
        <v>0.29099999999999998</v>
      </c>
      <c r="Y19" s="32">
        <v>0.13300000000000001</v>
      </c>
    </row>
    <row r="20" spans="1:35" x14ac:dyDescent="0.45">
      <c r="A20" s="31" t="s">
        <v>21</v>
      </c>
      <c r="B20" s="31">
        <v>19</v>
      </c>
      <c r="C20" s="32">
        <v>6.8140000000000001</v>
      </c>
      <c r="D20" s="32">
        <v>1.3009999999999999</v>
      </c>
      <c r="E20" s="32">
        <v>1.5589999999999999</v>
      </c>
      <c r="F20" s="32">
        <v>0.88300000000000001</v>
      </c>
      <c r="G20" s="32">
        <v>0.53300000000000003</v>
      </c>
      <c r="H20" s="32">
        <v>0.35399999999999998</v>
      </c>
      <c r="I20" s="32">
        <v>0.27200000000000002</v>
      </c>
      <c r="J20" s="32">
        <v>2.1840000000000002</v>
      </c>
      <c r="L20" s="32">
        <v>6.8140000000000001</v>
      </c>
      <c r="S20" s="32">
        <v>2.1840000000000002</v>
      </c>
      <c r="T20" s="32">
        <v>1.3009999999999999</v>
      </c>
      <c r="U20" s="32">
        <v>1.5589999999999999</v>
      </c>
      <c r="V20" s="32">
        <v>0.88300000000000001</v>
      </c>
      <c r="W20" s="32">
        <v>0.53300000000000003</v>
      </c>
      <c r="X20" s="32">
        <v>0.35399999999999998</v>
      </c>
      <c r="Y20" s="32">
        <v>0.27200000000000002</v>
      </c>
      <c r="AA20" t="s">
        <v>258</v>
      </c>
      <c r="AB20"/>
      <c r="AC20"/>
      <c r="AD20"/>
      <c r="AE20"/>
      <c r="AF20"/>
      <c r="AG20"/>
      <c r="AH20"/>
      <c r="AI20"/>
    </row>
    <row r="21" spans="1:35" ht="15.75" thickBot="1" x14ac:dyDescent="0.5">
      <c r="A21" s="31" t="s">
        <v>32</v>
      </c>
      <c r="B21" s="31">
        <v>20</v>
      </c>
      <c r="C21" s="32">
        <v>6.774</v>
      </c>
      <c r="D21" s="32">
        <v>2.0960000000000001</v>
      </c>
      <c r="E21" s="32">
        <v>0.77600000000000002</v>
      </c>
      <c r="F21" s="32">
        <v>0.67</v>
      </c>
      <c r="G21" s="32">
        <v>0.28399999999999997</v>
      </c>
      <c r="H21" s="32">
        <v>0.186</v>
      </c>
      <c r="I21" s="32">
        <v>0.21299999999999999</v>
      </c>
      <c r="J21" s="32">
        <v>2.5489999999999999</v>
      </c>
      <c r="L21" s="32">
        <v>6.774</v>
      </c>
      <c r="S21" s="32">
        <v>2.5489999999999999</v>
      </c>
      <c r="T21" s="32">
        <v>2.0960000000000001</v>
      </c>
      <c r="U21" s="32">
        <v>0.77600000000000002</v>
      </c>
      <c r="V21" s="32">
        <v>0.67</v>
      </c>
      <c r="W21" s="32">
        <v>0.28399999999999997</v>
      </c>
      <c r="X21" s="32">
        <v>0.186</v>
      </c>
      <c r="Y21" s="32">
        <v>0.21299999999999999</v>
      </c>
      <c r="AA21"/>
      <c r="AB21"/>
      <c r="AC21"/>
      <c r="AD21"/>
      <c r="AE21"/>
      <c r="AF21"/>
      <c r="AG21"/>
      <c r="AH21"/>
      <c r="AI21"/>
    </row>
    <row r="22" spans="1:35" x14ac:dyDescent="0.45">
      <c r="A22" s="31" t="s">
        <v>44</v>
      </c>
      <c r="B22" s="31">
        <v>21</v>
      </c>
      <c r="C22" s="32">
        <v>6.7110000000000003</v>
      </c>
      <c r="D22" s="32">
        <v>1.2330000000000001</v>
      </c>
      <c r="E22" s="32">
        <v>1.4890000000000001</v>
      </c>
      <c r="F22" s="32">
        <v>0.85399999999999998</v>
      </c>
      <c r="G22" s="32">
        <v>0.54300000000000004</v>
      </c>
      <c r="H22" s="32">
        <v>6.4000000000000001E-2</v>
      </c>
      <c r="I22" s="32">
        <v>3.4000000000000002E-2</v>
      </c>
      <c r="J22" s="32">
        <v>2.528</v>
      </c>
      <c r="L22" s="32">
        <v>6.7110000000000003</v>
      </c>
      <c r="S22" s="32">
        <v>2.528</v>
      </c>
      <c r="T22" s="32">
        <v>1.2330000000000001</v>
      </c>
      <c r="U22" s="32">
        <v>1.4890000000000001</v>
      </c>
      <c r="V22" s="32">
        <v>0.85399999999999998</v>
      </c>
      <c r="W22" s="32">
        <v>0.54300000000000004</v>
      </c>
      <c r="X22" s="32">
        <v>6.4000000000000001E-2</v>
      </c>
      <c r="Y22" s="32">
        <v>3.4000000000000002E-2</v>
      </c>
      <c r="AA22" s="45" t="s">
        <v>212</v>
      </c>
      <c r="AB22" s="45"/>
      <c r="AC22"/>
      <c r="AD22"/>
      <c r="AE22"/>
      <c r="AF22"/>
      <c r="AG22"/>
      <c r="AH22"/>
      <c r="AI22"/>
    </row>
    <row r="23" spans="1:35" x14ac:dyDescent="0.45">
      <c r="A23" s="31" t="s">
        <v>51</v>
      </c>
      <c r="B23" s="31">
        <v>22</v>
      </c>
      <c r="C23" s="32">
        <v>6.6269999999999998</v>
      </c>
      <c r="D23" s="32">
        <v>1.27</v>
      </c>
      <c r="E23" s="32">
        <v>1.5249999999999999</v>
      </c>
      <c r="F23" s="32">
        <v>0.88400000000000001</v>
      </c>
      <c r="G23" s="32">
        <v>0.64500000000000002</v>
      </c>
      <c r="H23" s="32">
        <v>0.376</v>
      </c>
      <c r="I23" s="32">
        <v>0.14199999999999999</v>
      </c>
      <c r="J23" s="32">
        <v>1.927</v>
      </c>
      <c r="L23" s="32">
        <v>6.6269999999999998</v>
      </c>
      <c r="S23" s="32">
        <v>1.927</v>
      </c>
      <c r="T23" s="32">
        <v>1.27</v>
      </c>
      <c r="U23" s="32">
        <v>1.5249999999999999</v>
      </c>
      <c r="V23" s="32">
        <v>0.88400000000000001</v>
      </c>
      <c r="W23" s="32">
        <v>0.64500000000000002</v>
      </c>
      <c r="X23" s="32">
        <v>0.376</v>
      </c>
      <c r="Y23" s="32">
        <v>0.14199999999999999</v>
      </c>
      <c r="AA23" s="20" t="s">
        <v>213</v>
      </c>
      <c r="AB23" s="20">
        <v>0.86163787062832842</v>
      </c>
      <c r="AC23"/>
      <c r="AD23"/>
      <c r="AE23"/>
      <c r="AF23"/>
      <c r="AG23"/>
      <c r="AH23"/>
      <c r="AI23"/>
    </row>
    <row r="24" spans="1:35" x14ac:dyDescent="0.45">
      <c r="A24" s="31" t="s">
        <v>42</v>
      </c>
      <c r="B24" s="31">
        <v>23</v>
      </c>
      <c r="C24" s="32">
        <v>6.4889999999999999</v>
      </c>
      <c r="D24" s="32">
        <v>1.2929999999999999</v>
      </c>
      <c r="E24" s="32">
        <v>1.466</v>
      </c>
      <c r="F24" s="32">
        <v>0.90800000000000003</v>
      </c>
      <c r="G24" s="32">
        <v>0.52</v>
      </c>
      <c r="H24" s="32">
        <v>9.8000000000000004E-2</v>
      </c>
      <c r="I24" s="32">
        <v>0.17599999999999999</v>
      </c>
      <c r="J24" s="32">
        <v>2.2040000000000002</v>
      </c>
      <c r="L24" s="32">
        <v>6.4889999999999999</v>
      </c>
      <c r="S24" s="32">
        <v>2.2040000000000002</v>
      </c>
      <c r="T24" s="32">
        <v>1.2929999999999999</v>
      </c>
      <c r="U24" s="32">
        <v>1.466</v>
      </c>
      <c r="V24" s="32">
        <v>0.90800000000000003</v>
      </c>
      <c r="W24" s="32">
        <v>0.52</v>
      </c>
      <c r="X24" s="32">
        <v>9.8000000000000004E-2</v>
      </c>
      <c r="Y24" s="32">
        <v>0.17599999999999999</v>
      </c>
      <c r="AA24" s="20" t="s">
        <v>214</v>
      </c>
      <c r="AB24" s="20">
        <v>0.74241982010092011</v>
      </c>
      <c r="AC24"/>
      <c r="AD24"/>
      <c r="AE24"/>
      <c r="AF24"/>
      <c r="AG24"/>
      <c r="AH24"/>
      <c r="AI24"/>
    </row>
    <row r="25" spans="1:35" x14ac:dyDescent="0.45">
      <c r="A25" s="31" t="s">
        <v>26</v>
      </c>
      <c r="B25" s="31">
        <v>24</v>
      </c>
      <c r="C25" s="32">
        <v>6.4880000000000004</v>
      </c>
      <c r="D25" s="32">
        <v>1.038</v>
      </c>
      <c r="E25" s="32">
        <v>1.252</v>
      </c>
      <c r="F25" s="32">
        <v>0.76100000000000001</v>
      </c>
      <c r="G25" s="32">
        <v>0.47899999999999998</v>
      </c>
      <c r="H25" s="32">
        <v>6.9000000000000006E-2</v>
      </c>
      <c r="I25" s="32">
        <v>9.5000000000000001E-2</v>
      </c>
      <c r="J25" s="32">
        <v>2.8889999999999998</v>
      </c>
      <c r="L25" s="32">
        <v>6.4880000000000004</v>
      </c>
      <c r="S25" s="32">
        <v>2.8889999999999998</v>
      </c>
      <c r="T25" s="32">
        <v>1.038</v>
      </c>
      <c r="U25" s="32">
        <v>1.252</v>
      </c>
      <c r="V25" s="32">
        <v>0.76100000000000001</v>
      </c>
      <c r="W25" s="32">
        <v>0.47899999999999998</v>
      </c>
      <c r="X25" s="32">
        <v>6.9000000000000006E-2</v>
      </c>
      <c r="Y25" s="32">
        <v>9.5000000000000001E-2</v>
      </c>
      <c r="AA25" s="20" t="s">
        <v>215</v>
      </c>
      <c r="AB25" s="20">
        <v>0.73204746386337327</v>
      </c>
      <c r="AC25"/>
      <c r="AD25"/>
      <c r="AE25"/>
      <c r="AF25"/>
      <c r="AG25"/>
      <c r="AH25"/>
      <c r="AI25"/>
    </row>
    <row r="26" spans="1:35" x14ac:dyDescent="0.45">
      <c r="A26" s="31" t="s">
        <v>40</v>
      </c>
      <c r="B26" s="31">
        <v>25</v>
      </c>
      <c r="C26" s="32">
        <v>6.476</v>
      </c>
      <c r="D26" s="32">
        <v>1.131</v>
      </c>
      <c r="E26" s="32">
        <v>1.331</v>
      </c>
      <c r="F26" s="32">
        <v>0.80800000000000005</v>
      </c>
      <c r="G26" s="32">
        <v>0.43099999999999999</v>
      </c>
      <c r="H26" s="32">
        <v>0.19700000000000001</v>
      </c>
      <c r="I26" s="32">
        <v>6.0999999999999999E-2</v>
      </c>
      <c r="J26" s="32">
        <v>2.5779999999999998</v>
      </c>
      <c r="L26" s="32">
        <v>6.476</v>
      </c>
      <c r="S26" s="32">
        <v>2.5779999999999998</v>
      </c>
      <c r="T26" s="32">
        <v>1.131</v>
      </c>
      <c r="U26" s="32">
        <v>1.331</v>
      </c>
      <c r="V26" s="32">
        <v>0.80800000000000005</v>
      </c>
      <c r="W26" s="32">
        <v>0.43099999999999999</v>
      </c>
      <c r="X26" s="32">
        <v>0.19700000000000001</v>
      </c>
      <c r="Y26" s="32">
        <v>6.0999999999999999E-2</v>
      </c>
      <c r="AA26" s="20" t="s">
        <v>4</v>
      </c>
      <c r="AB26" s="20">
        <v>0.20287447693109989</v>
      </c>
      <c r="AC26"/>
      <c r="AD26"/>
      <c r="AE26"/>
      <c r="AF26"/>
      <c r="AG26"/>
      <c r="AH26"/>
      <c r="AI26"/>
    </row>
    <row r="27" spans="1:35" ht="15.75" thickBot="1" x14ac:dyDescent="0.5">
      <c r="A27" s="31" t="s">
        <v>52</v>
      </c>
      <c r="B27" s="31">
        <v>26</v>
      </c>
      <c r="C27" s="32">
        <v>6.4409999999999998</v>
      </c>
      <c r="D27" s="32">
        <v>1.365</v>
      </c>
      <c r="E27" s="32">
        <v>1.4359999999999999</v>
      </c>
      <c r="F27" s="32">
        <v>0.85699999999999998</v>
      </c>
      <c r="G27" s="32">
        <v>0.41799999999999998</v>
      </c>
      <c r="H27" s="32">
        <v>0.151</v>
      </c>
      <c r="I27" s="32">
        <v>7.8E-2</v>
      </c>
      <c r="J27" s="32">
        <v>2.214</v>
      </c>
      <c r="L27" s="32">
        <v>6.4409999999999998</v>
      </c>
      <c r="S27" s="32">
        <v>2.214</v>
      </c>
      <c r="T27" s="32">
        <v>1.365</v>
      </c>
      <c r="U27" s="32">
        <v>1.4359999999999999</v>
      </c>
      <c r="V27" s="32">
        <v>0.85699999999999998</v>
      </c>
      <c r="W27" s="32">
        <v>0.41799999999999998</v>
      </c>
      <c r="X27" s="32">
        <v>0.151</v>
      </c>
      <c r="Y27" s="32">
        <v>7.8E-2</v>
      </c>
      <c r="AA27" s="21" t="s">
        <v>216</v>
      </c>
      <c r="AB27" s="21">
        <v>156</v>
      </c>
      <c r="AC27"/>
      <c r="AD27"/>
      <c r="AE27"/>
      <c r="AF27"/>
      <c r="AG27"/>
      <c r="AH27"/>
      <c r="AI27"/>
    </row>
    <row r="28" spans="1:35" x14ac:dyDescent="0.45">
      <c r="A28" s="31" t="s">
        <v>38</v>
      </c>
      <c r="B28" s="31">
        <v>27</v>
      </c>
      <c r="C28" s="32">
        <v>6.43</v>
      </c>
      <c r="D28" s="32">
        <v>1.1120000000000001</v>
      </c>
      <c r="E28" s="32">
        <v>1.4379999999999999</v>
      </c>
      <c r="F28" s="32">
        <v>0.75900000000000001</v>
      </c>
      <c r="G28" s="32">
        <v>0.59699999999999998</v>
      </c>
      <c r="H28" s="32">
        <v>0.125</v>
      </c>
      <c r="I28" s="32">
        <v>6.3E-2</v>
      </c>
      <c r="J28" s="32">
        <v>2.399</v>
      </c>
      <c r="L28" s="32">
        <v>6.43</v>
      </c>
      <c r="S28" s="32">
        <v>2.399</v>
      </c>
      <c r="T28" s="32">
        <v>1.1120000000000001</v>
      </c>
      <c r="U28" s="32">
        <v>1.4379999999999999</v>
      </c>
      <c r="V28" s="32">
        <v>0.75900000000000001</v>
      </c>
      <c r="W28" s="32">
        <v>0.59699999999999998</v>
      </c>
      <c r="X28" s="32">
        <v>0.125</v>
      </c>
      <c r="Y28" s="32">
        <v>6.3E-2</v>
      </c>
      <c r="AA28"/>
      <c r="AB28"/>
      <c r="AC28"/>
      <c r="AD28"/>
      <c r="AE28"/>
      <c r="AF28"/>
      <c r="AG28"/>
      <c r="AH28"/>
      <c r="AI28"/>
    </row>
    <row r="29" spans="1:35" ht="15.75" thickBot="1" x14ac:dyDescent="0.5">
      <c r="A29" s="31" t="s">
        <v>28</v>
      </c>
      <c r="B29" s="31">
        <v>28</v>
      </c>
      <c r="C29" s="32">
        <v>6.4189999999999996</v>
      </c>
      <c r="D29" s="32">
        <v>0.98599999999999999</v>
      </c>
      <c r="E29" s="32">
        <v>1.474</v>
      </c>
      <c r="F29" s="32">
        <v>0.67500000000000004</v>
      </c>
      <c r="G29" s="32">
        <v>0.49299999999999999</v>
      </c>
      <c r="H29" s="32">
        <v>0.11</v>
      </c>
      <c r="I29" s="32">
        <v>8.7999999999999995E-2</v>
      </c>
      <c r="J29" s="32">
        <v>2.681</v>
      </c>
      <c r="L29" s="32">
        <v>6.4189999999999996</v>
      </c>
      <c r="S29" s="32">
        <v>2.681</v>
      </c>
      <c r="T29" s="32">
        <v>0.98599999999999999</v>
      </c>
      <c r="U29" s="32">
        <v>1.474</v>
      </c>
      <c r="V29" s="32">
        <v>0.67500000000000004</v>
      </c>
      <c r="W29" s="32">
        <v>0.49299999999999999</v>
      </c>
      <c r="X29" s="32">
        <v>0.11</v>
      </c>
      <c r="Y29" s="32">
        <v>8.7999999999999995E-2</v>
      </c>
      <c r="AA29" t="s">
        <v>217</v>
      </c>
      <c r="AB29"/>
      <c r="AC29"/>
      <c r="AD29"/>
      <c r="AE29"/>
      <c r="AF29"/>
      <c r="AG29"/>
      <c r="AH29"/>
      <c r="AI29"/>
    </row>
    <row r="30" spans="1:35" x14ac:dyDescent="0.45">
      <c r="A30" s="31" t="s">
        <v>43</v>
      </c>
      <c r="B30" s="31">
        <v>29</v>
      </c>
      <c r="C30" s="32">
        <v>6.3879999999999999</v>
      </c>
      <c r="D30" s="32">
        <v>1.073</v>
      </c>
      <c r="E30" s="32">
        <v>1.468</v>
      </c>
      <c r="F30" s="32">
        <v>0.74399999999999999</v>
      </c>
      <c r="G30" s="32">
        <v>0.56999999999999995</v>
      </c>
      <c r="H30" s="32">
        <v>6.2E-2</v>
      </c>
      <c r="I30" s="32">
        <v>5.3999999999999999E-2</v>
      </c>
      <c r="J30" s="32">
        <v>2.4710000000000001</v>
      </c>
      <c r="L30" s="32">
        <v>6.3879999999999999</v>
      </c>
      <c r="S30" s="32">
        <v>2.4710000000000001</v>
      </c>
      <c r="T30" s="32">
        <v>1.073</v>
      </c>
      <c r="U30" s="32">
        <v>1.468</v>
      </c>
      <c r="V30" s="32">
        <v>0.74399999999999999</v>
      </c>
      <c r="W30" s="32">
        <v>0.56999999999999995</v>
      </c>
      <c r="X30" s="32">
        <v>6.2E-2</v>
      </c>
      <c r="Y30" s="32">
        <v>5.3999999999999999E-2</v>
      </c>
      <c r="AA30" s="22"/>
      <c r="AB30" s="22" t="s">
        <v>222</v>
      </c>
      <c r="AC30" s="22" t="s">
        <v>223</v>
      </c>
      <c r="AD30" s="22" t="s">
        <v>224</v>
      </c>
      <c r="AE30" s="22" t="s">
        <v>225</v>
      </c>
      <c r="AF30" s="22" t="s">
        <v>226</v>
      </c>
      <c r="AG30"/>
      <c r="AH30"/>
      <c r="AI30"/>
    </row>
    <row r="31" spans="1:35" x14ac:dyDescent="0.45">
      <c r="A31" s="31" t="s">
        <v>58</v>
      </c>
      <c r="B31" s="31">
        <v>30</v>
      </c>
      <c r="C31" s="32">
        <v>6.3819999999999997</v>
      </c>
      <c r="D31" s="32">
        <v>0.78100000000000003</v>
      </c>
      <c r="E31" s="32">
        <v>1.268</v>
      </c>
      <c r="F31" s="32">
        <v>0.60799999999999998</v>
      </c>
      <c r="G31" s="32">
        <v>0.60399999999999998</v>
      </c>
      <c r="H31" s="32">
        <v>0.17899999999999999</v>
      </c>
      <c r="I31" s="32">
        <v>7.0999999999999994E-2</v>
      </c>
      <c r="J31" s="32">
        <v>2.9420000000000002</v>
      </c>
      <c r="L31" s="32">
        <v>6.3819999999999997</v>
      </c>
      <c r="S31" s="32">
        <v>2.9420000000000002</v>
      </c>
      <c r="T31" s="32">
        <v>0.78100000000000003</v>
      </c>
      <c r="U31" s="32">
        <v>1.268</v>
      </c>
      <c r="V31" s="32">
        <v>0.60799999999999998</v>
      </c>
      <c r="W31" s="32">
        <v>0.60399999999999998</v>
      </c>
      <c r="X31" s="32">
        <v>0.17899999999999999</v>
      </c>
      <c r="Y31" s="32">
        <v>7.0999999999999994E-2</v>
      </c>
      <c r="AA31" s="20" t="s">
        <v>218</v>
      </c>
      <c r="AB31" s="20">
        <v>6</v>
      </c>
      <c r="AC31" s="20">
        <v>17.675764634623548</v>
      </c>
      <c r="AD31" s="20">
        <v>2.9459607724372581</v>
      </c>
      <c r="AE31" s="20">
        <v>71.57677610545602</v>
      </c>
      <c r="AF31" s="20">
        <v>2.0837499448059779E-41</v>
      </c>
      <c r="AG31"/>
      <c r="AH31"/>
      <c r="AI31"/>
    </row>
    <row r="32" spans="1:35" x14ac:dyDescent="0.45">
      <c r="A32" s="31" t="s">
        <v>46</v>
      </c>
      <c r="B32" s="31">
        <v>31</v>
      </c>
      <c r="C32" s="32">
        <v>6.3789999999999996</v>
      </c>
      <c r="D32" s="32">
        <v>1.093</v>
      </c>
      <c r="E32" s="32">
        <v>1.4590000000000001</v>
      </c>
      <c r="F32" s="32">
        <v>0.77100000000000002</v>
      </c>
      <c r="G32" s="32">
        <v>0.625</v>
      </c>
      <c r="H32" s="32">
        <v>0.13</v>
      </c>
      <c r="I32" s="32">
        <v>0.155</v>
      </c>
      <c r="J32" s="32">
        <v>2.3010000000000002</v>
      </c>
      <c r="L32" s="32">
        <v>6.3789999999999996</v>
      </c>
      <c r="S32" s="32">
        <v>2.3010000000000002</v>
      </c>
      <c r="T32" s="32">
        <v>1.093</v>
      </c>
      <c r="U32" s="32">
        <v>1.4590000000000001</v>
      </c>
      <c r="V32" s="32">
        <v>0.77100000000000002</v>
      </c>
      <c r="W32" s="32">
        <v>0.625</v>
      </c>
      <c r="X32" s="32">
        <v>0.13</v>
      </c>
      <c r="Y32" s="32">
        <v>0.155</v>
      </c>
      <c r="AA32" s="20" t="s">
        <v>219</v>
      </c>
      <c r="AB32" s="20">
        <v>149</v>
      </c>
      <c r="AC32" s="20">
        <v>6.13254995512004</v>
      </c>
      <c r="AD32" s="20">
        <v>4.1158053390067381E-2</v>
      </c>
      <c r="AE32" s="20"/>
      <c r="AF32" s="20"/>
      <c r="AG32"/>
      <c r="AH32"/>
      <c r="AI32"/>
    </row>
    <row r="33" spans="1:35" ht="15.75" thickBot="1" x14ac:dyDescent="0.5">
      <c r="A33" s="31" t="s">
        <v>41</v>
      </c>
      <c r="B33" s="31">
        <v>32</v>
      </c>
      <c r="C33" s="32">
        <v>6.3739999999999997</v>
      </c>
      <c r="D33" s="32">
        <v>1.649</v>
      </c>
      <c r="E33" s="32">
        <v>1.3029999999999999</v>
      </c>
      <c r="F33" s="32">
        <v>0.748</v>
      </c>
      <c r="G33" s="32">
        <v>0.65400000000000003</v>
      </c>
      <c r="H33" s="32">
        <v>0.25600000000000001</v>
      </c>
      <c r="I33" s="32">
        <v>0.17100000000000001</v>
      </c>
      <c r="J33" s="32">
        <v>1.764</v>
      </c>
      <c r="L33" s="32">
        <v>6.3739999999999997</v>
      </c>
      <c r="S33" s="32">
        <v>1.764</v>
      </c>
      <c r="T33" s="32">
        <v>1.649</v>
      </c>
      <c r="U33" s="32">
        <v>1.3029999999999999</v>
      </c>
      <c r="V33" s="32">
        <v>0.748</v>
      </c>
      <c r="W33" s="32">
        <v>0.65400000000000003</v>
      </c>
      <c r="X33" s="32">
        <v>0.25600000000000001</v>
      </c>
      <c r="Y33" s="32">
        <v>0.17100000000000001</v>
      </c>
      <c r="AA33" s="21" t="s">
        <v>220</v>
      </c>
      <c r="AB33" s="21">
        <v>155</v>
      </c>
      <c r="AC33" s="21">
        <v>23.808314589743588</v>
      </c>
      <c r="AD33" s="21"/>
      <c r="AE33" s="21"/>
      <c r="AF33" s="21"/>
      <c r="AG33"/>
      <c r="AH33"/>
      <c r="AI33"/>
    </row>
    <row r="34" spans="1:35" ht="15.75" thickBot="1" x14ac:dyDescent="0.5">
      <c r="A34" s="31" t="s">
        <v>49</v>
      </c>
      <c r="B34" s="31">
        <v>33</v>
      </c>
      <c r="C34" s="32">
        <v>6.3710000000000004</v>
      </c>
      <c r="D34" s="32">
        <v>1.379</v>
      </c>
      <c r="E34" s="32">
        <v>1.331</v>
      </c>
      <c r="F34" s="32">
        <v>0.63300000000000001</v>
      </c>
      <c r="G34" s="32">
        <v>0.50900000000000001</v>
      </c>
      <c r="H34" s="32">
        <v>9.8000000000000004E-2</v>
      </c>
      <c r="I34" s="32">
        <v>0.127</v>
      </c>
      <c r="J34" s="32">
        <v>2.4209999999999998</v>
      </c>
      <c r="L34" s="32">
        <v>6.3710000000000004</v>
      </c>
      <c r="S34" s="32">
        <v>2.4209999999999998</v>
      </c>
      <c r="T34" s="32">
        <v>1.379</v>
      </c>
      <c r="U34" s="32">
        <v>1.331</v>
      </c>
      <c r="V34" s="32">
        <v>0.63300000000000001</v>
      </c>
      <c r="W34" s="32">
        <v>0.50900000000000001</v>
      </c>
      <c r="X34" s="32">
        <v>9.8000000000000004E-2</v>
      </c>
      <c r="Y34" s="32">
        <v>0.127</v>
      </c>
      <c r="AA34"/>
      <c r="AB34"/>
      <c r="AC34"/>
      <c r="AD34"/>
      <c r="AE34"/>
      <c r="AF34"/>
      <c r="AG34"/>
      <c r="AH34"/>
      <c r="AI34"/>
    </row>
    <row r="35" spans="1:35" x14ac:dyDescent="0.45">
      <c r="A35" s="31" t="s">
        <v>36</v>
      </c>
      <c r="B35" s="31">
        <v>34</v>
      </c>
      <c r="C35" s="32">
        <v>6.343</v>
      </c>
      <c r="D35" s="32">
        <v>1.5289999999999999</v>
      </c>
      <c r="E35" s="32">
        <v>1.4510000000000001</v>
      </c>
      <c r="F35" s="32">
        <v>1.008</v>
      </c>
      <c r="G35" s="32">
        <v>0.63100000000000001</v>
      </c>
      <c r="H35" s="32">
        <v>0.26100000000000001</v>
      </c>
      <c r="I35" s="32">
        <v>0.45700000000000002</v>
      </c>
      <c r="J35" s="32">
        <v>1.4630000000000001</v>
      </c>
      <c r="L35" s="32">
        <v>6.343</v>
      </c>
      <c r="S35" s="32">
        <v>1.4630000000000001</v>
      </c>
      <c r="T35" s="32">
        <v>1.5289999999999999</v>
      </c>
      <c r="U35" s="32">
        <v>1.4510000000000001</v>
      </c>
      <c r="V35" s="32">
        <v>1.008</v>
      </c>
      <c r="W35" s="32">
        <v>0.63100000000000001</v>
      </c>
      <c r="X35" s="32">
        <v>0.26100000000000001</v>
      </c>
      <c r="Y35" s="32">
        <v>0.45700000000000002</v>
      </c>
      <c r="AA35" s="22"/>
      <c r="AB35" s="22" t="s">
        <v>227</v>
      </c>
      <c r="AC35" s="22" t="s">
        <v>4</v>
      </c>
      <c r="AD35" s="22" t="s">
        <v>228</v>
      </c>
      <c r="AE35" s="22" t="s">
        <v>229</v>
      </c>
      <c r="AF35" s="22" t="s">
        <v>246</v>
      </c>
      <c r="AG35" s="22" t="s">
        <v>247</v>
      </c>
      <c r="AH35" s="22" t="s">
        <v>248</v>
      </c>
      <c r="AI35" s="22" t="s">
        <v>249</v>
      </c>
    </row>
    <row r="36" spans="1:35" x14ac:dyDescent="0.45">
      <c r="A36" s="31" t="s">
        <v>76</v>
      </c>
      <c r="B36" s="31">
        <v>35</v>
      </c>
      <c r="C36" s="32">
        <v>6.3220000000000001</v>
      </c>
      <c r="D36" s="32">
        <v>1.161</v>
      </c>
      <c r="E36" s="32">
        <v>1.258</v>
      </c>
      <c r="F36" s="32">
        <v>0.66900000000000004</v>
      </c>
      <c r="G36" s="32">
        <v>0.35599999999999998</v>
      </c>
      <c r="H36" s="32">
        <v>0.311</v>
      </c>
      <c r="I36" s="32">
        <v>5.8999999999999997E-2</v>
      </c>
      <c r="J36" s="32">
        <v>2.5670000000000002</v>
      </c>
      <c r="L36" s="32">
        <v>6.3220000000000001</v>
      </c>
      <c r="S36" s="32">
        <v>2.5670000000000002</v>
      </c>
      <c r="T36" s="32">
        <v>1.161</v>
      </c>
      <c r="U36" s="32">
        <v>1.258</v>
      </c>
      <c r="V36" s="32">
        <v>0.66900000000000004</v>
      </c>
      <c r="W36" s="32">
        <v>0.35599999999999998</v>
      </c>
      <c r="X36" s="32">
        <v>0.311</v>
      </c>
      <c r="Y36" s="32">
        <v>5.8999999999999997E-2</v>
      </c>
      <c r="AA36" s="20" t="s">
        <v>221</v>
      </c>
      <c r="AB36" s="20">
        <v>-6.6054280211626959E-2</v>
      </c>
      <c r="AC36" s="20">
        <v>9.5747610310559894E-2</v>
      </c>
      <c r="AD36" s="20">
        <v>-0.6898791520475358</v>
      </c>
      <c r="AE36" s="20">
        <v>0.49134327980090498</v>
      </c>
      <c r="AF36" s="20">
        <v>-0.25525281991754323</v>
      </c>
      <c r="AG36" s="20">
        <v>0.12314425949428934</v>
      </c>
      <c r="AH36" s="20">
        <v>-0.25525281991754323</v>
      </c>
      <c r="AI36" s="20">
        <v>0.12314425949428934</v>
      </c>
    </row>
    <row r="37" spans="1:35" x14ac:dyDescent="0.45">
      <c r="A37" s="31" t="s">
        <v>50</v>
      </c>
      <c r="B37" s="31">
        <v>36</v>
      </c>
      <c r="C37" s="32">
        <v>6.31</v>
      </c>
      <c r="D37" s="32">
        <v>1.2509999999999999</v>
      </c>
      <c r="E37" s="32">
        <v>1.538</v>
      </c>
      <c r="F37" s="32">
        <v>0.96499999999999997</v>
      </c>
      <c r="G37" s="32">
        <v>0.44900000000000001</v>
      </c>
      <c r="H37" s="32">
        <v>0.14199999999999999</v>
      </c>
      <c r="I37" s="32">
        <v>7.3999999999999996E-2</v>
      </c>
      <c r="J37" s="32">
        <v>1.9650000000000001</v>
      </c>
      <c r="L37" s="32">
        <v>6.31</v>
      </c>
      <c r="S37" s="32">
        <v>1.9650000000000001</v>
      </c>
      <c r="T37" s="32">
        <v>1.2509999999999999</v>
      </c>
      <c r="U37" s="32">
        <v>1.538</v>
      </c>
      <c r="V37" s="32">
        <v>0.96499999999999997</v>
      </c>
      <c r="W37" s="32">
        <v>0.44900000000000001</v>
      </c>
      <c r="X37" s="32">
        <v>0.14199999999999999</v>
      </c>
      <c r="Y37" s="32">
        <v>7.3999999999999996E-2</v>
      </c>
      <c r="AA37" s="20" t="s">
        <v>193</v>
      </c>
      <c r="AB37" s="20">
        <v>0.26530893849155157</v>
      </c>
      <c r="AC37" s="20">
        <v>7.5322074331646019E-2</v>
      </c>
      <c r="AD37" s="20">
        <v>3.5223265005074875</v>
      </c>
      <c r="AE37" s="20">
        <v>5.6813598275933126E-4</v>
      </c>
      <c r="AF37" s="20">
        <v>0.1164715270413339</v>
      </c>
      <c r="AG37" s="20">
        <v>0.41414634994176924</v>
      </c>
      <c r="AH37" s="20">
        <v>0.1164715270413339</v>
      </c>
      <c r="AI37" s="20">
        <v>0.41414634994176924</v>
      </c>
    </row>
    <row r="38" spans="1:35" x14ac:dyDescent="0.45">
      <c r="A38" s="31" t="s">
        <v>47</v>
      </c>
      <c r="B38" s="31">
        <v>37</v>
      </c>
      <c r="C38" s="32">
        <v>6.26</v>
      </c>
      <c r="D38" s="32">
        <v>0.96</v>
      </c>
      <c r="E38" s="32">
        <v>1.4390000000000001</v>
      </c>
      <c r="F38" s="32">
        <v>0.63500000000000001</v>
      </c>
      <c r="G38" s="32">
        <v>0.53100000000000003</v>
      </c>
      <c r="H38" s="32">
        <v>9.9000000000000005E-2</v>
      </c>
      <c r="I38" s="32">
        <v>3.9E-2</v>
      </c>
      <c r="J38" s="32">
        <v>2.5960000000000001</v>
      </c>
      <c r="L38" s="32">
        <v>6.26</v>
      </c>
      <c r="S38" s="32">
        <v>2.5960000000000001</v>
      </c>
      <c r="T38" s="32">
        <v>0.96</v>
      </c>
      <c r="U38" s="32">
        <v>1.4390000000000001</v>
      </c>
      <c r="V38" s="32">
        <v>0.63500000000000001</v>
      </c>
      <c r="W38" s="32">
        <v>0.53100000000000003</v>
      </c>
      <c r="X38" s="32">
        <v>9.9000000000000005E-2</v>
      </c>
      <c r="Y38" s="32">
        <v>3.9E-2</v>
      </c>
      <c r="AA38" s="20" t="s">
        <v>244</v>
      </c>
      <c r="AB38" s="20">
        <v>1.0847853904568978</v>
      </c>
      <c r="AC38" s="20">
        <v>9.1625717902027323E-2</v>
      </c>
      <c r="AD38" s="20">
        <v>11.839311225008101</v>
      </c>
      <c r="AE38" s="20">
        <v>3.2764401243093092E-23</v>
      </c>
      <c r="AF38" s="20">
        <v>0.90373176446725889</v>
      </c>
      <c r="AG38" s="20">
        <v>1.2658390164465367</v>
      </c>
      <c r="AH38" s="20">
        <v>0.90373176446725889</v>
      </c>
      <c r="AI38" s="20">
        <v>1.2658390164465367</v>
      </c>
    </row>
    <row r="39" spans="1:35" x14ac:dyDescent="0.45">
      <c r="A39" s="31" t="s">
        <v>197</v>
      </c>
      <c r="B39" s="31">
        <v>38</v>
      </c>
      <c r="C39" s="32">
        <v>6.1920000000000002</v>
      </c>
      <c r="D39" s="32">
        <v>1.2230000000000001</v>
      </c>
      <c r="E39" s="32">
        <v>1.492</v>
      </c>
      <c r="F39" s="32">
        <v>0.56399999999999995</v>
      </c>
      <c r="G39" s="32">
        <v>0.57499999999999996</v>
      </c>
      <c r="H39" s="32">
        <v>0.17100000000000001</v>
      </c>
      <c r="I39" s="32">
        <v>1.9E-2</v>
      </c>
      <c r="J39" s="32">
        <v>2.1669999999999998</v>
      </c>
      <c r="L39" s="32">
        <v>6.1920000000000002</v>
      </c>
      <c r="S39" s="32">
        <v>2.1669999999999998</v>
      </c>
      <c r="T39" s="32">
        <v>1.2230000000000001</v>
      </c>
      <c r="U39" s="32">
        <v>1.492</v>
      </c>
      <c r="V39" s="32">
        <v>0.56399999999999995</v>
      </c>
      <c r="W39" s="32">
        <v>0.57499999999999996</v>
      </c>
      <c r="X39" s="32">
        <v>0.17100000000000001</v>
      </c>
      <c r="Y39" s="32">
        <v>1.9E-2</v>
      </c>
      <c r="AA39" s="20" t="s">
        <v>5</v>
      </c>
      <c r="AB39" s="20">
        <v>-6.0366361594864512E-2</v>
      </c>
      <c r="AC39" s="20">
        <v>0.12385608870215455</v>
      </c>
      <c r="AD39" s="20">
        <v>-0.48739115070904387</v>
      </c>
      <c r="AE39" s="20">
        <v>0.62669747574373402</v>
      </c>
      <c r="AF39" s="20">
        <v>-0.30510762500736383</v>
      </c>
      <c r="AG39" s="20">
        <v>0.18437490181763483</v>
      </c>
      <c r="AH39" s="20">
        <v>-0.30510762500736383</v>
      </c>
      <c r="AI39" s="20">
        <v>0.18437490181763483</v>
      </c>
    </row>
    <row r="40" spans="1:35" x14ac:dyDescent="0.45">
      <c r="A40" s="31" t="s">
        <v>60</v>
      </c>
      <c r="B40" s="31">
        <v>39</v>
      </c>
      <c r="C40" s="32">
        <v>6.173</v>
      </c>
      <c r="D40" s="32">
        <v>1.21</v>
      </c>
      <c r="E40" s="32">
        <v>1.5369999999999999</v>
      </c>
      <c r="F40" s="32">
        <v>0.77600000000000002</v>
      </c>
      <c r="G40" s="32">
        <v>0.35399999999999998</v>
      </c>
      <c r="H40" s="32">
        <v>0.11799999999999999</v>
      </c>
      <c r="I40" s="32">
        <v>1.4E-2</v>
      </c>
      <c r="J40" s="32">
        <v>2.1779999999999999</v>
      </c>
      <c r="L40" s="32">
        <v>6.173</v>
      </c>
      <c r="S40" s="32">
        <v>2.1779999999999999</v>
      </c>
      <c r="T40" s="32">
        <v>1.21</v>
      </c>
      <c r="U40" s="32">
        <v>1.5369999999999999</v>
      </c>
      <c r="V40" s="32">
        <v>0.77600000000000002</v>
      </c>
      <c r="W40" s="32">
        <v>0.35399999999999998</v>
      </c>
      <c r="X40" s="32">
        <v>0.11799999999999999</v>
      </c>
      <c r="Y40" s="32">
        <v>1.4E-2</v>
      </c>
      <c r="AA40" s="20" t="s">
        <v>6</v>
      </c>
      <c r="AB40" s="20">
        <v>-0.23260398061415982</v>
      </c>
      <c r="AC40" s="20">
        <v>0.18278056685313759</v>
      </c>
      <c r="AD40" s="20">
        <v>-1.2725859461911773</v>
      </c>
      <c r="AE40" s="20">
        <v>0.20514723952264513</v>
      </c>
      <c r="AF40" s="20">
        <v>-0.59378078934146084</v>
      </c>
      <c r="AG40" s="20">
        <v>0.12857282811314114</v>
      </c>
      <c r="AH40" s="20">
        <v>-0.59378078934146084</v>
      </c>
      <c r="AI40" s="20">
        <v>0.12857282811314114</v>
      </c>
    </row>
    <row r="41" spans="1:35" x14ac:dyDescent="0.45">
      <c r="A41" s="31" t="s">
        <v>57</v>
      </c>
      <c r="B41" s="31">
        <v>40</v>
      </c>
      <c r="C41" s="32">
        <v>6.1669999999999998</v>
      </c>
      <c r="D41" s="32">
        <v>0.80600000000000005</v>
      </c>
      <c r="E41" s="32">
        <v>1.2310000000000001</v>
      </c>
      <c r="F41" s="32">
        <v>0.63900000000000001</v>
      </c>
      <c r="G41" s="32">
        <v>0.46100000000000002</v>
      </c>
      <c r="H41" s="32">
        <v>6.5000000000000002E-2</v>
      </c>
      <c r="I41" s="32">
        <v>8.2000000000000003E-2</v>
      </c>
      <c r="J41" s="32">
        <v>2.9649999999999999</v>
      </c>
      <c r="L41" s="32">
        <v>6.1669999999999998</v>
      </c>
      <c r="S41" s="32">
        <v>2.9649999999999999</v>
      </c>
      <c r="T41" s="32">
        <v>0.80600000000000005</v>
      </c>
      <c r="U41" s="32">
        <v>1.2310000000000001</v>
      </c>
      <c r="V41" s="32">
        <v>0.63900000000000001</v>
      </c>
      <c r="W41" s="32">
        <v>0.46100000000000002</v>
      </c>
      <c r="X41" s="32">
        <v>6.5000000000000002E-2</v>
      </c>
      <c r="Y41" s="32">
        <v>8.2000000000000003E-2</v>
      </c>
      <c r="AA41" s="20" t="s">
        <v>209</v>
      </c>
      <c r="AB41" s="20">
        <v>0.4126756873315145</v>
      </c>
      <c r="AC41" s="20">
        <v>0.20372004109024233</v>
      </c>
      <c r="AD41" s="20">
        <v>2.0257000004663781</v>
      </c>
      <c r="AE41" s="20">
        <v>4.4580412733402915E-2</v>
      </c>
      <c r="AF41" s="20">
        <v>1.012220157781113E-2</v>
      </c>
      <c r="AG41" s="20">
        <v>0.81522917308521792</v>
      </c>
      <c r="AH41" s="20">
        <v>1.012220157781113E-2</v>
      </c>
      <c r="AI41" s="20">
        <v>0.81522917308521792</v>
      </c>
    </row>
    <row r="42" spans="1:35" ht="15.75" thickBot="1" x14ac:dyDescent="0.5">
      <c r="A42" s="31" t="s">
        <v>72</v>
      </c>
      <c r="B42" s="31">
        <v>41</v>
      </c>
      <c r="C42" s="32">
        <v>6.141</v>
      </c>
      <c r="D42" s="32">
        <v>0.66800000000000004</v>
      </c>
      <c r="E42" s="32">
        <v>1.319</v>
      </c>
      <c r="F42" s="32">
        <v>0.7</v>
      </c>
      <c r="G42" s="32">
        <v>0.52700000000000002</v>
      </c>
      <c r="H42" s="32">
        <v>0.20799999999999999</v>
      </c>
      <c r="I42" s="32">
        <v>0.128</v>
      </c>
      <c r="J42" s="32">
        <v>2.7189999999999999</v>
      </c>
      <c r="L42" s="32">
        <v>6.141</v>
      </c>
      <c r="S42" s="32">
        <v>2.7189999999999999</v>
      </c>
      <c r="T42" s="32">
        <v>0.66800000000000004</v>
      </c>
      <c r="U42" s="32">
        <v>1.319</v>
      </c>
      <c r="V42" s="32">
        <v>0.7</v>
      </c>
      <c r="W42" s="32">
        <v>0.52700000000000002</v>
      </c>
      <c r="X42" s="32">
        <v>0.20799999999999999</v>
      </c>
      <c r="Y42" s="32">
        <v>0.128</v>
      </c>
      <c r="AA42" s="21" t="s">
        <v>245</v>
      </c>
      <c r="AB42" s="21">
        <v>5.2433811481145632E-3</v>
      </c>
      <c r="AC42" s="21">
        <v>3.1829252575195199E-2</v>
      </c>
      <c r="AD42" s="21">
        <v>0.16473466147932025</v>
      </c>
      <c r="AE42" s="21">
        <v>0.86937610873294557</v>
      </c>
      <c r="AF42" s="21">
        <v>-5.7651641376468936E-2</v>
      </c>
      <c r="AG42" s="21">
        <v>6.8138403672698064E-2</v>
      </c>
      <c r="AH42" s="21">
        <v>-5.7651641376468936E-2</v>
      </c>
      <c r="AI42" s="21">
        <v>6.8138403672698064E-2</v>
      </c>
    </row>
    <row r="43" spans="1:35" x14ac:dyDescent="0.45">
      <c r="A43" s="31" t="s">
        <v>75</v>
      </c>
      <c r="B43" s="31">
        <v>42</v>
      </c>
      <c r="C43" s="32">
        <v>6.1230000000000002</v>
      </c>
      <c r="D43" s="32">
        <v>1.1759999999999999</v>
      </c>
      <c r="E43" s="32">
        <v>1.448</v>
      </c>
      <c r="F43" s="32">
        <v>0.78100000000000003</v>
      </c>
      <c r="G43" s="32">
        <v>0.54600000000000004</v>
      </c>
      <c r="H43" s="32">
        <v>0.108</v>
      </c>
      <c r="I43" s="32">
        <v>6.4000000000000001E-2</v>
      </c>
      <c r="J43" s="32">
        <v>2.0640000000000001</v>
      </c>
      <c r="L43" s="32">
        <v>6.1230000000000002</v>
      </c>
      <c r="S43" s="32">
        <v>2.0640000000000001</v>
      </c>
      <c r="T43" s="32">
        <v>1.1759999999999999</v>
      </c>
      <c r="U43" s="32">
        <v>1.448</v>
      </c>
      <c r="V43" s="32">
        <v>0.78100000000000003</v>
      </c>
      <c r="W43" s="32">
        <v>0.54600000000000004</v>
      </c>
      <c r="X43" s="32">
        <v>0.108</v>
      </c>
      <c r="Y43" s="32">
        <v>6.4000000000000001E-2</v>
      </c>
      <c r="AA43"/>
      <c r="AB43"/>
      <c r="AC43"/>
      <c r="AD43"/>
      <c r="AE43"/>
      <c r="AF43"/>
      <c r="AG43"/>
      <c r="AH43"/>
      <c r="AI43"/>
    </row>
    <row r="44" spans="1:35" x14ac:dyDescent="0.45">
      <c r="A44" s="31" t="s">
        <v>64</v>
      </c>
      <c r="B44" s="31">
        <v>43</v>
      </c>
      <c r="C44" s="32">
        <v>6.1050000000000004</v>
      </c>
      <c r="D44" s="32">
        <v>1.3380000000000001</v>
      </c>
      <c r="E44" s="32">
        <v>1.3660000000000001</v>
      </c>
      <c r="F44" s="32">
        <v>0.69799999999999995</v>
      </c>
      <c r="G44" s="32">
        <v>0.59399999999999997</v>
      </c>
      <c r="H44" s="32">
        <v>0.24299999999999999</v>
      </c>
      <c r="I44" s="32">
        <v>0.123</v>
      </c>
      <c r="J44" s="32">
        <v>1.8660000000000001</v>
      </c>
      <c r="L44" s="32">
        <v>6.1050000000000004</v>
      </c>
      <c r="S44" s="32">
        <v>1.8660000000000001</v>
      </c>
      <c r="T44" s="32">
        <v>1.3380000000000001</v>
      </c>
      <c r="U44" s="32">
        <v>1.3660000000000001</v>
      </c>
      <c r="V44" s="32">
        <v>0.69799999999999995</v>
      </c>
      <c r="W44" s="32">
        <v>0.59399999999999997</v>
      </c>
      <c r="X44" s="32">
        <v>0.24299999999999999</v>
      </c>
      <c r="Y44" s="32">
        <v>0.123</v>
      </c>
      <c r="AA44" t="s">
        <v>259</v>
      </c>
      <c r="AB44"/>
      <c r="AC44"/>
      <c r="AD44"/>
      <c r="AE44"/>
      <c r="AF44"/>
      <c r="AG44"/>
      <c r="AH44"/>
      <c r="AI44"/>
    </row>
    <row r="45" spans="1:35" ht="15.75" thickBot="1" x14ac:dyDescent="0.5">
      <c r="A45" s="31" t="s">
        <v>59</v>
      </c>
      <c r="B45" s="31">
        <v>44</v>
      </c>
      <c r="C45" s="32">
        <v>6.0960000000000001</v>
      </c>
      <c r="D45" s="32">
        <v>0.71899999999999997</v>
      </c>
      <c r="E45" s="32">
        <v>1.5840000000000001</v>
      </c>
      <c r="F45" s="32">
        <v>0.60499999999999998</v>
      </c>
      <c r="G45" s="32">
        <v>0.72399999999999998</v>
      </c>
      <c r="H45" s="32">
        <v>0.32800000000000001</v>
      </c>
      <c r="I45" s="32">
        <v>0.25900000000000001</v>
      </c>
      <c r="J45" s="32">
        <v>2.1360000000000001</v>
      </c>
      <c r="L45" s="32">
        <v>6.0960000000000001</v>
      </c>
      <c r="S45" s="32">
        <v>2.1360000000000001</v>
      </c>
      <c r="T45" s="32">
        <v>0.71899999999999997</v>
      </c>
      <c r="U45" s="32">
        <v>1.5840000000000001</v>
      </c>
      <c r="V45" s="32">
        <v>0.60499999999999998</v>
      </c>
      <c r="W45" s="32">
        <v>0.72399999999999998</v>
      </c>
      <c r="X45" s="32">
        <v>0.32800000000000001</v>
      </c>
      <c r="Y45" s="32">
        <v>0.25900000000000001</v>
      </c>
      <c r="AA45"/>
      <c r="AB45"/>
      <c r="AC45"/>
      <c r="AD45"/>
      <c r="AE45"/>
      <c r="AF45"/>
      <c r="AG45"/>
      <c r="AH45"/>
      <c r="AI45"/>
    </row>
    <row r="46" spans="1:35" x14ac:dyDescent="0.45">
      <c r="A46" s="31" t="s">
        <v>54</v>
      </c>
      <c r="B46" s="31">
        <v>45</v>
      </c>
      <c r="C46" s="32">
        <v>6.0830000000000002</v>
      </c>
      <c r="D46" s="32">
        <v>1.474</v>
      </c>
      <c r="E46" s="32">
        <v>1.3009999999999999</v>
      </c>
      <c r="F46" s="32">
        <v>0.67500000000000004</v>
      </c>
      <c r="G46" s="32">
        <v>0.55400000000000005</v>
      </c>
      <c r="H46" s="32">
        <v>0.16700000000000001</v>
      </c>
      <c r="I46" s="32">
        <v>0.106</v>
      </c>
      <c r="J46" s="32">
        <v>1.9119999999999999</v>
      </c>
      <c r="L46" s="32">
        <v>6.0830000000000002</v>
      </c>
      <c r="S46" s="32">
        <v>1.9119999999999999</v>
      </c>
      <c r="T46" s="32">
        <v>1.474</v>
      </c>
      <c r="U46" s="32">
        <v>1.3009999999999999</v>
      </c>
      <c r="V46" s="32">
        <v>0.67500000000000004</v>
      </c>
      <c r="W46" s="32">
        <v>0.55400000000000005</v>
      </c>
      <c r="X46" s="32">
        <v>0.16700000000000001</v>
      </c>
      <c r="Y46" s="32">
        <v>0.106</v>
      </c>
      <c r="AA46" s="45" t="s">
        <v>212</v>
      </c>
      <c r="AB46" s="45"/>
      <c r="AC46"/>
      <c r="AD46"/>
      <c r="AE46"/>
      <c r="AF46"/>
      <c r="AG46"/>
      <c r="AH46"/>
      <c r="AI46"/>
    </row>
    <row r="47" spans="1:35" x14ac:dyDescent="0.45">
      <c r="A47" s="31" t="s">
        <v>48</v>
      </c>
      <c r="B47" s="31">
        <v>46</v>
      </c>
      <c r="C47" s="32">
        <v>6.0720000000000001</v>
      </c>
      <c r="D47" s="32">
        <v>1.016</v>
      </c>
      <c r="E47" s="32">
        <v>1.417</v>
      </c>
      <c r="F47" s="32">
        <v>0.70699999999999996</v>
      </c>
      <c r="G47" s="32">
        <v>0.63700000000000001</v>
      </c>
      <c r="H47" s="32">
        <v>0.36399999999999999</v>
      </c>
      <c r="I47" s="32">
        <v>2.9000000000000001E-2</v>
      </c>
      <c r="J47" s="32">
        <v>1.931</v>
      </c>
      <c r="L47" s="32">
        <v>6.0720000000000001</v>
      </c>
      <c r="S47" s="32">
        <v>1.931</v>
      </c>
      <c r="T47" s="32">
        <v>1.016</v>
      </c>
      <c r="U47" s="32">
        <v>1.417</v>
      </c>
      <c r="V47" s="32">
        <v>0.70699999999999996</v>
      </c>
      <c r="W47" s="32">
        <v>0.63700000000000001</v>
      </c>
      <c r="X47" s="32">
        <v>0.36399999999999999</v>
      </c>
      <c r="Y47" s="32">
        <v>2.9000000000000001E-2</v>
      </c>
      <c r="AA47" s="20" t="s">
        <v>213</v>
      </c>
      <c r="AB47" s="20">
        <v>0.72624815130706089</v>
      </c>
      <c r="AC47"/>
      <c r="AD47"/>
      <c r="AE47"/>
      <c r="AF47"/>
      <c r="AG47"/>
      <c r="AH47"/>
      <c r="AI47"/>
    </row>
    <row r="48" spans="1:35" x14ac:dyDescent="0.45">
      <c r="A48" s="31" t="s">
        <v>65</v>
      </c>
      <c r="B48" s="31">
        <v>47</v>
      </c>
      <c r="C48" s="32">
        <v>6</v>
      </c>
      <c r="D48" s="32">
        <v>1.264</v>
      </c>
      <c r="E48" s="32">
        <v>1.5009999999999999</v>
      </c>
      <c r="F48" s="32">
        <v>0.94599999999999995</v>
      </c>
      <c r="G48" s="32">
        <v>0.28100000000000003</v>
      </c>
      <c r="H48" s="32">
        <v>0.13700000000000001</v>
      </c>
      <c r="I48" s="32">
        <v>2.8000000000000001E-2</v>
      </c>
      <c r="J48" s="32">
        <v>1.871</v>
      </c>
      <c r="L48" s="32">
        <v>6</v>
      </c>
      <c r="S48" s="32">
        <v>1.871</v>
      </c>
      <c r="T48" s="32">
        <v>1.264</v>
      </c>
      <c r="U48" s="32">
        <v>1.5009999999999999</v>
      </c>
      <c r="V48" s="32">
        <v>0.94599999999999995</v>
      </c>
      <c r="W48" s="32">
        <v>0.28100000000000003</v>
      </c>
      <c r="X48" s="32">
        <v>0.13700000000000001</v>
      </c>
      <c r="Y48" s="32">
        <v>2.8000000000000001E-2</v>
      </c>
      <c r="AA48" s="20" t="s">
        <v>214</v>
      </c>
      <c r="AB48" s="20">
        <v>0.52743637727692361</v>
      </c>
      <c r="AC48"/>
      <c r="AD48"/>
      <c r="AE48"/>
      <c r="AF48"/>
      <c r="AG48"/>
      <c r="AH48"/>
      <c r="AI48"/>
    </row>
    <row r="49" spans="1:35" x14ac:dyDescent="0.45">
      <c r="A49" s="31" t="s">
        <v>63</v>
      </c>
      <c r="B49" s="31">
        <v>48</v>
      </c>
      <c r="C49" s="32">
        <v>5.9729999999999999</v>
      </c>
      <c r="D49" s="32">
        <v>0.88900000000000001</v>
      </c>
      <c r="E49" s="32">
        <v>1.33</v>
      </c>
      <c r="F49" s="32">
        <v>0.73599999999999999</v>
      </c>
      <c r="G49" s="32">
        <v>0.55600000000000005</v>
      </c>
      <c r="H49" s="32">
        <v>0.114</v>
      </c>
      <c r="I49" s="32">
        <v>0.12</v>
      </c>
      <c r="J49" s="32">
        <v>2.3479999999999999</v>
      </c>
      <c r="L49" s="32">
        <v>5.9729999999999999</v>
      </c>
      <c r="S49" s="32">
        <v>2.3479999999999999</v>
      </c>
      <c r="T49" s="32">
        <v>0.88900000000000001</v>
      </c>
      <c r="U49" s="32">
        <v>1.33</v>
      </c>
      <c r="V49" s="32">
        <v>0.73599999999999999</v>
      </c>
      <c r="W49" s="32">
        <v>0.55600000000000005</v>
      </c>
      <c r="X49" s="32">
        <v>0.114</v>
      </c>
      <c r="Y49" s="32">
        <v>0.12</v>
      </c>
      <c r="AA49" s="20" t="s">
        <v>215</v>
      </c>
      <c r="AB49" s="20">
        <v>0.50840696965049104</v>
      </c>
      <c r="AC49"/>
      <c r="AD49"/>
      <c r="AE49"/>
      <c r="AF49"/>
      <c r="AG49"/>
      <c r="AH49"/>
      <c r="AI49"/>
    </row>
    <row r="50" spans="1:35" x14ac:dyDescent="0.45">
      <c r="A50" s="31" t="s">
        <v>179</v>
      </c>
      <c r="B50" s="31">
        <v>49</v>
      </c>
      <c r="C50" s="32">
        <v>5.9560000000000004</v>
      </c>
      <c r="D50" s="32">
        <v>0.80700000000000005</v>
      </c>
      <c r="E50" s="32">
        <v>1.101</v>
      </c>
      <c r="F50" s="32">
        <v>0.47399999999999998</v>
      </c>
      <c r="G50" s="32">
        <v>0.59299999999999997</v>
      </c>
      <c r="H50" s="32">
        <v>0.183</v>
      </c>
      <c r="I50" s="32">
        <v>8.8999999999999996E-2</v>
      </c>
      <c r="J50" s="32">
        <v>2.798</v>
      </c>
      <c r="L50" s="32">
        <v>5.9560000000000004</v>
      </c>
      <c r="S50" s="32">
        <v>2.798</v>
      </c>
      <c r="T50" s="32">
        <v>0.80700000000000005</v>
      </c>
      <c r="U50" s="32">
        <v>1.101</v>
      </c>
      <c r="V50" s="32">
        <v>0.47399999999999998</v>
      </c>
      <c r="W50" s="32">
        <v>0.59299999999999997</v>
      </c>
      <c r="X50" s="32">
        <v>0.183</v>
      </c>
      <c r="Y50" s="32">
        <v>8.8999999999999996E-2</v>
      </c>
      <c r="AA50" s="20" t="s">
        <v>4</v>
      </c>
      <c r="AB50" s="20">
        <v>0.21200409475348683</v>
      </c>
      <c r="AC50"/>
      <c r="AD50"/>
      <c r="AE50"/>
      <c r="AF50"/>
      <c r="AG50"/>
      <c r="AH50"/>
      <c r="AI50"/>
    </row>
    <row r="51" spans="1:35" ht="15.75" thickBot="1" x14ac:dyDescent="0.5">
      <c r="A51" s="31" t="s">
        <v>71</v>
      </c>
      <c r="B51" s="31">
        <v>50</v>
      </c>
      <c r="C51" s="32">
        <v>5.952</v>
      </c>
      <c r="D51" s="32">
        <v>1.1970000000000001</v>
      </c>
      <c r="E51" s="32">
        <v>1.5269999999999999</v>
      </c>
      <c r="F51" s="32">
        <v>0.71599999999999997</v>
      </c>
      <c r="G51" s="32">
        <v>0.35</v>
      </c>
      <c r="H51" s="32">
        <v>2.5999999999999999E-2</v>
      </c>
      <c r="I51" s="32">
        <v>6.0000000000000001E-3</v>
      </c>
      <c r="J51" s="32">
        <v>2.1360000000000001</v>
      </c>
      <c r="L51" s="32">
        <v>5.952</v>
      </c>
      <c r="S51" s="32">
        <v>2.1360000000000001</v>
      </c>
      <c r="T51" s="32">
        <v>1.1970000000000001</v>
      </c>
      <c r="U51" s="32">
        <v>1.5269999999999999</v>
      </c>
      <c r="V51" s="32">
        <v>0.71599999999999997</v>
      </c>
      <c r="W51" s="32">
        <v>0.35</v>
      </c>
      <c r="X51" s="32">
        <v>2.5999999999999999E-2</v>
      </c>
      <c r="Y51" s="32">
        <v>6.0000000000000001E-3</v>
      </c>
      <c r="AA51" s="21" t="s">
        <v>216</v>
      </c>
      <c r="AB51" s="21">
        <v>156</v>
      </c>
      <c r="AC51"/>
      <c r="AD51"/>
      <c r="AE51"/>
      <c r="AF51"/>
      <c r="AG51"/>
      <c r="AH51"/>
      <c r="AI51"/>
    </row>
    <row r="52" spans="1:35" x14ac:dyDescent="0.45">
      <c r="A52" s="31" t="s">
        <v>70</v>
      </c>
      <c r="B52" s="31">
        <v>51</v>
      </c>
      <c r="C52" s="32">
        <v>5.9480000000000004</v>
      </c>
      <c r="D52" s="32">
        <v>1.2190000000000001</v>
      </c>
      <c r="E52" s="32">
        <v>1.506</v>
      </c>
      <c r="F52" s="32">
        <v>0.85599999999999998</v>
      </c>
      <c r="G52" s="32">
        <v>0.63300000000000001</v>
      </c>
      <c r="H52" s="32">
        <v>0.16</v>
      </c>
      <c r="I52" s="32">
        <v>5.0999999999999997E-2</v>
      </c>
      <c r="J52" s="32">
        <v>1.5740000000000001</v>
      </c>
      <c r="L52" s="32">
        <v>5.9480000000000004</v>
      </c>
      <c r="S52" s="32">
        <v>1.5740000000000001</v>
      </c>
      <c r="T52" s="32">
        <v>1.2190000000000001</v>
      </c>
      <c r="U52" s="32">
        <v>1.506</v>
      </c>
      <c r="V52" s="32">
        <v>0.85599999999999998</v>
      </c>
      <c r="W52" s="32">
        <v>0.63300000000000001</v>
      </c>
      <c r="X52" s="32">
        <v>0.16</v>
      </c>
      <c r="Y52" s="32">
        <v>5.0999999999999997E-2</v>
      </c>
      <c r="AA52"/>
      <c r="AB52"/>
      <c r="AC52"/>
      <c r="AD52"/>
      <c r="AE52"/>
      <c r="AF52"/>
      <c r="AG52"/>
      <c r="AH52"/>
      <c r="AI52"/>
    </row>
    <row r="53" spans="1:35" ht="15.75" thickBot="1" x14ac:dyDescent="0.5">
      <c r="A53" s="31" t="s">
        <v>103</v>
      </c>
      <c r="B53" s="31">
        <v>52</v>
      </c>
      <c r="C53" s="32">
        <v>5.9450000000000003</v>
      </c>
      <c r="D53" s="32">
        <v>1.1160000000000001</v>
      </c>
      <c r="E53" s="32">
        <v>1.2190000000000001</v>
      </c>
      <c r="F53" s="32">
        <v>0.72599999999999998</v>
      </c>
      <c r="G53" s="32">
        <v>0.52800000000000002</v>
      </c>
      <c r="H53" s="32">
        <v>8.7999999999999995E-2</v>
      </c>
      <c r="I53" s="32">
        <v>1E-3</v>
      </c>
      <c r="J53" s="32">
        <v>2.2679999999999998</v>
      </c>
      <c r="L53" s="32">
        <v>5.9450000000000003</v>
      </c>
      <c r="S53" s="32">
        <v>2.2679999999999998</v>
      </c>
      <c r="T53" s="32">
        <v>1.1160000000000001</v>
      </c>
      <c r="U53" s="32">
        <v>1.2190000000000001</v>
      </c>
      <c r="V53" s="32">
        <v>0.72599999999999998</v>
      </c>
      <c r="W53" s="32">
        <v>0.52800000000000002</v>
      </c>
      <c r="X53" s="32">
        <v>8.7999999999999995E-2</v>
      </c>
      <c r="Y53" s="32">
        <v>1E-3</v>
      </c>
      <c r="AA53" t="s">
        <v>217</v>
      </c>
      <c r="AB53"/>
      <c r="AC53"/>
      <c r="AD53"/>
      <c r="AE53"/>
      <c r="AF53"/>
      <c r="AG53"/>
      <c r="AH53"/>
      <c r="AI53"/>
    </row>
    <row r="54" spans="1:35" x14ac:dyDescent="0.45">
      <c r="A54" s="31" t="s">
        <v>106</v>
      </c>
      <c r="B54" s="31">
        <v>53</v>
      </c>
      <c r="C54" s="32">
        <v>5.9329999999999998</v>
      </c>
      <c r="D54" s="32">
        <v>1.1479999999999999</v>
      </c>
      <c r="E54" s="32">
        <v>1.454</v>
      </c>
      <c r="F54" s="32">
        <v>0.67100000000000004</v>
      </c>
      <c r="G54" s="32">
        <v>0.36299999999999999</v>
      </c>
      <c r="H54" s="32">
        <v>9.1999999999999998E-2</v>
      </c>
      <c r="I54" s="32">
        <v>6.6000000000000003E-2</v>
      </c>
      <c r="J54" s="32">
        <v>2.2050000000000001</v>
      </c>
      <c r="L54" s="32">
        <v>5.9329999999999998</v>
      </c>
      <c r="S54" s="32">
        <v>2.2050000000000001</v>
      </c>
      <c r="T54" s="32">
        <v>1.1479999999999999</v>
      </c>
      <c r="U54" s="32">
        <v>1.454</v>
      </c>
      <c r="V54" s="32">
        <v>0.67100000000000004</v>
      </c>
      <c r="W54" s="32">
        <v>0.36299999999999999</v>
      </c>
      <c r="X54" s="32">
        <v>9.1999999999999998E-2</v>
      </c>
      <c r="Y54" s="32">
        <v>6.6000000000000003E-2</v>
      </c>
      <c r="AA54" s="22"/>
      <c r="AB54" s="22" t="s">
        <v>222</v>
      </c>
      <c r="AC54" s="22" t="s">
        <v>223</v>
      </c>
      <c r="AD54" s="22" t="s">
        <v>224</v>
      </c>
      <c r="AE54" s="22" t="s">
        <v>225</v>
      </c>
      <c r="AF54" s="22" t="s">
        <v>226</v>
      </c>
      <c r="AG54"/>
      <c r="AH54"/>
      <c r="AI54"/>
    </row>
    <row r="55" spans="1:35" x14ac:dyDescent="0.45">
      <c r="A55" s="31" t="s">
        <v>61</v>
      </c>
      <c r="B55" s="31">
        <v>54</v>
      </c>
      <c r="C55" s="32">
        <v>5.915</v>
      </c>
      <c r="D55" s="32">
        <v>1.294</v>
      </c>
      <c r="E55" s="32">
        <v>1.462</v>
      </c>
      <c r="F55" s="32">
        <v>0.98799999999999999</v>
      </c>
      <c r="G55" s="32">
        <v>0.55300000000000005</v>
      </c>
      <c r="H55" s="32">
        <v>7.9000000000000001E-2</v>
      </c>
      <c r="I55" s="32">
        <v>0.15</v>
      </c>
      <c r="J55" s="32">
        <v>1.5389999999999999</v>
      </c>
      <c r="L55" s="32">
        <v>5.915</v>
      </c>
      <c r="S55" s="32">
        <v>1.5389999999999999</v>
      </c>
      <c r="T55" s="32">
        <v>1.294</v>
      </c>
      <c r="U55" s="32">
        <v>1.462</v>
      </c>
      <c r="V55" s="32">
        <v>0.98799999999999999</v>
      </c>
      <c r="W55" s="32">
        <v>0.55300000000000005</v>
      </c>
      <c r="X55" s="32">
        <v>7.9000000000000001E-2</v>
      </c>
      <c r="Y55" s="32">
        <v>0.15</v>
      </c>
      <c r="AA55" s="20" t="s">
        <v>218</v>
      </c>
      <c r="AB55" s="20">
        <v>6</v>
      </c>
      <c r="AC55" s="20">
        <v>7.4745415317144079</v>
      </c>
      <c r="AD55" s="20">
        <v>1.2457569219524014</v>
      </c>
      <c r="AE55" s="20">
        <v>27.716909933880096</v>
      </c>
      <c r="AF55" s="20">
        <v>4.5974290514735435E-22</v>
      </c>
      <c r="AG55"/>
      <c r="AH55"/>
      <c r="AI55"/>
    </row>
    <row r="56" spans="1:35" x14ac:dyDescent="0.45">
      <c r="A56" s="31" t="s">
        <v>86</v>
      </c>
      <c r="B56" s="31">
        <v>55</v>
      </c>
      <c r="C56" s="32">
        <v>5.891</v>
      </c>
      <c r="D56" s="32">
        <v>1.0900000000000001</v>
      </c>
      <c r="E56" s="32">
        <v>1.387</v>
      </c>
      <c r="F56" s="32">
        <v>0.68400000000000005</v>
      </c>
      <c r="G56" s="32">
        <v>0.58399999999999996</v>
      </c>
      <c r="H56" s="32">
        <v>0.245</v>
      </c>
      <c r="I56" s="32">
        <v>0.05</v>
      </c>
      <c r="J56" s="32">
        <v>1.901</v>
      </c>
      <c r="L56" s="32">
        <v>5.891</v>
      </c>
      <c r="S56" s="32">
        <v>1.901</v>
      </c>
      <c r="T56" s="32">
        <v>1.0900000000000001</v>
      </c>
      <c r="U56" s="32">
        <v>1.387</v>
      </c>
      <c r="V56" s="32">
        <v>0.68400000000000005</v>
      </c>
      <c r="W56" s="32">
        <v>0.58399999999999996</v>
      </c>
      <c r="X56" s="32">
        <v>0.245</v>
      </c>
      <c r="Y56" s="32">
        <v>0.05</v>
      </c>
      <c r="AA56" s="20" t="s">
        <v>219</v>
      </c>
      <c r="AB56" s="20">
        <v>149</v>
      </c>
      <c r="AC56" s="20">
        <v>6.6969146926445688</v>
      </c>
      <c r="AD56" s="20">
        <v>4.4945736192245428E-2</v>
      </c>
      <c r="AE56" s="20"/>
      <c r="AF56" s="20"/>
      <c r="AG56"/>
      <c r="AH56"/>
      <c r="AI56"/>
    </row>
    <row r="57" spans="1:35" ht="15.75" thickBot="1" x14ac:dyDescent="0.5">
      <c r="A57" s="31" t="s">
        <v>80</v>
      </c>
      <c r="B57" s="31">
        <v>56</v>
      </c>
      <c r="C57" s="32">
        <v>5.89</v>
      </c>
      <c r="D57" s="32">
        <v>0.81899999999999995</v>
      </c>
      <c r="E57" s="32">
        <v>1.4930000000000001</v>
      </c>
      <c r="F57" s="32">
        <v>0.69299999999999995</v>
      </c>
      <c r="G57" s="32">
        <v>0.57499999999999996</v>
      </c>
      <c r="H57" s="32">
        <v>9.6000000000000002E-2</v>
      </c>
      <c r="I57" s="32">
        <v>3.1E-2</v>
      </c>
      <c r="J57" s="32">
        <v>2.214</v>
      </c>
      <c r="L57" s="32">
        <v>5.89</v>
      </c>
      <c r="S57" s="32">
        <v>2.214</v>
      </c>
      <c r="T57" s="32">
        <v>0.81899999999999995</v>
      </c>
      <c r="U57" s="32">
        <v>1.4930000000000001</v>
      </c>
      <c r="V57" s="32">
        <v>0.69299999999999995</v>
      </c>
      <c r="W57" s="32">
        <v>0.57499999999999996</v>
      </c>
      <c r="X57" s="32">
        <v>9.6000000000000002E-2</v>
      </c>
      <c r="Y57" s="32">
        <v>3.1E-2</v>
      </c>
      <c r="AA57" s="21" t="s">
        <v>220</v>
      </c>
      <c r="AB57" s="21">
        <v>155</v>
      </c>
      <c r="AC57" s="21">
        <v>14.171456224358977</v>
      </c>
      <c r="AD57" s="21"/>
      <c r="AE57" s="21"/>
      <c r="AF57" s="21"/>
      <c r="AG57"/>
      <c r="AH57"/>
      <c r="AI57"/>
    </row>
    <row r="58" spans="1:35" ht="15.75" thickBot="1" x14ac:dyDescent="0.5">
      <c r="A58" s="31" t="s">
        <v>62</v>
      </c>
      <c r="B58" s="31">
        <v>57</v>
      </c>
      <c r="C58" s="32">
        <v>5.875</v>
      </c>
      <c r="D58" s="32">
        <v>1.266</v>
      </c>
      <c r="E58" s="32">
        <v>1.204</v>
      </c>
      <c r="F58" s="32">
        <v>0.95499999999999996</v>
      </c>
      <c r="G58" s="32">
        <v>0.24399999999999999</v>
      </c>
      <c r="H58" s="32">
        <v>0.17499999999999999</v>
      </c>
      <c r="I58" s="32">
        <v>5.0999999999999997E-2</v>
      </c>
      <c r="J58" s="32">
        <v>2.0310000000000001</v>
      </c>
      <c r="L58" s="32">
        <v>5.875</v>
      </c>
      <c r="S58" s="32">
        <v>2.0310000000000001</v>
      </c>
      <c r="T58" s="32">
        <v>1.266</v>
      </c>
      <c r="U58" s="32">
        <v>1.204</v>
      </c>
      <c r="V58" s="32">
        <v>0.95499999999999996</v>
      </c>
      <c r="W58" s="32">
        <v>0.24399999999999999</v>
      </c>
      <c r="X58" s="32">
        <v>0.17499999999999999</v>
      </c>
      <c r="Y58" s="32">
        <v>5.0999999999999997E-2</v>
      </c>
      <c r="AA58"/>
      <c r="AB58"/>
      <c r="AC58"/>
      <c r="AD58"/>
      <c r="AE58"/>
      <c r="AF58"/>
      <c r="AG58"/>
      <c r="AH58"/>
      <c r="AI58"/>
    </row>
    <row r="59" spans="1:35" x14ac:dyDescent="0.45">
      <c r="A59" s="31" t="s">
        <v>198</v>
      </c>
      <c r="B59" s="31">
        <v>58</v>
      </c>
      <c r="C59" s="32">
        <v>5.835</v>
      </c>
      <c r="D59" s="32">
        <v>1.2290000000000001</v>
      </c>
      <c r="E59" s="32">
        <v>1.2110000000000001</v>
      </c>
      <c r="F59" s="32">
        <v>0.90900000000000003</v>
      </c>
      <c r="G59" s="32">
        <v>0.495</v>
      </c>
      <c r="H59" s="32">
        <v>0.17899999999999999</v>
      </c>
      <c r="I59" s="32">
        <v>0.154</v>
      </c>
      <c r="J59" s="32">
        <v>1.8120000000000001</v>
      </c>
      <c r="L59" s="32">
        <v>5.835</v>
      </c>
      <c r="S59" s="32">
        <v>1.8120000000000001</v>
      </c>
      <c r="T59" s="32">
        <v>1.2290000000000001</v>
      </c>
      <c r="U59" s="32">
        <v>1.2110000000000001</v>
      </c>
      <c r="V59" s="32">
        <v>0.90900000000000003</v>
      </c>
      <c r="W59" s="32">
        <v>0.495</v>
      </c>
      <c r="X59" s="32">
        <v>0.17899999999999999</v>
      </c>
      <c r="Y59" s="32">
        <v>0.154</v>
      </c>
      <c r="AA59" s="22"/>
      <c r="AB59" s="22" t="s">
        <v>227</v>
      </c>
      <c r="AC59" s="22" t="s">
        <v>4</v>
      </c>
      <c r="AD59" s="22" t="s">
        <v>228</v>
      </c>
      <c r="AE59" s="22" t="s">
        <v>229</v>
      </c>
      <c r="AF59" s="22" t="s">
        <v>246</v>
      </c>
      <c r="AG59" s="22" t="s">
        <v>247</v>
      </c>
      <c r="AH59" s="22" t="s">
        <v>248</v>
      </c>
      <c r="AI59" s="22" t="s">
        <v>249</v>
      </c>
    </row>
    <row r="60" spans="1:35" x14ac:dyDescent="0.45">
      <c r="A60" s="31" t="s">
        <v>79</v>
      </c>
      <c r="B60" s="31">
        <v>59</v>
      </c>
      <c r="C60" s="32">
        <v>5.81</v>
      </c>
      <c r="D60" s="32">
        <v>1.151</v>
      </c>
      <c r="E60" s="32">
        <v>1.4790000000000001</v>
      </c>
      <c r="F60" s="32">
        <v>0.59899999999999998</v>
      </c>
      <c r="G60" s="32">
        <v>0.39900000000000002</v>
      </c>
      <c r="H60" s="32">
        <v>6.5000000000000002E-2</v>
      </c>
      <c r="I60" s="32">
        <v>2.5000000000000001E-2</v>
      </c>
      <c r="J60" s="32">
        <v>2.117</v>
      </c>
      <c r="L60" s="32">
        <v>5.81</v>
      </c>
      <c r="S60" s="32">
        <v>2.117</v>
      </c>
      <c r="T60" s="32">
        <v>1.151</v>
      </c>
      <c r="U60" s="32">
        <v>1.4790000000000001</v>
      </c>
      <c r="V60" s="32">
        <v>0.59899999999999998</v>
      </c>
      <c r="W60" s="32">
        <v>0.39900000000000002</v>
      </c>
      <c r="X60" s="32">
        <v>6.5000000000000002E-2</v>
      </c>
      <c r="Y60" s="32">
        <v>2.5000000000000001E-2</v>
      </c>
      <c r="AA60" s="20" t="s">
        <v>221</v>
      </c>
      <c r="AB60" s="20">
        <v>0.56926872369480264</v>
      </c>
      <c r="AC60" s="20">
        <v>8.8703501784798772E-2</v>
      </c>
      <c r="AD60" s="20">
        <v>6.4176578403397251</v>
      </c>
      <c r="AE60" s="20">
        <v>1.7397944478053579E-9</v>
      </c>
      <c r="AF60" s="20">
        <v>0.39398943526086316</v>
      </c>
      <c r="AG60" s="20">
        <v>0.74454801212874211</v>
      </c>
      <c r="AH60" s="20">
        <v>0.39398943526086316</v>
      </c>
      <c r="AI60" s="20">
        <v>0.74454801212874211</v>
      </c>
    </row>
    <row r="61" spans="1:35" x14ac:dyDescent="0.45">
      <c r="A61" s="31" t="s">
        <v>69</v>
      </c>
      <c r="B61" s="31">
        <v>60</v>
      </c>
      <c r="C61" s="32">
        <v>5.79</v>
      </c>
      <c r="D61" s="32">
        <v>1.143</v>
      </c>
      <c r="E61" s="32">
        <v>1.516</v>
      </c>
      <c r="F61" s="32">
        <v>0.63100000000000001</v>
      </c>
      <c r="G61" s="32">
        <v>0.45400000000000001</v>
      </c>
      <c r="H61" s="32">
        <v>0.14799999999999999</v>
      </c>
      <c r="I61" s="32">
        <v>0.121</v>
      </c>
      <c r="J61" s="32">
        <v>1.8979999999999999</v>
      </c>
      <c r="L61" s="32">
        <v>5.79</v>
      </c>
      <c r="S61" s="32">
        <v>1.8979999999999999</v>
      </c>
      <c r="T61" s="32">
        <v>1.143</v>
      </c>
      <c r="U61" s="32">
        <v>1.516</v>
      </c>
      <c r="V61" s="32">
        <v>0.63100000000000001</v>
      </c>
      <c r="W61" s="32">
        <v>0.45400000000000001</v>
      </c>
      <c r="X61" s="32">
        <v>0.14799999999999999</v>
      </c>
      <c r="Y61" s="32">
        <v>0.121</v>
      </c>
      <c r="AA61" s="20" t="s">
        <v>244</v>
      </c>
      <c r="AB61" s="20">
        <v>0.37133210480148654</v>
      </c>
      <c r="AC61" s="20">
        <v>0.12987291077050317</v>
      </c>
      <c r="AD61" s="20">
        <v>2.8591959831997835</v>
      </c>
      <c r="AE61" s="20">
        <v>4.8566087818069856E-3</v>
      </c>
      <c r="AF61" s="20">
        <v>0.11470152169411918</v>
      </c>
      <c r="AG61" s="20">
        <v>0.6279626879088539</v>
      </c>
      <c r="AH61" s="20">
        <v>0.11470152169411918</v>
      </c>
      <c r="AI61" s="20">
        <v>0.6279626879088539</v>
      </c>
    </row>
    <row r="62" spans="1:35" x14ac:dyDescent="0.45">
      <c r="A62" s="31" t="s">
        <v>82</v>
      </c>
      <c r="B62" s="31">
        <v>61</v>
      </c>
      <c r="C62" s="32">
        <v>5.7619999999999996</v>
      </c>
      <c r="D62" s="32">
        <v>1.2290000000000001</v>
      </c>
      <c r="E62" s="32">
        <v>1.1910000000000001</v>
      </c>
      <c r="F62" s="32">
        <v>0.90900000000000003</v>
      </c>
      <c r="G62" s="32">
        <v>0.42299999999999999</v>
      </c>
      <c r="H62" s="32">
        <v>0.20200000000000001</v>
      </c>
      <c r="I62" s="32">
        <v>3.5000000000000003E-2</v>
      </c>
      <c r="J62" s="32">
        <v>1.8080000000000001</v>
      </c>
      <c r="L62" s="32">
        <v>5.7619999999999996</v>
      </c>
      <c r="S62" s="32">
        <v>1.8080000000000001</v>
      </c>
      <c r="T62" s="32">
        <v>1.2290000000000001</v>
      </c>
      <c r="U62" s="32">
        <v>1.1910000000000001</v>
      </c>
      <c r="V62" s="32">
        <v>0.90900000000000003</v>
      </c>
      <c r="W62" s="32">
        <v>0.42299999999999999</v>
      </c>
      <c r="X62" s="32">
        <v>0.20200000000000001</v>
      </c>
      <c r="Y62" s="32">
        <v>3.5000000000000003E-2</v>
      </c>
      <c r="AA62" s="20" t="s">
        <v>5</v>
      </c>
      <c r="AB62" s="20">
        <v>0.43251947214183756</v>
      </c>
      <c r="AC62" s="20">
        <v>0.12459233673620773</v>
      </c>
      <c r="AD62" s="20">
        <v>3.4714773273543016</v>
      </c>
      <c r="AE62" s="20">
        <v>6.7748712224901576E-4</v>
      </c>
      <c r="AF62" s="20">
        <v>0.18632337291200135</v>
      </c>
      <c r="AG62" s="20">
        <v>0.67871557137167371</v>
      </c>
      <c r="AH62" s="20">
        <v>0.18632337291200135</v>
      </c>
      <c r="AI62" s="20">
        <v>0.67871557137167371</v>
      </c>
    </row>
    <row r="63" spans="1:35" x14ac:dyDescent="0.45">
      <c r="A63" s="31" t="s">
        <v>66</v>
      </c>
      <c r="B63" s="31">
        <v>62</v>
      </c>
      <c r="C63" s="32">
        <v>5.7519999999999998</v>
      </c>
      <c r="D63" s="32">
        <v>0.751</v>
      </c>
      <c r="E63" s="32">
        <v>1.2230000000000001</v>
      </c>
      <c r="F63" s="32">
        <v>0.50800000000000001</v>
      </c>
      <c r="G63" s="32">
        <v>0.60599999999999998</v>
      </c>
      <c r="H63" s="32">
        <v>0.14099999999999999</v>
      </c>
      <c r="I63" s="32">
        <v>5.3999999999999999E-2</v>
      </c>
      <c r="J63" s="32">
        <v>2.5230000000000001</v>
      </c>
      <c r="L63" s="32">
        <v>5.7519999999999998</v>
      </c>
      <c r="S63" s="32">
        <v>2.5230000000000001</v>
      </c>
      <c r="T63" s="32">
        <v>0.751</v>
      </c>
      <c r="U63" s="32">
        <v>1.2230000000000001</v>
      </c>
      <c r="V63" s="32">
        <v>0.50800000000000001</v>
      </c>
      <c r="W63" s="32">
        <v>0.60599999999999998</v>
      </c>
      <c r="X63" s="32">
        <v>0.14099999999999999</v>
      </c>
      <c r="Y63" s="32">
        <v>5.3999999999999999E-2</v>
      </c>
      <c r="AA63" s="20" t="s">
        <v>6</v>
      </c>
      <c r="AB63" s="20">
        <v>-3.3808102256912179E-2</v>
      </c>
      <c r="AC63" s="20">
        <v>0.19202117143411421</v>
      </c>
      <c r="AD63" s="20">
        <v>-0.17606445166653056</v>
      </c>
      <c r="AE63" s="20">
        <v>0.86048237349178158</v>
      </c>
      <c r="AF63" s="20">
        <v>-0.41324446740603804</v>
      </c>
      <c r="AG63" s="20">
        <v>0.34562826289221371</v>
      </c>
      <c r="AH63" s="20">
        <v>-0.41324446740603804</v>
      </c>
      <c r="AI63" s="20">
        <v>0.34562826289221371</v>
      </c>
    </row>
    <row r="64" spans="1:35" x14ac:dyDescent="0.45">
      <c r="A64" s="31" t="s">
        <v>89</v>
      </c>
      <c r="B64" s="31">
        <v>63</v>
      </c>
      <c r="C64" s="32">
        <v>5.7389999999999999</v>
      </c>
      <c r="D64" s="32">
        <v>1.2</v>
      </c>
      <c r="E64" s="32">
        <v>1.532</v>
      </c>
      <c r="F64" s="32">
        <v>0.73699999999999999</v>
      </c>
      <c r="G64" s="32">
        <v>0.55300000000000005</v>
      </c>
      <c r="H64" s="32">
        <v>8.5999999999999993E-2</v>
      </c>
      <c r="I64" s="32">
        <v>0.17399999999999999</v>
      </c>
      <c r="J64" s="32">
        <v>1.631</v>
      </c>
      <c r="L64" s="32">
        <v>5.7389999999999999</v>
      </c>
      <c r="S64" s="32">
        <v>1.631</v>
      </c>
      <c r="T64" s="32">
        <v>1.2</v>
      </c>
      <c r="U64" s="32">
        <v>1.532</v>
      </c>
      <c r="V64" s="32">
        <v>0.73699999999999999</v>
      </c>
      <c r="W64" s="32">
        <v>0.55300000000000005</v>
      </c>
      <c r="X64" s="32">
        <v>8.5999999999999993E-2</v>
      </c>
      <c r="Y64" s="32">
        <v>0.17399999999999999</v>
      </c>
      <c r="AA64" s="20" t="s">
        <v>209</v>
      </c>
      <c r="AB64" s="20">
        <v>-0.36467189768544417</v>
      </c>
      <c r="AC64" s="20">
        <v>0.21372131820754314</v>
      </c>
      <c r="AD64" s="20">
        <v>-1.706296314957753</v>
      </c>
      <c r="AE64" s="20">
        <v>9.0036328281112799E-2</v>
      </c>
      <c r="AF64" s="20">
        <v>-0.78698803881665524</v>
      </c>
      <c r="AG64" s="20">
        <v>5.7644243445766963E-2</v>
      </c>
      <c r="AH64" s="20">
        <v>-0.78698803881665524</v>
      </c>
      <c r="AI64" s="20">
        <v>5.7644243445766963E-2</v>
      </c>
    </row>
    <row r="65" spans="1:35" x14ac:dyDescent="0.45">
      <c r="A65" s="31" t="s">
        <v>68</v>
      </c>
      <c r="B65" s="31">
        <v>64</v>
      </c>
      <c r="C65" s="32">
        <v>5.681</v>
      </c>
      <c r="D65" s="32">
        <v>0.83499999999999996</v>
      </c>
      <c r="E65" s="32">
        <v>1.522</v>
      </c>
      <c r="F65" s="32">
        <v>0.61499999999999999</v>
      </c>
      <c r="G65" s="32">
        <v>0.54100000000000004</v>
      </c>
      <c r="H65" s="32">
        <v>0.16200000000000001</v>
      </c>
      <c r="I65" s="32">
        <v>7.3999999999999996E-2</v>
      </c>
      <c r="J65" s="32">
        <v>2.0059999999999998</v>
      </c>
      <c r="L65" s="32">
        <v>5.681</v>
      </c>
      <c r="S65" s="32">
        <v>2.0059999999999998</v>
      </c>
      <c r="T65" s="32">
        <v>0.83499999999999996</v>
      </c>
      <c r="U65" s="32">
        <v>1.522</v>
      </c>
      <c r="V65" s="32">
        <v>0.61499999999999999</v>
      </c>
      <c r="W65" s="32">
        <v>0.54100000000000004</v>
      </c>
      <c r="X65" s="32">
        <v>0.16200000000000001</v>
      </c>
      <c r="Y65" s="32">
        <v>7.3999999999999996E-2</v>
      </c>
      <c r="AA65" s="20" t="s">
        <v>245</v>
      </c>
      <c r="AB65" s="20">
        <v>7.1162684168232437E-3</v>
      </c>
      <c r="AC65" s="20">
        <v>3.325953054154402E-2</v>
      </c>
      <c r="AD65" s="20">
        <v>0.21396178180971048</v>
      </c>
      <c r="AE65" s="20">
        <v>0.83086937662120297</v>
      </c>
      <c r="AF65" s="20">
        <v>-5.860500221702402E-2</v>
      </c>
      <c r="AG65" s="20">
        <v>7.2837539050670502E-2</v>
      </c>
      <c r="AH65" s="20">
        <v>-5.860500221702402E-2</v>
      </c>
      <c r="AI65" s="20">
        <v>7.2837539050670502E-2</v>
      </c>
    </row>
    <row r="66" spans="1:35" ht="15.75" thickBot="1" x14ac:dyDescent="0.5">
      <c r="A66" s="31" t="s">
        <v>73</v>
      </c>
      <c r="B66" s="31">
        <v>65</v>
      </c>
      <c r="C66" s="32">
        <v>5.6630000000000003</v>
      </c>
      <c r="D66" s="32">
        <v>0.93400000000000005</v>
      </c>
      <c r="E66" s="32">
        <v>1.2490000000000001</v>
      </c>
      <c r="F66" s="32">
        <v>0.67400000000000004</v>
      </c>
      <c r="G66" s="32">
        <v>0.53</v>
      </c>
      <c r="H66" s="32">
        <v>9.1999999999999998E-2</v>
      </c>
      <c r="I66" s="32">
        <v>3.4000000000000002E-2</v>
      </c>
      <c r="J66" s="32">
        <v>2.1840000000000002</v>
      </c>
      <c r="L66" s="32">
        <v>5.6630000000000003</v>
      </c>
      <c r="S66" s="32">
        <v>2.1840000000000002</v>
      </c>
      <c r="T66" s="32">
        <v>0.93400000000000005</v>
      </c>
      <c r="U66" s="32">
        <v>1.2490000000000001</v>
      </c>
      <c r="V66" s="32">
        <v>0.67400000000000004</v>
      </c>
      <c r="W66" s="32">
        <v>0.53</v>
      </c>
      <c r="X66" s="32">
        <v>9.1999999999999998E-2</v>
      </c>
      <c r="Y66" s="32">
        <v>3.4000000000000002E-2</v>
      </c>
      <c r="AA66" s="21" t="s">
        <v>192</v>
      </c>
      <c r="AB66" s="21">
        <v>0.28972472157207624</v>
      </c>
      <c r="AC66" s="21">
        <v>8.225379490809101E-2</v>
      </c>
      <c r="AD66" s="21">
        <v>3.5223265005074804</v>
      </c>
      <c r="AE66" s="21">
        <v>5.6813598275934764E-4</v>
      </c>
      <c r="AF66" s="21">
        <v>0.12719013891874389</v>
      </c>
      <c r="AG66" s="21">
        <v>0.45225930422540861</v>
      </c>
      <c r="AH66" s="21">
        <v>0.12719013891874389</v>
      </c>
      <c r="AI66" s="21">
        <v>0.45225930422540861</v>
      </c>
    </row>
    <row r="67" spans="1:35" x14ac:dyDescent="0.45">
      <c r="A67" s="31" t="s">
        <v>84</v>
      </c>
      <c r="B67" s="31">
        <v>66</v>
      </c>
      <c r="C67" s="32">
        <v>5.6619999999999999</v>
      </c>
      <c r="D67" s="32">
        <v>0.85499999999999998</v>
      </c>
      <c r="E67" s="32">
        <v>1.23</v>
      </c>
      <c r="F67" s="32">
        <v>0.57799999999999996</v>
      </c>
      <c r="G67" s="32">
        <v>0.44800000000000001</v>
      </c>
      <c r="H67" s="32">
        <v>0.27400000000000002</v>
      </c>
      <c r="I67" s="32">
        <v>2.3E-2</v>
      </c>
      <c r="J67" s="32">
        <v>2.2770000000000001</v>
      </c>
      <c r="L67" s="32">
        <v>5.6619999999999999</v>
      </c>
      <c r="S67" s="32">
        <v>2.2770000000000001</v>
      </c>
      <c r="T67" s="32">
        <v>0.85499999999999998</v>
      </c>
      <c r="U67" s="32">
        <v>1.23</v>
      </c>
      <c r="V67" s="32">
        <v>0.57799999999999996</v>
      </c>
      <c r="W67" s="32">
        <v>0.44800000000000001</v>
      </c>
      <c r="X67" s="32">
        <v>0.27400000000000002</v>
      </c>
      <c r="Y67" s="32">
        <v>2.3E-2</v>
      </c>
      <c r="AA67"/>
      <c r="AB67"/>
      <c r="AC67"/>
      <c r="AD67"/>
      <c r="AE67"/>
      <c r="AF67"/>
      <c r="AG67"/>
      <c r="AH67"/>
      <c r="AI67"/>
    </row>
    <row r="68" spans="1:35" x14ac:dyDescent="0.45">
      <c r="A68" s="31" t="s">
        <v>67</v>
      </c>
      <c r="B68" s="31">
        <v>67</v>
      </c>
      <c r="C68" s="32">
        <v>5.64</v>
      </c>
      <c r="D68" s="32">
        <v>0.65700000000000003</v>
      </c>
      <c r="E68" s="32">
        <v>1.3009999999999999</v>
      </c>
      <c r="F68" s="32">
        <v>0.62</v>
      </c>
      <c r="G68" s="32">
        <v>0.23200000000000001</v>
      </c>
      <c r="H68" s="32">
        <v>0.17100000000000001</v>
      </c>
      <c r="I68" s="32">
        <v>0</v>
      </c>
      <c r="J68" s="32">
        <v>2.6589999999999998</v>
      </c>
      <c r="L68" s="32">
        <v>5.64</v>
      </c>
      <c r="S68" s="32">
        <v>2.6589999999999998</v>
      </c>
      <c r="T68" s="32">
        <v>0.65700000000000003</v>
      </c>
      <c r="U68" s="32">
        <v>1.3009999999999999</v>
      </c>
      <c r="V68" s="32">
        <v>0.62</v>
      </c>
      <c r="W68" s="32">
        <v>0.23200000000000001</v>
      </c>
      <c r="X68" s="32">
        <v>0.17100000000000001</v>
      </c>
      <c r="Y68" s="32">
        <v>0</v>
      </c>
      <c r="AA68" t="s">
        <v>260</v>
      </c>
      <c r="AB68"/>
      <c r="AC68"/>
      <c r="AD68"/>
      <c r="AE68"/>
      <c r="AF68"/>
      <c r="AG68"/>
      <c r="AH68"/>
      <c r="AI68"/>
    </row>
    <row r="69" spans="1:35" ht="15.75" thickBot="1" x14ac:dyDescent="0.5">
      <c r="A69" s="31" t="s">
        <v>85</v>
      </c>
      <c r="B69" s="31">
        <v>68</v>
      </c>
      <c r="C69" s="32">
        <v>5.6360000000000001</v>
      </c>
      <c r="D69" s="32">
        <v>1.016</v>
      </c>
      <c r="E69" s="32">
        <v>1.5329999999999999</v>
      </c>
      <c r="F69" s="32">
        <v>0.51700000000000002</v>
      </c>
      <c r="G69" s="32">
        <v>0.41699999999999998</v>
      </c>
      <c r="H69" s="32">
        <v>0.19900000000000001</v>
      </c>
      <c r="I69" s="32">
        <v>3.6999999999999998E-2</v>
      </c>
      <c r="J69" s="32">
        <v>1.954</v>
      </c>
      <c r="L69" s="32">
        <v>5.6360000000000001</v>
      </c>
      <c r="S69" s="32">
        <v>1.954</v>
      </c>
      <c r="T69" s="32">
        <v>1.016</v>
      </c>
      <c r="U69" s="32">
        <v>1.5329999999999999</v>
      </c>
      <c r="V69" s="32">
        <v>0.51700000000000002</v>
      </c>
      <c r="W69" s="32">
        <v>0.41699999999999998</v>
      </c>
      <c r="X69" s="32">
        <v>0.19900000000000001</v>
      </c>
      <c r="Y69" s="32">
        <v>3.6999999999999998E-2</v>
      </c>
      <c r="AA69"/>
      <c r="AB69"/>
      <c r="AC69"/>
      <c r="AD69"/>
      <c r="AE69"/>
      <c r="AF69"/>
      <c r="AG69"/>
      <c r="AH69"/>
      <c r="AI69"/>
    </row>
    <row r="70" spans="1:35" x14ac:dyDescent="0.45">
      <c r="A70" s="31" t="s">
        <v>121</v>
      </c>
      <c r="B70" s="31">
        <v>69</v>
      </c>
      <c r="C70" s="32">
        <v>5.62</v>
      </c>
      <c r="D70" s="32">
        <v>1.171</v>
      </c>
      <c r="E70" s="32">
        <v>1.401</v>
      </c>
      <c r="F70" s="32">
        <v>0.73199999999999998</v>
      </c>
      <c r="G70" s="32">
        <v>0.25900000000000001</v>
      </c>
      <c r="H70" s="32">
        <v>6.0999999999999999E-2</v>
      </c>
      <c r="I70" s="32">
        <v>2.1999999999999999E-2</v>
      </c>
      <c r="J70" s="32">
        <v>1.996</v>
      </c>
      <c r="L70" s="32">
        <v>5.62</v>
      </c>
      <c r="S70" s="32">
        <v>1.996</v>
      </c>
      <c r="T70" s="32">
        <v>1.171</v>
      </c>
      <c r="U70" s="32">
        <v>1.401</v>
      </c>
      <c r="V70" s="32">
        <v>0.73199999999999998</v>
      </c>
      <c r="W70" s="32">
        <v>0.25900000000000001</v>
      </c>
      <c r="X70" s="32">
        <v>6.0999999999999999E-2</v>
      </c>
      <c r="Y70" s="32">
        <v>2.1999999999999999E-2</v>
      </c>
      <c r="AA70" s="45" t="s">
        <v>212</v>
      </c>
      <c r="AB70" s="45"/>
      <c r="AC70"/>
      <c r="AD70"/>
      <c r="AE70"/>
      <c r="AF70"/>
      <c r="AG70"/>
      <c r="AH70"/>
      <c r="AI70"/>
    </row>
    <row r="71" spans="1:35" x14ac:dyDescent="0.45">
      <c r="A71" s="31" t="s">
        <v>78</v>
      </c>
      <c r="B71" s="31">
        <v>70</v>
      </c>
      <c r="C71" s="32">
        <v>5.5659999999999998</v>
      </c>
      <c r="D71" s="32">
        <v>0.98499999999999999</v>
      </c>
      <c r="E71" s="32">
        <v>1.35</v>
      </c>
      <c r="F71" s="32">
        <v>0.55300000000000005</v>
      </c>
      <c r="G71" s="32">
        <v>0.496</v>
      </c>
      <c r="H71" s="32">
        <v>0.11600000000000001</v>
      </c>
      <c r="I71" s="32">
        <v>0.14799999999999999</v>
      </c>
      <c r="J71" s="32">
        <v>2.0659999999999998</v>
      </c>
      <c r="L71" s="32">
        <v>5.5659999999999998</v>
      </c>
      <c r="S71" s="32">
        <v>2.0659999999999998</v>
      </c>
      <c r="T71" s="32">
        <v>0.98499999999999999</v>
      </c>
      <c r="U71" s="32">
        <v>1.35</v>
      </c>
      <c r="V71" s="32">
        <v>0.55300000000000005</v>
      </c>
      <c r="W71" s="32">
        <v>0.496</v>
      </c>
      <c r="X71" s="32">
        <v>0.11600000000000001</v>
      </c>
      <c r="Y71" s="32">
        <v>0.14799999999999999</v>
      </c>
      <c r="AA71" s="20" t="s">
        <v>213</v>
      </c>
      <c r="AB71" s="20">
        <v>0.85680446577268266</v>
      </c>
      <c r="AC71"/>
      <c r="AD71"/>
      <c r="AE71"/>
      <c r="AF71"/>
      <c r="AG71"/>
      <c r="AH71"/>
      <c r="AI71"/>
    </row>
    <row r="72" spans="1:35" x14ac:dyDescent="0.45">
      <c r="A72" s="31" t="s">
        <v>107</v>
      </c>
      <c r="B72" s="31">
        <v>71</v>
      </c>
      <c r="C72" s="32">
        <v>5.524</v>
      </c>
      <c r="D72" s="32">
        <v>0.77500000000000002</v>
      </c>
      <c r="E72" s="32">
        <v>1.3120000000000001</v>
      </c>
      <c r="F72" s="32">
        <v>0.51300000000000001</v>
      </c>
      <c r="G72" s="32">
        <v>0.64300000000000002</v>
      </c>
      <c r="H72" s="32">
        <v>0.12</v>
      </c>
      <c r="I72" s="32">
        <v>0.105</v>
      </c>
      <c r="J72" s="32">
        <v>2.161</v>
      </c>
      <c r="L72" s="32">
        <v>5.524</v>
      </c>
      <c r="S72" s="32">
        <v>2.161</v>
      </c>
      <c r="T72" s="32">
        <v>0.77500000000000002</v>
      </c>
      <c r="U72" s="32">
        <v>1.3120000000000001</v>
      </c>
      <c r="V72" s="32">
        <v>0.51300000000000001</v>
      </c>
      <c r="W72" s="32">
        <v>0.64300000000000002</v>
      </c>
      <c r="X72" s="32">
        <v>0.12</v>
      </c>
      <c r="Y72" s="32">
        <v>0.105</v>
      </c>
      <c r="AA72" s="20" t="s">
        <v>214</v>
      </c>
      <c r="AB72" s="20">
        <v>0.73411389256801218</v>
      </c>
      <c r="AC72"/>
      <c r="AD72"/>
      <c r="AE72"/>
      <c r="AF72"/>
      <c r="AG72"/>
      <c r="AH72"/>
      <c r="AI72"/>
    </row>
    <row r="73" spans="1:35" x14ac:dyDescent="0.45">
      <c r="A73" s="31" t="s">
        <v>122</v>
      </c>
      <c r="B73" s="31">
        <v>72</v>
      </c>
      <c r="C73" s="32">
        <v>5.5039999999999996</v>
      </c>
      <c r="D73" s="32">
        <v>0.62</v>
      </c>
      <c r="E73" s="32">
        <v>1.2050000000000001</v>
      </c>
      <c r="F73" s="32">
        <v>0.622</v>
      </c>
      <c r="G73" s="32">
        <v>0.45900000000000002</v>
      </c>
      <c r="H73" s="32">
        <v>0.19700000000000001</v>
      </c>
      <c r="I73" s="32">
        <v>7.3999999999999996E-2</v>
      </c>
      <c r="J73" s="32">
        <v>2.4009999999999998</v>
      </c>
      <c r="L73" s="32">
        <v>5.5039999999999996</v>
      </c>
      <c r="S73" s="32">
        <v>2.4009999999999998</v>
      </c>
      <c r="T73" s="32">
        <v>0.62</v>
      </c>
      <c r="U73" s="32">
        <v>1.2050000000000001</v>
      </c>
      <c r="V73" s="32">
        <v>0.622</v>
      </c>
      <c r="W73" s="32">
        <v>0.45900000000000002</v>
      </c>
      <c r="X73" s="32">
        <v>0.19700000000000001</v>
      </c>
      <c r="Y73" s="32">
        <v>7.3999999999999996E-2</v>
      </c>
      <c r="AA73" s="20" t="s">
        <v>215</v>
      </c>
      <c r="AB73" s="20">
        <v>0.72340706944994559</v>
      </c>
      <c r="AC73"/>
      <c r="AD73"/>
      <c r="AE73"/>
      <c r="AF73"/>
      <c r="AG73"/>
      <c r="AH73"/>
      <c r="AI73"/>
    </row>
    <row r="74" spans="1:35" x14ac:dyDescent="0.45">
      <c r="A74" s="31" t="s">
        <v>74</v>
      </c>
      <c r="B74" s="31">
        <v>73</v>
      </c>
      <c r="C74" s="32">
        <v>5.4829999999999997</v>
      </c>
      <c r="D74" s="32">
        <v>1.0389999999999999</v>
      </c>
      <c r="E74" s="32">
        <v>1.498</v>
      </c>
      <c r="F74" s="32">
        <v>0.7</v>
      </c>
      <c r="G74" s="32">
        <v>0.307</v>
      </c>
      <c r="H74" s="32">
        <v>0.10100000000000001</v>
      </c>
      <c r="I74" s="32">
        <v>0.154</v>
      </c>
      <c r="J74" s="32">
        <v>1.8380000000000001</v>
      </c>
      <c r="L74" s="32">
        <v>5.4829999999999997</v>
      </c>
      <c r="S74" s="32">
        <v>1.8380000000000001</v>
      </c>
      <c r="T74" s="32">
        <v>1.0389999999999999</v>
      </c>
      <c r="U74" s="32">
        <v>1.498</v>
      </c>
      <c r="V74" s="32">
        <v>0.7</v>
      </c>
      <c r="W74" s="32">
        <v>0.307</v>
      </c>
      <c r="X74" s="32">
        <v>0.10100000000000001</v>
      </c>
      <c r="Y74" s="32">
        <v>0.154</v>
      </c>
      <c r="AA74" s="20" t="s">
        <v>4</v>
      </c>
      <c r="AB74" s="20">
        <v>0.13020688168070529</v>
      </c>
      <c r="AC74"/>
      <c r="AD74"/>
      <c r="AE74"/>
      <c r="AF74"/>
      <c r="AG74"/>
      <c r="AH74"/>
      <c r="AI74"/>
    </row>
    <row r="75" spans="1:35" ht="15.75" thickBot="1" x14ac:dyDescent="0.5">
      <c r="A75" s="31" t="s">
        <v>92</v>
      </c>
      <c r="B75" s="31">
        <v>74</v>
      </c>
      <c r="C75" s="32">
        <v>5.4829999999999997</v>
      </c>
      <c r="D75" s="32">
        <v>1.1479999999999999</v>
      </c>
      <c r="E75" s="32">
        <v>1.38</v>
      </c>
      <c r="F75" s="32">
        <v>0.68600000000000005</v>
      </c>
      <c r="G75" s="32">
        <v>0.32400000000000001</v>
      </c>
      <c r="H75" s="32">
        <v>0.106</v>
      </c>
      <c r="I75" s="32">
        <v>0.109</v>
      </c>
      <c r="J75" s="32">
        <v>1.839</v>
      </c>
      <c r="L75" s="32">
        <v>5.4829999999999997</v>
      </c>
      <c r="S75" s="32">
        <v>1.839</v>
      </c>
      <c r="T75" s="32">
        <v>1.1479999999999999</v>
      </c>
      <c r="U75" s="32">
        <v>1.38</v>
      </c>
      <c r="V75" s="32">
        <v>0.68600000000000005</v>
      </c>
      <c r="W75" s="32">
        <v>0.32400000000000001</v>
      </c>
      <c r="X75" s="32">
        <v>0.106</v>
      </c>
      <c r="Y75" s="32">
        <v>0.109</v>
      </c>
      <c r="AA75" s="21" t="s">
        <v>216</v>
      </c>
      <c r="AB75" s="21">
        <v>156</v>
      </c>
      <c r="AC75"/>
      <c r="AD75"/>
      <c r="AE75"/>
      <c r="AF75"/>
      <c r="AG75"/>
      <c r="AH75"/>
      <c r="AI75"/>
    </row>
    <row r="76" spans="1:35" x14ac:dyDescent="0.45">
      <c r="A76" s="31" t="s">
        <v>98</v>
      </c>
      <c r="B76" s="31">
        <v>75</v>
      </c>
      <c r="C76" s="32">
        <v>5.4720000000000004</v>
      </c>
      <c r="D76" s="32">
        <v>0.65200000000000002</v>
      </c>
      <c r="E76" s="32">
        <v>0.81</v>
      </c>
      <c r="F76" s="32">
        <v>0.42399999999999999</v>
      </c>
      <c r="G76" s="32">
        <v>0.33400000000000002</v>
      </c>
      <c r="H76" s="32">
        <v>0.216</v>
      </c>
      <c r="I76" s="32">
        <v>0.113</v>
      </c>
      <c r="J76" s="32">
        <v>3.036</v>
      </c>
      <c r="L76" s="32">
        <v>5.4720000000000004</v>
      </c>
      <c r="S76" s="32">
        <v>3.036</v>
      </c>
      <c r="T76" s="32">
        <v>0.65200000000000002</v>
      </c>
      <c r="U76" s="32">
        <v>0.81</v>
      </c>
      <c r="V76" s="32">
        <v>0.42399999999999999</v>
      </c>
      <c r="W76" s="32">
        <v>0.33400000000000002</v>
      </c>
      <c r="X76" s="32">
        <v>0.216</v>
      </c>
      <c r="Y76" s="32">
        <v>0.113</v>
      </c>
      <c r="AA76"/>
      <c r="AB76"/>
      <c r="AC76"/>
      <c r="AD76"/>
      <c r="AE76"/>
      <c r="AF76"/>
      <c r="AG76"/>
      <c r="AH76"/>
      <c r="AI76"/>
    </row>
    <row r="77" spans="1:35" ht="15.75" thickBot="1" x14ac:dyDescent="0.5">
      <c r="A77" s="31" t="s">
        <v>88</v>
      </c>
      <c r="B77" s="31">
        <v>76</v>
      </c>
      <c r="C77" s="32">
        <v>5.43</v>
      </c>
      <c r="D77" s="32">
        <v>1.405</v>
      </c>
      <c r="E77" s="32">
        <v>1.29</v>
      </c>
      <c r="F77" s="32">
        <v>1.03</v>
      </c>
      <c r="G77" s="32">
        <v>0.52400000000000002</v>
      </c>
      <c r="H77" s="32">
        <v>0.246</v>
      </c>
      <c r="I77" s="32">
        <v>0.29099999999999998</v>
      </c>
      <c r="J77" s="32">
        <v>0.93499999999999905</v>
      </c>
      <c r="L77" s="32">
        <v>5.43</v>
      </c>
      <c r="S77" s="32">
        <v>0.93499999999999905</v>
      </c>
      <c r="T77" s="32">
        <v>1.405</v>
      </c>
      <c r="U77" s="32">
        <v>1.29</v>
      </c>
      <c r="V77" s="32">
        <v>1.03</v>
      </c>
      <c r="W77" s="32">
        <v>0.52400000000000002</v>
      </c>
      <c r="X77" s="32">
        <v>0.246</v>
      </c>
      <c r="Y77" s="32">
        <v>0.29099999999999998</v>
      </c>
      <c r="AA77" t="s">
        <v>217</v>
      </c>
      <c r="AB77"/>
      <c r="AC77"/>
      <c r="AD77"/>
      <c r="AE77"/>
      <c r="AF77"/>
      <c r="AG77"/>
      <c r="AH77"/>
      <c r="AI77"/>
    </row>
    <row r="78" spans="1:35" x14ac:dyDescent="0.45">
      <c r="A78" s="31" t="s">
        <v>105</v>
      </c>
      <c r="B78" s="31">
        <v>77</v>
      </c>
      <c r="C78" s="32">
        <v>5.41</v>
      </c>
      <c r="D78" s="32">
        <v>1.1879999999999999</v>
      </c>
      <c r="E78" s="32">
        <v>1.429</v>
      </c>
      <c r="F78" s="32">
        <v>0.88400000000000001</v>
      </c>
      <c r="G78" s="32">
        <v>0.56200000000000006</v>
      </c>
      <c r="H78" s="32">
        <v>5.5E-2</v>
      </c>
      <c r="I78" s="32">
        <v>1.7000000000000001E-2</v>
      </c>
      <c r="J78" s="32">
        <v>1.292</v>
      </c>
      <c r="L78" s="32">
        <v>5.41</v>
      </c>
      <c r="S78" s="32">
        <v>1.292</v>
      </c>
      <c r="T78" s="32">
        <v>1.1879999999999999</v>
      </c>
      <c r="U78" s="32">
        <v>1.429</v>
      </c>
      <c r="V78" s="32">
        <v>0.88400000000000001</v>
      </c>
      <c r="W78" s="32">
        <v>0.56200000000000006</v>
      </c>
      <c r="X78" s="32">
        <v>5.5E-2</v>
      </c>
      <c r="Y78" s="32">
        <v>1.7000000000000001E-2</v>
      </c>
      <c r="AA78" s="22"/>
      <c r="AB78" s="22" t="s">
        <v>222</v>
      </c>
      <c r="AC78" s="22" t="s">
        <v>223</v>
      </c>
      <c r="AD78" s="22" t="s">
        <v>224</v>
      </c>
      <c r="AE78" s="22" t="s">
        <v>225</v>
      </c>
      <c r="AF78" s="22" t="s">
        <v>226</v>
      </c>
      <c r="AG78"/>
      <c r="AH78"/>
      <c r="AI78"/>
    </row>
    <row r="79" spans="1:35" x14ac:dyDescent="0.45">
      <c r="A79" s="31" t="s">
        <v>104</v>
      </c>
      <c r="B79" s="31">
        <v>78</v>
      </c>
      <c r="C79" s="32">
        <v>5.3979999999999997</v>
      </c>
      <c r="D79" s="32">
        <v>0.97499999999999998</v>
      </c>
      <c r="E79" s="32">
        <v>1.369</v>
      </c>
      <c r="F79" s="32">
        <v>0.68500000000000005</v>
      </c>
      <c r="G79" s="32">
        <v>0.28799999999999998</v>
      </c>
      <c r="H79" s="32">
        <v>0.13400000000000001</v>
      </c>
      <c r="I79" s="32">
        <v>4.2999999999999997E-2</v>
      </c>
      <c r="J79" s="32">
        <v>1.9470000000000001</v>
      </c>
      <c r="L79" s="32">
        <v>5.3979999999999997</v>
      </c>
      <c r="S79" s="32">
        <v>1.9470000000000001</v>
      </c>
      <c r="T79" s="32">
        <v>0.97499999999999998</v>
      </c>
      <c r="U79" s="32">
        <v>1.369</v>
      </c>
      <c r="V79" s="32">
        <v>0.68500000000000005</v>
      </c>
      <c r="W79" s="32">
        <v>0.28799999999999998</v>
      </c>
      <c r="X79" s="32">
        <v>0.13400000000000001</v>
      </c>
      <c r="Y79" s="32">
        <v>4.2999999999999997E-2</v>
      </c>
      <c r="AA79" s="20" t="s">
        <v>218</v>
      </c>
      <c r="AB79" s="20">
        <v>6</v>
      </c>
      <c r="AC79" s="20">
        <v>6.9746423341773429</v>
      </c>
      <c r="AD79" s="20">
        <v>1.1624403890295572</v>
      </c>
      <c r="AE79" s="20">
        <v>68.565052814711507</v>
      </c>
      <c r="AF79" s="20">
        <v>2.1681900763683835E-40</v>
      </c>
      <c r="AG79"/>
      <c r="AH79"/>
      <c r="AI79"/>
    </row>
    <row r="80" spans="1:35" x14ac:dyDescent="0.45">
      <c r="A80" s="31" t="s">
        <v>119</v>
      </c>
      <c r="B80" s="31">
        <v>79</v>
      </c>
      <c r="C80" s="32">
        <v>5.3579999999999997</v>
      </c>
      <c r="D80" s="32">
        <v>1.1539999999999999</v>
      </c>
      <c r="E80" s="32">
        <v>1.202</v>
      </c>
      <c r="F80" s="32">
        <v>0.879</v>
      </c>
      <c r="G80" s="32">
        <v>0.13100000000000001</v>
      </c>
      <c r="H80" s="32">
        <v>0</v>
      </c>
      <c r="I80" s="32">
        <v>4.3999999999999997E-2</v>
      </c>
      <c r="J80" s="32">
        <v>1.992</v>
      </c>
      <c r="L80" s="32">
        <v>5.3579999999999997</v>
      </c>
      <c r="S80" s="32">
        <v>1.992</v>
      </c>
      <c r="T80" s="32">
        <v>1.1539999999999999</v>
      </c>
      <c r="U80" s="32">
        <v>1.202</v>
      </c>
      <c r="V80" s="32">
        <v>0.879</v>
      </c>
      <c r="W80" s="32">
        <v>0.13100000000000001</v>
      </c>
      <c r="X80" s="32">
        <v>0</v>
      </c>
      <c r="Y80" s="32">
        <v>4.3999999999999997E-2</v>
      </c>
      <c r="AA80" s="20" t="s">
        <v>219</v>
      </c>
      <c r="AB80" s="20">
        <v>149</v>
      </c>
      <c r="AC80" s="20">
        <v>2.5261209735149648</v>
      </c>
      <c r="AD80" s="20">
        <v>1.6953832037013186E-2</v>
      </c>
      <c r="AE80" s="20"/>
      <c r="AF80" s="20"/>
      <c r="AG80"/>
      <c r="AH80"/>
      <c r="AI80"/>
    </row>
    <row r="81" spans="1:35" ht="15.75" thickBot="1" x14ac:dyDescent="0.5">
      <c r="A81" s="31" t="s">
        <v>120</v>
      </c>
      <c r="B81" s="31">
        <v>80</v>
      </c>
      <c r="C81" s="32">
        <v>5.3579999999999997</v>
      </c>
      <c r="D81" s="32">
        <v>0.96499999999999997</v>
      </c>
      <c r="E81" s="32">
        <v>1.179</v>
      </c>
      <c r="F81" s="32">
        <v>0.78500000000000003</v>
      </c>
      <c r="G81" s="32">
        <v>0.503</v>
      </c>
      <c r="H81" s="32">
        <v>0.214</v>
      </c>
      <c r="I81" s="32">
        <v>0.13600000000000001</v>
      </c>
      <c r="J81" s="32">
        <v>1.712</v>
      </c>
      <c r="L81" s="32">
        <v>5.3579999999999997</v>
      </c>
      <c r="S81" s="32">
        <v>1.712</v>
      </c>
      <c r="T81" s="32">
        <v>0.96499999999999997</v>
      </c>
      <c r="U81" s="32">
        <v>1.179</v>
      </c>
      <c r="V81" s="32">
        <v>0.78500000000000003</v>
      </c>
      <c r="W81" s="32">
        <v>0.503</v>
      </c>
      <c r="X81" s="32">
        <v>0.214</v>
      </c>
      <c r="Y81" s="32">
        <v>0.13600000000000001</v>
      </c>
      <c r="AA81" s="21" t="s">
        <v>220</v>
      </c>
      <c r="AB81" s="21">
        <v>155</v>
      </c>
      <c r="AC81" s="21">
        <v>9.5007633076923081</v>
      </c>
      <c r="AD81" s="21"/>
      <c r="AE81" s="21"/>
      <c r="AF81" s="21"/>
      <c r="AG81"/>
      <c r="AH81"/>
      <c r="AI81"/>
    </row>
    <row r="82" spans="1:35" ht="15.75" thickBot="1" x14ac:dyDescent="0.5">
      <c r="A82" s="31" t="s">
        <v>100</v>
      </c>
      <c r="B82" s="31">
        <v>81</v>
      </c>
      <c r="C82" s="32">
        <v>5.3470000000000004</v>
      </c>
      <c r="D82" s="32">
        <v>1.0169999999999999</v>
      </c>
      <c r="E82" s="32">
        <v>1.2789999999999999</v>
      </c>
      <c r="F82" s="32">
        <v>0.72899999999999998</v>
      </c>
      <c r="G82" s="32">
        <v>0.25900000000000001</v>
      </c>
      <c r="H82" s="32">
        <v>0.111</v>
      </c>
      <c r="I82" s="32">
        <v>8.1000000000000003E-2</v>
      </c>
      <c r="J82" s="32">
        <v>1.952</v>
      </c>
      <c r="L82" s="32">
        <v>5.3470000000000004</v>
      </c>
      <c r="S82" s="32">
        <v>1.952</v>
      </c>
      <c r="T82" s="32">
        <v>1.0169999999999999</v>
      </c>
      <c r="U82" s="32">
        <v>1.2789999999999999</v>
      </c>
      <c r="V82" s="32">
        <v>0.72899999999999998</v>
      </c>
      <c r="W82" s="32">
        <v>0.25900000000000001</v>
      </c>
      <c r="X82" s="32">
        <v>0.111</v>
      </c>
      <c r="Y82" s="32">
        <v>8.1000000000000003E-2</v>
      </c>
      <c r="AA82"/>
      <c r="AB82"/>
      <c r="AC82"/>
      <c r="AD82"/>
      <c r="AE82"/>
      <c r="AF82"/>
      <c r="AG82"/>
      <c r="AH82"/>
      <c r="AI82"/>
    </row>
    <row r="83" spans="1:35" x14ac:dyDescent="0.45">
      <c r="A83" s="31" t="s">
        <v>77</v>
      </c>
      <c r="B83" s="31">
        <v>82</v>
      </c>
      <c r="C83" s="32">
        <v>5.3209999999999997</v>
      </c>
      <c r="D83" s="32">
        <v>1.115</v>
      </c>
      <c r="E83" s="32">
        <v>1.161</v>
      </c>
      <c r="F83" s="32">
        <v>0.73699999999999999</v>
      </c>
      <c r="G83" s="32">
        <v>0.38</v>
      </c>
      <c r="H83" s="32">
        <v>0.12</v>
      </c>
      <c r="I83" s="32">
        <v>3.9E-2</v>
      </c>
      <c r="J83" s="32">
        <v>1.8080000000000001</v>
      </c>
      <c r="L83" s="32">
        <v>5.3209999999999997</v>
      </c>
      <c r="S83" s="32">
        <v>1.8080000000000001</v>
      </c>
      <c r="T83" s="32">
        <v>1.115</v>
      </c>
      <c r="U83" s="32">
        <v>1.161</v>
      </c>
      <c r="V83" s="32">
        <v>0.73699999999999999</v>
      </c>
      <c r="W83" s="32">
        <v>0.38</v>
      </c>
      <c r="X83" s="32">
        <v>0.12</v>
      </c>
      <c r="Y83" s="32">
        <v>3.9E-2</v>
      </c>
      <c r="AA83" s="22"/>
      <c r="AB83" s="22" t="s">
        <v>227</v>
      </c>
      <c r="AC83" s="22" t="s">
        <v>4</v>
      </c>
      <c r="AD83" s="22" t="s">
        <v>228</v>
      </c>
      <c r="AE83" s="22" t="s">
        <v>229</v>
      </c>
      <c r="AF83" s="22" t="s">
        <v>246</v>
      </c>
      <c r="AG83" s="22" t="s">
        <v>247</v>
      </c>
      <c r="AH83" s="22" t="s">
        <v>248</v>
      </c>
      <c r="AI83" s="22" t="s">
        <v>249</v>
      </c>
    </row>
    <row r="84" spans="1:35" x14ac:dyDescent="0.45">
      <c r="A84" s="31" t="s">
        <v>115</v>
      </c>
      <c r="B84" s="31">
        <v>83</v>
      </c>
      <c r="C84" s="32">
        <v>5.3019999999999996</v>
      </c>
      <c r="D84" s="32">
        <v>0.98199999999999998</v>
      </c>
      <c r="E84" s="32">
        <v>1.4410000000000001</v>
      </c>
      <c r="F84" s="32">
        <v>0.61399999999999999</v>
      </c>
      <c r="G84" s="32">
        <v>0.57799999999999996</v>
      </c>
      <c r="H84" s="32">
        <v>0.12</v>
      </c>
      <c r="I84" s="32">
        <v>0.106</v>
      </c>
      <c r="J84" s="32">
        <v>1.5669999999999999</v>
      </c>
      <c r="L84" s="32">
        <v>5.3019999999999996</v>
      </c>
      <c r="S84" s="32">
        <v>1.5669999999999999</v>
      </c>
      <c r="T84" s="32">
        <v>0.98199999999999998</v>
      </c>
      <c r="U84" s="32">
        <v>1.4410000000000001</v>
      </c>
      <c r="V84" s="32">
        <v>0.61399999999999999</v>
      </c>
      <c r="W84" s="32">
        <v>0.57799999999999996</v>
      </c>
      <c r="X84" s="32">
        <v>0.12</v>
      </c>
      <c r="Y84" s="32">
        <v>0.106</v>
      </c>
      <c r="AA84" s="20" t="s">
        <v>221</v>
      </c>
      <c r="AB84" s="20">
        <v>1.0662702753012732E-2</v>
      </c>
      <c r="AC84" s="20">
        <v>6.154364719501098E-2</v>
      </c>
      <c r="AD84" s="20">
        <v>0.17325432012870862</v>
      </c>
      <c r="AE84" s="20">
        <v>0.86268666915761905</v>
      </c>
      <c r="AF84" s="20">
        <v>-0.11094835510738368</v>
      </c>
      <c r="AG84" s="20">
        <v>0.13227376061340915</v>
      </c>
      <c r="AH84" s="20">
        <v>-0.11094835510738368</v>
      </c>
      <c r="AI84" s="20">
        <v>0.13227376061340915</v>
      </c>
    </row>
    <row r="85" spans="1:35" x14ac:dyDescent="0.45">
      <c r="A85" s="31" t="s">
        <v>83</v>
      </c>
      <c r="B85" s="31">
        <v>84</v>
      </c>
      <c r="C85" s="32">
        <v>5.2949999999999999</v>
      </c>
      <c r="D85" s="32">
        <v>0.97899999999999998</v>
      </c>
      <c r="E85" s="32">
        <v>1.1539999999999999</v>
      </c>
      <c r="F85" s="32">
        <v>0.68700000000000006</v>
      </c>
      <c r="G85" s="32">
        <v>7.6999999999999999E-2</v>
      </c>
      <c r="H85" s="32">
        <v>5.5E-2</v>
      </c>
      <c r="I85" s="32">
        <v>0.13500000000000001</v>
      </c>
      <c r="J85" s="32">
        <v>2.343</v>
      </c>
      <c r="L85" s="32">
        <v>5.2949999999999999</v>
      </c>
      <c r="S85" s="32">
        <v>2.343</v>
      </c>
      <c r="T85" s="32">
        <v>0.97899999999999998</v>
      </c>
      <c r="U85" s="32">
        <v>1.1539999999999999</v>
      </c>
      <c r="V85" s="32">
        <v>0.68700000000000006</v>
      </c>
      <c r="W85" s="32">
        <v>7.6999999999999999E-2</v>
      </c>
      <c r="X85" s="32">
        <v>5.5E-2</v>
      </c>
      <c r="Y85" s="32">
        <v>0.13500000000000001</v>
      </c>
      <c r="AA85" s="20" t="s">
        <v>5</v>
      </c>
      <c r="AB85" s="20">
        <v>5.646991675613245E-2</v>
      </c>
      <c r="AC85" s="20">
        <v>7.9420804410418891E-2</v>
      </c>
      <c r="AD85" s="20">
        <v>0.71102171748746967</v>
      </c>
      <c r="AE85" s="20">
        <v>0.47818233571330937</v>
      </c>
      <c r="AF85" s="20">
        <v>-0.10046663934153149</v>
      </c>
      <c r="AG85" s="20">
        <v>0.21340647285379638</v>
      </c>
      <c r="AH85" s="20">
        <v>-0.10046663934153149</v>
      </c>
      <c r="AI85" s="20">
        <v>0.21340647285379638</v>
      </c>
    </row>
    <row r="86" spans="1:35" x14ac:dyDescent="0.45">
      <c r="A86" s="31" t="s">
        <v>109</v>
      </c>
      <c r="B86" s="31">
        <v>85</v>
      </c>
      <c r="C86" s="32">
        <v>5.2539999999999996</v>
      </c>
      <c r="D86" s="32">
        <v>0.77900000000000003</v>
      </c>
      <c r="E86" s="32">
        <v>0.79700000000000004</v>
      </c>
      <c r="F86" s="32">
        <v>0.66900000000000004</v>
      </c>
      <c r="G86" s="32">
        <v>0.46</v>
      </c>
      <c r="H86" s="32">
        <v>2.5999999999999999E-2</v>
      </c>
      <c r="I86" s="32">
        <v>7.3999999999999996E-2</v>
      </c>
      <c r="J86" s="32">
        <v>2.5230000000000001</v>
      </c>
      <c r="L86" s="32">
        <v>5.2539999999999996</v>
      </c>
      <c r="S86" s="32">
        <v>2.5230000000000001</v>
      </c>
      <c r="T86" s="32">
        <v>0.77900000000000003</v>
      </c>
      <c r="U86" s="32">
        <v>0.79700000000000004</v>
      </c>
      <c r="V86" s="32">
        <v>0.66900000000000004</v>
      </c>
      <c r="W86" s="32">
        <v>0.46</v>
      </c>
      <c r="X86" s="32">
        <v>2.5999999999999999E-2</v>
      </c>
      <c r="Y86" s="32">
        <v>7.3999999999999996E-2</v>
      </c>
      <c r="AA86" s="20" t="s">
        <v>6</v>
      </c>
      <c r="AB86" s="20">
        <v>6.2084222252250772E-3</v>
      </c>
      <c r="AC86" s="20">
        <v>0.11794510936101818</v>
      </c>
      <c r="AD86" s="20">
        <v>5.2638233656825212E-2</v>
      </c>
      <c r="AE86" s="20">
        <v>0.9580906592634717</v>
      </c>
      <c r="AF86" s="20">
        <v>-0.22685266811614019</v>
      </c>
      <c r="AG86" s="20">
        <v>0.23926951256659035</v>
      </c>
      <c r="AH86" s="20">
        <v>-0.22685266811614019</v>
      </c>
      <c r="AI86" s="20">
        <v>0.23926951256659035</v>
      </c>
    </row>
    <row r="87" spans="1:35" x14ac:dyDescent="0.45">
      <c r="A87" s="31" t="s">
        <v>101</v>
      </c>
      <c r="B87" s="31">
        <v>86</v>
      </c>
      <c r="C87" s="32">
        <v>5.2460000000000004</v>
      </c>
      <c r="D87" s="32">
        <v>0.98899999999999999</v>
      </c>
      <c r="E87" s="32">
        <v>1.1419999999999999</v>
      </c>
      <c r="F87" s="32">
        <v>0.79900000000000004</v>
      </c>
      <c r="G87" s="32">
        <v>0.59699999999999998</v>
      </c>
      <c r="H87" s="32">
        <v>2.9000000000000001E-2</v>
      </c>
      <c r="I87" s="32">
        <v>0.10299999999999999</v>
      </c>
      <c r="J87" s="32">
        <v>1.69</v>
      </c>
      <c r="L87" s="32">
        <v>5.2460000000000004</v>
      </c>
      <c r="S87" s="32">
        <v>1.69</v>
      </c>
      <c r="T87" s="32">
        <v>0.98899999999999999</v>
      </c>
      <c r="U87" s="32">
        <v>1.1419999999999999</v>
      </c>
      <c r="V87" s="32">
        <v>0.79900000000000004</v>
      </c>
      <c r="W87" s="32">
        <v>0.59699999999999998</v>
      </c>
      <c r="X87" s="32">
        <v>2.9000000000000001E-2</v>
      </c>
      <c r="Y87" s="32">
        <v>0.10299999999999999</v>
      </c>
      <c r="AA87" s="20" t="s">
        <v>209</v>
      </c>
      <c r="AB87" s="20">
        <v>8.544379833255708E-2</v>
      </c>
      <c r="AC87" s="20">
        <v>0.13235279401320948</v>
      </c>
      <c r="AD87" s="20">
        <v>0.64557608299549274</v>
      </c>
      <c r="AE87" s="20">
        <v>0.5195468550529927</v>
      </c>
      <c r="AF87" s="20">
        <v>-0.1760870667415286</v>
      </c>
      <c r="AG87" s="20">
        <v>0.34697466340664274</v>
      </c>
      <c r="AH87" s="20">
        <v>-0.1760870667415286</v>
      </c>
      <c r="AI87" s="20">
        <v>0.34697466340664274</v>
      </c>
    </row>
    <row r="88" spans="1:35" x14ac:dyDescent="0.45">
      <c r="A88" s="31" t="s">
        <v>97</v>
      </c>
      <c r="B88" s="31">
        <v>87</v>
      </c>
      <c r="C88" s="32">
        <v>5.2009999999999996</v>
      </c>
      <c r="D88" s="32">
        <v>1.024</v>
      </c>
      <c r="E88" s="32">
        <v>1.161</v>
      </c>
      <c r="F88" s="32">
        <v>0.60299999999999998</v>
      </c>
      <c r="G88" s="32">
        <v>0.43</v>
      </c>
      <c r="H88" s="32">
        <v>3.1E-2</v>
      </c>
      <c r="I88" s="32">
        <v>0.17599999999999999</v>
      </c>
      <c r="J88" s="32">
        <v>1.952</v>
      </c>
      <c r="L88" s="32">
        <v>5.2009999999999996</v>
      </c>
      <c r="S88" s="32">
        <v>1.952</v>
      </c>
      <c r="T88" s="32">
        <v>1.024</v>
      </c>
      <c r="U88" s="32">
        <v>1.161</v>
      </c>
      <c r="V88" s="32">
        <v>0.60299999999999998</v>
      </c>
      <c r="W88" s="32">
        <v>0.43</v>
      </c>
      <c r="X88" s="32">
        <v>3.1E-2</v>
      </c>
      <c r="Y88" s="32">
        <v>0.17599999999999999</v>
      </c>
      <c r="AA88" s="20" t="s">
        <v>245</v>
      </c>
      <c r="AB88" s="20">
        <v>-8.8401861709672524E-3</v>
      </c>
      <c r="AC88" s="20">
        <v>2.0417354803451308E-2</v>
      </c>
      <c r="AD88" s="20">
        <v>-0.43297411716981699</v>
      </c>
      <c r="AE88" s="20">
        <v>0.66565966901841644</v>
      </c>
      <c r="AF88" s="20">
        <v>-4.9185148316142846E-2</v>
      </c>
      <c r="AG88" s="20">
        <v>3.1504775974208338E-2</v>
      </c>
      <c r="AH88" s="20">
        <v>-4.9185148316142846E-2</v>
      </c>
      <c r="AI88" s="20">
        <v>3.1504775974208338E-2</v>
      </c>
    </row>
    <row r="89" spans="1:35" x14ac:dyDescent="0.45">
      <c r="A89" s="31" t="s">
        <v>123</v>
      </c>
      <c r="B89" s="31">
        <v>88</v>
      </c>
      <c r="C89" s="32">
        <v>5.1989999999999998</v>
      </c>
      <c r="D89" s="32">
        <v>0.47399999999999998</v>
      </c>
      <c r="E89" s="32">
        <v>1.1659999999999999</v>
      </c>
      <c r="F89" s="32">
        <v>0.59799999999999998</v>
      </c>
      <c r="G89" s="32">
        <v>0.29199999999999998</v>
      </c>
      <c r="H89" s="32">
        <v>0.187</v>
      </c>
      <c r="I89" s="32">
        <v>3.4000000000000002E-2</v>
      </c>
      <c r="J89" s="32">
        <v>2.4820000000000002</v>
      </c>
      <c r="L89" s="32">
        <v>5.1989999999999998</v>
      </c>
      <c r="S89" s="32">
        <v>2.4820000000000002</v>
      </c>
      <c r="T89" s="32">
        <v>0.47399999999999998</v>
      </c>
      <c r="U89" s="32">
        <v>1.1659999999999999</v>
      </c>
      <c r="V89" s="32">
        <v>0.59799999999999998</v>
      </c>
      <c r="W89" s="32">
        <v>0.29199999999999998</v>
      </c>
      <c r="X89" s="32">
        <v>0.187</v>
      </c>
      <c r="Y89" s="32">
        <v>3.4000000000000002E-2</v>
      </c>
      <c r="AA89" s="20" t="s">
        <v>192</v>
      </c>
      <c r="AB89" s="20">
        <v>0.44684497421956199</v>
      </c>
      <c r="AC89" s="20">
        <v>3.7742480599352285E-2</v>
      </c>
      <c r="AD89" s="20">
        <v>11.839311225008101</v>
      </c>
      <c r="AE89" s="20">
        <v>3.2764401243093092E-23</v>
      </c>
      <c r="AF89" s="20">
        <v>0.37226533519656302</v>
      </c>
      <c r="AG89" s="20">
        <v>0.52142461324256095</v>
      </c>
      <c r="AH89" s="20">
        <v>0.37226533519656302</v>
      </c>
      <c r="AI89" s="20">
        <v>0.52142461324256095</v>
      </c>
    </row>
    <row r="90" spans="1:35" ht="15.75" thickBot="1" x14ac:dyDescent="0.5">
      <c r="A90" s="31" t="s">
        <v>110</v>
      </c>
      <c r="B90" s="31">
        <v>89</v>
      </c>
      <c r="C90" s="32">
        <v>5.1849999999999996</v>
      </c>
      <c r="D90" s="32">
        <v>0.95899999999999996</v>
      </c>
      <c r="E90" s="32">
        <v>1.2390000000000001</v>
      </c>
      <c r="F90" s="32">
        <v>0.69099999999999995</v>
      </c>
      <c r="G90" s="32">
        <v>0.39400000000000002</v>
      </c>
      <c r="H90" s="32">
        <v>0.17299999999999999</v>
      </c>
      <c r="I90" s="32">
        <v>5.1999999999999998E-2</v>
      </c>
      <c r="J90" s="32">
        <v>1.7290000000000001</v>
      </c>
      <c r="L90" s="32">
        <v>5.1849999999999996</v>
      </c>
      <c r="S90" s="32">
        <v>1.7290000000000001</v>
      </c>
      <c r="T90" s="32">
        <v>0.95899999999999996</v>
      </c>
      <c r="U90" s="32">
        <v>1.2390000000000001</v>
      </c>
      <c r="V90" s="32">
        <v>0.69099999999999995</v>
      </c>
      <c r="W90" s="32">
        <v>0.39400000000000002</v>
      </c>
      <c r="X90" s="32">
        <v>0.17299999999999999</v>
      </c>
      <c r="Y90" s="32">
        <v>5.1999999999999998E-2</v>
      </c>
      <c r="AA90" s="21" t="s">
        <v>193</v>
      </c>
      <c r="AB90" s="21">
        <v>0.1400689513200401</v>
      </c>
      <c r="AC90" s="21">
        <v>4.8988929805114649E-2</v>
      </c>
      <c r="AD90" s="21">
        <v>2.8591959831997866</v>
      </c>
      <c r="AE90" s="21">
        <v>4.8566087818068919E-3</v>
      </c>
      <c r="AF90" s="21">
        <v>4.3266180464242535E-2</v>
      </c>
      <c r="AG90" s="21">
        <v>0.23687172217583768</v>
      </c>
      <c r="AH90" s="21">
        <v>4.3266180464242535E-2</v>
      </c>
      <c r="AI90" s="21">
        <v>0.23687172217583768</v>
      </c>
    </row>
    <row r="91" spans="1:35" x14ac:dyDescent="0.45">
      <c r="A91" s="31" t="s">
        <v>99</v>
      </c>
      <c r="B91" s="31">
        <v>90</v>
      </c>
      <c r="C91" s="32">
        <v>5.1609999999999996</v>
      </c>
      <c r="D91" s="32">
        <v>0.82199999999999995</v>
      </c>
      <c r="E91" s="32">
        <v>1.2649999999999999</v>
      </c>
      <c r="F91" s="32">
        <v>0.64500000000000002</v>
      </c>
      <c r="G91" s="32">
        <v>0.46800000000000003</v>
      </c>
      <c r="H91" s="32">
        <v>0.13</v>
      </c>
      <c r="I91" s="32">
        <v>0.13400000000000001</v>
      </c>
      <c r="J91" s="32">
        <v>1.831</v>
      </c>
      <c r="L91" s="32">
        <v>5.1609999999999996</v>
      </c>
      <c r="S91" s="32">
        <v>1.831</v>
      </c>
      <c r="T91" s="32">
        <v>0.82199999999999995</v>
      </c>
      <c r="U91" s="32">
        <v>1.2649999999999999</v>
      </c>
      <c r="V91" s="32">
        <v>0.64500000000000002</v>
      </c>
      <c r="W91" s="32">
        <v>0.46800000000000003</v>
      </c>
      <c r="X91" s="32">
        <v>0.13</v>
      </c>
      <c r="Y91" s="32">
        <v>0.13400000000000001</v>
      </c>
      <c r="AA91"/>
      <c r="AB91"/>
      <c r="AC91"/>
      <c r="AD91"/>
      <c r="AE91"/>
      <c r="AF91"/>
      <c r="AG91"/>
      <c r="AH91"/>
      <c r="AI91"/>
    </row>
    <row r="92" spans="1:35" x14ac:dyDescent="0.45">
      <c r="A92" s="31" t="s">
        <v>94</v>
      </c>
      <c r="B92" s="31">
        <v>91</v>
      </c>
      <c r="C92" s="32">
        <v>5.1550000000000002</v>
      </c>
      <c r="D92" s="32">
        <v>0.68899999999999995</v>
      </c>
      <c r="E92" s="32">
        <v>1.1719999999999999</v>
      </c>
      <c r="F92" s="32">
        <v>4.8000000000000001E-2</v>
      </c>
      <c r="G92" s="32">
        <v>0.46200000000000002</v>
      </c>
      <c r="H92" s="32">
        <v>0.20100000000000001</v>
      </c>
      <c r="I92" s="32">
        <v>3.2000000000000001E-2</v>
      </c>
      <c r="J92" s="32">
        <v>2.5830000000000002</v>
      </c>
      <c r="L92" s="32">
        <v>5.1550000000000002</v>
      </c>
      <c r="S92" s="32">
        <v>2.5830000000000002</v>
      </c>
      <c r="T92" s="32">
        <v>0.68899999999999995</v>
      </c>
      <c r="U92" s="32">
        <v>1.1719999999999999</v>
      </c>
      <c r="V92" s="32">
        <v>4.8000000000000001E-2</v>
      </c>
      <c r="W92" s="32">
        <v>0.46200000000000002</v>
      </c>
      <c r="X92" s="32">
        <v>0.20100000000000001</v>
      </c>
      <c r="Y92" s="32">
        <v>3.2000000000000001E-2</v>
      </c>
      <c r="AA92" t="s">
        <v>261</v>
      </c>
      <c r="AB92"/>
      <c r="AC92"/>
      <c r="AD92"/>
      <c r="AE92"/>
      <c r="AF92"/>
      <c r="AG92"/>
      <c r="AH92"/>
      <c r="AI92"/>
    </row>
    <row r="93" spans="1:35" ht="15.75" thickBot="1" x14ac:dyDescent="0.5">
      <c r="A93" s="31" t="s">
        <v>93</v>
      </c>
      <c r="B93" s="31">
        <v>92</v>
      </c>
      <c r="C93" s="32">
        <v>5.1310000000000002</v>
      </c>
      <c r="D93" s="32">
        <v>0.53</v>
      </c>
      <c r="E93" s="32">
        <v>1.4159999999999999</v>
      </c>
      <c r="F93" s="32">
        <v>0.59399999999999997</v>
      </c>
      <c r="G93" s="32">
        <v>0.54</v>
      </c>
      <c r="H93" s="32">
        <v>0.28100000000000003</v>
      </c>
      <c r="I93" s="32">
        <v>3.5000000000000003E-2</v>
      </c>
      <c r="J93" s="32">
        <v>1.77</v>
      </c>
      <c r="L93" s="32">
        <v>5.1310000000000002</v>
      </c>
      <c r="S93" s="32">
        <v>1.77</v>
      </c>
      <c r="T93" s="32">
        <v>0.53</v>
      </c>
      <c r="U93" s="32">
        <v>1.4159999999999999</v>
      </c>
      <c r="V93" s="32">
        <v>0.59399999999999997</v>
      </c>
      <c r="W93" s="32">
        <v>0.54</v>
      </c>
      <c r="X93" s="32">
        <v>0.28100000000000003</v>
      </c>
      <c r="Y93" s="32">
        <v>3.5000000000000003E-2</v>
      </c>
      <c r="AA93"/>
      <c r="AB93"/>
      <c r="AC93"/>
      <c r="AD93"/>
      <c r="AE93"/>
      <c r="AF93"/>
      <c r="AG93"/>
      <c r="AH93"/>
      <c r="AI93"/>
    </row>
    <row r="94" spans="1:35" x14ac:dyDescent="0.45">
      <c r="A94" s="31" t="s">
        <v>113</v>
      </c>
      <c r="B94" s="31">
        <v>93</v>
      </c>
      <c r="C94" s="32">
        <v>5.1289999999999996</v>
      </c>
      <c r="D94" s="32">
        <v>0.91500000000000004</v>
      </c>
      <c r="E94" s="32">
        <v>1.0780000000000001</v>
      </c>
      <c r="F94" s="32">
        <v>0.75800000000000001</v>
      </c>
      <c r="G94" s="32">
        <v>0.28000000000000003</v>
      </c>
      <c r="H94" s="32">
        <v>0.216</v>
      </c>
      <c r="I94" s="32">
        <v>0</v>
      </c>
      <c r="J94" s="32">
        <v>1.8819999999999999</v>
      </c>
      <c r="L94" s="32">
        <v>5.1289999999999996</v>
      </c>
      <c r="S94" s="32">
        <v>1.8819999999999999</v>
      </c>
      <c r="T94" s="32">
        <v>0.91500000000000004</v>
      </c>
      <c r="U94" s="32">
        <v>1.0780000000000001</v>
      </c>
      <c r="V94" s="32">
        <v>0.75800000000000001</v>
      </c>
      <c r="W94" s="32">
        <v>0.28000000000000003</v>
      </c>
      <c r="X94" s="32">
        <v>0.216</v>
      </c>
      <c r="Y94" s="32">
        <v>0</v>
      </c>
      <c r="AA94" s="45" t="s">
        <v>212</v>
      </c>
      <c r="AB94" s="45"/>
      <c r="AC94"/>
      <c r="AD94"/>
      <c r="AE94"/>
      <c r="AF94"/>
      <c r="AG94"/>
      <c r="AH94"/>
      <c r="AI94"/>
    </row>
    <row r="95" spans="1:35" x14ac:dyDescent="0.45">
      <c r="A95" s="31" t="s">
        <v>117</v>
      </c>
      <c r="B95" s="31">
        <v>94</v>
      </c>
      <c r="C95" s="32">
        <v>5.125</v>
      </c>
      <c r="D95" s="32">
        <v>0.91400000000000003</v>
      </c>
      <c r="E95" s="32">
        <v>1.5169999999999999</v>
      </c>
      <c r="F95" s="32">
        <v>0.57499999999999996</v>
      </c>
      <c r="G95" s="32">
        <v>0.39500000000000002</v>
      </c>
      <c r="H95" s="32">
        <v>0.253</v>
      </c>
      <c r="I95" s="32">
        <v>3.2000000000000001E-2</v>
      </c>
      <c r="J95" s="32">
        <v>1.4710000000000001</v>
      </c>
      <c r="L95" s="32">
        <v>5.125</v>
      </c>
      <c r="S95" s="32">
        <v>1.4710000000000001</v>
      </c>
      <c r="T95" s="32">
        <v>0.91400000000000003</v>
      </c>
      <c r="U95" s="32">
        <v>1.5169999999999999</v>
      </c>
      <c r="V95" s="32">
        <v>0.57499999999999996</v>
      </c>
      <c r="W95" s="32">
        <v>0.39500000000000002</v>
      </c>
      <c r="X95" s="32">
        <v>0.253</v>
      </c>
      <c r="Y95" s="32">
        <v>3.2000000000000001E-2</v>
      </c>
      <c r="AA95" s="20" t="s">
        <v>213</v>
      </c>
      <c r="AB95" s="20">
        <v>0.58729872674464045</v>
      </c>
      <c r="AC95"/>
      <c r="AD95"/>
      <c r="AE95"/>
      <c r="AF95"/>
      <c r="AG95"/>
      <c r="AH95"/>
      <c r="AI95"/>
    </row>
    <row r="96" spans="1:35" x14ac:dyDescent="0.45">
      <c r="A96" s="31" t="s">
        <v>91</v>
      </c>
      <c r="B96" s="31">
        <v>95</v>
      </c>
      <c r="C96" s="32">
        <v>5.1029999999999998</v>
      </c>
      <c r="D96" s="32">
        <v>0.71499999999999997</v>
      </c>
      <c r="E96" s="32">
        <v>1.365</v>
      </c>
      <c r="F96" s="32">
        <v>0.70199999999999996</v>
      </c>
      <c r="G96" s="32">
        <v>0.61799999999999999</v>
      </c>
      <c r="H96" s="32">
        <v>0.17699999999999999</v>
      </c>
      <c r="I96" s="32">
        <v>7.9000000000000001E-2</v>
      </c>
      <c r="J96" s="32">
        <v>1.526</v>
      </c>
      <c r="L96" s="32">
        <v>5.1029999999999998</v>
      </c>
      <c r="S96" s="32">
        <v>1.526</v>
      </c>
      <c r="T96" s="32">
        <v>0.71499999999999997</v>
      </c>
      <c r="U96" s="32">
        <v>1.365</v>
      </c>
      <c r="V96" s="32">
        <v>0.70199999999999996</v>
      </c>
      <c r="W96" s="32">
        <v>0.61799999999999999</v>
      </c>
      <c r="X96" s="32">
        <v>0.17699999999999999</v>
      </c>
      <c r="Y96" s="32">
        <v>7.9000000000000001E-2</v>
      </c>
      <c r="AA96" s="20" t="s">
        <v>214</v>
      </c>
      <c r="AB96" s="20">
        <v>0.34491979443587589</v>
      </c>
      <c r="AC96"/>
      <c r="AD96"/>
      <c r="AE96"/>
      <c r="AF96"/>
      <c r="AG96"/>
      <c r="AH96"/>
      <c r="AI96"/>
    </row>
    <row r="97" spans="1:35" x14ac:dyDescent="0.45">
      <c r="A97" s="31" t="s">
        <v>90</v>
      </c>
      <c r="B97" s="31">
        <v>96</v>
      </c>
      <c r="C97" s="32">
        <v>5.093</v>
      </c>
      <c r="D97" s="32">
        <v>0.89900000000000002</v>
      </c>
      <c r="E97" s="32">
        <v>1.2150000000000001</v>
      </c>
      <c r="F97" s="32">
        <v>0.52200000000000002</v>
      </c>
      <c r="G97" s="32">
        <v>0.53800000000000003</v>
      </c>
      <c r="H97" s="32">
        <v>0.48399999999999999</v>
      </c>
      <c r="I97" s="32">
        <v>1.7999999999999999E-2</v>
      </c>
      <c r="J97" s="32">
        <v>1.4350000000000001</v>
      </c>
      <c r="L97" s="32">
        <v>5.093</v>
      </c>
      <c r="S97" s="32">
        <v>1.4350000000000001</v>
      </c>
      <c r="T97" s="32">
        <v>0.89900000000000002</v>
      </c>
      <c r="U97" s="32">
        <v>1.2150000000000001</v>
      </c>
      <c r="V97" s="32">
        <v>0.52200000000000002</v>
      </c>
      <c r="W97" s="32">
        <v>0.53800000000000003</v>
      </c>
      <c r="X97" s="32">
        <v>0.48399999999999999</v>
      </c>
      <c r="Y97" s="32">
        <v>1.7999999999999999E-2</v>
      </c>
      <c r="AA97" s="20" t="s">
        <v>215</v>
      </c>
      <c r="AB97" s="20">
        <v>0.3185407257554414</v>
      </c>
      <c r="AC97"/>
      <c r="AD97"/>
      <c r="AE97"/>
      <c r="AF97"/>
      <c r="AG97"/>
      <c r="AH97"/>
      <c r="AI97"/>
    </row>
    <row r="98" spans="1:35" x14ac:dyDescent="0.45">
      <c r="A98" s="31" t="s">
        <v>95</v>
      </c>
      <c r="B98" s="31">
        <v>97</v>
      </c>
      <c r="C98" s="32">
        <v>5.0819999999999999</v>
      </c>
      <c r="D98" s="32">
        <v>0.79600000000000004</v>
      </c>
      <c r="E98" s="32">
        <v>1.335</v>
      </c>
      <c r="F98" s="32">
        <v>0.52700000000000002</v>
      </c>
      <c r="G98" s="32">
        <v>0.54100000000000004</v>
      </c>
      <c r="H98" s="32">
        <v>0.36399999999999999</v>
      </c>
      <c r="I98" s="32">
        <v>0.17100000000000001</v>
      </c>
      <c r="J98" s="32">
        <v>1.5189999999999999</v>
      </c>
      <c r="L98" s="32">
        <v>5.0819999999999999</v>
      </c>
      <c r="S98" s="32">
        <v>1.5189999999999999</v>
      </c>
      <c r="T98" s="32">
        <v>0.79600000000000004</v>
      </c>
      <c r="U98" s="32">
        <v>1.335</v>
      </c>
      <c r="V98" s="32">
        <v>0.52700000000000002</v>
      </c>
      <c r="W98" s="32">
        <v>0.54100000000000004</v>
      </c>
      <c r="X98" s="32">
        <v>0.36399999999999999</v>
      </c>
      <c r="Y98" s="32">
        <v>0.17100000000000001</v>
      </c>
      <c r="AA98" s="20" t="s">
        <v>4</v>
      </c>
      <c r="AB98" s="20">
        <v>0.13408215962547182</v>
      </c>
      <c r="AC98"/>
      <c r="AD98"/>
      <c r="AE98"/>
      <c r="AF98"/>
      <c r="AG98"/>
      <c r="AH98"/>
      <c r="AI98"/>
    </row>
    <row r="99" spans="1:35" ht="15.75" thickBot="1" x14ac:dyDescent="0.5">
      <c r="A99" s="31" t="s">
        <v>180</v>
      </c>
      <c r="B99" s="31">
        <v>98</v>
      </c>
      <c r="C99" s="32">
        <v>4.9820000000000002</v>
      </c>
      <c r="D99" s="32">
        <v>0</v>
      </c>
      <c r="E99" s="32">
        <v>0.71199999999999997</v>
      </c>
      <c r="F99" s="32">
        <v>0.115</v>
      </c>
      <c r="G99" s="32">
        <v>0.67400000000000004</v>
      </c>
      <c r="H99" s="32">
        <v>0.23799999999999999</v>
      </c>
      <c r="I99" s="32">
        <v>0.28199999999999997</v>
      </c>
      <c r="J99" s="32">
        <v>3.2429999999999999</v>
      </c>
      <c r="L99" s="32">
        <v>4.9820000000000002</v>
      </c>
      <c r="S99" s="32">
        <v>3.2429999999999999</v>
      </c>
      <c r="T99" s="32">
        <v>0</v>
      </c>
      <c r="U99" s="32">
        <v>0.71199999999999997</v>
      </c>
      <c r="V99" s="32">
        <v>0.115</v>
      </c>
      <c r="W99" s="32">
        <v>0.67400000000000004</v>
      </c>
      <c r="X99" s="32">
        <v>0.23799999999999999</v>
      </c>
      <c r="Y99" s="32">
        <v>0.28199999999999997</v>
      </c>
      <c r="AA99" s="21" t="s">
        <v>216</v>
      </c>
      <c r="AB99" s="21">
        <v>156</v>
      </c>
      <c r="AC99"/>
      <c r="AD99"/>
      <c r="AE99"/>
      <c r="AF99"/>
      <c r="AG99"/>
      <c r="AH99"/>
      <c r="AI99"/>
    </row>
    <row r="100" spans="1:35" x14ac:dyDescent="0.45">
      <c r="A100" s="31" t="s">
        <v>150</v>
      </c>
      <c r="B100" s="31">
        <v>99</v>
      </c>
      <c r="C100" s="32">
        <v>4.9749999999999996</v>
      </c>
      <c r="D100" s="32">
        <v>0.53500000000000003</v>
      </c>
      <c r="E100" s="32">
        <v>0.89100000000000001</v>
      </c>
      <c r="F100" s="32">
        <v>0.182</v>
      </c>
      <c r="G100" s="32">
        <v>0.45400000000000001</v>
      </c>
      <c r="H100" s="32">
        <v>0.183</v>
      </c>
      <c r="I100" s="32">
        <v>4.2999999999999997E-2</v>
      </c>
      <c r="J100" s="32">
        <v>2.73</v>
      </c>
      <c r="L100" s="32">
        <v>4.9749999999999996</v>
      </c>
      <c r="S100" s="32">
        <v>2.73</v>
      </c>
      <c r="T100" s="32">
        <v>0.53500000000000003</v>
      </c>
      <c r="U100" s="32">
        <v>0.89100000000000001</v>
      </c>
      <c r="V100" s="32">
        <v>0.182</v>
      </c>
      <c r="W100" s="32">
        <v>0.45400000000000001</v>
      </c>
      <c r="X100" s="32">
        <v>0.183</v>
      </c>
      <c r="Y100" s="32">
        <v>4.2999999999999997E-2</v>
      </c>
      <c r="AA100"/>
      <c r="AB100"/>
      <c r="AC100"/>
      <c r="AD100"/>
      <c r="AE100"/>
      <c r="AF100"/>
      <c r="AG100"/>
      <c r="AH100"/>
      <c r="AI100"/>
    </row>
    <row r="101" spans="1:35" ht="15.75" thickBot="1" x14ac:dyDescent="0.5">
      <c r="A101" s="31" t="s">
        <v>151</v>
      </c>
      <c r="B101" s="31">
        <v>100</v>
      </c>
      <c r="C101" s="32">
        <v>4.9329999999999998</v>
      </c>
      <c r="D101" s="32">
        <v>1.054</v>
      </c>
      <c r="E101" s="32">
        <v>1.5149999999999999</v>
      </c>
      <c r="F101" s="32">
        <v>0.71199999999999997</v>
      </c>
      <c r="G101" s="32">
        <v>0.35899999999999999</v>
      </c>
      <c r="H101" s="32">
        <v>6.4000000000000001E-2</v>
      </c>
      <c r="I101" s="32">
        <v>8.9999999999999993E-3</v>
      </c>
      <c r="J101" s="32">
        <v>1.2290000000000001</v>
      </c>
      <c r="L101" s="32">
        <v>4.9329999999999998</v>
      </c>
      <c r="S101" s="32">
        <v>1.2290000000000001</v>
      </c>
      <c r="T101" s="32">
        <v>1.054</v>
      </c>
      <c r="U101" s="32">
        <v>1.5149999999999999</v>
      </c>
      <c r="V101" s="32">
        <v>0.71199999999999997</v>
      </c>
      <c r="W101" s="32">
        <v>0.35899999999999999</v>
      </c>
      <c r="X101" s="32">
        <v>6.4000000000000001E-2</v>
      </c>
      <c r="Y101" s="32">
        <v>8.9999999999999993E-3</v>
      </c>
      <c r="AA101" t="s">
        <v>217</v>
      </c>
      <c r="AB101"/>
      <c r="AC101"/>
      <c r="AD101"/>
      <c r="AE101"/>
      <c r="AF101"/>
      <c r="AG101"/>
      <c r="AH101"/>
      <c r="AI101"/>
    </row>
    <row r="102" spans="1:35" x14ac:dyDescent="0.45">
      <c r="A102" s="31" t="s">
        <v>138</v>
      </c>
      <c r="B102" s="31">
        <v>101</v>
      </c>
      <c r="C102" s="32">
        <v>4.88</v>
      </c>
      <c r="D102" s="32">
        <v>0.42499999999999999</v>
      </c>
      <c r="E102" s="32">
        <v>1.228</v>
      </c>
      <c r="F102" s="32">
        <v>0.53900000000000003</v>
      </c>
      <c r="G102" s="32">
        <v>0.52600000000000002</v>
      </c>
      <c r="H102" s="32">
        <v>0.30199999999999999</v>
      </c>
      <c r="I102" s="32">
        <v>7.8E-2</v>
      </c>
      <c r="J102" s="32">
        <v>1.86</v>
      </c>
      <c r="L102" s="32">
        <v>4.88</v>
      </c>
      <c r="S102" s="32">
        <v>1.86</v>
      </c>
      <c r="T102" s="32">
        <v>0.42499999999999999</v>
      </c>
      <c r="U102" s="32">
        <v>1.228</v>
      </c>
      <c r="V102" s="32">
        <v>0.53900000000000003</v>
      </c>
      <c r="W102" s="32">
        <v>0.52600000000000002</v>
      </c>
      <c r="X102" s="32">
        <v>0.30199999999999999</v>
      </c>
      <c r="Y102" s="32">
        <v>7.8E-2</v>
      </c>
      <c r="AA102" s="22"/>
      <c r="AB102" s="22" t="s">
        <v>222</v>
      </c>
      <c r="AC102" s="22" t="s">
        <v>223</v>
      </c>
      <c r="AD102" s="22" t="s">
        <v>224</v>
      </c>
      <c r="AE102" s="22" t="s">
        <v>225</v>
      </c>
      <c r="AF102" s="22" t="s">
        <v>226</v>
      </c>
      <c r="AG102"/>
      <c r="AH102"/>
      <c r="AI102"/>
    </row>
    <row r="103" spans="1:35" x14ac:dyDescent="0.45">
      <c r="A103" s="31" t="s">
        <v>35</v>
      </c>
      <c r="B103" s="31">
        <v>102</v>
      </c>
      <c r="C103" s="32">
        <v>4.806</v>
      </c>
      <c r="D103" s="32">
        <v>0.996</v>
      </c>
      <c r="E103" s="32">
        <v>1.4690000000000001</v>
      </c>
      <c r="F103" s="32">
        <v>0.65700000000000003</v>
      </c>
      <c r="G103" s="32">
        <v>0.13300000000000001</v>
      </c>
      <c r="H103" s="32">
        <v>5.6000000000000001E-2</v>
      </c>
      <c r="I103" s="32">
        <v>5.1999999999999998E-2</v>
      </c>
      <c r="J103" s="32">
        <v>1.4950000000000001</v>
      </c>
      <c r="L103" s="32">
        <v>4.806</v>
      </c>
      <c r="S103" s="32">
        <v>1.4950000000000001</v>
      </c>
      <c r="T103" s="32">
        <v>0.996</v>
      </c>
      <c r="U103" s="32">
        <v>1.4690000000000001</v>
      </c>
      <c r="V103" s="32">
        <v>0.65700000000000003</v>
      </c>
      <c r="W103" s="32">
        <v>0.13300000000000001</v>
      </c>
      <c r="X103" s="32">
        <v>5.6000000000000001E-2</v>
      </c>
      <c r="Y103" s="32">
        <v>5.1999999999999998E-2</v>
      </c>
      <c r="AA103" s="20" t="s">
        <v>218</v>
      </c>
      <c r="AB103" s="20">
        <v>6</v>
      </c>
      <c r="AC103" s="20">
        <v>1.4104311896449988</v>
      </c>
      <c r="AD103" s="20">
        <v>0.23507186494083313</v>
      </c>
      <c r="AE103" s="20">
        <v>13.075510686687148</v>
      </c>
      <c r="AF103" s="20">
        <v>7.443668773635066E-12</v>
      </c>
      <c r="AG103"/>
      <c r="AH103"/>
      <c r="AI103"/>
    </row>
    <row r="104" spans="1:35" x14ac:dyDescent="0.45">
      <c r="A104" s="31" t="s">
        <v>160</v>
      </c>
      <c r="B104" s="31">
        <v>103</v>
      </c>
      <c r="C104" s="32">
        <v>4.758</v>
      </c>
      <c r="D104" s="32">
        <v>1.036</v>
      </c>
      <c r="E104" s="32">
        <v>1.1639999999999999</v>
      </c>
      <c r="F104" s="32">
        <v>0.40400000000000003</v>
      </c>
      <c r="G104" s="32">
        <v>0.35599999999999998</v>
      </c>
      <c r="H104" s="32">
        <v>3.2000000000000001E-2</v>
      </c>
      <c r="I104" s="32">
        <v>5.1999999999999998E-2</v>
      </c>
      <c r="J104" s="32">
        <v>1.766</v>
      </c>
      <c r="L104" s="32">
        <v>4.758</v>
      </c>
      <c r="S104" s="32">
        <v>1.766</v>
      </c>
      <c r="T104" s="32">
        <v>1.036</v>
      </c>
      <c r="U104" s="32">
        <v>1.1639999999999999</v>
      </c>
      <c r="V104" s="32">
        <v>0.40400000000000003</v>
      </c>
      <c r="W104" s="32">
        <v>0.35599999999999998</v>
      </c>
      <c r="X104" s="32">
        <v>3.2000000000000001E-2</v>
      </c>
      <c r="Y104" s="32">
        <v>5.1999999999999998E-2</v>
      </c>
      <c r="AA104" s="20" t="s">
        <v>219</v>
      </c>
      <c r="AB104" s="20">
        <v>149</v>
      </c>
      <c r="AC104" s="20">
        <v>2.678725803944745</v>
      </c>
      <c r="AD104" s="20">
        <v>1.7978025529830504E-2</v>
      </c>
      <c r="AE104" s="20"/>
      <c r="AF104" s="20"/>
      <c r="AG104"/>
      <c r="AH104"/>
      <c r="AI104"/>
    </row>
    <row r="105" spans="1:35" ht="15.75" thickBot="1" x14ac:dyDescent="0.5">
      <c r="A105" s="31" t="s">
        <v>125</v>
      </c>
      <c r="B105" s="31">
        <v>104</v>
      </c>
      <c r="C105" s="32">
        <v>4.7430000000000003</v>
      </c>
      <c r="D105" s="32">
        <v>0.64200000000000002</v>
      </c>
      <c r="E105" s="32">
        <v>1.2170000000000001</v>
      </c>
      <c r="F105" s="32">
        <v>0.60199999999999998</v>
      </c>
      <c r="G105" s="32">
        <v>0.26600000000000001</v>
      </c>
      <c r="H105" s="32">
        <v>8.5999999999999993E-2</v>
      </c>
      <c r="I105" s="32">
        <v>7.5999999999999998E-2</v>
      </c>
      <c r="J105" s="32">
        <v>1.93</v>
      </c>
      <c r="L105" s="32">
        <v>4.7430000000000003</v>
      </c>
      <c r="S105" s="32">
        <v>1.93</v>
      </c>
      <c r="T105" s="32">
        <v>0.64200000000000002</v>
      </c>
      <c r="U105" s="32">
        <v>1.2170000000000001</v>
      </c>
      <c r="V105" s="32">
        <v>0.60199999999999998</v>
      </c>
      <c r="W105" s="32">
        <v>0.26600000000000001</v>
      </c>
      <c r="X105" s="32">
        <v>8.5999999999999993E-2</v>
      </c>
      <c r="Y105" s="32">
        <v>7.5999999999999998E-2</v>
      </c>
      <c r="AA105" s="21" t="s">
        <v>220</v>
      </c>
      <c r="AB105" s="21">
        <v>155</v>
      </c>
      <c r="AC105" s="21">
        <v>4.0891569935897438</v>
      </c>
      <c r="AD105" s="21"/>
      <c r="AE105" s="21"/>
      <c r="AF105" s="21"/>
      <c r="AG105"/>
      <c r="AH105"/>
      <c r="AI105"/>
    </row>
    <row r="106" spans="1:35" ht="15.75" thickBot="1" x14ac:dyDescent="0.5">
      <c r="A106" s="31" t="s">
        <v>130</v>
      </c>
      <c r="B106" s="31">
        <v>105</v>
      </c>
      <c r="C106" s="32">
        <v>4.7240000000000002</v>
      </c>
      <c r="D106" s="32">
        <v>0.94</v>
      </c>
      <c r="E106" s="32">
        <v>1.41</v>
      </c>
      <c r="F106" s="32">
        <v>0.33</v>
      </c>
      <c r="G106" s="32">
        <v>0.51600000000000001</v>
      </c>
      <c r="H106" s="32">
        <v>0.10299999999999999</v>
      </c>
      <c r="I106" s="32">
        <v>5.6000000000000001E-2</v>
      </c>
      <c r="J106" s="32">
        <v>1.425</v>
      </c>
      <c r="L106" s="32">
        <v>4.7240000000000002</v>
      </c>
      <c r="S106" s="32">
        <v>1.425</v>
      </c>
      <c r="T106" s="32">
        <v>0.94</v>
      </c>
      <c r="U106" s="32">
        <v>1.41</v>
      </c>
      <c r="V106" s="32">
        <v>0.33</v>
      </c>
      <c r="W106" s="32">
        <v>0.51600000000000001</v>
      </c>
      <c r="X106" s="32">
        <v>0.10299999999999999</v>
      </c>
      <c r="Y106" s="32">
        <v>5.6000000000000001E-2</v>
      </c>
      <c r="AA106"/>
      <c r="AB106"/>
      <c r="AC106"/>
      <c r="AD106"/>
      <c r="AE106"/>
      <c r="AF106"/>
      <c r="AG106"/>
      <c r="AH106"/>
      <c r="AI106"/>
    </row>
    <row r="107" spans="1:35" x14ac:dyDescent="0.45">
      <c r="A107" s="31" t="s">
        <v>127</v>
      </c>
      <c r="B107" s="31">
        <v>106</v>
      </c>
      <c r="C107" s="32">
        <v>4.7069999999999999</v>
      </c>
      <c r="D107" s="32">
        <v>1.0589999999999999</v>
      </c>
      <c r="E107" s="32">
        <v>0.77100000000000002</v>
      </c>
      <c r="F107" s="32">
        <v>0.69099999999999995</v>
      </c>
      <c r="G107" s="32">
        <v>0.45900000000000002</v>
      </c>
      <c r="H107" s="32">
        <v>0.28199999999999997</v>
      </c>
      <c r="I107" s="32">
        <v>0.129</v>
      </c>
      <c r="J107" s="32">
        <v>1.4450000000000001</v>
      </c>
      <c r="L107" s="32">
        <v>4.7069999999999999</v>
      </c>
      <c r="S107" s="32">
        <v>1.4450000000000001</v>
      </c>
      <c r="T107" s="32">
        <v>1.0589999999999999</v>
      </c>
      <c r="U107" s="32">
        <v>0.77100000000000002</v>
      </c>
      <c r="V107" s="32">
        <v>0.69099999999999995</v>
      </c>
      <c r="W107" s="32">
        <v>0.45900000000000002</v>
      </c>
      <c r="X107" s="32">
        <v>0.28199999999999997</v>
      </c>
      <c r="Y107" s="32">
        <v>0.129</v>
      </c>
      <c r="AA107" s="22"/>
      <c r="AB107" s="22" t="s">
        <v>227</v>
      </c>
      <c r="AC107" s="22" t="s">
        <v>4</v>
      </c>
      <c r="AD107" s="22" t="s">
        <v>228</v>
      </c>
      <c r="AE107" s="22" t="s">
        <v>229</v>
      </c>
      <c r="AF107" s="22" t="s">
        <v>246</v>
      </c>
      <c r="AG107" s="22" t="s">
        <v>247</v>
      </c>
      <c r="AH107" s="22" t="s">
        <v>248</v>
      </c>
      <c r="AI107" s="22" t="s">
        <v>249</v>
      </c>
    </row>
    <row r="108" spans="1:35" x14ac:dyDescent="0.45">
      <c r="A108" s="31" t="s">
        <v>168</v>
      </c>
      <c r="B108" s="31">
        <v>107</v>
      </c>
      <c r="C108" s="32">
        <v>4.6710000000000003</v>
      </c>
      <c r="D108" s="32">
        <v>0.54100000000000004</v>
      </c>
      <c r="E108" s="32">
        <v>0.872</v>
      </c>
      <c r="F108" s="32">
        <v>0.08</v>
      </c>
      <c r="G108" s="32">
        <v>0.46700000000000003</v>
      </c>
      <c r="H108" s="32">
        <v>0.14599999999999999</v>
      </c>
      <c r="I108" s="32">
        <v>0.10299999999999999</v>
      </c>
      <c r="J108" s="32">
        <v>2.5649999999999999</v>
      </c>
      <c r="L108" s="32">
        <v>4.6710000000000003</v>
      </c>
      <c r="S108" s="32">
        <v>2.5649999999999999</v>
      </c>
      <c r="T108" s="32">
        <v>0.54100000000000004</v>
      </c>
      <c r="U108" s="32">
        <v>0.872</v>
      </c>
      <c r="V108" s="32">
        <v>0.08</v>
      </c>
      <c r="W108" s="32">
        <v>0.46700000000000003</v>
      </c>
      <c r="X108" s="32">
        <v>0.14599999999999999</v>
      </c>
      <c r="Y108" s="32">
        <v>0.10299999999999999</v>
      </c>
      <c r="AA108" s="20" t="s">
        <v>221</v>
      </c>
      <c r="AB108" s="20">
        <v>7.1917761470936939E-2</v>
      </c>
      <c r="AC108" s="20">
        <v>6.3107290247909897E-2</v>
      </c>
      <c r="AD108" s="20">
        <v>1.1396109892916666</v>
      </c>
      <c r="AE108" s="20">
        <v>0.25627711090615413</v>
      </c>
      <c r="AF108" s="20">
        <v>-5.2783075667189913E-2</v>
      </c>
      <c r="AG108" s="20">
        <v>0.19661859860906378</v>
      </c>
      <c r="AH108" s="20">
        <v>-5.2783075667189913E-2</v>
      </c>
      <c r="AI108" s="20">
        <v>0.19661859860906378</v>
      </c>
    </row>
    <row r="109" spans="1:35" x14ac:dyDescent="0.45">
      <c r="A109" s="31" t="s">
        <v>131</v>
      </c>
      <c r="B109" s="31">
        <v>108</v>
      </c>
      <c r="C109" s="32">
        <v>4.657</v>
      </c>
      <c r="D109" s="32">
        <v>0.59199999999999997</v>
      </c>
      <c r="E109" s="32">
        <v>0.89600000000000002</v>
      </c>
      <c r="F109" s="32">
        <v>0.33700000000000002</v>
      </c>
      <c r="G109" s="32">
        <v>0.499</v>
      </c>
      <c r="H109" s="32">
        <v>0.21199999999999999</v>
      </c>
      <c r="I109" s="32">
        <v>2.9000000000000001E-2</v>
      </c>
      <c r="J109" s="32">
        <v>2.121</v>
      </c>
      <c r="L109" s="32">
        <v>4.657</v>
      </c>
      <c r="S109" s="32">
        <v>2.121</v>
      </c>
      <c r="T109" s="32">
        <v>0.59199999999999997</v>
      </c>
      <c r="U109" s="32">
        <v>0.89600000000000002</v>
      </c>
      <c r="V109" s="32">
        <v>0.33700000000000002</v>
      </c>
      <c r="W109" s="32">
        <v>0.499</v>
      </c>
      <c r="X109" s="32">
        <v>0.21199999999999999</v>
      </c>
      <c r="Y109" s="32">
        <v>2.9000000000000001E-2</v>
      </c>
      <c r="AA109" s="20" t="s">
        <v>6</v>
      </c>
      <c r="AB109" s="20">
        <v>0.29875201298801662</v>
      </c>
      <c r="AC109" s="20">
        <v>0.11896507052802174</v>
      </c>
      <c r="AD109" s="20">
        <v>2.5112582345558883</v>
      </c>
      <c r="AE109" s="20">
        <v>1.3096791796036426E-2</v>
      </c>
      <c r="AF109" s="20">
        <v>6.3675465939921044E-2</v>
      </c>
      <c r="AG109" s="20">
        <v>0.53382856003611223</v>
      </c>
      <c r="AH109" s="20">
        <v>6.3675465939921044E-2</v>
      </c>
      <c r="AI109" s="20">
        <v>0.53382856003611223</v>
      </c>
    </row>
    <row r="110" spans="1:35" x14ac:dyDescent="0.45">
      <c r="A110" s="31" t="s">
        <v>159</v>
      </c>
      <c r="B110" s="31">
        <v>109</v>
      </c>
      <c r="C110" s="32">
        <v>4.6310000000000002</v>
      </c>
      <c r="D110" s="32">
        <v>0.42899999999999999</v>
      </c>
      <c r="E110" s="32">
        <v>1.117</v>
      </c>
      <c r="F110" s="32">
        <v>0.433</v>
      </c>
      <c r="G110" s="32">
        <v>0.40600000000000003</v>
      </c>
      <c r="H110" s="32">
        <v>0.13800000000000001</v>
      </c>
      <c r="I110" s="32">
        <v>8.2000000000000003E-2</v>
      </c>
      <c r="J110" s="32">
        <v>2.1080000000000001</v>
      </c>
      <c r="L110" s="32">
        <v>4.6310000000000002</v>
      </c>
      <c r="S110" s="32">
        <v>2.1080000000000001</v>
      </c>
      <c r="T110" s="32">
        <v>0.42899999999999999</v>
      </c>
      <c r="U110" s="32">
        <v>1.117</v>
      </c>
      <c r="V110" s="32">
        <v>0.433</v>
      </c>
      <c r="W110" s="32">
        <v>0.40600000000000003</v>
      </c>
      <c r="X110" s="32">
        <v>0.13800000000000001</v>
      </c>
      <c r="Y110" s="32">
        <v>8.2000000000000003E-2</v>
      </c>
      <c r="AA110" s="20" t="s">
        <v>209</v>
      </c>
      <c r="AB110" s="20">
        <v>0.50560397729082796</v>
      </c>
      <c r="AC110" s="20">
        <v>0.13004528703410057</v>
      </c>
      <c r="AD110" s="20">
        <v>3.8879069655038565</v>
      </c>
      <c r="AE110" s="20">
        <v>1.5182440282607607E-4</v>
      </c>
      <c r="AF110" s="20">
        <v>0.24863277641507131</v>
      </c>
      <c r="AG110" s="20">
        <v>0.7625751781665846</v>
      </c>
      <c r="AH110" s="20">
        <v>0.24863277641507131</v>
      </c>
      <c r="AI110" s="20">
        <v>0.7625751781665846</v>
      </c>
    </row>
    <row r="111" spans="1:35" x14ac:dyDescent="0.45">
      <c r="A111" s="31" t="s">
        <v>116</v>
      </c>
      <c r="B111" s="31">
        <v>110</v>
      </c>
      <c r="C111" s="32">
        <v>4.6230000000000002</v>
      </c>
      <c r="D111" s="32">
        <v>0.72</v>
      </c>
      <c r="E111" s="32">
        <v>1.034</v>
      </c>
      <c r="F111" s="32">
        <v>0.441</v>
      </c>
      <c r="G111" s="32">
        <v>0.626</v>
      </c>
      <c r="H111" s="32">
        <v>0.23</v>
      </c>
      <c r="I111" s="32">
        <v>0.17399999999999999</v>
      </c>
      <c r="J111" s="32">
        <v>1.5720000000000001</v>
      </c>
      <c r="L111" s="32">
        <v>4.6230000000000002</v>
      </c>
      <c r="S111" s="32">
        <v>1.5720000000000001</v>
      </c>
      <c r="T111" s="32">
        <v>0.72</v>
      </c>
      <c r="U111" s="32">
        <v>1.034</v>
      </c>
      <c r="V111" s="32">
        <v>0.441</v>
      </c>
      <c r="W111" s="32">
        <v>0.626</v>
      </c>
      <c r="X111" s="32">
        <v>0.23</v>
      </c>
      <c r="Y111" s="32">
        <v>0.17399999999999999</v>
      </c>
      <c r="AA111" s="20" t="s">
        <v>245</v>
      </c>
      <c r="AB111" s="20">
        <v>2.4250000901889609E-2</v>
      </c>
      <c r="AC111" s="20">
        <v>2.0944239033209158E-2</v>
      </c>
      <c r="AD111" s="20">
        <v>1.1578363321502796</v>
      </c>
      <c r="AE111" s="20">
        <v>0.24878342084004901</v>
      </c>
      <c r="AF111" s="20">
        <v>-1.7136091424404112E-2</v>
      </c>
      <c r="AG111" s="20">
        <v>6.5636093228183326E-2</v>
      </c>
      <c r="AH111" s="20">
        <v>-1.7136091424404112E-2</v>
      </c>
      <c r="AI111" s="20">
        <v>6.5636093228183326E-2</v>
      </c>
    </row>
    <row r="112" spans="1:35" x14ac:dyDescent="0.45">
      <c r="A112" s="31" t="s">
        <v>124</v>
      </c>
      <c r="B112" s="31">
        <v>111</v>
      </c>
      <c r="C112" s="32">
        <v>4.5919999999999996</v>
      </c>
      <c r="D112" s="32">
        <v>0.9</v>
      </c>
      <c r="E112" s="32">
        <v>0.90600000000000003</v>
      </c>
      <c r="F112" s="32">
        <v>0.69</v>
      </c>
      <c r="G112" s="32">
        <v>0.27100000000000002</v>
      </c>
      <c r="H112" s="32">
        <v>0.04</v>
      </c>
      <c r="I112" s="32">
        <v>6.3E-2</v>
      </c>
      <c r="J112" s="32">
        <v>1.7849999999999999</v>
      </c>
      <c r="L112" s="32">
        <v>4.5919999999999996</v>
      </c>
      <c r="S112" s="32">
        <v>1.7849999999999999</v>
      </c>
      <c r="T112" s="32">
        <v>0.9</v>
      </c>
      <c r="U112" s="32">
        <v>0.90600000000000003</v>
      </c>
      <c r="V112" s="32">
        <v>0.69</v>
      </c>
      <c r="W112" s="32">
        <v>0.27100000000000002</v>
      </c>
      <c r="X112" s="32">
        <v>0.04</v>
      </c>
      <c r="Y112" s="32">
        <v>6.3E-2</v>
      </c>
      <c r="AA112" s="20" t="s">
        <v>192</v>
      </c>
      <c r="AB112" s="20">
        <v>-2.6368302203460418E-2</v>
      </c>
      <c r="AC112" s="20">
        <v>5.4100904715033239E-2</v>
      </c>
      <c r="AD112" s="20">
        <v>-0.48739115070904443</v>
      </c>
      <c r="AE112" s="20">
        <v>0.62669747574373358</v>
      </c>
      <c r="AF112" s="20">
        <v>-0.13327240284527367</v>
      </c>
      <c r="AG112" s="20">
        <v>8.0535798438352818E-2</v>
      </c>
      <c r="AH112" s="20">
        <v>-0.13327240284527367</v>
      </c>
      <c r="AI112" s="20">
        <v>8.0535798438352818E-2</v>
      </c>
    </row>
    <row r="113" spans="1:35" x14ac:dyDescent="0.45">
      <c r="A113" s="31" t="s">
        <v>112</v>
      </c>
      <c r="B113" s="31">
        <v>112</v>
      </c>
      <c r="C113" s="32">
        <v>4.5860000000000003</v>
      </c>
      <c r="D113" s="32">
        <v>0.91600000000000004</v>
      </c>
      <c r="E113" s="32">
        <v>0.81699999999999995</v>
      </c>
      <c r="F113" s="32">
        <v>0.79</v>
      </c>
      <c r="G113" s="32">
        <v>0.41899999999999998</v>
      </c>
      <c r="H113" s="32">
        <v>0.14899999999999999</v>
      </c>
      <c r="I113" s="32">
        <v>3.2000000000000001E-2</v>
      </c>
      <c r="J113" s="32">
        <v>1.4950000000000001</v>
      </c>
      <c r="L113" s="32">
        <v>4.5860000000000003</v>
      </c>
      <c r="S113" s="32">
        <v>1.4950000000000001</v>
      </c>
      <c r="T113" s="32">
        <v>0.91600000000000004</v>
      </c>
      <c r="U113" s="32">
        <v>0.81699999999999995</v>
      </c>
      <c r="V113" s="32">
        <v>0.79</v>
      </c>
      <c r="W113" s="32">
        <v>0.41899999999999998</v>
      </c>
      <c r="X113" s="32">
        <v>0.14899999999999999</v>
      </c>
      <c r="Y113" s="32">
        <v>3.2000000000000001E-2</v>
      </c>
      <c r="AA113" s="20" t="s">
        <v>193</v>
      </c>
      <c r="AB113" s="20">
        <v>0.17300520073929393</v>
      </c>
      <c r="AC113" s="20">
        <v>4.9836189156720063E-2</v>
      </c>
      <c r="AD113" s="20">
        <v>3.4714773273543003</v>
      </c>
      <c r="AE113" s="20">
        <v>6.7748712224901576E-4</v>
      </c>
      <c r="AF113" s="20">
        <v>7.4528234239803662E-2</v>
      </c>
      <c r="AG113" s="20">
        <v>0.27148216723878421</v>
      </c>
      <c r="AH113" s="20">
        <v>7.4528234239803662E-2</v>
      </c>
      <c r="AI113" s="20">
        <v>0.27148216723878421</v>
      </c>
    </row>
    <row r="114" spans="1:35" ht="15.75" thickBot="1" x14ac:dyDescent="0.5">
      <c r="A114" s="31" t="s">
        <v>140</v>
      </c>
      <c r="B114" s="31">
        <v>113</v>
      </c>
      <c r="C114" s="32">
        <v>4.5709999999999997</v>
      </c>
      <c r="D114" s="32">
        <v>0.25600000000000001</v>
      </c>
      <c r="E114" s="32">
        <v>0.81299999999999994</v>
      </c>
      <c r="F114" s="32">
        <v>0</v>
      </c>
      <c r="G114" s="32">
        <v>0.35499999999999998</v>
      </c>
      <c r="H114" s="32">
        <v>0.23799999999999999</v>
      </c>
      <c r="I114" s="32">
        <v>5.2999999999999999E-2</v>
      </c>
      <c r="J114" s="32">
        <v>2.9089999999999998</v>
      </c>
      <c r="L114" s="32">
        <v>4.5709999999999997</v>
      </c>
      <c r="S114" s="32">
        <v>2.9089999999999998</v>
      </c>
      <c r="T114" s="32">
        <v>0.25600000000000001</v>
      </c>
      <c r="U114" s="32">
        <v>0.81299999999999994</v>
      </c>
      <c r="V114" s="32">
        <v>0</v>
      </c>
      <c r="W114" s="32">
        <v>0.35499999999999998</v>
      </c>
      <c r="X114" s="32">
        <v>0.23799999999999999</v>
      </c>
      <c r="Y114" s="32">
        <v>5.2999999999999999E-2</v>
      </c>
      <c r="AA114" s="21" t="s">
        <v>244</v>
      </c>
      <c r="AB114" s="21">
        <v>5.9881306060644963E-2</v>
      </c>
      <c r="AC114" s="21">
        <v>8.4218673759005325E-2</v>
      </c>
      <c r="AD114" s="21">
        <v>0.71102171748747089</v>
      </c>
      <c r="AE114" s="21">
        <v>0.47818233571330893</v>
      </c>
      <c r="AF114" s="21">
        <v>-0.10653590309465685</v>
      </c>
      <c r="AG114" s="21">
        <v>0.22629851521594677</v>
      </c>
      <c r="AH114" s="21">
        <v>-0.10653590309465685</v>
      </c>
      <c r="AI114" s="21">
        <v>0.22629851521594677</v>
      </c>
    </row>
    <row r="115" spans="1:35" x14ac:dyDescent="0.45">
      <c r="A115" s="31" t="s">
        <v>156</v>
      </c>
      <c r="B115" s="31">
        <v>114</v>
      </c>
      <c r="C115" s="32">
        <v>4.5590000000000002</v>
      </c>
      <c r="D115" s="32">
        <v>0.68200000000000005</v>
      </c>
      <c r="E115" s="32">
        <v>0.81100000000000005</v>
      </c>
      <c r="F115" s="32">
        <v>0.34300000000000003</v>
      </c>
      <c r="G115" s="32">
        <v>0.51400000000000001</v>
      </c>
      <c r="H115" s="32">
        <v>9.0999999999999998E-2</v>
      </c>
      <c r="I115" s="32">
        <v>7.6999999999999999E-2</v>
      </c>
      <c r="J115" s="32">
        <v>2.1179999999999999</v>
      </c>
      <c r="L115" s="32">
        <v>4.5590000000000002</v>
      </c>
      <c r="S115" s="32">
        <v>2.1179999999999999</v>
      </c>
      <c r="T115" s="32">
        <v>0.68200000000000005</v>
      </c>
      <c r="U115" s="32">
        <v>0.81100000000000005</v>
      </c>
      <c r="V115" s="32">
        <v>0.34300000000000003</v>
      </c>
      <c r="W115" s="32">
        <v>0.51400000000000001</v>
      </c>
      <c r="X115" s="32">
        <v>9.0999999999999998E-2</v>
      </c>
      <c r="Y115" s="32">
        <v>7.6999999999999999E-2</v>
      </c>
      <c r="AA115"/>
      <c r="AB115"/>
      <c r="AC115"/>
      <c r="AD115"/>
      <c r="AE115"/>
      <c r="AF115"/>
      <c r="AG115"/>
      <c r="AH115"/>
      <c r="AI115"/>
    </row>
    <row r="116" spans="1:35" x14ac:dyDescent="0.45">
      <c r="A116" s="31" t="s">
        <v>126</v>
      </c>
      <c r="B116" s="31">
        <v>115</v>
      </c>
      <c r="C116" s="32">
        <v>4.5</v>
      </c>
      <c r="D116" s="32">
        <v>0.53200000000000003</v>
      </c>
      <c r="E116" s="32">
        <v>0.85</v>
      </c>
      <c r="F116" s="32">
        <v>0.57899999999999996</v>
      </c>
      <c r="G116" s="32">
        <v>0.57999999999999996</v>
      </c>
      <c r="H116" s="32">
        <v>0.153</v>
      </c>
      <c r="I116" s="32">
        <v>0.14399999999999999</v>
      </c>
      <c r="J116" s="32">
        <v>1.806</v>
      </c>
      <c r="L116" s="32">
        <v>4.5</v>
      </c>
      <c r="S116" s="32">
        <v>1.806</v>
      </c>
      <c r="T116" s="32">
        <v>0.53200000000000003</v>
      </c>
      <c r="U116" s="32">
        <v>0.85</v>
      </c>
      <c r="V116" s="32">
        <v>0.57899999999999996</v>
      </c>
      <c r="W116" s="32">
        <v>0.57999999999999996</v>
      </c>
      <c r="X116" s="32">
        <v>0.153</v>
      </c>
      <c r="Y116" s="32">
        <v>0.14399999999999999</v>
      </c>
      <c r="AA116" t="s">
        <v>262</v>
      </c>
      <c r="AB116"/>
      <c r="AC116"/>
      <c r="AD116"/>
      <c r="AE116"/>
      <c r="AF116"/>
      <c r="AG116"/>
      <c r="AH116"/>
      <c r="AI116"/>
    </row>
    <row r="117" spans="1:35" ht="15.75" thickBot="1" x14ac:dyDescent="0.5">
      <c r="A117" s="31" t="s">
        <v>149</v>
      </c>
      <c r="B117" s="31">
        <v>116</v>
      </c>
      <c r="C117" s="32">
        <v>4.4710000000000001</v>
      </c>
      <c r="D117" s="32">
        <v>0.91800000000000004</v>
      </c>
      <c r="E117" s="32">
        <v>1.3140000000000001</v>
      </c>
      <c r="F117" s="32">
        <v>0.67200000000000004</v>
      </c>
      <c r="G117" s="32">
        <v>0.58499999999999996</v>
      </c>
      <c r="H117" s="32">
        <v>0.307</v>
      </c>
      <c r="I117" s="32">
        <v>0.05</v>
      </c>
      <c r="J117" s="32">
        <v>0.67500000000000004</v>
      </c>
      <c r="L117" s="32">
        <v>4.4710000000000001</v>
      </c>
      <c r="S117" s="32">
        <v>0.67500000000000004</v>
      </c>
      <c r="T117" s="32">
        <v>0.91800000000000004</v>
      </c>
      <c r="U117" s="32">
        <v>1.3140000000000001</v>
      </c>
      <c r="V117" s="32">
        <v>0.67200000000000004</v>
      </c>
      <c r="W117" s="32">
        <v>0.58499999999999996</v>
      </c>
      <c r="X117" s="32">
        <v>0.307</v>
      </c>
      <c r="Y117" s="32">
        <v>0.05</v>
      </c>
      <c r="AA117"/>
      <c r="AB117"/>
      <c r="AC117"/>
      <c r="AD117"/>
      <c r="AE117"/>
      <c r="AF117"/>
      <c r="AG117"/>
      <c r="AH117"/>
      <c r="AI117"/>
    </row>
    <row r="118" spans="1:35" x14ac:dyDescent="0.45">
      <c r="A118" s="31" t="s">
        <v>129</v>
      </c>
      <c r="B118" s="31">
        <v>117</v>
      </c>
      <c r="C118" s="32">
        <v>4.4560000000000004</v>
      </c>
      <c r="D118" s="32">
        <v>1.01</v>
      </c>
      <c r="E118" s="32">
        <v>0.97099999999999997</v>
      </c>
      <c r="F118" s="32">
        <v>0.53600000000000003</v>
      </c>
      <c r="G118" s="32">
        <v>0.30399999999999999</v>
      </c>
      <c r="H118" s="32">
        <v>0.14799999999999999</v>
      </c>
      <c r="I118" s="32">
        <v>9.5000000000000001E-2</v>
      </c>
      <c r="J118" s="32">
        <v>1.4870000000000001</v>
      </c>
      <c r="L118" s="32">
        <v>4.4560000000000004</v>
      </c>
      <c r="S118" s="32">
        <v>1.4870000000000001</v>
      </c>
      <c r="T118" s="32">
        <v>1.01</v>
      </c>
      <c r="U118" s="32">
        <v>0.97099999999999997</v>
      </c>
      <c r="V118" s="32">
        <v>0.53600000000000003</v>
      </c>
      <c r="W118" s="32">
        <v>0.30399999999999999</v>
      </c>
      <c r="X118" s="32">
        <v>0.14799999999999999</v>
      </c>
      <c r="Y118" s="32">
        <v>9.5000000000000001E-2</v>
      </c>
      <c r="AA118" s="45" t="s">
        <v>212</v>
      </c>
      <c r="AB118" s="45"/>
      <c r="AC118"/>
      <c r="AD118"/>
      <c r="AE118"/>
      <c r="AF118"/>
      <c r="AG118"/>
      <c r="AH118"/>
      <c r="AI118"/>
    </row>
    <row r="119" spans="1:35" x14ac:dyDescent="0.45">
      <c r="A119" s="31" t="s">
        <v>155</v>
      </c>
      <c r="B119" s="31">
        <v>118</v>
      </c>
      <c r="C119" s="32">
        <v>4.4470000000000001</v>
      </c>
      <c r="D119" s="32">
        <v>0.37</v>
      </c>
      <c r="E119" s="32">
        <v>1.2330000000000001</v>
      </c>
      <c r="F119" s="32">
        <v>0.152</v>
      </c>
      <c r="G119" s="32">
        <v>0.36699999999999999</v>
      </c>
      <c r="H119" s="32">
        <v>0.13900000000000001</v>
      </c>
      <c r="I119" s="32">
        <v>5.6000000000000001E-2</v>
      </c>
      <c r="J119" s="32">
        <v>2.1859999999999999</v>
      </c>
      <c r="L119" s="32">
        <v>4.4470000000000001</v>
      </c>
      <c r="S119" s="32">
        <v>2.1859999999999999</v>
      </c>
      <c r="T119" s="32">
        <v>0.37</v>
      </c>
      <c r="U119" s="32">
        <v>1.2330000000000001</v>
      </c>
      <c r="V119" s="32">
        <v>0.152</v>
      </c>
      <c r="W119" s="32">
        <v>0.36699999999999999</v>
      </c>
      <c r="X119" s="32">
        <v>0.13900000000000001</v>
      </c>
      <c r="Y119" s="32">
        <v>5.6000000000000001E-2</v>
      </c>
      <c r="AA119" s="20" t="s">
        <v>213</v>
      </c>
      <c r="AB119" s="20">
        <v>0.43488247780976724</v>
      </c>
      <c r="AC119"/>
      <c r="AD119"/>
      <c r="AE119"/>
      <c r="AF119"/>
      <c r="AG119"/>
      <c r="AH119"/>
      <c r="AI119"/>
    </row>
    <row r="120" spans="1:35" x14ac:dyDescent="0.45">
      <c r="A120" s="31" t="s">
        <v>182</v>
      </c>
      <c r="B120" s="31">
        <v>119</v>
      </c>
      <c r="C120" s="32">
        <v>4.4409999999999998</v>
      </c>
      <c r="D120" s="32">
        <v>0.874</v>
      </c>
      <c r="E120" s="32">
        <v>1.2809999999999999</v>
      </c>
      <c r="F120" s="32">
        <v>0.36499999999999999</v>
      </c>
      <c r="G120" s="32">
        <v>0.51900000000000002</v>
      </c>
      <c r="H120" s="32">
        <v>5.0999999999999997E-2</v>
      </c>
      <c r="I120" s="32">
        <v>6.4000000000000001E-2</v>
      </c>
      <c r="J120" s="32">
        <v>1.351</v>
      </c>
      <c r="L120" s="32">
        <v>4.4409999999999998</v>
      </c>
      <c r="S120" s="32">
        <v>1.351</v>
      </c>
      <c r="T120" s="32">
        <v>0.874</v>
      </c>
      <c r="U120" s="32">
        <v>1.2809999999999999</v>
      </c>
      <c r="V120" s="32">
        <v>0.36499999999999999</v>
      </c>
      <c r="W120" s="32">
        <v>0.51900000000000002</v>
      </c>
      <c r="X120" s="32">
        <v>5.0999999999999997E-2</v>
      </c>
      <c r="Y120" s="32">
        <v>6.4000000000000001E-2</v>
      </c>
      <c r="AA120" s="20" t="s">
        <v>214</v>
      </c>
      <c r="AB120" s="20">
        <v>0.18912276950596268</v>
      </c>
      <c r="AC120"/>
      <c r="AD120"/>
      <c r="AE120"/>
      <c r="AF120"/>
      <c r="AG120"/>
      <c r="AH120"/>
      <c r="AI120"/>
    </row>
    <row r="121" spans="1:35" x14ac:dyDescent="0.45">
      <c r="A121" s="31" t="s">
        <v>162</v>
      </c>
      <c r="B121" s="31">
        <v>120</v>
      </c>
      <c r="C121" s="32">
        <v>4.4329999999999998</v>
      </c>
      <c r="D121" s="32">
        <v>0.54900000000000004</v>
      </c>
      <c r="E121" s="32">
        <v>1.0880000000000001</v>
      </c>
      <c r="F121" s="32">
        <v>0.45700000000000002</v>
      </c>
      <c r="G121" s="32">
        <v>0.69599999999999995</v>
      </c>
      <c r="H121" s="32">
        <v>0.25600000000000001</v>
      </c>
      <c r="I121" s="32">
        <v>6.5000000000000002E-2</v>
      </c>
      <c r="J121" s="32">
        <v>1.387</v>
      </c>
      <c r="L121" s="32">
        <v>4.4329999999999998</v>
      </c>
      <c r="S121" s="32">
        <v>1.387</v>
      </c>
      <c r="T121" s="32">
        <v>0.54900000000000004</v>
      </c>
      <c r="U121" s="32">
        <v>1.0880000000000001</v>
      </c>
      <c r="V121" s="32">
        <v>0.45700000000000002</v>
      </c>
      <c r="W121" s="32">
        <v>0.69599999999999995</v>
      </c>
      <c r="X121" s="32">
        <v>0.25600000000000001</v>
      </c>
      <c r="Y121" s="32">
        <v>6.5000000000000002E-2</v>
      </c>
      <c r="AA121" s="20" t="s">
        <v>215</v>
      </c>
      <c r="AB121" s="20">
        <v>0.15646999512365245</v>
      </c>
      <c r="AC121"/>
      <c r="AD121"/>
      <c r="AE121"/>
      <c r="AF121"/>
      <c r="AG121"/>
      <c r="AH121"/>
      <c r="AI121"/>
    </row>
    <row r="122" spans="1:35" x14ac:dyDescent="0.45">
      <c r="A122" s="31" t="s">
        <v>169</v>
      </c>
      <c r="B122" s="31">
        <v>121</v>
      </c>
      <c r="C122" s="32">
        <v>4.4240000000000004</v>
      </c>
      <c r="D122" s="32">
        <v>0.314</v>
      </c>
      <c r="E122" s="32">
        <v>1.097</v>
      </c>
      <c r="F122" s="32">
        <v>0.254</v>
      </c>
      <c r="G122" s="32">
        <v>0.312</v>
      </c>
      <c r="H122" s="32">
        <v>0.17499999999999999</v>
      </c>
      <c r="I122" s="32">
        <v>0.128</v>
      </c>
      <c r="J122" s="32">
        <v>2.2719999999999998</v>
      </c>
      <c r="L122" s="32">
        <v>4.4240000000000004</v>
      </c>
      <c r="S122" s="32">
        <v>2.2719999999999998</v>
      </c>
      <c r="T122" s="32">
        <v>0.314</v>
      </c>
      <c r="U122" s="32">
        <v>1.097</v>
      </c>
      <c r="V122" s="32">
        <v>0.254</v>
      </c>
      <c r="W122" s="32">
        <v>0.312</v>
      </c>
      <c r="X122" s="32">
        <v>0.17499999999999999</v>
      </c>
      <c r="Y122" s="32">
        <v>0.128</v>
      </c>
      <c r="AA122" s="20" t="s">
        <v>4</v>
      </c>
      <c r="AB122" s="20">
        <v>9.0439224253413122E-2</v>
      </c>
      <c r="AC122"/>
      <c r="AD122"/>
      <c r="AE122"/>
      <c r="AF122"/>
      <c r="AG122"/>
      <c r="AH122"/>
      <c r="AI122"/>
    </row>
    <row r="123" spans="1:35" ht="15.75" thickBot="1" x14ac:dyDescent="0.5">
      <c r="A123" s="31" t="s">
        <v>152</v>
      </c>
      <c r="B123" s="31">
        <v>122</v>
      </c>
      <c r="C123" s="32">
        <v>4.4189999999999996</v>
      </c>
      <c r="D123" s="32">
        <v>0.88500000000000001</v>
      </c>
      <c r="E123" s="32">
        <v>1.0249999999999999</v>
      </c>
      <c r="F123" s="32">
        <v>0.55300000000000005</v>
      </c>
      <c r="G123" s="32">
        <v>0.312</v>
      </c>
      <c r="H123" s="32">
        <v>9.1999999999999998E-2</v>
      </c>
      <c r="I123" s="32">
        <v>0.107</v>
      </c>
      <c r="J123" s="32">
        <v>1.552</v>
      </c>
      <c r="L123" s="32">
        <v>4.4189999999999996</v>
      </c>
      <c r="S123" s="32">
        <v>1.552</v>
      </c>
      <c r="T123" s="32">
        <v>0.88500000000000001</v>
      </c>
      <c r="U123" s="32">
        <v>1.0249999999999999</v>
      </c>
      <c r="V123" s="32">
        <v>0.55300000000000005</v>
      </c>
      <c r="W123" s="32">
        <v>0.312</v>
      </c>
      <c r="X123" s="32">
        <v>9.1999999999999998E-2</v>
      </c>
      <c r="Y123" s="32">
        <v>0.107</v>
      </c>
      <c r="AA123" s="21" t="s">
        <v>216</v>
      </c>
      <c r="AB123" s="21">
        <v>156</v>
      </c>
      <c r="AC123"/>
      <c r="AD123"/>
      <c r="AE123"/>
      <c r="AF123"/>
      <c r="AG123"/>
      <c r="AH123"/>
      <c r="AI123"/>
    </row>
    <row r="124" spans="1:35" x14ac:dyDescent="0.45">
      <c r="A124" s="31" t="s">
        <v>111</v>
      </c>
      <c r="B124" s="31">
        <v>123</v>
      </c>
      <c r="C124" s="32">
        <v>4.4169999999999998</v>
      </c>
      <c r="D124" s="32">
        <v>0.19800000000000001</v>
      </c>
      <c r="E124" s="32">
        <v>0.90200000000000002</v>
      </c>
      <c r="F124" s="32">
        <v>0.17299999999999999</v>
      </c>
      <c r="G124" s="32">
        <v>0.53100000000000003</v>
      </c>
      <c r="H124" s="32">
        <v>0.20599999999999999</v>
      </c>
      <c r="I124" s="32">
        <v>0.158</v>
      </c>
      <c r="J124" s="32">
        <v>2.407</v>
      </c>
      <c r="L124" s="32">
        <v>4.4169999999999998</v>
      </c>
      <c r="S124" s="32">
        <v>2.407</v>
      </c>
      <c r="T124" s="32">
        <v>0.19800000000000001</v>
      </c>
      <c r="U124" s="32">
        <v>0.90200000000000002</v>
      </c>
      <c r="V124" s="32">
        <v>0.17299999999999999</v>
      </c>
      <c r="W124" s="32">
        <v>0.53100000000000003</v>
      </c>
      <c r="X124" s="32">
        <v>0.20599999999999999</v>
      </c>
      <c r="Y124" s="32">
        <v>0.158</v>
      </c>
      <c r="AA124"/>
      <c r="AB124"/>
      <c r="AC124"/>
      <c r="AD124"/>
      <c r="AE124"/>
      <c r="AF124"/>
      <c r="AG124"/>
      <c r="AH124"/>
      <c r="AI124"/>
    </row>
    <row r="125" spans="1:35" ht="15.75" thickBot="1" x14ac:dyDescent="0.5">
      <c r="A125" s="31" t="s">
        <v>142</v>
      </c>
      <c r="B125" s="31">
        <v>124</v>
      </c>
      <c r="C125" s="32">
        <v>4.41</v>
      </c>
      <c r="D125" s="32">
        <v>0.49299999999999999</v>
      </c>
      <c r="E125" s="32">
        <v>1.048</v>
      </c>
      <c r="F125" s="32">
        <v>0.45400000000000001</v>
      </c>
      <c r="G125" s="32">
        <v>0.504</v>
      </c>
      <c r="H125" s="32">
        <v>0.35199999999999998</v>
      </c>
      <c r="I125" s="32">
        <v>5.5E-2</v>
      </c>
      <c r="J125" s="32">
        <v>1.5589999999999999</v>
      </c>
      <c r="L125" s="32">
        <v>4.41</v>
      </c>
      <c r="S125" s="32">
        <v>1.5589999999999999</v>
      </c>
      <c r="T125" s="32">
        <v>0.49299999999999999</v>
      </c>
      <c r="U125" s="32">
        <v>1.048</v>
      </c>
      <c r="V125" s="32">
        <v>0.45400000000000001</v>
      </c>
      <c r="W125" s="32">
        <v>0.504</v>
      </c>
      <c r="X125" s="32">
        <v>0.35199999999999998</v>
      </c>
      <c r="Y125" s="32">
        <v>5.5E-2</v>
      </c>
      <c r="AA125" t="s">
        <v>217</v>
      </c>
      <c r="AB125"/>
      <c r="AC125"/>
      <c r="AD125"/>
      <c r="AE125"/>
      <c r="AF125"/>
      <c r="AG125"/>
      <c r="AH125"/>
      <c r="AI125"/>
    </row>
    <row r="126" spans="1:35" x14ac:dyDescent="0.45">
      <c r="A126" s="31" t="s">
        <v>102</v>
      </c>
      <c r="B126" s="31">
        <v>125</v>
      </c>
      <c r="C126" s="32">
        <v>4.3769999999999998</v>
      </c>
      <c r="D126" s="32">
        <v>0.56200000000000006</v>
      </c>
      <c r="E126" s="32">
        <v>1.0469999999999999</v>
      </c>
      <c r="F126" s="32">
        <v>0.29499999999999998</v>
      </c>
      <c r="G126" s="32">
        <v>0.503</v>
      </c>
      <c r="H126" s="32">
        <v>0.221</v>
      </c>
      <c r="I126" s="32">
        <v>8.2000000000000003E-2</v>
      </c>
      <c r="J126" s="32">
        <v>1.7490000000000001</v>
      </c>
      <c r="L126" s="32">
        <v>4.3769999999999998</v>
      </c>
      <c r="S126" s="32">
        <v>1.7490000000000001</v>
      </c>
      <c r="T126" s="32">
        <v>0.56200000000000006</v>
      </c>
      <c r="U126" s="32">
        <v>1.0469999999999999</v>
      </c>
      <c r="V126" s="32">
        <v>0.29499999999999998</v>
      </c>
      <c r="W126" s="32">
        <v>0.503</v>
      </c>
      <c r="X126" s="32">
        <v>0.221</v>
      </c>
      <c r="Y126" s="32">
        <v>8.2000000000000003E-2</v>
      </c>
      <c r="AA126" s="22"/>
      <c r="AB126" s="22" t="s">
        <v>222</v>
      </c>
      <c r="AC126" s="22" t="s">
        <v>223</v>
      </c>
      <c r="AD126" s="22" t="s">
        <v>224</v>
      </c>
      <c r="AE126" s="22" t="s">
        <v>225</v>
      </c>
      <c r="AF126" s="22" t="s">
        <v>226</v>
      </c>
      <c r="AG126"/>
      <c r="AH126"/>
      <c r="AI126"/>
    </row>
    <row r="127" spans="1:35" x14ac:dyDescent="0.45">
      <c r="A127" s="31" t="s">
        <v>141</v>
      </c>
      <c r="B127" s="31">
        <v>126</v>
      </c>
      <c r="C127" s="32">
        <v>4.3559999999999999</v>
      </c>
      <c r="D127" s="32">
        <v>0.55700000000000005</v>
      </c>
      <c r="E127" s="32">
        <v>1.2450000000000001</v>
      </c>
      <c r="F127" s="32">
        <v>0.29199999999999998</v>
      </c>
      <c r="G127" s="32">
        <v>0.129</v>
      </c>
      <c r="H127" s="32">
        <v>0.13400000000000001</v>
      </c>
      <c r="I127" s="32">
        <v>9.2999999999999999E-2</v>
      </c>
      <c r="J127" s="32">
        <v>1.9990000000000001</v>
      </c>
      <c r="L127" s="32">
        <v>4.3559999999999999</v>
      </c>
      <c r="S127" s="32">
        <v>1.9990000000000001</v>
      </c>
      <c r="T127" s="32">
        <v>0.55700000000000005</v>
      </c>
      <c r="U127" s="32">
        <v>1.2450000000000001</v>
      </c>
      <c r="V127" s="32">
        <v>0.29199999999999998</v>
      </c>
      <c r="W127" s="32">
        <v>0.129</v>
      </c>
      <c r="X127" s="32">
        <v>0.13400000000000001</v>
      </c>
      <c r="Y127" s="32">
        <v>9.2999999999999999E-2</v>
      </c>
      <c r="AA127" s="20" t="s">
        <v>218</v>
      </c>
      <c r="AB127" s="20">
        <v>6</v>
      </c>
      <c r="AC127" s="20">
        <v>0.28424225433943073</v>
      </c>
      <c r="AD127" s="20">
        <v>4.7373709056571789E-2</v>
      </c>
      <c r="AE127" s="20">
        <v>5.7919356956210351</v>
      </c>
      <c r="AF127" s="20">
        <v>1.9072937463865345E-5</v>
      </c>
      <c r="AG127"/>
      <c r="AH127"/>
      <c r="AI127"/>
    </row>
    <row r="128" spans="1:35" x14ac:dyDescent="0.45">
      <c r="A128" s="31" t="s">
        <v>139</v>
      </c>
      <c r="B128" s="31">
        <v>127</v>
      </c>
      <c r="C128" s="32">
        <v>4.3499999999999996</v>
      </c>
      <c r="D128" s="32">
        <v>0.308</v>
      </c>
      <c r="E128" s="32">
        <v>0.95</v>
      </c>
      <c r="F128" s="32">
        <v>0.39100000000000001</v>
      </c>
      <c r="G128" s="32">
        <v>0.45200000000000001</v>
      </c>
      <c r="H128" s="32">
        <v>0.22</v>
      </c>
      <c r="I128" s="32">
        <v>0.14599999999999999</v>
      </c>
      <c r="J128" s="32">
        <v>2.0289999999999999</v>
      </c>
      <c r="L128" s="32">
        <v>4.3499999999999996</v>
      </c>
      <c r="S128" s="32">
        <v>2.0289999999999999</v>
      </c>
      <c r="T128" s="32">
        <v>0.308</v>
      </c>
      <c r="U128" s="32">
        <v>0.95</v>
      </c>
      <c r="V128" s="32">
        <v>0.39100000000000001</v>
      </c>
      <c r="W128" s="32">
        <v>0.45200000000000001</v>
      </c>
      <c r="X128" s="32">
        <v>0.22</v>
      </c>
      <c r="Y128" s="32">
        <v>0.14599999999999999</v>
      </c>
      <c r="AA128" s="20" t="s">
        <v>219</v>
      </c>
      <c r="AB128" s="20">
        <v>149</v>
      </c>
      <c r="AC128" s="20">
        <v>1.2187087392503131</v>
      </c>
      <c r="AD128" s="20">
        <v>8.1792532835591476E-3</v>
      </c>
      <c r="AE128" s="20"/>
      <c r="AF128" s="20"/>
      <c r="AG128"/>
      <c r="AH128"/>
      <c r="AI128"/>
    </row>
    <row r="129" spans="1:35" ht="15.75" thickBot="1" x14ac:dyDescent="0.5">
      <c r="A129" s="31" t="s">
        <v>147</v>
      </c>
      <c r="B129" s="31">
        <v>128</v>
      </c>
      <c r="C129" s="32">
        <v>4.34</v>
      </c>
      <c r="D129" s="32">
        <v>0.85299999999999998</v>
      </c>
      <c r="E129" s="32">
        <v>0.59199999999999997</v>
      </c>
      <c r="F129" s="32">
        <v>0.64300000000000002</v>
      </c>
      <c r="G129" s="32">
        <v>0.375</v>
      </c>
      <c r="H129" s="32">
        <v>3.7999999999999999E-2</v>
      </c>
      <c r="I129" s="32">
        <v>0.215</v>
      </c>
      <c r="J129" s="32">
        <v>1.839</v>
      </c>
      <c r="L129" s="32">
        <v>4.34</v>
      </c>
      <c r="S129" s="32">
        <v>1.839</v>
      </c>
      <c r="T129" s="32">
        <v>0.85299999999999998</v>
      </c>
      <c r="U129" s="32">
        <v>0.59199999999999997</v>
      </c>
      <c r="V129" s="32">
        <v>0.64300000000000002</v>
      </c>
      <c r="W129" s="32">
        <v>0.375</v>
      </c>
      <c r="X129" s="32">
        <v>3.7999999999999999E-2</v>
      </c>
      <c r="Y129" s="32">
        <v>0.215</v>
      </c>
      <c r="AA129" s="21" t="s">
        <v>220</v>
      </c>
      <c r="AB129" s="21">
        <v>155</v>
      </c>
      <c r="AC129" s="21">
        <v>1.5029509935897438</v>
      </c>
      <c r="AD129" s="21"/>
      <c r="AE129" s="21"/>
      <c r="AF129" s="21"/>
      <c r="AG129"/>
      <c r="AH129"/>
      <c r="AI129"/>
    </row>
    <row r="130" spans="1:35" ht="15.75" thickBot="1" x14ac:dyDescent="0.5">
      <c r="A130" s="31" t="s">
        <v>144</v>
      </c>
      <c r="B130" s="31">
        <v>129</v>
      </c>
      <c r="C130" s="32">
        <v>4.3209999999999997</v>
      </c>
      <c r="D130" s="32">
        <v>0.81599999999999995</v>
      </c>
      <c r="E130" s="32">
        <v>0.99</v>
      </c>
      <c r="F130" s="32">
        <v>0.66600000000000004</v>
      </c>
      <c r="G130" s="32">
        <v>0.26</v>
      </c>
      <c r="H130" s="32">
        <v>7.6999999999999999E-2</v>
      </c>
      <c r="I130" s="32">
        <v>2.8000000000000001E-2</v>
      </c>
      <c r="J130" s="32">
        <v>1.512</v>
      </c>
      <c r="L130" s="32">
        <v>4.3209999999999997</v>
      </c>
      <c r="S130" s="32">
        <v>1.512</v>
      </c>
      <c r="T130" s="32">
        <v>0.81599999999999995</v>
      </c>
      <c r="U130" s="32">
        <v>0.99</v>
      </c>
      <c r="V130" s="32">
        <v>0.66600000000000004</v>
      </c>
      <c r="W130" s="32">
        <v>0.26</v>
      </c>
      <c r="X130" s="32">
        <v>7.6999999999999999E-2</v>
      </c>
      <c r="Y130" s="32">
        <v>2.8000000000000001E-2</v>
      </c>
      <c r="AA130"/>
      <c r="AB130"/>
      <c r="AC130"/>
      <c r="AD130"/>
      <c r="AE130"/>
      <c r="AF130"/>
      <c r="AG130"/>
      <c r="AH130"/>
      <c r="AI130"/>
    </row>
    <row r="131" spans="1:35" x14ac:dyDescent="0.45">
      <c r="A131" s="31" t="s">
        <v>146</v>
      </c>
      <c r="B131" s="31">
        <v>130</v>
      </c>
      <c r="C131" s="32">
        <v>4.3079999999999998</v>
      </c>
      <c r="D131" s="32">
        <v>0.68200000000000005</v>
      </c>
      <c r="E131" s="32">
        <v>1.1739999999999999</v>
      </c>
      <c r="F131" s="32">
        <v>0.42899999999999999</v>
      </c>
      <c r="G131" s="32">
        <v>0.57999999999999996</v>
      </c>
      <c r="H131" s="32">
        <v>0.59799999999999998</v>
      </c>
      <c r="I131" s="32">
        <v>0.17799999999999999</v>
      </c>
      <c r="J131" s="32">
        <v>0.84499999999999997</v>
      </c>
      <c r="L131" s="32">
        <v>4.3079999999999998</v>
      </c>
      <c r="S131" s="32">
        <v>0.84499999999999997</v>
      </c>
      <c r="T131" s="32">
        <v>0.68200000000000005</v>
      </c>
      <c r="U131" s="32">
        <v>1.1739999999999999</v>
      </c>
      <c r="V131" s="32">
        <v>0.42899999999999999</v>
      </c>
      <c r="W131" s="32">
        <v>0.57999999999999996</v>
      </c>
      <c r="X131" s="32">
        <v>0.59799999999999998</v>
      </c>
      <c r="Y131" s="32">
        <v>0.17799999999999999</v>
      </c>
      <c r="AA131" s="22"/>
      <c r="AB131" s="22" t="s">
        <v>227</v>
      </c>
      <c r="AC131" s="22" t="s">
        <v>4</v>
      </c>
      <c r="AD131" s="22" t="s">
        <v>228</v>
      </c>
      <c r="AE131" s="22" t="s">
        <v>229</v>
      </c>
      <c r="AF131" s="22" t="s">
        <v>246</v>
      </c>
      <c r="AG131" s="22" t="s">
        <v>247</v>
      </c>
      <c r="AH131" s="22" t="s">
        <v>248</v>
      </c>
      <c r="AI131" s="22" t="s">
        <v>249</v>
      </c>
    </row>
    <row r="132" spans="1:35" x14ac:dyDescent="0.45">
      <c r="A132" s="31" t="s">
        <v>166</v>
      </c>
      <c r="B132" s="31">
        <v>131</v>
      </c>
      <c r="C132" s="32">
        <v>4.3010000000000002</v>
      </c>
      <c r="D132" s="32">
        <v>0.35799999999999998</v>
      </c>
      <c r="E132" s="32">
        <v>0.90700000000000003</v>
      </c>
      <c r="F132" s="32">
        <v>5.2999999999999999E-2</v>
      </c>
      <c r="G132" s="32">
        <v>0.189</v>
      </c>
      <c r="H132" s="32">
        <v>0.18099999999999999</v>
      </c>
      <c r="I132" s="32">
        <v>0.06</v>
      </c>
      <c r="J132" s="32">
        <v>2.613</v>
      </c>
      <c r="L132" s="32">
        <v>4.3010000000000002</v>
      </c>
      <c r="S132" s="32">
        <v>2.613</v>
      </c>
      <c r="T132" s="32">
        <v>0.35799999999999998</v>
      </c>
      <c r="U132" s="32">
        <v>0.90700000000000003</v>
      </c>
      <c r="V132" s="32">
        <v>5.2999999999999999E-2</v>
      </c>
      <c r="W132" s="32">
        <v>0.189</v>
      </c>
      <c r="X132" s="32">
        <v>0.18099999999999999</v>
      </c>
      <c r="Y132" s="32">
        <v>0.06</v>
      </c>
      <c r="AA132" s="20" t="s">
        <v>221</v>
      </c>
      <c r="AB132" s="20">
        <v>0.15535337261098031</v>
      </c>
      <c r="AC132" s="20">
        <v>4.0812994379116715E-2</v>
      </c>
      <c r="AD132" s="20">
        <v>3.8064683803370203</v>
      </c>
      <c r="AE132" s="20">
        <v>2.0536683508376542E-4</v>
      </c>
      <c r="AF132" s="20">
        <v>7.4706357896890591E-2</v>
      </c>
      <c r="AG132" s="20">
        <v>0.23600038732507003</v>
      </c>
      <c r="AH132" s="20">
        <v>7.4706357896890591E-2</v>
      </c>
      <c r="AI132" s="20">
        <v>0.23600038732507003</v>
      </c>
    </row>
    <row r="133" spans="1:35" x14ac:dyDescent="0.45">
      <c r="A133" s="31" t="s">
        <v>137</v>
      </c>
      <c r="B133" s="31">
        <v>132</v>
      </c>
      <c r="C133" s="32">
        <v>4.2450000000000001</v>
      </c>
      <c r="D133" s="32">
        <v>6.9000000000000006E-2</v>
      </c>
      <c r="E133" s="32">
        <v>1.1359999999999999</v>
      </c>
      <c r="F133" s="32">
        <v>0.20399999999999999</v>
      </c>
      <c r="G133" s="32">
        <v>0.312</v>
      </c>
      <c r="H133" s="32">
        <v>0.19700000000000001</v>
      </c>
      <c r="I133" s="32">
        <v>5.1999999999999998E-2</v>
      </c>
      <c r="J133" s="32">
        <v>2.327</v>
      </c>
      <c r="L133" s="32">
        <v>4.2450000000000001</v>
      </c>
      <c r="S133" s="32">
        <v>2.327</v>
      </c>
      <c r="T133" s="32">
        <v>6.9000000000000006E-2</v>
      </c>
      <c r="U133" s="32">
        <v>1.1359999999999999</v>
      </c>
      <c r="V133" s="32">
        <v>0.20399999999999999</v>
      </c>
      <c r="W133" s="32">
        <v>0.312</v>
      </c>
      <c r="X133" s="32">
        <v>0.19700000000000001</v>
      </c>
      <c r="Y133" s="32">
        <v>5.1999999999999998E-2</v>
      </c>
      <c r="AA133" s="20" t="s">
        <v>209</v>
      </c>
      <c r="AB133" s="20">
        <v>0.33962715471973592</v>
      </c>
      <c r="AC133" s="20">
        <v>8.7752927451960519E-2</v>
      </c>
      <c r="AD133" s="20">
        <v>3.870265808575577</v>
      </c>
      <c r="AE133" s="20">
        <v>1.6215419255517259E-4</v>
      </c>
      <c r="AF133" s="20">
        <v>0.16622621369385793</v>
      </c>
      <c r="AG133" s="20">
        <v>0.51302809574561392</v>
      </c>
      <c r="AH133" s="20">
        <v>0.16622621369385793</v>
      </c>
      <c r="AI133" s="20">
        <v>0.51302809574561392</v>
      </c>
    </row>
    <row r="134" spans="1:35" x14ac:dyDescent="0.45">
      <c r="A134" s="31" t="s">
        <v>134</v>
      </c>
      <c r="B134" s="31">
        <v>133</v>
      </c>
      <c r="C134" s="32">
        <v>4.1900000000000004</v>
      </c>
      <c r="D134" s="32">
        <v>0.72099999999999997</v>
      </c>
      <c r="E134" s="32">
        <v>0.747</v>
      </c>
      <c r="F134" s="32">
        <v>0.48499999999999999</v>
      </c>
      <c r="G134" s="32">
        <v>0.53900000000000003</v>
      </c>
      <c r="H134" s="32">
        <v>0.17199999999999999</v>
      </c>
      <c r="I134" s="32">
        <v>9.2999999999999999E-2</v>
      </c>
      <c r="J134" s="32">
        <v>1.526</v>
      </c>
      <c r="L134" s="32">
        <v>4.1900000000000004</v>
      </c>
      <c r="S134" s="32">
        <v>1.526</v>
      </c>
      <c r="T134" s="32">
        <v>0.72099999999999997</v>
      </c>
      <c r="U134" s="32">
        <v>0.747</v>
      </c>
      <c r="V134" s="32">
        <v>0.48499999999999999</v>
      </c>
      <c r="W134" s="32">
        <v>0.53900000000000003</v>
      </c>
      <c r="X134" s="32">
        <v>0.17199999999999999</v>
      </c>
      <c r="Y134" s="32">
        <v>9.2999999999999999E-2</v>
      </c>
      <c r="AA134" s="20" t="s">
        <v>245</v>
      </c>
      <c r="AB134" s="20">
        <v>-1.3499802338892595E-2</v>
      </c>
      <c r="AC134" s="20">
        <v>1.4147262706251572E-2</v>
      </c>
      <c r="AD134" s="20">
        <v>-0.95423423026753651</v>
      </c>
      <c r="AE134" s="20">
        <v>0.34151062086516837</v>
      </c>
      <c r="AF134" s="20">
        <v>-4.1454979874676619E-2</v>
      </c>
      <c r="AG134" s="20">
        <v>1.4455375196891428E-2</v>
      </c>
      <c r="AH134" s="20">
        <v>-4.1454979874676619E-2</v>
      </c>
      <c r="AI134" s="20">
        <v>1.4455375196891428E-2</v>
      </c>
    </row>
    <row r="135" spans="1:35" x14ac:dyDescent="0.45">
      <c r="A135" s="31" t="s">
        <v>161</v>
      </c>
      <c r="B135" s="31">
        <v>134</v>
      </c>
      <c r="C135" s="32">
        <v>4.1660000000000004</v>
      </c>
      <c r="D135" s="32">
        <v>0.13100000000000001</v>
      </c>
      <c r="E135" s="32">
        <v>0.86699999999999999</v>
      </c>
      <c r="F135" s="32">
        <v>0.221</v>
      </c>
      <c r="G135" s="32">
        <v>0.39</v>
      </c>
      <c r="H135" s="32">
        <v>0.17499999999999999</v>
      </c>
      <c r="I135" s="32">
        <v>9.9000000000000005E-2</v>
      </c>
      <c r="J135" s="32">
        <v>2.3820000000000001</v>
      </c>
      <c r="L135" s="32">
        <v>4.1660000000000004</v>
      </c>
      <c r="S135" s="32">
        <v>2.3820000000000001</v>
      </c>
      <c r="T135" s="32">
        <v>0.13100000000000001</v>
      </c>
      <c r="U135" s="32">
        <v>0.86699999999999999</v>
      </c>
      <c r="V135" s="32">
        <v>0.221</v>
      </c>
      <c r="W135" s="32">
        <v>0.39</v>
      </c>
      <c r="X135" s="32">
        <v>0.17499999999999999</v>
      </c>
      <c r="Y135" s="32">
        <v>9.9000000000000005E-2</v>
      </c>
      <c r="AA135" s="20" t="s">
        <v>192</v>
      </c>
      <c r="AB135" s="20">
        <v>-4.6224899272481849E-2</v>
      </c>
      <c r="AC135" s="20">
        <v>3.632359716908079E-2</v>
      </c>
      <c r="AD135" s="20">
        <v>-1.2725859461911775</v>
      </c>
      <c r="AE135" s="20">
        <v>0.20514723952264277</v>
      </c>
      <c r="AF135" s="20">
        <v>-0.11800080593965948</v>
      </c>
      <c r="AG135" s="20">
        <v>2.555100739469577E-2</v>
      </c>
      <c r="AH135" s="20">
        <v>-0.11800080593965948</v>
      </c>
      <c r="AI135" s="20">
        <v>2.555100739469577E-2</v>
      </c>
    </row>
    <row r="136" spans="1:35" x14ac:dyDescent="0.45">
      <c r="A136" s="31" t="s">
        <v>158</v>
      </c>
      <c r="B136" s="31">
        <v>135</v>
      </c>
      <c r="C136" s="32">
        <v>4.1609999999999996</v>
      </c>
      <c r="D136" s="32">
        <v>0.32200000000000001</v>
      </c>
      <c r="E136" s="32">
        <v>1.0900000000000001</v>
      </c>
      <c r="F136" s="32">
        <v>0.23699999999999999</v>
      </c>
      <c r="G136" s="32">
        <v>0.45</v>
      </c>
      <c r="H136" s="32">
        <v>0.25900000000000001</v>
      </c>
      <c r="I136" s="32">
        <v>6.0999999999999999E-2</v>
      </c>
      <c r="J136" s="32">
        <v>1.8029999999999999</v>
      </c>
      <c r="L136" s="32">
        <v>4.1609999999999996</v>
      </c>
      <c r="S136" s="32">
        <v>1.8029999999999999</v>
      </c>
      <c r="T136" s="32">
        <v>0.32200000000000001</v>
      </c>
      <c r="U136" s="32">
        <v>1.0900000000000001</v>
      </c>
      <c r="V136" s="32">
        <v>0.23699999999999999</v>
      </c>
      <c r="W136" s="32">
        <v>0.45</v>
      </c>
      <c r="X136" s="32">
        <v>0.25900000000000001</v>
      </c>
      <c r="Y136" s="32">
        <v>6.0999999999999999E-2</v>
      </c>
      <c r="AA136" s="20" t="s">
        <v>193</v>
      </c>
      <c r="AB136" s="20">
        <v>-6.1524196691977989E-3</v>
      </c>
      <c r="AC136" s="20">
        <v>3.4944133304380696E-2</v>
      </c>
      <c r="AD136" s="20">
        <v>-0.17606445166652665</v>
      </c>
      <c r="AE136" s="20">
        <v>0.86048237349178458</v>
      </c>
      <c r="AF136" s="20">
        <v>-7.5202487561581974E-2</v>
      </c>
      <c r="AG136" s="20">
        <v>6.2897648223186373E-2</v>
      </c>
      <c r="AH136" s="20">
        <v>-7.5202487561581974E-2</v>
      </c>
      <c r="AI136" s="20">
        <v>6.2897648223186373E-2</v>
      </c>
    </row>
    <row r="137" spans="1:35" x14ac:dyDescent="0.45">
      <c r="A137" s="31" t="s">
        <v>172</v>
      </c>
      <c r="B137" s="31">
        <v>136</v>
      </c>
      <c r="C137" s="32">
        <v>4.141</v>
      </c>
      <c r="D137" s="32">
        <v>0.378</v>
      </c>
      <c r="E137" s="32">
        <v>0.372</v>
      </c>
      <c r="F137" s="32">
        <v>0.24</v>
      </c>
      <c r="G137" s="32">
        <v>0.44</v>
      </c>
      <c r="H137" s="32">
        <v>0.16300000000000001</v>
      </c>
      <c r="I137" s="32">
        <v>6.7000000000000004E-2</v>
      </c>
      <c r="J137" s="32">
        <v>2.548</v>
      </c>
      <c r="L137" s="32">
        <v>4.141</v>
      </c>
      <c r="S137" s="32">
        <v>2.548</v>
      </c>
      <c r="T137" s="32">
        <v>0.378</v>
      </c>
      <c r="U137" s="32">
        <v>0.372</v>
      </c>
      <c r="V137" s="32">
        <v>0.24</v>
      </c>
      <c r="W137" s="32">
        <v>0.44</v>
      </c>
      <c r="X137" s="32">
        <v>0.16300000000000001</v>
      </c>
      <c r="Y137" s="32">
        <v>6.7000000000000004E-2</v>
      </c>
      <c r="AA137" s="20" t="s">
        <v>244</v>
      </c>
      <c r="AB137" s="20">
        <v>2.9952082668114051E-3</v>
      </c>
      <c r="AC137" s="20">
        <v>5.6901762440180768E-2</v>
      </c>
      <c r="AD137" s="20">
        <v>5.2638233656825371E-2</v>
      </c>
      <c r="AE137" s="20">
        <v>0.95809065926347148</v>
      </c>
      <c r="AF137" s="20">
        <v>-0.10944342414872593</v>
      </c>
      <c r="AG137" s="20">
        <v>0.11543384068234874</v>
      </c>
      <c r="AH137" s="20">
        <v>-0.10944342414872593</v>
      </c>
      <c r="AI137" s="20">
        <v>0.11543384068234874</v>
      </c>
    </row>
    <row r="138" spans="1:35" ht="15.75" thickBot="1" x14ac:dyDescent="0.5">
      <c r="A138" s="31" t="s">
        <v>135</v>
      </c>
      <c r="B138" s="31">
        <v>137</v>
      </c>
      <c r="C138" s="32">
        <v>4.1390000000000002</v>
      </c>
      <c r="D138" s="32">
        <v>0.60499999999999998</v>
      </c>
      <c r="E138" s="32">
        <v>1.24</v>
      </c>
      <c r="F138" s="32">
        <v>0.312</v>
      </c>
      <c r="G138" s="32">
        <v>1.6E-2</v>
      </c>
      <c r="H138" s="32">
        <v>0.13400000000000001</v>
      </c>
      <c r="I138" s="32">
        <v>8.2000000000000003E-2</v>
      </c>
      <c r="J138" s="32">
        <v>1.8320000000000001</v>
      </c>
      <c r="L138" s="32">
        <v>4.1390000000000002</v>
      </c>
      <c r="S138" s="32">
        <v>1.8320000000000001</v>
      </c>
      <c r="T138" s="32">
        <v>0.60499999999999998</v>
      </c>
      <c r="U138" s="32">
        <v>1.24</v>
      </c>
      <c r="V138" s="32">
        <v>0.312</v>
      </c>
      <c r="W138" s="32">
        <v>1.6E-2</v>
      </c>
      <c r="X138" s="32">
        <v>0.13400000000000001</v>
      </c>
      <c r="Y138" s="32">
        <v>8.2000000000000003E-2</v>
      </c>
      <c r="AA138" s="21" t="s">
        <v>5</v>
      </c>
      <c r="AB138" s="21">
        <v>0.13591973040351851</v>
      </c>
      <c r="AC138" s="21">
        <v>5.41241551877105E-2</v>
      </c>
      <c r="AD138" s="21">
        <v>2.5112582345558829</v>
      </c>
      <c r="AE138" s="21">
        <v>1.3096791796036553E-2</v>
      </c>
      <c r="AF138" s="21">
        <v>2.8969686521307506E-2</v>
      </c>
      <c r="AG138" s="21">
        <v>0.24286977428572953</v>
      </c>
      <c r="AH138" s="21">
        <v>2.8969686521307506E-2</v>
      </c>
      <c r="AI138" s="21">
        <v>0.24286977428572953</v>
      </c>
    </row>
    <row r="139" spans="1:35" x14ac:dyDescent="0.45">
      <c r="A139" s="31" t="s">
        <v>128</v>
      </c>
      <c r="B139" s="31">
        <v>138</v>
      </c>
      <c r="C139" s="32">
        <v>4.1029999999999998</v>
      </c>
      <c r="D139" s="32">
        <v>0.79300000000000004</v>
      </c>
      <c r="E139" s="32">
        <v>1.413</v>
      </c>
      <c r="F139" s="32">
        <v>0.60899999999999999</v>
      </c>
      <c r="G139" s="32">
        <v>0.16300000000000001</v>
      </c>
      <c r="H139" s="32">
        <v>0.187</v>
      </c>
      <c r="I139" s="32">
        <v>1.0999999999999999E-2</v>
      </c>
      <c r="J139" s="32">
        <v>0.93799999999999994</v>
      </c>
      <c r="L139" s="32">
        <v>4.1029999999999998</v>
      </c>
      <c r="S139" s="32">
        <v>0.93799999999999994</v>
      </c>
      <c r="T139" s="32">
        <v>0.79300000000000004</v>
      </c>
      <c r="U139" s="32">
        <v>1.413</v>
      </c>
      <c r="V139" s="32">
        <v>0.60899999999999999</v>
      </c>
      <c r="W139" s="32">
        <v>0.16300000000000001</v>
      </c>
      <c r="X139" s="32">
        <v>0.187</v>
      </c>
      <c r="Y139" s="32">
        <v>1.0999999999999999E-2</v>
      </c>
      <c r="AA139"/>
      <c r="AB139"/>
      <c r="AC139"/>
      <c r="AD139"/>
      <c r="AE139"/>
      <c r="AF139"/>
      <c r="AG139"/>
      <c r="AH139"/>
      <c r="AI139"/>
    </row>
    <row r="140" spans="1:35" x14ac:dyDescent="0.45">
      <c r="A140" s="31" t="s">
        <v>175</v>
      </c>
      <c r="B140" s="31">
        <v>139</v>
      </c>
      <c r="C140" s="32">
        <v>3.9990000000000001</v>
      </c>
      <c r="D140" s="32">
        <v>0.25900000000000001</v>
      </c>
      <c r="E140" s="32">
        <v>0.47399999999999998</v>
      </c>
      <c r="F140" s="32">
        <v>0.253</v>
      </c>
      <c r="G140" s="32">
        <v>0.434</v>
      </c>
      <c r="H140" s="32">
        <v>0.158</v>
      </c>
      <c r="I140" s="32">
        <v>0.10100000000000001</v>
      </c>
      <c r="J140" s="32">
        <v>2.4209999999999998</v>
      </c>
      <c r="L140" s="32">
        <v>3.9990000000000001</v>
      </c>
      <c r="S140" s="32">
        <v>2.4209999999999998</v>
      </c>
      <c r="T140" s="32">
        <v>0.25900000000000001</v>
      </c>
      <c r="U140" s="32">
        <v>0.47399999999999998</v>
      </c>
      <c r="V140" s="32">
        <v>0.253</v>
      </c>
      <c r="W140" s="32">
        <v>0.434</v>
      </c>
      <c r="X140" s="32">
        <v>0.158</v>
      </c>
      <c r="Y140" s="32">
        <v>0.10100000000000001</v>
      </c>
      <c r="AA140" t="s">
        <v>263</v>
      </c>
      <c r="AB140"/>
      <c r="AC140"/>
      <c r="AD140"/>
      <c r="AE140"/>
      <c r="AF140"/>
      <c r="AG140"/>
      <c r="AH140"/>
      <c r="AI140"/>
    </row>
    <row r="141" spans="1:35" ht="15.75" thickBot="1" x14ac:dyDescent="0.5">
      <c r="A141" s="31" t="s">
        <v>167</v>
      </c>
      <c r="B141" s="31">
        <v>140</v>
      </c>
      <c r="C141" s="32">
        <v>3.964</v>
      </c>
      <c r="D141" s="32">
        <v>0.34399999999999997</v>
      </c>
      <c r="E141" s="32">
        <v>0.79200000000000004</v>
      </c>
      <c r="F141" s="32">
        <v>0.21099999999999999</v>
      </c>
      <c r="G141" s="32">
        <v>0.39400000000000002</v>
      </c>
      <c r="H141" s="32">
        <v>0.185</v>
      </c>
      <c r="I141" s="32">
        <v>9.4E-2</v>
      </c>
      <c r="J141" s="32">
        <v>2.0379999999999998</v>
      </c>
      <c r="L141" s="32">
        <v>3.964</v>
      </c>
      <c r="S141" s="32">
        <v>2.0379999999999998</v>
      </c>
      <c r="T141" s="32">
        <v>0.34399999999999997</v>
      </c>
      <c r="U141" s="32">
        <v>0.79200000000000004</v>
      </c>
      <c r="V141" s="32">
        <v>0.21099999999999999</v>
      </c>
      <c r="W141" s="32">
        <v>0.39400000000000002</v>
      </c>
      <c r="X141" s="32">
        <v>0.185</v>
      </c>
      <c r="Y141" s="32">
        <v>9.4E-2</v>
      </c>
      <c r="AA141"/>
      <c r="AB141"/>
      <c r="AC141"/>
      <c r="AD141"/>
      <c r="AE141"/>
      <c r="AF141"/>
      <c r="AG141"/>
      <c r="AH141"/>
      <c r="AI141"/>
    </row>
    <row r="142" spans="1:35" x14ac:dyDescent="0.45">
      <c r="A142" s="31" t="s">
        <v>114</v>
      </c>
      <c r="B142" s="31">
        <v>141</v>
      </c>
      <c r="C142" s="32">
        <v>3.8079999999999998</v>
      </c>
      <c r="D142" s="32">
        <v>0.47199999999999998</v>
      </c>
      <c r="E142" s="32">
        <v>1.2150000000000001</v>
      </c>
      <c r="F142" s="32">
        <v>7.9000000000000001E-2</v>
      </c>
      <c r="G142" s="32">
        <v>0.42299999999999999</v>
      </c>
      <c r="H142" s="32">
        <v>0.11600000000000001</v>
      </c>
      <c r="I142" s="32">
        <v>0.112</v>
      </c>
      <c r="J142" s="32">
        <v>1.5029999999999999</v>
      </c>
      <c r="L142" s="32">
        <v>3.8079999999999998</v>
      </c>
      <c r="S142" s="32">
        <v>1.5029999999999999</v>
      </c>
      <c r="T142" s="32">
        <v>0.47199999999999998</v>
      </c>
      <c r="U142" s="32">
        <v>1.2150000000000001</v>
      </c>
      <c r="V142" s="32">
        <v>7.9000000000000001E-2</v>
      </c>
      <c r="W142" s="32">
        <v>0.42299999999999999</v>
      </c>
      <c r="X142" s="32">
        <v>0.11600000000000001</v>
      </c>
      <c r="Y142" s="32">
        <v>0.112</v>
      </c>
      <c r="AA142" s="45" t="s">
        <v>212</v>
      </c>
      <c r="AB142" s="45"/>
      <c r="AC142"/>
      <c r="AD142"/>
      <c r="AE142"/>
      <c r="AF142"/>
      <c r="AG142"/>
      <c r="AH142"/>
      <c r="AI142"/>
    </row>
    <row r="143" spans="1:35" x14ac:dyDescent="0.45">
      <c r="A143" s="31" t="s">
        <v>154</v>
      </c>
      <c r="B143" s="31">
        <v>142</v>
      </c>
      <c r="C143" s="32">
        <v>3.7949999999999999</v>
      </c>
      <c r="D143" s="32">
        <v>0.73</v>
      </c>
      <c r="E143" s="32">
        <v>1.125</v>
      </c>
      <c r="F143" s="32">
        <v>0.26900000000000002</v>
      </c>
      <c r="G143" s="32">
        <v>0</v>
      </c>
      <c r="H143" s="32">
        <v>7.9000000000000001E-2</v>
      </c>
      <c r="I143" s="32">
        <v>6.0999999999999999E-2</v>
      </c>
      <c r="J143" s="32">
        <v>1.5920000000000001</v>
      </c>
      <c r="L143" s="32">
        <v>3.7949999999999999</v>
      </c>
      <c r="S143" s="32">
        <v>1.5920000000000001</v>
      </c>
      <c r="T143" s="32">
        <v>0.73</v>
      </c>
      <c r="U143" s="32">
        <v>1.125</v>
      </c>
      <c r="V143" s="32">
        <v>0.26900000000000002</v>
      </c>
      <c r="W143" s="32">
        <v>0</v>
      </c>
      <c r="X143" s="32">
        <v>7.9000000000000001E-2</v>
      </c>
      <c r="Y143" s="32">
        <v>6.0999999999999999E-2</v>
      </c>
      <c r="AA143" s="20" t="s">
        <v>213</v>
      </c>
      <c r="AB143" s="20">
        <v>0.57585832348831789</v>
      </c>
      <c r="AC143"/>
      <c r="AD143"/>
      <c r="AE143"/>
      <c r="AF143"/>
      <c r="AG143"/>
      <c r="AH143"/>
      <c r="AI143"/>
    </row>
    <row r="144" spans="1:35" x14ac:dyDescent="0.45">
      <c r="A144" s="31" t="s">
        <v>164</v>
      </c>
      <c r="B144" s="31">
        <v>143</v>
      </c>
      <c r="C144" s="32">
        <v>3.774</v>
      </c>
      <c r="D144" s="32">
        <v>0.26200000000000001</v>
      </c>
      <c r="E144" s="32">
        <v>0.90800000000000003</v>
      </c>
      <c r="F144" s="32">
        <v>0.40200000000000002</v>
      </c>
      <c r="G144" s="32">
        <v>0.221</v>
      </c>
      <c r="H144" s="32">
        <v>0.155</v>
      </c>
      <c r="I144" s="32">
        <v>4.9000000000000002E-2</v>
      </c>
      <c r="J144" s="32">
        <v>1.8260000000000001</v>
      </c>
      <c r="L144" s="32">
        <v>3.774</v>
      </c>
      <c r="S144" s="32">
        <v>1.8260000000000001</v>
      </c>
      <c r="T144" s="32">
        <v>0.26200000000000001</v>
      </c>
      <c r="U144" s="32">
        <v>0.90800000000000003</v>
      </c>
      <c r="V144" s="32">
        <v>0.40200000000000002</v>
      </c>
      <c r="W144" s="32">
        <v>0.221</v>
      </c>
      <c r="X144" s="32">
        <v>0.155</v>
      </c>
      <c r="Y144" s="32">
        <v>4.9000000000000002E-2</v>
      </c>
      <c r="AA144" s="20" t="s">
        <v>214</v>
      </c>
      <c r="AB144" s="20">
        <v>0.33161280873077614</v>
      </c>
      <c r="AC144"/>
      <c r="AD144"/>
      <c r="AE144"/>
      <c r="AF144"/>
      <c r="AG144"/>
      <c r="AH144"/>
      <c r="AI144"/>
    </row>
    <row r="145" spans="1:35" x14ac:dyDescent="0.45">
      <c r="A145" s="31" t="s">
        <v>132</v>
      </c>
      <c r="B145" s="31">
        <v>144</v>
      </c>
      <c r="C145" s="32">
        <v>3.6920000000000002</v>
      </c>
      <c r="D145" s="32">
        <v>0.35699999999999998</v>
      </c>
      <c r="E145" s="32">
        <v>1.0940000000000001</v>
      </c>
      <c r="F145" s="32">
        <v>0.248</v>
      </c>
      <c r="G145" s="32">
        <v>0.40600000000000003</v>
      </c>
      <c r="H145" s="32">
        <v>0.13200000000000001</v>
      </c>
      <c r="I145" s="32">
        <v>9.9000000000000005E-2</v>
      </c>
      <c r="J145" s="32">
        <v>1.4550000000000001</v>
      </c>
      <c r="L145" s="32">
        <v>3.6920000000000002</v>
      </c>
      <c r="S145" s="32">
        <v>1.4550000000000001</v>
      </c>
      <c r="T145" s="32">
        <v>0.35699999999999998</v>
      </c>
      <c r="U145" s="32">
        <v>1.0940000000000001</v>
      </c>
      <c r="V145" s="32">
        <v>0.248</v>
      </c>
      <c r="W145" s="32">
        <v>0.40600000000000003</v>
      </c>
      <c r="X145" s="32">
        <v>0.13200000000000001</v>
      </c>
      <c r="Y145" s="32">
        <v>9.9000000000000005E-2</v>
      </c>
      <c r="AA145" s="20" t="s">
        <v>215</v>
      </c>
      <c r="AB145" s="20">
        <v>0.30469788827698191</v>
      </c>
      <c r="AC145"/>
      <c r="AD145"/>
      <c r="AE145"/>
      <c r="AF145"/>
      <c r="AG145"/>
      <c r="AH145"/>
      <c r="AI145"/>
    </row>
    <row r="146" spans="1:35" x14ac:dyDescent="0.45">
      <c r="A146" s="31" t="s">
        <v>170</v>
      </c>
      <c r="B146" s="31">
        <v>145</v>
      </c>
      <c r="C146" s="32">
        <v>3.6320000000000001</v>
      </c>
      <c r="D146" s="32">
        <v>0.33200000000000002</v>
      </c>
      <c r="E146" s="32">
        <v>0.53700000000000003</v>
      </c>
      <c r="F146" s="32">
        <v>0.255</v>
      </c>
      <c r="G146" s="32">
        <v>8.5000000000000006E-2</v>
      </c>
      <c r="H146" s="32">
        <v>0.191</v>
      </c>
      <c r="I146" s="32">
        <v>3.5999999999999997E-2</v>
      </c>
      <c r="J146" s="32">
        <v>2.2320000000000002</v>
      </c>
      <c r="L146" s="32">
        <v>3.6320000000000001</v>
      </c>
      <c r="S146" s="32">
        <v>2.2320000000000002</v>
      </c>
      <c r="T146" s="32">
        <v>0.33200000000000002</v>
      </c>
      <c r="U146" s="32">
        <v>0.53700000000000003</v>
      </c>
      <c r="V146" s="32">
        <v>0.255</v>
      </c>
      <c r="W146" s="32">
        <v>8.5000000000000006E-2</v>
      </c>
      <c r="X146" s="32">
        <v>0.191</v>
      </c>
      <c r="Y146" s="32">
        <v>3.5999999999999997E-2</v>
      </c>
      <c r="AA146" s="20" t="s">
        <v>4</v>
      </c>
      <c r="AB146" s="20">
        <v>8.0482443719738159E-2</v>
      </c>
      <c r="AC146"/>
      <c r="AD146"/>
      <c r="AE146"/>
      <c r="AF146"/>
      <c r="AG146"/>
      <c r="AH146"/>
      <c r="AI146"/>
    </row>
    <row r="147" spans="1:35" ht="15.75" thickBot="1" x14ac:dyDescent="0.5">
      <c r="A147" s="31" t="s">
        <v>145</v>
      </c>
      <c r="B147" s="31">
        <v>146</v>
      </c>
      <c r="C147" s="32">
        <v>3.59</v>
      </c>
      <c r="D147" s="32">
        <v>1.0169999999999999</v>
      </c>
      <c r="E147" s="32">
        <v>1.1739999999999999</v>
      </c>
      <c r="F147" s="32">
        <v>0.41699999999999998</v>
      </c>
      <c r="G147" s="32">
        <v>0.55700000000000005</v>
      </c>
      <c r="H147" s="32">
        <v>4.2000000000000003E-2</v>
      </c>
      <c r="I147" s="32">
        <v>9.1999999999999998E-2</v>
      </c>
      <c r="J147" s="32">
        <v>0.38300000000000001</v>
      </c>
      <c r="L147" s="32">
        <v>3.59</v>
      </c>
      <c r="S147" s="32">
        <v>0.38300000000000001</v>
      </c>
      <c r="T147" s="32">
        <v>1.0169999999999999</v>
      </c>
      <c r="U147" s="32">
        <v>1.1739999999999999</v>
      </c>
      <c r="V147" s="32">
        <v>0.41699999999999998</v>
      </c>
      <c r="W147" s="32">
        <v>0.55700000000000005</v>
      </c>
      <c r="X147" s="32">
        <v>4.2000000000000003E-2</v>
      </c>
      <c r="Y147" s="32">
        <v>9.1999999999999998E-2</v>
      </c>
      <c r="AA147" s="21" t="s">
        <v>216</v>
      </c>
      <c r="AB147" s="21">
        <v>156</v>
      </c>
      <c r="AC147"/>
      <c r="AD147"/>
      <c r="AE147"/>
      <c r="AF147"/>
      <c r="AG147"/>
      <c r="AH147"/>
      <c r="AI147"/>
    </row>
    <row r="148" spans="1:35" x14ac:dyDescent="0.45">
      <c r="A148" s="31" t="s">
        <v>148</v>
      </c>
      <c r="B148" s="31">
        <v>147</v>
      </c>
      <c r="C148" s="32">
        <v>3.5870000000000002</v>
      </c>
      <c r="D148" s="32">
        <v>0.186</v>
      </c>
      <c r="E148" s="32">
        <v>0.54100000000000004</v>
      </c>
      <c r="F148" s="32">
        <v>0.30599999999999999</v>
      </c>
      <c r="G148" s="32">
        <v>0.53100000000000003</v>
      </c>
      <c r="H148" s="32">
        <v>0.21</v>
      </c>
      <c r="I148" s="32">
        <v>0.08</v>
      </c>
      <c r="J148" s="32">
        <v>1.8129999999999999</v>
      </c>
      <c r="L148" s="32">
        <v>3.5870000000000002</v>
      </c>
      <c r="S148" s="32">
        <v>1.8129999999999999</v>
      </c>
      <c r="T148" s="32">
        <v>0.186</v>
      </c>
      <c r="U148" s="32">
        <v>0.54100000000000004</v>
      </c>
      <c r="V148" s="32">
        <v>0.30599999999999999</v>
      </c>
      <c r="W148" s="32">
        <v>0.53100000000000003</v>
      </c>
      <c r="X148" s="32">
        <v>0.21</v>
      </c>
      <c r="Y148" s="32">
        <v>0.08</v>
      </c>
      <c r="AA148"/>
      <c r="AB148"/>
      <c r="AC148"/>
      <c r="AD148"/>
      <c r="AE148"/>
      <c r="AF148"/>
      <c r="AG148"/>
      <c r="AH148"/>
      <c r="AI148"/>
    </row>
    <row r="149" spans="1:35" ht="15.75" thickBot="1" x14ac:dyDescent="0.5">
      <c r="A149" s="31" t="s">
        <v>136</v>
      </c>
      <c r="B149" s="31">
        <v>148</v>
      </c>
      <c r="C149" s="32">
        <v>3.5819999999999999</v>
      </c>
      <c r="D149" s="32">
        <v>0.315</v>
      </c>
      <c r="E149" s="32">
        <v>0.71399999999999997</v>
      </c>
      <c r="F149" s="32">
        <v>0.28899999999999998</v>
      </c>
      <c r="G149" s="32">
        <v>2.5000000000000001E-2</v>
      </c>
      <c r="H149" s="32">
        <v>0.39200000000000002</v>
      </c>
      <c r="I149" s="32">
        <v>0.104</v>
      </c>
      <c r="J149" s="32">
        <v>1.847</v>
      </c>
      <c r="L149" s="32">
        <v>3.5819999999999999</v>
      </c>
      <c r="S149" s="32">
        <v>1.847</v>
      </c>
      <c r="T149" s="32">
        <v>0.315</v>
      </c>
      <c r="U149" s="32">
        <v>0.71399999999999997</v>
      </c>
      <c r="V149" s="32">
        <v>0.28899999999999998</v>
      </c>
      <c r="W149" s="32">
        <v>2.5000000000000001E-2</v>
      </c>
      <c r="X149" s="32">
        <v>0.39200000000000002</v>
      </c>
      <c r="Y149" s="32">
        <v>0.104</v>
      </c>
      <c r="AA149" t="s">
        <v>217</v>
      </c>
      <c r="AB149"/>
      <c r="AC149"/>
      <c r="AD149"/>
      <c r="AE149"/>
      <c r="AF149"/>
      <c r="AG149"/>
      <c r="AH149"/>
      <c r="AI149"/>
    </row>
    <row r="150" spans="1:35" x14ac:dyDescent="0.45">
      <c r="A150" s="31" t="s">
        <v>133</v>
      </c>
      <c r="B150" s="31">
        <v>149</v>
      </c>
      <c r="C150" s="32">
        <v>3.4950000000000001</v>
      </c>
      <c r="D150" s="32">
        <v>7.5999999999999998E-2</v>
      </c>
      <c r="E150" s="32">
        <v>0.85799999999999998</v>
      </c>
      <c r="F150" s="32">
        <v>0.26700000000000002</v>
      </c>
      <c r="G150" s="32">
        <v>0.41899999999999998</v>
      </c>
      <c r="H150" s="32">
        <v>0.20599999999999999</v>
      </c>
      <c r="I150" s="32">
        <v>0.03</v>
      </c>
      <c r="J150" s="32">
        <v>1.669</v>
      </c>
      <c r="L150" s="32">
        <v>3.4950000000000001</v>
      </c>
      <c r="S150" s="32">
        <v>1.669</v>
      </c>
      <c r="T150" s="32">
        <v>7.5999999999999998E-2</v>
      </c>
      <c r="U150" s="32">
        <v>0.85799999999999998</v>
      </c>
      <c r="V150" s="32">
        <v>0.26700000000000002</v>
      </c>
      <c r="W150" s="32">
        <v>0.41899999999999998</v>
      </c>
      <c r="X150" s="32">
        <v>0.20599999999999999</v>
      </c>
      <c r="Y150" s="32">
        <v>0.03</v>
      </c>
      <c r="AA150" s="22"/>
      <c r="AB150" s="22" t="s">
        <v>222</v>
      </c>
      <c r="AC150" s="22" t="s">
        <v>223</v>
      </c>
      <c r="AD150" s="22" t="s">
        <v>224</v>
      </c>
      <c r="AE150" s="22" t="s">
        <v>225</v>
      </c>
      <c r="AF150" s="22" t="s">
        <v>226</v>
      </c>
      <c r="AG150"/>
      <c r="AH150"/>
      <c r="AI150"/>
    </row>
    <row r="151" spans="1:35" x14ac:dyDescent="0.45">
      <c r="A151" s="31" t="s">
        <v>173</v>
      </c>
      <c r="B151" s="31">
        <v>150</v>
      </c>
      <c r="C151" s="32">
        <v>3.4620000000000002</v>
      </c>
      <c r="D151" s="32">
        <v>0.68899999999999995</v>
      </c>
      <c r="E151" s="32">
        <v>0.38200000000000001</v>
      </c>
      <c r="F151" s="32">
        <v>0.53900000000000003</v>
      </c>
      <c r="G151" s="32">
        <v>8.7999999999999995E-2</v>
      </c>
      <c r="H151" s="32">
        <v>0.376</v>
      </c>
      <c r="I151" s="32">
        <v>0.14399999999999999</v>
      </c>
      <c r="J151" s="32">
        <v>1.3879999999999999</v>
      </c>
      <c r="L151" s="32">
        <v>3.4620000000000002</v>
      </c>
      <c r="S151" s="32">
        <v>1.3879999999999999</v>
      </c>
      <c r="T151" s="32">
        <v>0.68899999999999995</v>
      </c>
      <c r="U151" s="32">
        <v>0.38200000000000001</v>
      </c>
      <c r="V151" s="32">
        <v>0.53900000000000003</v>
      </c>
      <c r="W151" s="32">
        <v>8.7999999999999995E-2</v>
      </c>
      <c r="X151" s="32">
        <v>0.376</v>
      </c>
      <c r="Y151" s="32">
        <v>0.14399999999999999</v>
      </c>
      <c r="AA151" s="20" t="s">
        <v>218</v>
      </c>
      <c r="AB151" s="20">
        <v>6</v>
      </c>
      <c r="AC151" s="20">
        <v>0.47884147065633786</v>
      </c>
      <c r="AD151" s="20">
        <v>7.9806911776056311E-2</v>
      </c>
      <c r="AE151" s="20">
        <v>12.320779818022014</v>
      </c>
      <c r="AF151" s="20">
        <v>3.0874903874295643E-11</v>
      </c>
      <c r="AG151"/>
      <c r="AH151"/>
      <c r="AI151"/>
    </row>
    <row r="152" spans="1:35" x14ac:dyDescent="0.45">
      <c r="A152" s="31" t="s">
        <v>171</v>
      </c>
      <c r="B152" s="31">
        <v>151</v>
      </c>
      <c r="C152" s="32">
        <v>3.4079999999999999</v>
      </c>
      <c r="D152" s="32">
        <v>0.33200000000000002</v>
      </c>
      <c r="E152" s="32">
        <v>0.89600000000000002</v>
      </c>
      <c r="F152" s="32">
        <v>0.4</v>
      </c>
      <c r="G152" s="32">
        <v>0.63600000000000001</v>
      </c>
      <c r="H152" s="32">
        <v>0.2</v>
      </c>
      <c r="I152" s="32">
        <v>0.44400000000000001</v>
      </c>
      <c r="J152" s="32">
        <v>0.94399999999999995</v>
      </c>
      <c r="L152" s="32">
        <v>3.4079999999999999</v>
      </c>
      <c r="S152" s="32">
        <v>0.94399999999999995</v>
      </c>
      <c r="T152" s="32">
        <v>0.33200000000000002</v>
      </c>
      <c r="U152" s="32">
        <v>0.89600000000000002</v>
      </c>
      <c r="V152" s="32">
        <v>0.4</v>
      </c>
      <c r="W152" s="32">
        <v>0.63600000000000001</v>
      </c>
      <c r="X152" s="32">
        <v>0.2</v>
      </c>
      <c r="Y152" s="32">
        <v>0.44400000000000001</v>
      </c>
      <c r="AA152" s="20" t="s">
        <v>219</v>
      </c>
      <c r="AB152" s="20">
        <v>149</v>
      </c>
      <c r="AC152" s="20">
        <v>0.96513613831802203</v>
      </c>
      <c r="AD152" s="20">
        <v>6.4774237471008191E-3</v>
      </c>
      <c r="AE152" s="20"/>
      <c r="AF152" s="20"/>
      <c r="AG152"/>
      <c r="AH152"/>
      <c r="AI152"/>
    </row>
    <row r="153" spans="1:35" ht="15.75" thickBot="1" x14ac:dyDescent="0.5">
      <c r="A153" s="31" t="s">
        <v>153</v>
      </c>
      <c r="B153" s="31">
        <v>152</v>
      </c>
      <c r="C153" s="32">
        <v>3.355</v>
      </c>
      <c r="D153" s="32">
        <v>0.442</v>
      </c>
      <c r="E153" s="32">
        <v>1.073</v>
      </c>
      <c r="F153" s="32">
        <v>0.34300000000000003</v>
      </c>
      <c r="G153" s="32">
        <v>0.24399999999999999</v>
      </c>
      <c r="H153" s="32">
        <v>8.3000000000000004E-2</v>
      </c>
      <c r="I153" s="32">
        <v>6.4000000000000001E-2</v>
      </c>
      <c r="J153" s="32">
        <v>1.17</v>
      </c>
      <c r="L153" s="32">
        <v>3.355</v>
      </c>
      <c r="S153" s="32">
        <v>1.17</v>
      </c>
      <c r="T153" s="32">
        <v>0.442</v>
      </c>
      <c r="U153" s="32">
        <v>1.073</v>
      </c>
      <c r="V153" s="32">
        <v>0.34300000000000003</v>
      </c>
      <c r="W153" s="32">
        <v>0.24399999999999999</v>
      </c>
      <c r="X153" s="32">
        <v>8.3000000000000004E-2</v>
      </c>
      <c r="Y153" s="32">
        <v>6.4000000000000001E-2</v>
      </c>
      <c r="AA153" s="21" t="s">
        <v>220</v>
      </c>
      <c r="AB153" s="21">
        <v>155</v>
      </c>
      <c r="AC153" s="21">
        <v>1.4439776089743599</v>
      </c>
      <c r="AD153" s="21"/>
      <c r="AE153" s="21"/>
      <c r="AF153" s="21"/>
      <c r="AG153"/>
      <c r="AH153"/>
      <c r="AI153"/>
    </row>
    <row r="154" spans="1:35" ht="15.75" thickBot="1" x14ac:dyDescent="0.5">
      <c r="A154" s="31" t="s">
        <v>163</v>
      </c>
      <c r="B154" s="31">
        <v>153</v>
      </c>
      <c r="C154" s="32">
        <v>3.3029999999999999</v>
      </c>
      <c r="D154" s="32">
        <v>0.45500000000000002</v>
      </c>
      <c r="E154" s="32">
        <v>0.99099999999999999</v>
      </c>
      <c r="F154" s="32">
        <v>0.38100000000000001</v>
      </c>
      <c r="G154" s="32">
        <v>0.48099999999999998</v>
      </c>
      <c r="H154" s="32">
        <v>0.27</v>
      </c>
      <c r="I154" s="32">
        <v>9.7000000000000003E-2</v>
      </c>
      <c r="J154" s="32">
        <v>0.72499999999999998</v>
      </c>
      <c r="L154" s="32">
        <v>3.3029999999999999</v>
      </c>
      <c r="S154" s="32">
        <v>0.72499999999999998</v>
      </c>
      <c r="T154" s="32">
        <v>0.45500000000000002</v>
      </c>
      <c r="U154" s="32">
        <v>0.99099999999999999</v>
      </c>
      <c r="V154" s="32">
        <v>0.38100000000000001</v>
      </c>
      <c r="W154" s="32">
        <v>0.48099999999999998</v>
      </c>
      <c r="X154" s="32">
        <v>0.27</v>
      </c>
      <c r="Y154" s="32">
        <v>9.7000000000000003E-2</v>
      </c>
      <c r="AA154"/>
      <c r="AB154"/>
      <c r="AC154"/>
      <c r="AD154"/>
      <c r="AE154"/>
      <c r="AF154"/>
      <c r="AG154"/>
      <c r="AH154"/>
      <c r="AI154"/>
    </row>
    <row r="155" spans="1:35" x14ac:dyDescent="0.45">
      <c r="A155" s="31" t="s">
        <v>183</v>
      </c>
      <c r="B155" s="31">
        <v>154</v>
      </c>
      <c r="C155" s="32">
        <v>3.254</v>
      </c>
      <c r="D155" s="32">
        <v>0.33700000000000002</v>
      </c>
      <c r="E155" s="32">
        <v>0.60799999999999998</v>
      </c>
      <c r="F155" s="32">
        <v>0.17699999999999999</v>
      </c>
      <c r="G155" s="32">
        <v>0.112</v>
      </c>
      <c r="H155" s="32">
        <v>0.224</v>
      </c>
      <c r="I155" s="32">
        <v>0.106</v>
      </c>
      <c r="J155" s="32">
        <v>1.796</v>
      </c>
      <c r="L155" s="32">
        <v>3.254</v>
      </c>
      <c r="S155" s="32">
        <v>1.796</v>
      </c>
      <c r="T155" s="32">
        <v>0.33700000000000002</v>
      </c>
      <c r="U155" s="32">
        <v>0.60799999999999998</v>
      </c>
      <c r="V155" s="32">
        <v>0.17699999999999999</v>
      </c>
      <c r="W155" s="32">
        <v>0.112</v>
      </c>
      <c r="X155" s="32">
        <v>0.224</v>
      </c>
      <c r="Y155" s="32">
        <v>0.106</v>
      </c>
      <c r="AA155" s="22"/>
      <c r="AB155" s="22" t="s">
        <v>227</v>
      </c>
      <c r="AC155" s="22" t="s">
        <v>4</v>
      </c>
      <c r="AD155" s="22" t="s">
        <v>228</v>
      </c>
      <c r="AE155" s="22" t="s">
        <v>229</v>
      </c>
      <c r="AF155" s="22" t="s">
        <v>246</v>
      </c>
      <c r="AG155" s="22" t="s">
        <v>247</v>
      </c>
      <c r="AH155" s="22" t="s">
        <v>248</v>
      </c>
      <c r="AI155" s="22" t="s">
        <v>249</v>
      </c>
    </row>
    <row r="156" spans="1:35" x14ac:dyDescent="0.45">
      <c r="A156" s="31" t="s">
        <v>165</v>
      </c>
      <c r="B156" s="31">
        <v>155</v>
      </c>
      <c r="C156" s="32">
        <v>3.0830000000000002</v>
      </c>
      <c r="D156" s="32">
        <v>2.4E-2</v>
      </c>
      <c r="E156" s="32">
        <v>0</v>
      </c>
      <c r="F156" s="32">
        <v>0.01</v>
      </c>
      <c r="G156" s="32">
        <v>0.30499999999999999</v>
      </c>
      <c r="H156" s="32">
        <v>0.218</v>
      </c>
      <c r="I156" s="32">
        <v>3.7999999999999999E-2</v>
      </c>
      <c r="J156" s="32">
        <v>2.5259999999999998</v>
      </c>
      <c r="L156" s="32">
        <v>3.0830000000000002</v>
      </c>
      <c r="S156" s="32">
        <v>2.5259999999999998</v>
      </c>
      <c r="T156" s="32">
        <v>2.4E-2</v>
      </c>
      <c r="U156" s="32">
        <v>0</v>
      </c>
      <c r="V156" s="32">
        <v>0.01</v>
      </c>
      <c r="W156" s="32">
        <v>0.30499999999999999</v>
      </c>
      <c r="X156" s="32">
        <v>0.218</v>
      </c>
      <c r="Y156" s="32">
        <v>3.7999999999999999E-2</v>
      </c>
      <c r="AA156" s="20" t="s">
        <v>221</v>
      </c>
      <c r="AB156" s="20">
        <v>-6.8589349766077418E-2</v>
      </c>
      <c r="AC156" s="20">
        <v>3.7627457241444368E-2</v>
      </c>
      <c r="AD156" s="20">
        <v>-1.8228537029743908</v>
      </c>
      <c r="AE156" s="20">
        <v>7.0330144732245276E-2</v>
      </c>
      <c r="AF156" s="20">
        <v>-0.14294170111810825</v>
      </c>
      <c r="AG156" s="20">
        <v>5.7630015859534145E-3</v>
      </c>
      <c r="AH156" s="20">
        <v>-0.14294170111810825</v>
      </c>
      <c r="AI156" s="20">
        <v>5.7630015859534145E-3</v>
      </c>
    </row>
    <row r="157" spans="1:35" x14ac:dyDescent="0.45">
      <c r="A157" s="31" t="s">
        <v>174</v>
      </c>
      <c r="B157" s="31">
        <v>156</v>
      </c>
      <c r="C157" s="32">
        <v>2.9049999999999998</v>
      </c>
      <c r="D157" s="32">
        <v>9.0999999999999998E-2</v>
      </c>
      <c r="E157" s="32">
        <v>0.627</v>
      </c>
      <c r="F157" s="32">
        <v>0.14499999999999999</v>
      </c>
      <c r="G157" s="32">
        <v>6.5000000000000002E-2</v>
      </c>
      <c r="H157" s="32">
        <v>0.14899999999999999</v>
      </c>
      <c r="I157" s="32">
        <v>7.5999999999999998E-2</v>
      </c>
      <c r="J157" s="32">
        <v>1.8280000000000001</v>
      </c>
      <c r="L157" s="32">
        <v>2.9049999999999998</v>
      </c>
      <c r="S157" s="32">
        <v>1.8280000000000001</v>
      </c>
      <c r="T157" s="32">
        <v>9.0999999999999998E-2</v>
      </c>
      <c r="U157" s="32">
        <v>0.627</v>
      </c>
      <c r="V157" s="32">
        <v>0.14499999999999999</v>
      </c>
      <c r="W157" s="32">
        <v>6.5000000000000002E-2</v>
      </c>
      <c r="X157" s="32">
        <v>0.14899999999999999</v>
      </c>
      <c r="Y157" s="32">
        <v>7.5999999999999998E-2</v>
      </c>
      <c r="AA157" s="20" t="s">
        <v>245</v>
      </c>
      <c r="AB157" s="20">
        <v>1.7732779494441721E-2</v>
      </c>
      <c r="AC157" s="20">
        <v>1.2544311727546701E-2</v>
      </c>
      <c r="AD157" s="20">
        <v>1.4136111952241586</v>
      </c>
      <c r="AE157" s="20">
        <v>0.15956193956113815</v>
      </c>
      <c r="AF157" s="20">
        <v>-7.054945784231683E-3</v>
      </c>
      <c r="AG157" s="20">
        <v>4.2520504773115128E-2</v>
      </c>
      <c r="AH157" s="20">
        <v>-7.054945784231683E-3</v>
      </c>
      <c r="AI157" s="20">
        <v>4.2520504773115128E-2</v>
      </c>
    </row>
    <row r="158" spans="1:35" x14ac:dyDescent="0.45">
      <c r="AA158" s="20" t="s">
        <v>192</v>
      </c>
      <c r="AB158" s="20">
        <v>6.4946591901195005E-2</v>
      </c>
      <c r="AC158" s="20">
        <v>3.2061308133604353E-2</v>
      </c>
      <c r="AD158" s="20">
        <v>2.0257000004663772</v>
      </c>
      <c r="AE158" s="20">
        <v>4.4580412733402915E-2</v>
      </c>
      <c r="AF158" s="20">
        <v>1.5930245352390043E-3</v>
      </c>
      <c r="AG158" s="20">
        <v>0.12830015926715099</v>
      </c>
      <c r="AH158" s="20">
        <v>1.5930245352390043E-3</v>
      </c>
      <c r="AI158" s="20">
        <v>0.12830015926715099</v>
      </c>
    </row>
    <row r="159" spans="1:35" x14ac:dyDescent="0.45">
      <c r="AA159" s="20" t="s">
        <v>193</v>
      </c>
      <c r="AB159" s="20">
        <v>-5.2555250176891347E-2</v>
      </c>
      <c r="AC159" s="20">
        <v>3.0800775759861232E-2</v>
      </c>
      <c r="AD159" s="20">
        <v>-1.7062963149577544</v>
      </c>
      <c r="AE159" s="20">
        <v>9.0036328281112799E-2</v>
      </c>
      <c r="AF159" s="20">
        <v>-0.1134179889614271</v>
      </c>
      <c r="AG159" s="20">
        <v>8.3074886076444088E-3</v>
      </c>
      <c r="AH159" s="20">
        <v>-0.1134179889614271</v>
      </c>
      <c r="AI159" s="20">
        <v>8.3074886076444088E-3</v>
      </c>
    </row>
    <row r="160" spans="1:35" x14ac:dyDescent="0.45">
      <c r="AA160" s="20" t="s">
        <v>244</v>
      </c>
      <c r="AB160" s="20">
        <v>3.2644872684447296E-2</v>
      </c>
      <c r="AC160" s="20">
        <v>5.0567041661416658E-2</v>
      </c>
      <c r="AD160" s="20">
        <v>0.64557608299549352</v>
      </c>
      <c r="AE160" s="20">
        <v>0.51954685505299225</v>
      </c>
      <c r="AF160" s="20">
        <v>-6.7276267995270603E-2</v>
      </c>
      <c r="AG160" s="20">
        <v>0.13256601336416518</v>
      </c>
      <c r="AH160" s="20">
        <v>-6.7276267995270603E-2</v>
      </c>
      <c r="AI160" s="20">
        <v>0.13256601336416518</v>
      </c>
    </row>
    <row r="161" spans="27:35" x14ac:dyDescent="0.45">
      <c r="AA161" s="20" t="s">
        <v>5</v>
      </c>
      <c r="AB161" s="20">
        <v>0.18216745791678216</v>
      </c>
      <c r="AC161" s="20">
        <v>4.6854891213471708E-2</v>
      </c>
      <c r="AD161" s="20">
        <v>3.8879069655038578</v>
      </c>
      <c r="AE161" s="20">
        <v>1.5182440282607607E-4</v>
      </c>
      <c r="AF161" s="20">
        <v>8.9581575439768329E-2</v>
      </c>
      <c r="AG161" s="20">
        <v>0.27475334039379595</v>
      </c>
      <c r="AH161" s="20">
        <v>8.9581575439768329E-2</v>
      </c>
      <c r="AI161" s="20">
        <v>0.27475334039379595</v>
      </c>
    </row>
    <row r="162" spans="27:35" ht="15.75" thickBot="1" x14ac:dyDescent="0.5">
      <c r="AA162" s="21" t="s">
        <v>6</v>
      </c>
      <c r="AB162" s="21">
        <v>0.26896208258568899</v>
      </c>
      <c r="AC162" s="21">
        <v>6.9494472960935541E-2</v>
      </c>
      <c r="AD162" s="21">
        <v>3.8702658085755801</v>
      </c>
      <c r="AE162" s="21">
        <v>1.6215419255516934E-4</v>
      </c>
      <c r="AF162" s="21">
        <v>0.13164008823831483</v>
      </c>
      <c r="AG162" s="21">
        <v>0.40628407693306312</v>
      </c>
      <c r="AH162" s="21">
        <v>0.13164008823831483</v>
      </c>
      <c r="AI162" s="21">
        <v>0.40628407693306312</v>
      </c>
    </row>
    <row r="163" spans="27:35" x14ac:dyDescent="0.45">
      <c r="AA163"/>
      <c r="AB163"/>
      <c r="AC163"/>
      <c r="AD163"/>
      <c r="AE163"/>
      <c r="AF163"/>
      <c r="AG163"/>
      <c r="AH163"/>
      <c r="AI163"/>
    </row>
    <row r="164" spans="27:35" x14ac:dyDescent="0.45">
      <c r="AA164" t="s">
        <v>211</v>
      </c>
      <c r="AB164"/>
      <c r="AC164"/>
      <c r="AD164"/>
      <c r="AE164"/>
      <c r="AF164"/>
      <c r="AG164"/>
      <c r="AH164"/>
      <c r="AI164"/>
    </row>
    <row r="165" spans="27:35" ht="15.75" thickBot="1" x14ac:dyDescent="0.5">
      <c r="AA165"/>
      <c r="AB165"/>
      <c r="AC165"/>
      <c r="AD165"/>
      <c r="AE165"/>
      <c r="AF165"/>
      <c r="AG165"/>
      <c r="AH165"/>
      <c r="AI165"/>
    </row>
    <row r="166" spans="27:35" x14ac:dyDescent="0.45">
      <c r="AA166" s="45" t="s">
        <v>212</v>
      </c>
      <c r="AB166" s="45"/>
      <c r="AC166"/>
      <c r="AD166"/>
      <c r="AE166"/>
      <c r="AF166"/>
      <c r="AG166"/>
      <c r="AH166"/>
      <c r="AI166"/>
    </row>
    <row r="167" spans="27:35" x14ac:dyDescent="0.45">
      <c r="AA167" s="20" t="s">
        <v>213</v>
      </c>
      <c r="AB167" s="20">
        <v>0.19456098439952124</v>
      </c>
      <c r="AC167"/>
      <c r="AD167"/>
      <c r="AE167"/>
      <c r="AF167"/>
      <c r="AG167"/>
      <c r="AH167"/>
      <c r="AI167"/>
    </row>
    <row r="168" spans="27:35" x14ac:dyDescent="0.45">
      <c r="AA168" s="20" t="s">
        <v>214</v>
      </c>
      <c r="AB168" s="20">
        <v>3.7853976650510747E-2</v>
      </c>
      <c r="AC168"/>
      <c r="AD168"/>
      <c r="AE168"/>
      <c r="AF168"/>
      <c r="AG168"/>
      <c r="AH168"/>
      <c r="AI168"/>
    </row>
    <row r="169" spans="27:35" x14ac:dyDescent="0.45">
      <c r="AA169" s="20" t="s">
        <v>215</v>
      </c>
      <c r="AB169" s="20">
        <v>-8.9015851792505999E-4</v>
      </c>
      <c r="AC169"/>
      <c r="AD169"/>
      <c r="AE169"/>
      <c r="AF169"/>
      <c r="AG169"/>
      <c r="AH169"/>
      <c r="AI169"/>
    </row>
    <row r="170" spans="27:35" x14ac:dyDescent="0.45">
      <c r="AA170" s="20" t="s">
        <v>4</v>
      </c>
      <c r="AB170" s="20">
        <v>0.52211755158603557</v>
      </c>
      <c r="AC170"/>
      <c r="AD170"/>
      <c r="AE170"/>
      <c r="AF170"/>
      <c r="AG170"/>
      <c r="AH170"/>
      <c r="AI170"/>
    </row>
    <row r="171" spans="27:35" ht="15.75" thickBot="1" x14ac:dyDescent="0.5">
      <c r="AA171" s="21" t="s">
        <v>216</v>
      </c>
      <c r="AB171" s="21">
        <v>156</v>
      </c>
      <c r="AC171"/>
      <c r="AD171"/>
      <c r="AE171"/>
      <c r="AF171"/>
      <c r="AG171"/>
      <c r="AH171"/>
      <c r="AI171"/>
    </row>
    <row r="172" spans="27:35" x14ac:dyDescent="0.45">
      <c r="AA172"/>
      <c r="AB172"/>
      <c r="AC172"/>
      <c r="AD172"/>
      <c r="AE172"/>
      <c r="AF172"/>
      <c r="AG172"/>
      <c r="AH172"/>
      <c r="AI172"/>
    </row>
    <row r="173" spans="27:35" ht="15.75" thickBot="1" x14ac:dyDescent="0.5">
      <c r="AA173" t="s">
        <v>217</v>
      </c>
      <c r="AB173"/>
      <c r="AC173"/>
      <c r="AD173"/>
      <c r="AE173"/>
      <c r="AF173"/>
      <c r="AG173"/>
      <c r="AH173"/>
      <c r="AI173"/>
    </row>
    <row r="174" spans="27:35" x14ac:dyDescent="0.45">
      <c r="AA174" s="22"/>
      <c r="AB174" s="22" t="s">
        <v>222</v>
      </c>
      <c r="AC174" s="22" t="s">
        <v>223</v>
      </c>
      <c r="AD174" s="22" t="s">
        <v>224</v>
      </c>
      <c r="AE174" s="22" t="s">
        <v>225</v>
      </c>
      <c r="AF174" s="22" t="s">
        <v>226</v>
      </c>
      <c r="AG174"/>
      <c r="AH174"/>
      <c r="AI174"/>
    </row>
    <row r="175" spans="27:35" x14ac:dyDescent="0.45">
      <c r="AA175" s="20" t="s">
        <v>218</v>
      </c>
      <c r="AB175" s="20">
        <v>6</v>
      </c>
      <c r="AC175" s="20">
        <v>1.5980610801344497</v>
      </c>
      <c r="AD175" s="20">
        <v>0.26634351335574163</v>
      </c>
      <c r="AE175" s="20">
        <v>0.97702468995487457</v>
      </c>
      <c r="AF175" s="20">
        <v>0.44292025908443244</v>
      </c>
      <c r="AG175"/>
      <c r="AH175"/>
      <c r="AI175"/>
    </row>
    <row r="176" spans="27:35" x14ac:dyDescent="0.45">
      <c r="AA176" s="20" t="s">
        <v>219</v>
      </c>
      <c r="AB176" s="20">
        <v>149</v>
      </c>
      <c r="AC176" s="20">
        <v>40.618403913455275</v>
      </c>
      <c r="AD176" s="20">
        <v>0.27260673767419646</v>
      </c>
      <c r="AE176" s="20"/>
      <c r="AF176" s="20"/>
      <c r="AG176"/>
      <c r="AH176"/>
      <c r="AI176"/>
    </row>
    <row r="177" spans="27:35" ht="15.75" thickBot="1" x14ac:dyDescent="0.5">
      <c r="AA177" s="21" t="s">
        <v>220</v>
      </c>
      <c r="AB177" s="21">
        <v>155</v>
      </c>
      <c r="AC177" s="21">
        <v>42.216464993589724</v>
      </c>
      <c r="AD177" s="21"/>
      <c r="AE177" s="21"/>
      <c r="AF177" s="21"/>
      <c r="AG177"/>
      <c r="AH177"/>
      <c r="AI177"/>
    </row>
    <row r="178" spans="27:35" ht="15.75" thickBot="1" x14ac:dyDescent="0.5">
      <c r="AA178"/>
      <c r="AB178"/>
      <c r="AC178"/>
      <c r="AD178"/>
      <c r="AE178"/>
      <c r="AF178"/>
      <c r="AG178"/>
      <c r="AH178"/>
      <c r="AI178"/>
    </row>
    <row r="179" spans="27:35" x14ac:dyDescent="0.45">
      <c r="AA179" s="22"/>
      <c r="AB179" s="22" t="s">
        <v>227</v>
      </c>
      <c r="AC179" s="22" t="s">
        <v>4</v>
      </c>
      <c r="AD179" s="22" t="s">
        <v>228</v>
      </c>
      <c r="AE179" s="22" t="s">
        <v>229</v>
      </c>
      <c r="AF179" s="22" t="s">
        <v>246</v>
      </c>
      <c r="AG179" s="22" t="s">
        <v>247</v>
      </c>
      <c r="AH179" s="22" t="s">
        <v>248</v>
      </c>
      <c r="AI179" s="22" t="s">
        <v>249</v>
      </c>
    </row>
    <row r="180" spans="27:35" x14ac:dyDescent="0.45">
      <c r="AA180" s="20" t="s">
        <v>221</v>
      </c>
      <c r="AB180" s="20">
        <v>1.8688370962642558</v>
      </c>
      <c r="AC180" s="20">
        <v>0.19358416538190826</v>
      </c>
      <c r="AD180" s="20">
        <v>9.6538737689488272</v>
      </c>
      <c r="AE180" s="20">
        <v>1.9919771404612778E-17</v>
      </c>
      <c r="AF180" s="20">
        <v>1.4863122344776403</v>
      </c>
      <c r="AG180" s="20">
        <v>2.2513619580508712</v>
      </c>
      <c r="AH180" s="20">
        <v>1.4863122344776403</v>
      </c>
      <c r="AI180" s="20">
        <v>2.2513619580508712</v>
      </c>
    </row>
    <row r="181" spans="27:35" x14ac:dyDescent="0.45">
      <c r="AA181" s="20" t="s">
        <v>192</v>
      </c>
      <c r="AB181" s="20">
        <v>3.4729072719335292E-2</v>
      </c>
      <c r="AC181" s="20">
        <v>0.2108182480084432</v>
      </c>
      <c r="AD181" s="20">
        <v>0.16473466147932508</v>
      </c>
      <c r="AE181" s="20">
        <v>0.8693761087329418</v>
      </c>
      <c r="AF181" s="20">
        <v>-0.38185056344269758</v>
      </c>
      <c r="AG181" s="20">
        <v>0.45130870888136815</v>
      </c>
      <c r="AH181" s="20">
        <v>-0.38185056344269758</v>
      </c>
      <c r="AI181" s="20">
        <v>0.45130870888136815</v>
      </c>
    </row>
    <row r="182" spans="27:35" x14ac:dyDescent="0.45">
      <c r="AA182" s="20" t="s">
        <v>193</v>
      </c>
      <c r="AB182" s="20">
        <v>4.316188546175815E-2</v>
      </c>
      <c r="AC182" s="20">
        <v>0.20172707993311106</v>
      </c>
      <c r="AD182" s="20">
        <v>0.21396178180970957</v>
      </c>
      <c r="AE182" s="20">
        <v>0.83086937662120364</v>
      </c>
      <c r="AF182" s="20">
        <v>-0.35545348278283112</v>
      </c>
      <c r="AG182" s="20">
        <v>0.44177725370634741</v>
      </c>
      <c r="AH182" s="20">
        <v>-0.35545348278283112</v>
      </c>
      <c r="AI182" s="20">
        <v>0.44177725370634741</v>
      </c>
    </row>
    <row r="183" spans="27:35" x14ac:dyDescent="0.45">
      <c r="AA183" s="20" t="s">
        <v>244</v>
      </c>
      <c r="AB183" s="20">
        <v>-0.1421445197309211</v>
      </c>
      <c r="AC183" s="20">
        <v>0.32829796076509976</v>
      </c>
      <c r="AD183" s="20">
        <v>-0.43297411716981948</v>
      </c>
      <c r="AE183" s="20">
        <v>0.66565966901841467</v>
      </c>
      <c r="AF183" s="20">
        <v>-0.79086561641124886</v>
      </c>
      <c r="AG183" s="20">
        <v>0.50657657694940661</v>
      </c>
      <c r="AH183" s="20">
        <v>-0.79086561641124886</v>
      </c>
      <c r="AI183" s="20">
        <v>0.50657657694940661</v>
      </c>
    </row>
    <row r="184" spans="27:35" x14ac:dyDescent="0.45">
      <c r="AA184" s="20" t="s">
        <v>5</v>
      </c>
      <c r="AB184" s="20">
        <v>0.36771077132421681</v>
      </c>
      <c r="AC184" s="20">
        <v>0.31758441250614611</v>
      </c>
      <c r="AD184" s="20">
        <v>1.1578363321502771</v>
      </c>
      <c r="AE184" s="20">
        <v>0.24878342084005001</v>
      </c>
      <c r="AF184" s="20">
        <v>-0.25984021281660941</v>
      </c>
      <c r="AG184" s="20">
        <v>0.99526175546504303</v>
      </c>
      <c r="AH184" s="20">
        <v>-0.25984021281660941</v>
      </c>
      <c r="AI184" s="20">
        <v>0.99526175546504303</v>
      </c>
    </row>
    <row r="185" spans="27:35" x14ac:dyDescent="0.45">
      <c r="AA185" s="20" t="s">
        <v>6</v>
      </c>
      <c r="AB185" s="20">
        <v>-0.44993558058036026</v>
      </c>
      <c r="AC185" s="20">
        <v>0.47151481922233307</v>
      </c>
      <c r="AD185" s="20">
        <v>-0.95423423026753784</v>
      </c>
      <c r="AE185" s="20">
        <v>0.3415106208651677</v>
      </c>
      <c r="AF185" s="20">
        <v>-1.3816550768394293</v>
      </c>
      <c r="AG185" s="20">
        <v>0.48178391567870887</v>
      </c>
      <c r="AH185" s="20">
        <v>-1.3816550768394293</v>
      </c>
      <c r="AI185" s="20">
        <v>0.48178391567870887</v>
      </c>
    </row>
    <row r="186" spans="27:35" ht="15.75" thickBot="1" x14ac:dyDescent="0.5">
      <c r="AA186" s="21" t="s">
        <v>209</v>
      </c>
      <c r="AB186" s="21">
        <v>0.74629595910554558</v>
      </c>
      <c r="AC186" s="21">
        <v>0.52793580131996942</v>
      </c>
      <c r="AD186" s="21">
        <v>1.4136111952241579</v>
      </c>
      <c r="AE186" s="21">
        <v>0.15956193956113815</v>
      </c>
      <c r="AF186" s="21">
        <v>-0.29691214127661936</v>
      </c>
      <c r="AG186" s="21">
        <v>1.7895040594877105</v>
      </c>
      <c r="AH186" s="21">
        <v>-0.29691214127661936</v>
      </c>
      <c r="AI186" s="21">
        <v>1.7895040594877105</v>
      </c>
    </row>
    <row r="187" spans="27:35" x14ac:dyDescent="0.45">
      <c r="AA187"/>
      <c r="AB187"/>
      <c r="AC187"/>
      <c r="AD187"/>
      <c r="AE187"/>
      <c r="AF187"/>
      <c r="AG187"/>
      <c r="AH187"/>
      <c r="AI187"/>
    </row>
    <row r="188" spans="27:35" x14ac:dyDescent="0.45">
      <c r="AA188"/>
      <c r="AB188"/>
      <c r="AC188"/>
      <c r="AD188"/>
      <c r="AE188"/>
      <c r="AF188"/>
      <c r="AG188"/>
      <c r="AH188"/>
      <c r="AI188"/>
    </row>
    <row r="189" spans="27:35" x14ac:dyDescent="0.45">
      <c r="AA189"/>
      <c r="AB189"/>
      <c r="AC189"/>
      <c r="AD189"/>
      <c r="AE189"/>
      <c r="AF189"/>
      <c r="AG189"/>
      <c r="AH189"/>
      <c r="AI18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650FD-0B90-44D3-9F3F-F6D3036EC829}">
  <dimension ref="A1:AC189"/>
  <sheetViews>
    <sheetView workbookViewId="0">
      <selection activeCell="Y16" sqref="Y16"/>
    </sheetView>
  </sheetViews>
  <sheetFormatPr defaultRowHeight="15.4" outlineLevelCol="1" x14ac:dyDescent="0.45"/>
  <cols>
    <col min="1" max="1" width="22.1328125" style="11" bestFit="1" customWidth="1" outlineLevel="1"/>
    <col min="2" max="2" width="12.46484375" style="12" bestFit="1" customWidth="1" outlineLevel="1"/>
    <col min="3" max="3" width="5.796875" style="13" bestFit="1" customWidth="1" outlineLevel="1"/>
    <col min="4" max="4" width="15" style="13" bestFit="1" customWidth="1" outlineLevel="1"/>
    <col min="5" max="5" width="13.9296875" style="13" bestFit="1" customWidth="1" outlineLevel="1"/>
    <col min="6" max="6" width="7.9296875" style="13" bestFit="1" customWidth="1" outlineLevel="1"/>
    <col min="7" max="7" width="8.9296875" style="13" bestFit="1" customWidth="1" outlineLevel="1"/>
    <col min="8" max="8" width="10.53125" style="13" bestFit="1" customWidth="1" outlineLevel="1"/>
    <col min="9" max="9" width="6.33203125" style="13" bestFit="1" customWidth="1" outlineLevel="1"/>
    <col min="10" max="10" width="18.06640625" style="13" bestFit="1" customWidth="1" outlineLevel="1"/>
    <col min="11" max="11" width="0" style="12" hidden="1" customWidth="1" outlineLevel="1"/>
    <col min="12" max="12" width="5.59765625" style="13" bestFit="1" customWidth="1" outlineLevel="1"/>
    <col min="13" max="13" width="8.796875" style="12" bestFit="1" customWidth="1"/>
    <col min="14" max="14" width="13.9296875" style="13" bestFit="1" customWidth="1"/>
    <col min="15" max="15" width="12.9296875" style="13" bestFit="1" customWidth="1"/>
    <col min="16" max="16" width="7.33203125" style="13" bestFit="1" customWidth="1"/>
    <col min="17" max="17" width="8.19921875" style="13" bestFit="1" customWidth="1"/>
    <col min="18" max="18" width="10.53125" style="13" bestFit="1" customWidth="1"/>
    <col min="19" max="19" width="5.59765625" style="13" bestFit="1" customWidth="1"/>
    <col min="20" max="20" width="5.59765625" style="13" customWidth="1"/>
    <col min="21" max="21" width="13.796875" style="12" bestFit="1" customWidth="1"/>
    <col min="22" max="22" width="8.1328125" style="12" bestFit="1" customWidth="1"/>
    <col min="23" max="23" width="9" style="12" bestFit="1" customWidth="1"/>
    <col min="24" max="24" width="6.3984375" style="12" bestFit="1" customWidth="1"/>
    <col min="25" max="25" width="9" style="12" bestFit="1" customWidth="1"/>
    <col min="26" max="16384" width="9.06640625" style="12"/>
  </cols>
  <sheetData>
    <row r="1" spans="1:28" ht="15.75" thickBot="1" x14ac:dyDescent="0.5">
      <c r="A1" s="11" t="s">
        <v>190</v>
      </c>
      <c r="B1" s="12" t="s">
        <v>189</v>
      </c>
      <c r="C1" s="13" t="s">
        <v>191</v>
      </c>
      <c r="D1" s="13" t="s">
        <v>192</v>
      </c>
      <c r="E1" s="13" t="s">
        <v>193</v>
      </c>
      <c r="F1" s="13" t="s">
        <v>210</v>
      </c>
      <c r="G1" s="13" t="s">
        <v>5</v>
      </c>
      <c r="H1" s="13" t="s">
        <v>6</v>
      </c>
      <c r="I1" s="13" t="s">
        <v>205</v>
      </c>
      <c r="J1" s="13" t="s">
        <v>201</v>
      </c>
      <c r="L1" s="13" t="s">
        <v>191</v>
      </c>
      <c r="M1" s="61" t="s">
        <v>245</v>
      </c>
      <c r="N1" s="61" t="s">
        <v>192</v>
      </c>
      <c r="O1" s="61" t="s">
        <v>193</v>
      </c>
      <c r="P1" s="61" t="s">
        <v>210</v>
      </c>
      <c r="Q1" s="61" t="s">
        <v>5</v>
      </c>
      <c r="R1" s="39" t="s">
        <v>6</v>
      </c>
      <c r="S1" s="61" t="s">
        <v>205</v>
      </c>
      <c r="T1" s="61"/>
    </row>
    <row r="2" spans="1:28" x14ac:dyDescent="0.45">
      <c r="A2" s="11" t="s">
        <v>15</v>
      </c>
      <c r="B2" s="12">
        <v>1</v>
      </c>
      <c r="C2" s="13">
        <v>7.7690000000000001</v>
      </c>
      <c r="D2" s="13">
        <v>1.34</v>
      </c>
      <c r="E2" s="13">
        <v>1.587</v>
      </c>
      <c r="F2" s="13">
        <v>0.98599999999999999</v>
      </c>
      <c r="G2" s="13">
        <v>0.59599999999999997</v>
      </c>
      <c r="H2" s="13">
        <v>0.153</v>
      </c>
      <c r="I2" s="13">
        <v>0.39300000000000002</v>
      </c>
      <c r="J2" s="13">
        <f>_2019[[#This Row],[Score]]-SUM(_2019[[#This Row],[GDP per capita]:[Trust ]])</f>
        <v>2.7140000000000004</v>
      </c>
      <c r="L2" s="13">
        <v>7.7690000000000001</v>
      </c>
      <c r="M2" s="13">
        <f>_2019[[#This Row],[Score]]-SUM(_2019[[#This Row],[GDP per capita]:[Trust ]])</f>
        <v>2.7140000000000004</v>
      </c>
      <c r="N2" s="13">
        <v>1.34</v>
      </c>
      <c r="O2" s="13">
        <v>1.587</v>
      </c>
      <c r="P2" s="13">
        <v>0.98599999999999999</v>
      </c>
      <c r="Q2" s="13">
        <v>0.59599999999999997</v>
      </c>
      <c r="R2" s="40">
        <v>0.153</v>
      </c>
      <c r="S2" s="13">
        <v>0.39300000000000002</v>
      </c>
      <c r="U2" s="14"/>
      <c r="V2" s="14" t="s">
        <v>192</v>
      </c>
      <c r="W2" s="14" t="s">
        <v>193</v>
      </c>
      <c r="X2" s="14" t="s">
        <v>210</v>
      </c>
      <c r="Y2" s="14" t="s">
        <v>5</v>
      </c>
      <c r="Z2" s="14" t="s">
        <v>6</v>
      </c>
      <c r="AA2" s="14" t="s">
        <v>205</v>
      </c>
      <c r="AB2" s="14" t="s">
        <v>245</v>
      </c>
    </row>
    <row r="3" spans="1:28" x14ac:dyDescent="0.45">
      <c r="A3" s="11" t="s">
        <v>11</v>
      </c>
      <c r="B3" s="12">
        <v>2</v>
      </c>
      <c r="C3" s="13">
        <v>7.6</v>
      </c>
      <c r="D3" s="13">
        <v>1.383</v>
      </c>
      <c r="E3" s="13">
        <v>1.573</v>
      </c>
      <c r="F3" s="13">
        <v>0.996</v>
      </c>
      <c r="G3" s="13">
        <v>0.59199999999999997</v>
      </c>
      <c r="H3" s="13">
        <v>0.252</v>
      </c>
      <c r="I3" s="13">
        <v>0.41</v>
      </c>
      <c r="J3" s="13">
        <f>_2019[[#This Row],[Score]]-SUM(_2019[[#This Row],[GDP per capita]:[Trust ]])</f>
        <v>2.3940000000000001</v>
      </c>
      <c r="L3" s="13">
        <v>7.6</v>
      </c>
      <c r="M3" s="13">
        <f>_2019[[#This Row],[Score]]-SUM(_2019[[#This Row],[GDP per capita]:[Trust ]])</f>
        <v>2.3940000000000001</v>
      </c>
      <c r="N3" s="13">
        <v>1.383</v>
      </c>
      <c r="O3" s="13">
        <v>1.573</v>
      </c>
      <c r="P3" s="13">
        <v>0.996</v>
      </c>
      <c r="Q3" s="13">
        <v>0.59199999999999997</v>
      </c>
      <c r="R3" s="41">
        <v>0.252</v>
      </c>
      <c r="S3" s="13">
        <v>0.41</v>
      </c>
      <c r="U3" s="15" t="s">
        <v>192</v>
      </c>
      <c r="V3" s="28">
        <v>1</v>
      </c>
      <c r="W3" s="28"/>
      <c r="X3" s="28"/>
      <c r="Y3" s="28"/>
      <c r="Z3" s="28"/>
      <c r="AA3" s="28"/>
      <c r="AB3" s="28"/>
    </row>
    <row r="4" spans="1:28" x14ac:dyDescent="0.45">
      <c r="A4" s="11" t="s">
        <v>12</v>
      </c>
      <c r="B4" s="12">
        <v>3</v>
      </c>
      <c r="C4" s="13">
        <v>7.5540000000000003</v>
      </c>
      <c r="D4" s="13">
        <v>1.488</v>
      </c>
      <c r="E4" s="13">
        <v>1.5820000000000001</v>
      </c>
      <c r="F4" s="13">
        <v>1.028</v>
      </c>
      <c r="G4" s="13">
        <v>0.60299999999999998</v>
      </c>
      <c r="H4" s="13">
        <v>0.27100000000000002</v>
      </c>
      <c r="I4" s="13">
        <v>0.34100000000000003</v>
      </c>
      <c r="J4" s="13">
        <f>_2019[[#This Row],[Score]]-SUM(_2019[[#This Row],[GDP per capita]:[Trust ]])</f>
        <v>2.2409999999999997</v>
      </c>
      <c r="L4" s="13">
        <v>7.5540000000000003</v>
      </c>
      <c r="M4" s="13">
        <f>_2019[[#This Row],[Score]]-SUM(_2019[[#This Row],[GDP per capita]:[Trust ]])</f>
        <v>2.2409999999999997</v>
      </c>
      <c r="N4" s="13">
        <v>1.488</v>
      </c>
      <c r="O4" s="13">
        <v>1.5820000000000001</v>
      </c>
      <c r="P4" s="13">
        <v>1.028</v>
      </c>
      <c r="Q4" s="13">
        <v>0.60299999999999998</v>
      </c>
      <c r="R4" s="40">
        <v>0.27100000000000002</v>
      </c>
      <c r="S4" s="13">
        <v>0.34100000000000003</v>
      </c>
      <c r="U4" s="15" t="s">
        <v>193</v>
      </c>
      <c r="V4" s="28">
        <v>0.75490572724545701</v>
      </c>
      <c r="W4" s="28">
        <v>1</v>
      </c>
      <c r="X4" s="28"/>
      <c r="Y4" s="28"/>
      <c r="Z4" s="28"/>
      <c r="AA4" s="28"/>
      <c r="AB4" s="28"/>
    </row>
    <row r="5" spans="1:28" x14ac:dyDescent="0.45">
      <c r="A5" s="11" t="s">
        <v>10</v>
      </c>
      <c r="B5" s="12">
        <v>4</v>
      </c>
      <c r="C5" s="13">
        <v>7.4939999999999998</v>
      </c>
      <c r="D5" s="13">
        <v>1.38</v>
      </c>
      <c r="E5" s="13">
        <v>1.6240000000000001</v>
      </c>
      <c r="F5" s="13">
        <v>1.026</v>
      </c>
      <c r="G5" s="13">
        <v>0.59099999999999997</v>
      </c>
      <c r="H5" s="13">
        <v>0.35399999999999998</v>
      </c>
      <c r="I5" s="13">
        <v>0.11799999999999999</v>
      </c>
      <c r="J5" s="13">
        <f>_2019[[#This Row],[Score]]-SUM(_2019[[#This Row],[GDP per capita]:[Trust ]])</f>
        <v>2.4009999999999989</v>
      </c>
      <c r="L5" s="13">
        <v>7.4939999999999998</v>
      </c>
      <c r="M5" s="13">
        <f>_2019[[#This Row],[Score]]-SUM(_2019[[#This Row],[GDP per capita]:[Trust ]])</f>
        <v>2.4009999999999989</v>
      </c>
      <c r="N5" s="13">
        <v>1.38</v>
      </c>
      <c r="O5" s="13">
        <v>1.6240000000000001</v>
      </c>
      <c r="P5" s="13">
        <v>1.026</v>
      </c>
      <c r="Q5" s="13">
        <v>0.59099999999999997</v>
      </c>
      <c r="R5" s="41">
        <v>0.35399999999999998</v>
      </c>
      <c r="S5" s="13">
        <v>0.11799999999999999</v>
      </c>
      <c r="U5" s="15" t="s">
        <v>210</v>
      </c>
      <c r="V5" s="42">
        <v>0.83546211504160728</v>
      </c>
      <c r="W5" s="28">
        <v>0.71900945903085656</v>
      </c>
      <c r="X5" s="28">
        <v>1</v>
      </c>
      <c r="Y5" s="28"/>
      <c r="Z5" s="28"/>
      <c r="AA5" s="28"/>
      <c r="AB5" s="28"/>
    </row>
    <row r="6" spans="1:28" x14ac:dyDescent="0.45">
      <c r="A6" s="11" t="s">
        <v>16</v>
      </c>
      <c r="B6" s="12">
        <v>5</v>
      </c>
      <c r="C6" s="13">
        <v>7.4880000000000004</v>
      </c>
      <c r="D6" s="13">
        <v>1.3959999999999999</v>
      </c>
      <c r="E6" s="13">
        <v>1.522</v>
      </c>
      <c r="F6" s="13">
        <v>0.999</v>
      </c>
      <c r="G6" s="13">
        <v>0.55700000000000005</v>
      </c>
      <c r="H6" s="13">
        <v>0.32200000000000001</v>
      </c>
      <c r="I6" s="13">
        <v>0.29799999999999999</v>
      </c>
      <c r="J6" s="13">
        <f>_2019[[#This Row],[Score]]-SUM(_2019[[#This Row],[GDP per capita]:[Trust ]])</f>
        <v>2.3940000000000001</v>
      </c>
      <c r="L6" s="13">
        <v>7.4880000000000004</v>
      </c>
      <c r="M6" s="13">
        <f>_2019[[#This Row],[Score]]-SUM(_2019[[#This Row],[GDP per capita]:[Trust ]])</f>
        <v>2.3940000000000001</v>
      </c>
      <c r="N6" s="13">
        <v>1.3959999999999999</v>
      </c>
      <c r="O6" s="13">
        <v>1.522</v>
      </c>
      <c r="P6" s="13">
        <v>0.999</v>
      </c>
      <c r="Q6" s="13">
        <v>0.55700000000000005</v>
      </c>
      <c r="R6" s="40">
        <v>0.32200000000000001</v>
      </c>
      <c r="S6" s="13">
        <v>0.29799999999999999</v>
      </c>
      <c r="U6" s="15" t="s">
        <v>5</v>
      </c>
      <c r="V6" s="28">
        <v>0.37907907217677167</v>
      </c>
      <c r="W6" s="28">
        <v>0.44733316358770203</v>
      </c>
      <c r="X6" s="28">
        <v>0.39039477647695736</v>
      </c>
      <c r="Y6" s="28">
        <v>1</v>
      </c>
      <c r="Z6" s="28"/>
      <c r="AA6" s="28"/>
      <c r="AB6" s="28"/>
    </row>
    <row r="7" spans="1:28" x14ac:dyDescent="0.45">
      <c r="A7" s="11" t="s">
        <v>8</v>
      </c>
      <c r="B7" s="12">
        <v>6</v>
      </c>
      <c r="C7" s="13">
        <v>7.48</v>
      </c>
      <c r="D7" s="13">
        <v>1.452</v>
      </c>
      <c r="E7" s="13">
        <v>1.526</v>
      </c>
      <c r="F7" s="13">
        <v>1.052</v>
      </c>
      <c r="G7" s="13">
        <v>0.57199999999999995</v>
      </c>
      <c r="H7" s="13">
        <v>0.26300000000000001</v>
      </c>
      <c r="I7" s="13">
        <v>0.34300000000000003</v>
      </c>
      <c r="J7" s="13">
        <f>_2019[[#This Row],[Score]]-SUM(_2019[[#This Row],[GDP per capita]:[Trust ]])</f>
        <v>2.2720000000000011</v>
      </c>
      <c r="L7" s="13">
        <v>7.48</v>
      </c>
      <c r="M7" s="13">
        <f>_2019[[#This Row],[Score]]-SUM(_2019[[#This Row],[GDP per capita]:[Trust ]])</f>
        <v>2.2720000000000011</v>
      </c>
      <c r="N7" s="13">
        <v>1.452</v>
      </c>
      <c r="O7" s="13">
        <v>1.526</v>
      </c>
      <c r="P7" s="13">
        <v>1.052</v>
      </c>
      <c r="Q7" s="13">
        <v>0.57199999999999995</v>
      </c>
      <c r="R7" s="41">
        <v>0.26300000000000001</v>
      </c>
      <c r="S7" s="13">
        <v>0.34300000000000003</v>
      </c>
      <c r="U7" s="15" t="s">
        <v>6</v>
      </c>
      <c r="V7" s="28">
        <v>-7.9662313489763936E-2</v>
      </c>
      <c r="W7" s="28">
        <v>-4.8126454454326437E-2</v>
      </c>
      <c r="X7" s="28">
        <v>-2.9510859651602182E-2</v>
      </c>
      <c r="Y7" s="28">
        <v>0.26974181407654374</v>
      </c>
      <c r="Z7" s="28">
        <v>1</v>
      </c>
      <c r="AA7" s="28"/>
      <c r="AB7" s="28"/>
    </row>
    <row r="8" spans="1:28" x14ac:dyDescent="0.45">
      <c r="A8" s="11" t="s">
        <v>17</v>
      </c>
      <c r="B8" s="12">
        <v>7</v>
      </c>
      <c r="C8" s="13">
        <v>7.343</v>
      </c>
      <c r="D8" s="13">
        <v>1.387</v>
      </c>
      <c r="E8" s="13">
        <v>1.4870000000000001</v>
      </c>
      <c r="F8" s="13">
        <v>1.0089999999999999</v>
      </c>
      <c r="G8" s="13">
        <v>0.57399999999999995</v>
      </c>
      <c r="H8" s="13">
        <v>0.26700000000000002</v>
      </c>
      <c r="I8" s="13">
        <v>0.373</v>
      </c>
      <c r="J8" s="13">
        <f>_2019[[#This Row],[Score]]-SUM(_2019[[#This Row],[GDP per capita]:[Trust ]])</f>
        <v>2.2459999999999996</v>
      </c>
      <c r="L8" s="13">
        <v>7.343</v>
      </c>
      <c r="M8" s="13">
        <f>_2019[[#This Row],[Score]]-SUM(_2019[[#This Row],[GDP per capita]:[Trust ]])</f>
        <v>2.2459999999999996</v>
      </c>
      <c r="N8" s="13">
        <v>1.387</v>
      </c>
      <c r="O8" s="13">
        <v>1.4870000000000001</v>
      </c>
      <c r="P8" s="13">
        <v>1.0089999999999999</v>
      </c>
      <c r="Q8" s="13">
        <v>0.57399999999999995</v>
      </c>
      <c r="R8" s="40">
        <v>0.26700000000000002</v>
      </c>
      <c r="S8" s="13">
        <v>0.373</v>
      </c>
      <c r="U8" s="15" t="s">
        <v>205</v>
      </c>
      <c r="V8" s="28">
        <v>0.29891984568349278</v>
      </c>
      <c r="W8" s="28">
        <v>0.18189946470087082</v>
      </c>
      <c r="X8" s="28">
        <v>0.29528281242267912</v>
      </c>
      <c r="Y8" s="28">
        <v>0.43884330641506725</v>
      </c>
      <c r="Z8" s="28">
        <v>0.32653754340500724</v>
      </c>
      <c r="AA8" s="28">
        <v>1</v>
      </c>
      <c r="AB8" s="28"/>
    </row>
    <row r="9" spans="1:28" ht="15.75" thickBot="1" x14ac:dyDescent="0.5">
      <c r="A9" s="11" t="s">
        <v>18</v>
      </c>
      <c r="B9" s="12">
        <v>8</v>
      </c>
      <c r="C9" s="13">
        <v>7.3070000000000004</v>
      </c>
      <c r="D9" s="13">
        <v>1.3029999999999999</v>
      </c>
      <c r="E9" s="13">
        <v>1.5569999999999999</v>
      </c>
      <c r="F9" s="13">
        <v>1.026</v>
      </c>
      <c r="G9" s="13">
        <v>0.58499999999999996</v>
      </c>
      <c r="H9" s="13">
        <v>0.33</v>
      </c>
      <c r="I9" s="13">
        <v>0.38</v>
      </c>
      <c r="J9" s="13">
        <f>_2019[[#This Row],[Score]]-SUM(_2019[[#This Row],[GDP per capita]:[Trust ]])</f>
        <v>2.1260000000000003</v>
      </c>
      <c r="L9" s="13">
        <v>7.3070000000000004</v>
      </c>
      <c r="M9" s="13">
        <f>_2019[[#This Row],[Score]]-SUM(_2019[[#This Row],[GDP per capita]:[Trust ]])</f>
        <v>2.1260000000000003</v>
      </c>
      <c r="N9" s="13">
        <v>1.3029999999999999</v>
      </c>
      <c r="O9" s="13">
        <v>1.5569999999999999</v>
      </c>
      <c r="P9" s="13">
        <v>1.026</v>
      </c>
      <c r="Q9" s="13">
        <v>0.58499999999999996</v>
      </c>
      <c r="R9" s="41">
        <v>0.33</v>
      </c>
      <c r="S9" s="13">
        <v>0.38</v>
      </c>
      <c r="U9" s="16" t="s">
        <v>245</v>
      </c>
      <c r="V9" s="29">
        <v>-3.373016077024675E-2</v>
      </c>
      <c r="W9" s="29">
        <v>2.688974597746158E-2</v>
      </c>
      <c r="X9" s="29">
        <v>-5.7201292182454443E-3</v>
      </c>
      <c r="Y9" s="29">
        <v>7.7520579083191293E-2</v>
      </c>
      <c r="Z9" s="29">
        <v>-5.1231005699534281E-2</v>
      </c>
      <c r="AA9" s="29">
        <v>-8.1200694326029384E-3</v>
      </c>
      <c r="AB9" s="29">
        <v>1</v>
      </c>
    </row>
    <row r="10" spans="1:28" x14ac:dyDescent="0.45">
      <c r="A10" s="11" t="s">
        <v>13</v>
      </c>
      <c r="B10" s="12">
        <v>9</v>
      </c>
      <c r="C10" s="13">
        <v>7.2779999999999996</v>
      </c>
      <c r="D10" s="13">
        <v>1.365</v>
      </c>
      <c r="E10" s="13">
        <v>1.5049999999999999</v>
      </c>
      <c r="F10" s="13">
        <v>1.0389999999999999</v>
      </c>
      <c r="G10" s="13">
        <v>0.58399999999999996</v>
      </c>
      <c r="H10" s="13">
        <v>0.28499999999999998</v>
      </c>
      <c r="I10" s="13">
        <v>0.308</v>
      </c>
      <c r="J10" s="13">
        <f>_2019[[#This Row],[Score]]-SUM(_2019[[#This Row],[GDP per capita]:[Trust ]])</f>
        <v>2.1920000000000002</v>
      </c>
      <c r="L10" s="13">
        <v>7.2779999999999996</v>
      </c>
      <c r="M10" s="13">
        <f>_2019[[#This Row],[Score]]-SUM(_2019[[#This Row],[GDP per capita]:[Trust ]])</f>
        <v>2.1920000000000002</v>
      </c>
      <c r="N10" s="13">
        <v>1.365</v>
      </c>
      <c r="O10" s="13">
        <v>1.5049999999999999</v>
      </c>
      <c r="P10" s="13">
        <v>1.0389999999999999</v>
      </c>
      <c r="Q10" s="13">
        <v>0.58399999999999996</v>
      </c>
      <c r="R10" s="40">
        <v>0.28499999999999998</v>
      </c>
      <c r="S10" s="13">
        <v>0.308</v>
      </c>
    </row>
    <row r="11" spans="1:28" ht="15.75" thickBot="1" x14ac:dyDescent="0.5">
      <c r="A11" s="11" t="s">
        <v>25</v>
      </c>
      <c r="B11" s="12">
        <v>10</v>
      </c>
      <c r="C11" s="13">
        <v>7.2460000000000004</v>
      </c>
      <c r="D11" s="13">
        <v>1.3759999999999999</v>
      </c>
      <c r="E11" s="13">
        <v>1.4750000000000001</v>
      </c>
      <c r="F11" s="13">
        <v>1.016</v>
      </c>
      <c r="G11" s="13">
        <v>0.53200000000000003</v>
      </c>
      <c r="H11" s="13">
        <v>0.24399999999999999</v>
      </c>
      <c r="I11" s="13">
        <v>0.22600000000000001</v>
      </c>
      <c r="J11" s="13">
        <f>_2019[[#This Row],[Score]]-SUM(_2019[[#This Row],[GDP per capita]:[Trust ]])</f>
        <v>2.3770000000000007</v>
      </c>
      <c r="L11" s="13">
        <v>7.2460000000000004</v>
      </c>
      <c r="M11" s="13">
        <f>_2019[[#This Row],[Score]]-SUM(_2019[[#This Row],[GDP per capita]:[Trust ]])</f>
        <v>2.3770000000000007</v>
      </c>
      <c r="N11" s="13">
        <v>1.3759999999999999</v>
      </c>
      <c r="O11" s="13">
        <v>1.4750000000000001</v>
      </c>
      <c r="P11" s="13">
        <v>1.016</v>
      </c>
      <c r="Q11" s="13">
        <v>0.53200000000000003</v>
      </c>
      <c r="R11" s="41">
        <v>0.24399999999999999</v>
      </c>
      <c r="S11" s="13">
        <v>0.22600000000000001</v>
      </c>
      <c r="U11" s="59" t="s">
        <v>257</v>
      </c>
      <c r="V11" s="60" t="s">
        <v>230</v>
      </c>
    </row>
    <row r="12" spans="1:28" x14ac:dyDescent="0.45">
      <c r="A12" s="11" t="s">
        <v>20</v>
      </c>
      <c r="B12" s="12">
        <v>11</v>
      </c>
      <c r="C12" s="13">
        <v>7.2279999999999998</v>
      </c>
      <c r="D12" s="13">
        <v>1.3720000000000001</v>
      </c>
      <c r="E12" s="13">
        <v>1.548</v>
      </c>
      <c r="F12" s="13">
        <v>1.036</v>
      </c>
      <c r="G12" s="13">
        <v>0.55700000000000005</v>
      </c>
      <c r="H12" s="13">
        <v>0.33200000000000002</v>
      </c>
      <c r="I12" s="13">
        <v>0.28999999999999998</v>
      </c>
      <c r="J12" s="13">
        <f>_2019[[#This Row],[Score]]-SUM(_2019[[#This Row],[GDP per capita]:[Trust ]])</f>
        <v>2.093</v>
      </c>
      <c r="L12" s="13">
        <v>7.2279999999999998</v>
      </c>
      <c r="M12" s="13">
        <f>_2019[[#This Row],[Score]]-SUM(_2019[[#This Row],[GDP per capita]:[Trust ]])</f>
        <v>2.093</v>
      </c>
      <c r="N12" s="13">
        <v>1.3720000000000001</v>
      </c>
      <c r="O12" s="13">
        <v>1.548</v>
      </c>
      <c r="P12" s="13">
        <v>1.036</v>
      </c>
      <c r="Q12" s="13">
        <v>0.55700000000000005</v>
      </c>
      <c r="R12" s="40">
        <v>0.33200000000000002</v>
      </c>
      <c r="S12" s="13">
        <v>0.28999999999999998</v>
      </c>
      <c r="U12" s="57" t="s">
        <v>192</v>
      </c>
      <c r="V12" s="58">
        <f>1/(1-V24)</f>
        <v>4.1451056634015258</v>
      </c>
    </row>
    <row r="13" spans="1:28" x14ac:dyDescent="0.45">
      <c r="A13" s="11" t="s">
        <v>23</v>
      </c>
      <c r="B13" s="12">
        <v>12</v>
      </c>
      <c r="C13" s="13">
        <v>7.1669999999999998</v>
      </c>
      <c r="D13" s="13">
        <v>1.034</v>
      </c>
      <c r="E13" s="13">
        <v>1.4410000000000001</v>
      </c>
      <c r="F13" s="13">
        <v>0.96299999999999997</v>
      </c>
      <c r="G13" s="13">
        <v>0.55800000000000005</v>
      </c>
      <c r="H13" s="13">
        <v>0.14399999999999999</v>
      </c>
      <c r="I13" s="13">
        <v>9.2999999999999999E-2</v>
      </c>
      <c r="J13" s="13">
        <f>_2019[[#This Row],[Score]]-SUM(_2019[[#This Row],[GDP per capita]:[Trust ]])</f>
        <v>2.9339999999999993</v>
      </c>
      <c r="L13" s="13">
        <v>7.1669999999999998</v>
      </c>
      <c r="M13" s="13">
        <f>_2019[[#This Row],[Score]]-SUM(_2019[[#This Row],[GDP per capita]:[Trust ]])</f>
        <v>2.9339999999999993</v>
      </c>
      <c r="N13" s="13">
        <v>1.034</v>
      </c>
      <c r="O13" s="13">
        <v>1.4410000000000001</v>
      </c>
      <c r="P13" s="13">
        <v>0.96299999999999997</v>
      </c>
      <c r="Q13" s="13">
        <v>0.55800000000000005</v>
      </c>
      <c r="R13" s="41">
        <v>0.14399999999999999</v>
      </c>
      <c r="S13" s="13">
        <v>9.2999999999999999E-2</v>
      </c>
      <c r="U13" s="15" t="s">
        <v>193</v>
      </c>
      <c r="V13" s="47">
        <f>1/(1-V48)</f>
        <v>2.7406971813216088</v>
      </c>
    </row>
    <row r="14" spans="1:28" x14ac:dyDescent="0.45">
      <c r="A14" s="11" t="s">
        <v>21</v>
      </c>
      <c r="B14" s="12">
        <v>13</v>
      </c>
      <c r="C14" s="13">
        <v>7.1390000000000002</v>
      </c>
      <c r="D14" s="13">
        <v>1.276</v>
      </c>
      <c r="E14" s="13">
        <v>1.4550000000000001</v>
      </c>
      <c r="F14" s="13">
        <v>1.0289999999999999</v>
      </c>
      <c r="G14" s="13">
        <v>0.371</v>
      </c>
      <c r="H14" s="13">
        <v>0.26100000000000001</v>
      </c>
      <c r="I14" s="13">
        <v>8.2000000000000003E-2</v>
      </c>
      <c r="J14" s="13">
        <f>_2019[[#This Row],[Score]]-SUM(_2019[[#This Row],[GDP per capita]:[Trust ]])</f>
        <v>2.665</v>
      </c>
      <c r="L14" s="13">
        <v>7.1390000000000002</v>
      </c>
      <c r="M14" s="13">
        <f>_2019[[#This Row],[Score]]-SUM(_2019[[#This Row],[GDP per capita]:[Trust ]])</f>
        <v>2.665</v>
      </c>
      <c r="N14" s="13">
        <v>1.276</v>
      </c>
      <c r="O14" s="13">
        <v>1.4550000000000001</v>
      </c>
      <c r="P14" s="13">
        <v>1.0289999999999999</v>
      </c>
      <c r="Q14" s="13">
        <v>0.371</v>
      </c>
      <c r="R14" s="40">
        <v>0.26100000000000001</v>
      </c>
      <c r="S14" s="13">
        <v>8.2000000000000003E-2</v>
      </c>
      <c r="U14" s="15" t="s">
        <v>204</v>
      </c>
      <c r="V14" s="47">
        <f>1/(1-V72)</f>
        <v>3.5740365798702243</v>
      </c>
    </row>
    <row r="15" spans="1:28" x14ac:dyDescent="0.45">
      <c r="A15" s="11" t="s">
        <v>29</v>
      </c>
      <c r="B15" s="12">
        <v>14</v>
      </c>
      <c r="C15" s="13">
        <v>7.09</v>
      </c>
      <c r="D15" s="13">
        <v>1.609</v>
      </c>
      <c r="E15" s="13">
        <v>1.4790000000000001</v>
      </c>
      <c r="F15" s="13">
        <v>1.012</v>
      </c>
      <c r="G15" s="13">
        <v>0.52600000000000002</v>
      </c>
      <c r="H15" s="13">
        <v>0.19400000000000001</v>
      </c>
      <c r="I15" s="13">
        <v>0.316</v>
      </c>
      <c r="J15" s="13">
        <f>_2019[[#This Row],[Score]]-SUM(_2019[[#This Row],[GDP per capita]:[Trust ]])</f>
        <v>1.9540000000000006</v>
      </c>
      <c r="L15" s="13">
        <v>7.09</v>
      </c>
      <c r="M15" s="13">
        <f>_2019[[#This Row],[Score]]-SUM(_2019[[#This Row],[GDP per capita]:[Trust ]])</f>
        <v>1.9540000000000006</v>
      </c>
      <c r="N15" s="13">
        <v>1.609</v>
      </c>
      <c r="O15" s="13">
        <v>1.4790000000000001</v>
      </c>
      <c r="P15" s="13">
        <v>1.012</v>
      </c>
      <c r="Q15" s="13">
        <v>0.52600000000000002</v>
      </c>
      <c r="R15" s="41">
        <v>0.19400000000000001</v>
      </c>
      <c r="S15" s="13">
        <v>0.316</v>
      </c>
      <c r="U15" s="15" t="s">
        <v>5</v>
      </c>
      <c r="V15" s="47">
        <f>1/(1-V96)</f>
        <v>1.5906131809066673</v>
      </c>
    </row>
    <row r="16" spans="1:28" x14ac:dyDescent="0.45">
      <c r="A16" s="11" t="s">
        <v>33</v>
      </c>
      <c r="B16" s="12">
        <v>15</v>
      </c>
      <c r="C16" s="13">
        <v>7.0540000000000003</v>
      </c>
      <c r="D16" s="13">
        <v>1.333</v>
      </c>
      <c r="E16" s="13">
        <v>1.538</v>
      </c>
      <c r="F16" s="13">
        <v>0.996</v>
      </c>
      <c r="G16" s="13">
        <v>0.45</v>
      </c>
      <c r="H16" s="13">
        <v>0.34799999999999998</v>
      </c>
      <c r="I16" s="13">
        <v>0.27800000000000002</v>
      </c>
      <c r="J16" s="13">
        <f>_2019[[#This Row],[Score]]-SUM(_2019[[#This Row],[GDP per capita]:[Trust ]])</f>
        <v>2.1110000000000007</v>
      </c>
      <c r="L16" s="13">
        <v>7.0540000000000003</v>
      </c>
      <c r="M16" s="13">
        <f>_2019[[#This Row],[Score]]-SUM(_2019[[#This Row],[GDP per capita]:[Trust ]])</f>
        <v>2.1110000000000007</v>
      </c>
      <c r="N16" s="13">
        <v>1.333</v>
      </c>
      <c r="O16" s="13">
        <v>1.538</v>
      </c>
      <c r="P16" s="13">
        <v>0.996</v>
      </c>
      <c r="Q16" s="13">
        <v>0.45</v>
      </c>
      <c r="R16" s="40">
        <v>0.34799999999999998</v>
      </c>
      <c r="S16" s="13">
        <v>0.27800000000000002</v>
      </c>
      <c r="U16" s="15" t="s">
        <v>6</v>
      </c>
      <c r="V16" s="47">
        <f>1/(1-V120)</f>
        <v>1.2327332873498713</v>
      </c>
    </row>
    <row r="17" spans="1:29" x14ac:dyDescent="0.45">
      <c r="A17" s="11" t="s">
        <v>30</v>
      </c>
      <c r="B17" s="12">
        <v>16</v>
      </c>
      <c r="C17" s="13">
        <v>7.0209999999999999</v>
      </c>
      <c r="D17" s="13">
        <v>1.4990000000000001</v>
      </c>
      <c r="E17" s="13">
        <v>1.5529999999999999</v>
      </c>
      <c r="F17" s="13">
        <v>0.999</v>
      </c>
      <c r="G17" s="13">
        <v>0.51600000000000001</v>
      </c>
      <c r="H17" s="13">
        <v>0.29799999999999999</v>
      </c>
      <c r="I17" s="13">
        <v>0.31</v>
      </c>
      <c r="J17" s="13">
        <f>_2019[[#This Row],[Score]]-SUM(_2019[[#This Row],[GDP per capita]:[Trust ]])</f>
        <v>1.8460000000000001</v>
      </c>
      <c r="L17" s="13">
        <v>7.0209999999999999</v>
      </c>
      <c r="M17" s="13">
        <f>_2019[[#This Row],[Score]]-SUM(_2019[[#This Row],[GDP per capita]:[Trust ]])</f>
        <v>1.8460000000000001</v>
      </c>
      <c r="N17" s="13">
        <v>1.4990000000000001</v>
      </c>
      <c r="O17" s="13">
        <v>1.5529999999999999</v>
      </c>
      <c r="P17" s="13">
        <v>0.999</v>
      </c>
      <c r="Q17" s="13">
        <v>0.51600000000000001</v>
      </c>
      <c r="R17" s="41">
        <v>0.29799999999999999</v>
      </c>
      <c r="S17" s="13">
        <v>0.31</v>
      </c>
      <c r="U17" s="15" t="s">
        <v>205</v>
      </c>
      <c r="V17" s="47">
        <f>1/(1-V144)</f>
        <v>1.4316192926178866</v>
      </c>
    </row>
    <row r="18" spans="1:29" ht="15.75" thickBot="1" x14ac:dyDescent="0.5">
      <c r="A18" s="11" t="s">
        <v>39</v>
      </c>
      <c r="B18" s="12">
        <v>17</v>
      </c>
      <c r="C18" s="13">
        <v>6.9850000000000003</v>
      </c>
      <c r="D18" s="13">
        <v>1.373</v>
      </c>
      <c r="E18" s="13">
        <v>1.454</v>
      </c>
      <c r="F18" s="13">
        <v>0.98699999999999999</v>
      </c>
      <c r="G18" s="13">
        <v>0.495</v>
      </c>
      <c r="H18" s="13">
        <v>0.26100000000000001</v>
      </c>
      <c r="I18" s="13">
        <v>0.26500000000000001</v>
      </c>
      <c r="J18" s="13">
        <f>_2019[[#This Row],[Score]]-SUM(_2019[[#This Row],[GDP per capita]:[Trust ]])</f>
        <v>2.1500000000000004</v>
      </c>
      <c r="L18" s="13">
        <v>6.9850000000000003</v>
      </c>
      <c r="M18" s="13">
        <f>_2019[[#This Row],[Score]]-SUM(_2019[[#This Row],[GDP per capita]:[Trust ]])</f>
        <v>2.1500000000000004</v>
      </c>
      <c r="N18" s="13">
        <v>1.373</v>
      </c>
      <c r="O18" s="13">
        <v>1.454</v>
      </c>
      <c r="P18" s="13">
        <v>0.98699999999999999</v>
      </c>
      <c r="Q18" s="13">
        <v>0.495</v>
      </c>
      <c r="R18" s="40">
        <v>0.26100000000000001</v>
      </c>
      <c r="S18" s="13">
        <v>0.26500000000000001</v>
      </c>
      <c r="U18" s="16" t="s">
        <v>206</v>
      </c>
      <c r="V18" s="48">
        <f>1/(1-V168)</f>
        <v>1.0221744888984998</v>
      </c>
    </row>
    <row r="19" spans="1:29" x14ac:dyDescent="0.45">
      <c r="A19" s="11" t="s">
        <v>31</v>
      </c>
      <c r="B19" s="12">
        <v>18</v>
      </c>
      <c r="C19" s="13">
        <v>6.923</v>
      </c>
      <c r="D19" s="13">
        <v>1.3560000000000001</v>
      </c>
      <c r="E19" s="13">
        <v>1.504</v>
      </c>
      <c r="F19" s="13">
        <v>0.98599999999999999</v>
      </c>
      <c r="G19" s="13">
        <v>0.47299999999999998</v>
      </c>
      <c r="H19" s="13">
        <v>0.16</v>
      </c>
      <c r="I19" s="13">
        <v>0.21</v>
      </c>
      <c r="J19" s="13">
        <f>_2019[[#This Row],[Score]]-SUM(_2019[[#This Row],[GDP per capita]:[Trust ]])</f>
        <v>2.234</v>
      </c>
      <c r="L19" s="13">
        <v>6.923</v>
      </c>
      <c r="M19" s="13">
        <f>_2019[[#This Row],[Score]]-SUM(_2019[[#This Row],[GDP per capita]:[Trust ]])</f>
        <v>2.234</v>
      </c>
      <c r="N19" s="13">
        <v>1.3560000000000001</v>
      </c>
      <c r="O19" s="13">
        <v>1.504</v>
      </c>
      <c r="P19" s="13">
        <v>0.98599999999999999</v>
      </c>
      <c r="Q19" s="13">
        <v>0.47299999999999998</v>
      </c>
      <c r="R19" s="41">
        <v>0.16</v>
      </c>
      <c r="S19" s="13">
        <v>0.21</v>
      </c>
    </row>
    <row r="20" spans="1:29" x14ac:dyDescent="0.45">
      <c r="A20" s="11" t="s">
        <v>27</v>
      </c>
      <c r="B20" s="12">
        <v>19</v>
      </c>
      <c r="C20" s="13">
        <v>6.8920000000000003</v>
      </c>
      <c r="D20" s="13">
        <v>1.4330000000000001</v>
      </c>
      <c r="E20" s="13">
        <v>1.4570000000000001</v>
      </c>
      <c r="F20" s="13">
        <v>0.874</v>
      </c>
      <c r="G20" s="13">
        <v>0.45400000000000001</v>
      </c>
      <c r="H20" s="13">
        <v>0.28000000000000003</v>
      </c>
      <c r="I20" s="13">
        <v>0.128</v>
      </c>
      <c r="J20" s="13">
        <f>_2019[[#This Row],[Score]]-SUM(_2019[[#This Row],[GDP per capita]:[Trust ]])</f>
        <v>2.266</v>
      </c>
      <c r="L20" s="13">
        <v>6.8920000000000003</v>
      </c>
      <c r="M20" s="13">
        <f>_2019[[#This Row],[Score]]-SUM(_2019[[#This Row],[GDP per capita]:[Trust ]])</f>
        <v>2.266</v>
      </c>
      <c r="N20" s="13">
        <v>1.4330000000000001</v>
      </c>
      <c r="O20" s="13">
        <v>1.4570000000000001</v>
      </c>
      <c r="P20" s="13">
        <v>0.874</v>
      </c>
      <c r="Q20" s="13">
        <v>0.45400000000000001</v>
      </c>
      <c r="R20" s="40">
        <v>0.28000000000000003</v>
      </c>
      <c r="S20" s="13">
        <v>0.128</v>
      </c>
      <c r="U20" t="s">
        <v>258</v>
      </c>
      <c r="V20"/>
      <c r="W20"/>
      <c r="X20"/>
      <c r="Y20"/>
      <c r="Z20"/>
      <c r="AA20"/>
      <c r="AB20"/>
      <c r="AC20"/>
    </row>
    <row r="21" spans="1:29" ht="15.75" thickBot="1" x14ac:dyDescent="0.5">
      <c r="A21" s="11" t="s">
        <v>44</v>
      </c>
      <c r="B21" s="12">
        <v>20</v>
      </c>
      <c r="C21" s="13">
        <v>6.8520000000000003</v>
      </c>
      <c r="D21" s="13">
        <v>1.2689999999999999</v>
      </c>
      <c r="E21" s="13">
        <v>1.4870000000000001</v>
      </c>
      <c r="F21" s="13">
        <v>0.92</v>
      </c>
      <c r="G21" s="13">
        <v>0.45700000000000002</v>
      </c>
      <c r="H21" s="13">
        <v>4.5999999999999999E-2</v>
      </c>
      <c r="I21" s="13">
        <v>3.5999999999999997E-2</v>
      </c>
      <c r="J21" s="13">
        <f>_2019[[#This Row],[Score]]-SUM(_2019[[#This Row],[GDP per capita]:[Trust ]])</f>
        <v>2.6370000000000005</v>
      </c>
      <c r="L21" s="13">
        <v>6.8520000000000003</v>
      </c>
      <c r="M21" s="13">
        <f>_2019[[#This Row],[Score]]-SUM(_2019[[#This Row],[GDP per capita]:[Trust ]])</f>
        <v>2.6370000000000005</v>
      </c>
      <c r="N21" s="13">
        <v>1.2689999999999999</v>
      </c>
      <c r="O21" s="13">
        <v>1.4870000000000001</v>
      </c>
      <c r="P21" s="13">
        <v>0.92</v>
      </c>
      <c r="Q21" s="13">
        <v>0.45700000000000002</v>
      </c>
      <c r="R21" s="41">
        <v>4.5999999999999999E-2</v>
      </c>
      <c r="S21" s="13">
        <v>3.5999999999999997E-2</v>
      </c>
      <c r="U21"/>
      <c r="V21"/>
      <c r="W21"/>
      <c r="X21"/>
      <c r="Y21"/>
      <c r="Z21"/>
      <c r="AA21"/>
      <c r="AB21"/>
      <c r="AC21"/>
    </row>
    <row r="22" spans="1:29" x14ac:dyDescent="0.45">
      <c r="A22" s="11" t="s">
        <v>32</v>
      </c>
      <c r="B22" s="12">
        <v>21</v>
      </c>
      <c r="C22" s="13">
        <v>6.8250000000000002</v>
      </c>
      <c r="D22" s="13">
        <v>1.5029999999999999</v>
      </c>
      <c r="E22" s="13">
        <v>1.31</v>
      </c>
      <c r="F22" s="13">
        <v>0.82499999999999996</v>
      </c>
      <c r="G22" s="13">
        <v>0.59799999999999998</v>
      </c>
      <c r="H22" s="13">
        <v>0.26200000000000001</v>
      </c>
      <c r="I22" s="13">
        <v>0.182</v>
      </c>
      <c r="J22" s="13">
        <f>_2019[[#This Row],[Score]]-SUM(_2019[[#This Row],[GDP per capita]:[Trust ]])</f>
        <v>2.1450000000000005</v>
      </c>
      <c r="L22" s="13">
        <v>6.8250000000000002</v>
      </c>
      <c r="M22" s="13">
        <f>_2019[[#This Row],[Score]]-SUM(_2019[[#This Row],[GDP per capita]:[Trust ]])</f>
        <v>2.1450000000000005</v>
      </c>
      <c r="N22" s="13">
        <v>1.5029999999999999</v>
      </c>
      <c r="O22" s="13">
        <v>1.31</v>
      </c>
      <c r="P22" s="13">
        <v>0.82499999999999996</v>
      </c>
      <c r="Q22" s="13">
        <v>0.59799999999999998</v>
      </c>
      <c r="R22" s="40">
        <v>0.26200000000000001</v>
      </c>
      <c r="S22" s="13">
        <v>0.182</v>
      </c>
      <c r="U22" s="45" t="s">
        <v>212</v>
      </c>
      <c r="V22" s="45"/>
      <c r="W22"/>
      <c r="X22"/>
      <c r="Y22"/>
      <c r="Z22"/>
      <c r="AA22"/>
      <c r="AB22"/>
      <c r="AC22"/>
    </row>
    <row r="23" spans="1:29" x14ac:dyDescent="0.45">
      <c r="A23" s="11" t="s">
        <v>51</v>
      </c>
      <c r="B23" s="12">
        <v>22</v>
      </c>
      <c r="C23" s="13">
        <v>6.726</v>
      </c>
      <c r="D23" s="13">
        <v>1.3</v>
      </c>
      <c r="E23" s="13">
        <v>1.52</v>
      </c>
      <c r="F23" s="13">
        <v>0.999</v>
      </c>
      <c r="G23" s="13">
        <v>0.56399999999999995</v>
      </c>
      <c r="H23" s="13">
        <v>0.375</v>
      </c>
      <c r="I23" s="13">
        <v>0.151</v>
      </c>
      <c r="J23" s="13">
        <f>_2019[[#This Row],[Score]]-SUM(_2019[[#This Row],[GDP per capita]:[Trust ]])</f>
        <v>1.8170000000000002</v>
      </c>
      <c r="L23" s="13">
        <v>6.726</v>
      </c>
      <c r="M23" s="13">
        <f>_2019[[#This Row],[Score]]-SUM(_2019[[#This Row],[GDP per capita]:[Trust ]])</f>
        <v>1.8170000000000002</v>
      </c>
      <c r="N23" s="13">
        <v>1.3</v>
      </c>
      <c r="O23" s="13">
        <v>1.52</v>
      </c>
      <c r="P23" s="13">
        <v>0.999</v>
      </c>
      <c r="Q23" s="13">
        <v>0.56399999999999995</v>
      </c>
      <c r="R23" s="41">
        <v>0.375</v>
      </c>
      <c r="S23" s="13">
        <v>0.151</v>
      </c>
      <c r="U23" s="20" t="s">
        <v>213</v>
      </c>
      <c r="V23" s="20">
        <v>0.87106350303901747</v>
      </c>
      <c r="W23"/>
      <c r="X23"/>
      <c r="Y23"/>
      <c r="Z23"/>
      <c r="AA23"/>
      <c r="AB23"/>
      <c r="AC23"/>
    </row>
    <row r="24" spans="1:29" x14ac:dyDescent="0.45">
      <c r="A24" s="11" t="s">
        <v>26</v>
      </c>
      <c r="B24" s="12">
        <v>23</v>
      </c>
      <c r="C24" s="13">
        <v>6.5949999999999998</v>
      </c>
      <c r="D24" s="13">
        <v>1.07</v>
      </c>
      <c r="E24" s="13">
        <v>1.323</v>
      </c>
      <c r="F24" s="13">
        <v>0.86099999999999999</v>
      </c>
      <c r="G24" s="13">
        <v>0.433</v>
      </c>
      <c r="H24" s="13">
        <v>7.3999999999999996E-2</v>
      </c>
      <c r="I24" s="13">
        <v>7.2999999999999995E-2</v>
      </c>
      <c r="J24" s="13">
        <f>_2019[[#This Row],[Score]]-SUM(_2019[[#This Row],[GDP per capita]:[Trust ]])</f>
        <v>2.7610000000000006</v>
      </c>
      <c r="L24" s="13">
        <v>6.5949999999999998</v>
      </c>
      <c r="M24" s="13">
        <f>_2019[[#This Row],[Score]]-SUM(_2019[[#This Row],[GDP per capita]:[Trust ]])</f>
        <v>2.7610000000000006</v>
      </c>
      <c r="N24" s="13">
        <v>1.07</v>
      </c>
      <c r="O24" s="13">
        <v>1.323</v>
      </c>
      <c r="P24" s="13">
        <v>0.86099999999999999</v>
      </c>
      <c r="Q24" s="13">
        <v>0.433</v>
      </c>
      <c r="R24" s="40">
        <v>7.3999999999999996E-2</v>
      </c>
      <c r="S24" s="13">
        <v>7.2999999999999995E-2</v>
      </c>
      <c r="U24" s="20" t="s">
        <v>214</v>
      </c>
      <c r="V24" s="20">
        <v>0.75875162632660431</v>
      </c>
      <c r="W24"/>
      <c r="X24"/>
      <c r="Y24"/>
      <c r="Z24"/>
      <c r="AA24"/>
      <c r="AB24"/>
      <c r="AC24"/>
    </row>
    <row r="25" spans="1:29" x14ac:dyDescent="0.45">
      <c r="A25" s="11" t="s">
        <v>42</v>
      </c>
      <c r="B25" s="12">
        <v>24</v>
      </c>
      <c r="C25" s="13">
        <v>6.5919999999999996</v>
      </c>
      <c r="D25" s="13">
        <v>1.3240000000000001</v>
      </c>
      <c r="E25" s="13">
        <v>1.472</v>
      </c>
      <c r="F25" s="13">
        <v>1.0449999999999999</v>
      </c>
      <c r="G25" s="13">
        <v>0.436</v>
      </c>
      <c r="H25" s="13">
        <v>0.111</v>
      </c>
      <c r="I25" s="13">
        <v>0.183</v>
      </c>
      <c r="J25" s="13">
        <f>_2019[[#This Row],[Score]]-SUM(_2019[[#This Row],[GDP per capita]:[Trust ]])</f>
        <v>2.0209999999999999</v>
      </c>
      <c r="L25" s="13">
        <v>6.5919999999999996</v>
      </c>
      <c r="M25" s="13">
        <f>_2019[[#This Row],[Score]]-SUM(_2019[[#This Row],[GDP per capita]:[Trust ]])</f>
        <v>2.0209999999999999</v>
      </c>
      <c r="N25" s="13">
        <v>1.3240000000000001</v>
      </c>
      <c r="O25" s="13">
        <v>1.472</v>
      </c>
      <c r="P25" s="13">
        <v>1.0449999999999999</v>
      </c>
      <c r="Q25" s="13">
        <v>0.436</v>
      </c>
      <c r="R25" s="41">
        <v>0.111</v>
      </c>
      <c r="S25" s="13">
        <v>0.183</v>
      </c>
      <c r="U25" s="20" t="s">
        <v>215</v>
      </c>
      <c r="V25" s="20">
        <v>0.74903692671559507</v>
      </c>
      <c r="W25"/>
      <c r="X25"/>
      <c r="Y25"/>
      <c r="Z25"/>
      <c r="AA25"/>
      <c r="AB25"/>
      <c r="AC25"/>
    </row>
    <row r="26" spans="1:29" x14ac:dyDescent="0.45">
      <c r="A26" s="11" t="s">
        <v>52</v>
      </c>
      <c r="B26" s="12">
        <v>25</v>
      </c>
      <c r="C26" s="13">
        <v>6.4459999999999997</v>
      </c>
      <c r="D26" s="13">
        <v>1.3680000000000001</v>
      </c>
      <c r="E26" s="13">
        <v>1.43</v>
      </c>
      <c r="F26" s="13">
        <v>0.91400000000000003</v>
      </c>
      <c r="G26" s="13">
        <v>0.35099999999999998</v>
      </c>
      <c r="H26" s="13">
        <v>0.24199999999999999</v>
      </c>
      <c r="I26" s="13">
        <v>9.7000000000000003E-2</v>
      </c>
      <c r="J26" s="13">
        <f>_2019[[#This Row],[Score]]-SUM(_2019[[#This Row],[GDP per capita]:[Trust ]])</f>
        <v>2.0439999999999987</v>
      </c>
      <c r="L26" s="13">
        <v>6.4459999999999997</v>
      </c>
      <c r="M26" s="13">
        <f>_2019[[#This Row],[Score]]-SUM(_2019[[#This Row],[GDP per capita]:[Trust ]])</f>
        <v>2.0439999999999987</v>
      </c>
      <c r="N26" s="13">
        <v>1.3680000000000001</v>
      </c>
      <c r="O26" s="13">
        <v>1.43</v>
      </c>
      <c r="P26" s="13">
        <v>0.91400000000000003</v>
      </c>
      <c r="Q26" s="13">
        <v>0.35099999999999998</v>
      </c>
      <c r="R26" s="40">
        <v>0.24199999999999999</v>
      </c>
      <c r="S26" s="13">
        <v>9.7000000000000003E-2</v>
      </c>
      <c r="U26" s="20" t="s">
        <v>4</v>
      </c>
      <c r="V26" s="20">
        <v>0.19957804157065118</v>
      </c>
      <c r="W26"/>
      <c r="X26"/>
      <c r="Y26"/>
      <c r="Z26"/>
      <c r="AA26"/>
      <c r="AB26"/>
      <c r="AC26"/>
    </row>
    <row r="27" spans="1:29" ht="15.75" thickBot="1" x14ac:dyDescent="0.5">
      <c r="A27" s="11" t="s">
        <v>40</v>
      </c>
      <c r="B27" s="12">
        <v>26</v>
      </c>
      <c r="C27" s="13">
        <v>6.444</v>
      </c>
      <c r="D27" s="13">
        <v>1.159</v>
      </c>
      <c r="E27" s="13">
        <v>1.369</v>
      </c>
      <c r="F27" s="13">
        <v>0.92</v>
      </c>
      <c r="G27" s="13">
        <v>0.35699999999999998</v>
      </c>
      <c r="H27" s="13">
        <v>0.187</v>
      </c>
      <c r="I27" s="13">
        <v>5.6000000000000001E-2</v>
      </c>
      <c r="J27" s="13">
        <f>_2019[[#This Row],[Score]]-SUM(_2019[[#This Row],[GDP per capita]:[Trust ]])</f>
        <v>2.3960000000000008</v>
      </c>
      <c r="L27" s="13">
        <v>6.444</v>
      </c>
      <c r="M27" s="13">
        <f>_2019[[#This Row],[Score]]-SUM(_2019[[#This Row],[GDP per capita]:[Trust ]])</f>
        <v>2.3960000000000008</v>
      </c>
      <c r="N27" s="13">
        <v>1.159</v>
      </c>
      <c r="O27" s="13">
        <v>1.369</v>
      </c>
      <c r="P27" s="13">
        <v>0.92</v>
      </c>
      <c r="Q27" s="13">
        <v>0.35699999999999998</v>
      </c>
      <c r="R27" s="41">
        <v>0.187</v>
      </c>
      <c r="S27" s="13">
        <v>5.6000000000000001E-2</v>
      </c>
      <c r="U27" s="21" t="s">
        <v>216</v>
      </c>
      <c r="V27" s="21">
        <v>156</v>
      </c>
      <c r="W27"/>
      <c r="X27"/>
      <c r="Y27"/>
      <c r="Z27"/>
      <c r="AA27"/>
      <c r="AB27"/>
      <c r="AC27"/>
    </row>
    <row r="28" spans="1:29" x14ac:dyDescent="0.45">
      <c r="A28" s="11" t="s">
        <v>58</v>
      </c>
      <c r="B28" s="12">
        <v>27</v>
      </c>
      <c r="C28" s="13">
        <v>6.4359999999999999</v>
      </c>
      <c r="D28" s="13">
        <v>0.8</v>
      </c>
      <c r="E28" s="13">
        <v>1.2689999999999999</v>
      </c>
      <c r="F28" s="13">
        <v>0.746</v>
      </c>
      <c r="G28" s="13">
        <v>0.53500000000000003</v>
      </c>
      <c r="H28" s="13">
        <v>0.17499999999999999</v>
      </c>
      <c r="I28" s="13">
        <v>7.8E-2</v>
      </c>
      <c r="J28" s="13">
        <f>_2019[[#This Row],[Score]]-SUM(_2019[[#This Row],[GDP per capita]:[Trust ]])</f>
        <v>2.8330000000000002</v>
      </c>
      <c r="L28" s="13">
        <v>6.4359999999999999</v>
      </c>
      <c r="M28" s="13">
        <f>_2019[[#This Row],[Score]]-SUM(_2019[[#This Row],[GDP per capita]:[Trust ]])</f>
        <v>2.8330000000000002</v>
      </c>
      <c r="N28" s="13">
        <v>0.8</v>
      </c>
      <c r="O28" s="13">
        <v>1.2689999999999999</v>
      </c>
      <c r="P28" s="13">
        <v>0.746</v>
      </c>
      <c r="Q28" s="13">
        <v>0.53500000000000003</v>
      </c>
      <c r="R28" s="40">
        <v>0.17499999999999999</v>
      </c>
      <c r="S28" s="13">
        <v>7.8E-2</v>
      </c>
      <c r="U28"/>
      <c r="V28"/>
      <c r="W28"/>
      <c r="X28"/>
      <c r="Y28"/>
      <c r="Z28"/>
      <c r="AA28"/>
      <c r="AB28"/>
      <c r="AC28"/>
    </row>
    <row r="29" spans="1:29" ht="15.75" thickBot="1" x14ac:dyDescent="0.5">
      <c r="A29" s="11" t="s">
        <v>49</v>
      </c>
      <c r="B29" s="12">
        <v>28</v>
      </c>
      <c r="C29" s="13">
        <v>6.375</v>
      </c>
      <c r="D29" s="13">
        <v>1.403</v>
      </c>
      <c r="E29" s="13">
        <v>1.357</v>
      </c>
      <c r="F29" s="13">
        <v>0.79500000000000004</v>
      </c>
      <c r="G29" s="13">
        <v>0.439</v>
      </c>
      <c r="H29" s="13">
        <v>0.08</v>
      </c>
      <c r="I29" s="13">
        <v>0.13200000000000001</v>
      </c>
      <c r="J29" s="13">
        <f>_2019[[#This Row],[Score]]-SUM(_2019[[#This Row],[GDP per capita]:[Trust ]])</f>
        <v>2.1690000000000005</v>
      </c>
      <c r="L29" s="13">
        <v>6.375</v>
      </c>
      <c r="M29" s="13">
        <f>_2019[[#This Row],[Score]]-SUM(_2019[[#This Row],[GDP per capita]:[Trust ]])</f>
        <v>2.1690000000000005</v>
      </c>
      <c r="N29" s="13">
        <v>1.403</v>
      </c>
      <c r="O29" s="13">
        <v>1.357</v>
      </c>
      <c r="P29" s="13">
        <v>0.79500000000000004</v>
      </c>
      <c r="Q29" s="13">
        <v>0.439</v>
      </c>
      <c r="R29" s="41">
        <v>0.08</v>
      </c>
      <c r="S29" s="13">
        <v>0.13200000000000001</v>
      </c>
      <c r="U29" t="s">
        <v>217</v>
      </c>
      <c r="V29"/>
      <c r="W29"/>
      <c r="X29"/>
      <c r="Y29"/>
      <c r="Z29"/>
      <c r="AA29"/>
      <c r="AB29"/>
      <c r="AC29"/>
    </row>
    <row r="30" spans="1:29" x14ac:dyDescent="0.45">
      <c r="A30" s="11" t="s">
        <v>41</v>
      </c>
      <c r="B30" s="12">
        <v>29</v>
      </c>
      <c r="C30" s="13">
        <v>6.3739999999999997</v>
      </c>
      <c r="D30" s="13">
        <v>1.6839999999999999</v>
      </c>
      <c r="E30" s="13">
        <v>1.3129999999999999</v>
      </c>
      <c r="F30" s="13">
        <v>0.871</v>
      </c>
      <c r="G30" s="13">
        <v>0.55500000000000005</v>
      </c>
      <c r="H30" s="13">
        <v>0.22</v>
      </c>
      <c r="I30" s="13">
        <v>0.16700000000000001</v>
      </c>
      <c r="J30" s="13">
        <f>_2019[[#This Row],[Score]]-SUM(_2019[[#This Row],[GDP per capita]:[Trust ]])</f>
        <v>1.5640000000000001</v>
      </c>
      <c r="L30" s="13">
        <v>6.3739999999999997</v>
      </c>
      <c r="M30" s="13">
        <f>_2019[[#This Row],[Score]]-SUM(_2019[[#This Row],[GDP per capita]:[Trust ]])</f>
        <v>1.5640000000000001</v>
      </c>
      <c r="N30" s="13">
        <v>1.6839999999999999</v>
      </c>
      <c r="O30" s="13">
        <v>1.3129999999999999</v>
      </c>
      <c r="P30" s="13">
        <v>0.871</v>
      </c>
      <c r="Q30" s="13">
        <v>0.55500000000000005</v>
      </c>
      <c r="R30" s="40">
        <v>0.22</v>
      </c>
      <c r="S30" s="13">
        <v>0.16700000000000001</v>
      </c>
      <c r="U30" s="22"/>
      <c r="V30" s="22" t="s">
        <v>222</v>
      </c>
      <c r="W30" s="22" t="s">
        <v>223</v>
      </c>
      <c r="X30" s="22" t="s">
        <v>224</v>
      </c>
      <c r="Y30" s="22" t="s">
        <v>225</v>
      </c>
      <c r="Z30" s="22" t="s">
        <v>226</v>
      </c>
      <c r="AA30"/>
      <c r="AB30"/>
      <c r="AC30"/>
    </row>
    <row r="31" spans="1:29" x14ac:dyDescent="0.45">
      <c r="A31" s="11" t="s">
        <v>50</v>
      </c>
      <c r="B31" s="12">
        <v>30</v>
      </c>
      <c r="C31" s="13">
        <v>6.3540000000000001</v>
      </c>
      <c r="D31" s="13">
        <v>1.286</v>
      </c>
      <c r="E31" s="13">
        <v>1.484</v>
      </c>
      <c r="F31" s="13">
        <v>1.0620000000000001</v>
      </c>
      <c r="G31" s="13">
        <v>0.36199999999999999</v>
      </c>
      <c r="H31" s="13">
        <v>0.153</v>
      </c>
      <c r="I31" s="13">
        <v>7.9000000000000001E-2</v>
      </c>
      <c r="J31" s="13">
        <f>_2019[[#This Row],[Score]]-SUM(_2019[[#This Row],[GDP per capita]:[Trust ]])</f>
        <v>1.9280000000000008</v>
      </c>
      <c r="L31" s="13">
        <v>6.3540000000000001</v>
      </c>
      <c r="M31" s="13">
        <f>_2019[[#This Row],[Score]]-SUM(_2019[[#This Row],[GDP per capita]:[Trust ]])</f>
        <v>1.9280000000000008</v>
      </c>
      <c r="N31" s="13">
        <v>1.286</v>
      </c>
      <c r="O31" s="13">
        <v>1.484</v>
      </c>
      <c r="P31" s="13">
        <v>1.0620000000000001</v>
      </c>
      <c r="Q31" s="13">
        <v>0.36199999999999999</v>
      </c>
      <c r="R31" s="41">
        <v>0.153</v>
      </c>
      <c r="S31" s="13">
        <v>7.9000000000000001E-2</v>
      </c>
      <c r="U31" s="20" t="s">
        <v>218</v>
      </c>
      <c r="V31" s="20">
        <v>6</v>
      </c>
      <c r="W31" s="20">
        <v>18.665817802075043</v>
      </c>
      <c r="X31" s="20">
        <v>3.1109696336791739</v>
      </c>
      <c r="Y31" s="20">
        <v>78.103457307804561</v>
      </c>
      <c r="Z31" s="20">
        <v>1.6520861771085229E-43</v>
      </c>
      <c r="AA31"/>
      <c r="AB31"/>
      <c r="AC31"/>
    </row>
    <row r="32" spans="1:29" x14ac:dyDescent="0.45">
      <c r="A32" s="11" t="s">
        <v>38</v>
      </c>
      <c r="B32" s="12">
        <v>31</v>
      </c>
      <c r="C32" s="13">
        <v>6.3209999999999997</v>
      </c>
      <c r="D32" s="13">
        <v>1.149</v>
      </c>
      <c r="E32" s="13">
        <v>1.4419999999999999</v>
      </c>
      <c r="F32" s="13">
        <v>0.91</v>
      </c>
      <c r="G32" s="13">
        <v>0.51600000000000001</v>
      </c>
      <c r="H32" s="13">
        <v>0.109</v>
      </c>
      <c r="I32" s="13">
        <v>5.3999999999999999E-2</v>
      </c>
      <c r="J32" s="13">
        <f>_2019[[#This Row],[Score]]-SUM(_2019[[#This Row],[GDP per capita]:[Trust ]])</f>
        <v>2.1409999999999991</v>
      </c>
      <c r="L32" s="13">
        <v>6.3209999999999997</v>
      </c>
      <c r="M32" s="13">
        <f>_2019[[#This Row],[Score]]-SUM(_2019[[#This Row],[GDP per capita]:[Trust ]])</f>
        <v>2.1409999999999991</v>
      </c>
      <c r="N32" s="13">
        <v>1.149</v>
      </c>
      <c r="O32" s="13">
        <v>1.4419999999999999</v>
      </c>
      <c r="P32" s="13">
        <v>0.91</v>
      </c>
      <c r="Q32" s="13">
        <v>0.51600000000000001</v>
      </c>
      <c r="R32" s="40">
        <v>0.109</v>
      </c>
      <c r="S32" s="13">
        <v>5.3999999999999999E-2</v>
      </c>
      <c r="U32" s="20" t="s">
        <v>219</v>
      </c>
      <c r="V32" s="20">
        <v>149</v>
      </c>
      <c r="W32" s="20">
        <v>5.9348778068993093</v>
      </c>
      <c r="X32" s="20">
        <v>3.9831394677176571E-2</v>
      </c>
      <c r="Y32" s="20"/>
      <c r="Z32" s="20"/>
      <c r="AA32"/>
      <c r="AB32"/>
      <c r="AC32"/>
    </row>
    <row r="33" spans="1:29" ht="15.75" thickBot="1" x14ac:dyDescent="0.5">
      <c r="A33" s="11" t="s">
        <v>28</v>
      </c>
      <c r="B33" s="12">
        <v>32</v>
      </c>
      <c r="C33" s="13">
        <v>6.3</v>
      </c>
      <c r="D33" s="13">
        <v>1.004</v>
      </c>
      <c r="E33" s="13">
        <v>1.4390000000000001</v>
      </c>
      <c r="F33" s="13">
        <v>0.80200000000000005</v>
      </c>
      <c r="G33" s="13">
        <v>0.39</v>
      </c>
      <c r="H33" s="13">
        <v>9.9000000000000005E-2</v>
      </c>
      <c r="I33" s="13">
        <v>8.5999999999999993E-2</v>
      </c>
      <c r="J33" s="13">
        <f>_2019[[#This Row],[Score]]-SUM(_2019[[#This Row],[GDP per capita]:[Trust ]])</f>
        <v>2.4799999999999995</v>
      </c>
      <c r="L33" s="13">
        <v>6.3</v>
      </c>
      <c r="M33" s="13">
        <f>_2019[[#This Row],[Score]]-SUM(_2019[[#This Row],[GDP per capita]:[Trust ]])</f>
        <v>2.4799999999999995</v>
      </c>
      <c r="N33" s="13">
        <v>1.004</v>
      </c>
      <c r="O33" s="13">
        <v>1.4390000000000001</v>
      </c>
      <c r="P33" s="13">
        <v>0.80200000000000005</v>
      </c>
      <c r="Q33" s="13">
        <v>0.39</v>
      </c>
      <c r="R33" s="41">
        <v>9.9000000000000005E-2</v>
      </c>
      <c r="S33" s="13">
        <v>8.5999999999999993E-2</v>
      </c>
      <c r="U33" s="21" t="s">
        <v>220</v>
      </c>
      <c r="V33" s="21">
        <v>155</v>
      </c>
      <c r="W33" s="21">
        <v>24.600695608974352</v>
      </c>
      <c r="X33" s="21"/>
      <c r="Y33" s="21"/>
      <c r="Z33" s="21"/>
      <c r="AA33"/>
      <c r="AB33"/>
      <c r="AC33"/>
    </row>
    <row r="34" spans="1:29" ht="15.75" thickBot="1" x14ac:dyDescent="0.5">
      <c r="A34" s="11" t="s">
        <v>46</v>
      </c>
      <c r="B34" s="12">
        <v>33</v>
      </c>
      <c r="C34" s="13">
        <v>6.2930000000000001</v>
      </c>
      <c r="D34" s="13">
        <v>1.1240000000000001</v>
      </c>
      <c r="E34" s="13">
        <v>1.4650000000000001</v>
      </c>
      <c r="F34" s="13">
        <v>0.89100000000000001</v>
      </c>
      <c r="G34" s="13">
        <v>0.52300000000000002</v>
      </c>
      <c r="H34" s="13">
        <v>0.127</v>
      </c>
      <c r="I34" s="13">
        <v>0.15</v>
      </c>
      <c r="J34" s="13">
        <f>_2019[[#This Row],[Score]]-SUM(_2019[[#This Row],[GDP per capita]:[Trust ]])</f>
        <v>2.0129999999999999</v>
      </c>
      <c r="L34" s="13">
        <v>6.2930000000000001</v>
      </c>
      <c r="M34" s="13">
        <f>_2019[[#This Row],[Score]]-SUM(_2019[[#This Row],[GDP per capita]:[Trust ]])</f>
        <v>2.0129999999999999</v>
      </c>
      <c r="N34" s="13">
        <v>1.1240000000000001</v>
      </c>
      <c r="O34" s="13">
        <v>1.4650000000000001</v>
      </c>
      <c r="P34" s="13">
        <v>0.89100000000000001</v>
      </c>
      <c r="Q34" s="13">
        <v>0.52300000000000002</v>
      </c>
      <c r="R34" s="40">
        <v>0.127</v>
      </c>
      <c r="S34" s="13">
        <v>0.15</v>
      </c>
      <c r="U34"/>
      <c r="V34"/>
      <c r="W34"/>
      <c r="X34"/>
      <c r="Y34"/>
      <c r="Z34"/>
      <c r="AA34"/>
      <c r="AB34"/>
      <c r="AC34"/>
    </row>
    <row r="35" spans="1:29" x14ac:dyDescent="0.45">
      <c r="A35" s="11" t="s">
        <v>36</v>
      </c>
      <c r="B35" s="12">
        <v>34</v>
      </c>
      <c r="C35" s="13">
        <v>6.2619999999999996</v>
      </c>
      <c r="D35" s="13">
        <v>1.5720000000000001</v>
      </c>
      <c r="E35" s="13">
        <v>1.4630000000000001</v>
      </c>
      <c r="F35" s="13">
        <v>1.141</v>
      </c>
      <c r="G35" s="13">
        <v>0.55600000000000005</v>
      </c>
      <c r="H35" s="13">
        <v>0.27100000000000002</v>
      </c>
      <c r="I35" s="13">
        <v>0.45300000000000001</v>
      </c>
      <c r="J35" s="13">
        <f>_2019[[#This Row],[Score]]-SUM(_2019[[#This Row],[GDP per capita]:[Trust ]])</f>
        <v>0.80599999999999916</v>
      </c>
      <c r="L35" s="13">
        <v>6.2619999999999996</v>
      </c>
      <c r="M35" s="13">
        <f>_2019[[#This Row],[Score]]-SUM(_2019[[#This Row],[GDP per capita]:[Trust ]])</f>
        <v>0.80599999999999916</v>
      </c>
      <c r="N35" s="13">
        <v>1.5720000000000001</v>
      </c>
      <c r="O35" s="13">
        <v>1.4630000000000001</v>
      </c>
      <c r="P35" s="13">
        <v>1.141</v>
      </c>
      <c r="Q35" s="13">
        <v>0.55600000000000005</v>
      </c>
      <c r="R35" s="41">
        <v>0.27100000000000002</v>
      </c>
      <c r="S35" s="13">
        <v>0.45300000000000001</v>
      </c>
      <c r="U35" s="22"/>
      <c r="V35" s="22" t="s">
        <v>227</v>
      </c>
      <c r="W35" s="22" t="s">
        <v>4</v>
      </c>
      <c r="X35" s="22" t="s">
        <v>228</v>
      </c>
      <c r="Y35" s="22" t="s">
        <v>229</v>
      </c>
      <c r="Z35" s="22" t="s">
        <v>246</v>
      </c>
      <c r="AA35" s="22" t="s">
        <v>247</v>
      </c>
      <c r="AB35" s="22" t="s">
        <v>248</v>
      </c>
      <c r="AC35" s="22" t="s">
        <v>249</v>
      </c>
    </row>
    <row r="36" spans="1:29" x14ac:dyDescent="0.45">
      <c r="A36" s="11" t="s">
        <v>57</v>
      </c>
      <c r="B36" s="12">
        <v>35</v>
      </c>
      <c r="C36" s="13">
        <v>6.2530000000000001</v>
      </c>
      <c r="D36" s="13">
        <v>0.79400000000000004</v>
      </c>
      <c r="E36" s="13">
        <v>1.242</v>
      </c>
      <c r="F36" s="13">
        <v>0.78900000000000003</v>
      </c>
      <c r="G36" s="13">
        <v>0.43</v>
      </c>
      <c r="H36" s="13">
        <v>9.2999999999999999E-2</v>
      </c>
      <c r="I36" s="13">
        <v>7.3999999999999996E-2</v>
      </c>
      <c r="J36" s="13">
        <f>_2019[[#This Row],[Score]]-SUM(_2019[[#This Row],[GDP per capita]:[Trust ]])</f>
        <v>2.831</v>
      </c>
      <c r="L36" s="13">
        <v>6.2530000000000001</v>
      </c>
      <c r="M36" s="13">
        <f>_2019[[#This Row],[Score]]-SUM(_2019[[#This Row],[GDP per capita]:[Trust ]])</f>
        <v>2.831</v>
      </c>
      <c r="N36" s="13">
        <v>0.79400000000000004</v>
      </c>
      <c r="O36" s="13">
        <v>1.242</v>
      </c>
      <c r="P36" s="13">
        <v>0.78900000000000003</v>
      </c>
      <c r="Q36" s="13">
        <v>0.43</v>
      </c>
      <c r="R36" s="40">
        <v>9.2999999999999999E-2</v>
      </c>
      <c r="S36" s="13">
        <v>7.3999999999999996E-2</v>
      </c>
      <c r="U36" s="20" t="s">
        <v>221</v>
      </c>
      <c r="V36" s="20">
        <v>-0.21949873600002878</v>
      </c>
      <c r="W36" s="20">
        <v>9.4539738783561977E-2</v>
      </c>
      <c r="X36" s="20">
        <v>-2.3217616086558719</v>
      </c>
      <c r="Y36" s="20">
        <v>2.1600653532696166E-2</v>
      </c>
      <c r="Z36" s="20">
        <v>-0.40631050565164162</v>
      </c>
      <c r="AA36" s="20">
        <v>-3.2686966348415947E-2</v>
      </c>
      <c r="AB36" s="20">
        <v>-0.40631050565164162</v>
      </c>
      <c r="AC36" s="20">
        <v>-3.2686966348415947E-2</v>
      </c>
    </row>
    <row r="37" spans="1:29" x14ac:dyDescent="0.45">
      <c r="A37" s="11" t="s">
        <v>65</v>
      </c>
      <c r="B37" s="12">
        <v>36</v>
      </c>
      <c r="C37" s="13">
        <v>6.2229999999999999</v>
      </c>
      <c r="D37" s="13">
        <v>1.294</v>
      </c>
      <c r="E37" s="13">
        <v>1.488</v>
      </c>
      <c r="F37" s="13">
        <v>1.0389999999999999</v>
      </c>
      <c r="G37" s="13">
        <v>0.23100000000000001</v>
      </c>
      <c r="H37" s="13">
        <v>0.158</v>
      </c>
      <c r="I37" s="13">
        <v>0.03</v>
      </c>
      <c r="J37" s="13">
        <f>_2019[[#This Row],[Score]]-SUM(_2019[[#This Row],[GDP per capita]:[Trust ]])</f>
        <v>1.9829999999999997</v>
      </c>
      <c r="L37" s="13">
        <v>6.2229999999999999</v>
      </c>
      <c r="M37" s="13">
        <f>_2019[[#This Row],[Score]]-SUM(_2019[[#This Row],[GDP per capita]:[Trust ]])</f>
        <v>1.9829999999999997</v>
      </c>
      <c r="N37" s="13">
        <v>1.294</v>
      </c>
      <c r="O37" s="13">
        <v>1.488</v>
      </c>
      <c r="P37" s="13">
        <v>1.0389999999999999</v>
      </c>
      <c r="Q37" s="13">
        <v>0.23100000000000001</v>
      </c>
      <c r="R37" s="41">
        <v>0.158</v>
      </c>
      <c r="S37" s="13">
        <v>0.03</v>
      </c>
      <c r="U37" s="20" t="s">
        <v>193</v>
      </c>
      <c r="V37" s="20">
        <v>0.43580688770458431</v>
      </c>
      <c r="W37" s="20">
        <v>8.1198389072988195E-2</v>
      </c>
      <c r="X37" s="20">
        <v>5.3671863774642512</v>
      </c>
      <c r="Y37" s="20">
        <v>3.0012258956399258E-7</v>
      </c>
      <c r="Z37" s="20">
        <v>0.27535780088922523</v>
      </c>
      <c r="AA37" s="20">
        <v>0.59625597451994339</v>
      </c>
      <c r="AB37" s="20">
        <v>0.27535780088922523</v>
      </c>
      <c r="AC37" s="20">
        <v>0.59625597451994339</v>
      </c>
    </row>
    <row r="38" spans="1:29" x14ac:dyDescent="0.45">
      <c r="A38" s="11" t="s">
        <v>64</v>
      </c>
      <c r="B38" s="12">
        <v>37</v>
      </c>
      <c r="C38" s="13">
        <v>6.1989999999999998</v>
      </c>
      <c r="D38" s="13">
        <v>1.3620000000000001</v>
      </c>
      <c r="E38" s="13">
        <v>1.3680000000000001</v>
      </c>
      <c r="F38" s="13">
        <v>0.871</v>
      </c>
      <c r="G38" s="13">
        <v>0.53600000000000003</v>
      </c>
      <c r="H38" s="13">
        <v>0.255</v>
      </c>
      <c r="I38" s="13">
        <v>0.11</v>
      </c>
      <c r="J38" s="13">
        <f>_2019[[#This Row],[Score]]-SUM(_2019[[#This Row],[GDP per capita]:[Trust ]])</f>
        <v>1.6969999999999992</v>
      </c>
      <c r="L38" s="13">
        <v>6.1989999999999998</v>
      </c>
      <c r="M38" s="13">
        <f>_2019[[#This Row],[Score]]-SUM(_2019[[#This Row],[GDP per capita]:[Trust ]])</f>
        <v>1.6969999999999992</v>
      </c>
      <c r="N38" s="13">
        <v>1.3620000000000001</v>
      </c>
      <c r="O38" s="13">
        <v>1.3680000000000001</v>
      </c>
      <c r="P38" s="13">
        <v>0.871</v>
      </c>
      <c r="Q38" s="13">
        <v>0.53600000000000003</v>
      </c>
      <c r="R38" s="40">
        <v>0.255</v>
      </c>
      <c r="S38" s="13">
        <v>0.11</v>
      </c>
      <c r="U38" s="20" t="s">
        <v>210</v>
      </c>
      <c r="V38" s="20">
        <v>0.94083985536943482</v>
      </c>
      <c r="W38" s="20">
        <v>9.8619891002457591E-2</v>
      </c>
      <c r="X38" s="20">
        <v>9.5400618050367676</v>
      </c>
      <c r="Y38" s="20">
        <v>3.9401424921868312E-17</v>
      </c>
      <c r="Z38" s="20">
        <v>0.74596565116630642</v>
      </c>
      <c r="AA38" s="20">
        <v>1.1357140595725632</v>
      </c>
      <c r="AB38" s="20">
        <v>0.74596565116630642</v>
      </c>
      <c r="AC38" s="20">
        <v>1.1357140595725632</v>
      </c>
    </row>
    <row r="39" spans="1:29" x14ac:dyDescent="0.45">
      <c r="A39" s="11" t="s">
        <v>60</v>
      </c>
      <c r="B39" s="12">
        <v>38</v>
      </c>
      <c r="C39" s="13">
        <v>6.1980000000000004</v>
      </c>
      <c r="D39" s="13">
        <v>1.246</v>
      </c>
      <c r="E39" s="13">
        <v>1.504</v>
      </c>
      <c r="F39" s="13">
        <v>0.88100000000000001</v>
      </c>
      <c r="G39" s="13">
        <v>0.33400000000000002</v>
      </c>
      <c r="H39" s="13">
        <v>0.121</v>
      </c>
      <c r="I39" s="13">
        <v>1.4E-2</v>
      </c>
      <c r="J39" s="13">
        <f>_2019[[#This Row],[Score]]-SUM(_2019[[#This Row],[GDP per capita]:[Trust ]])</f>
        <v>2.0979999999999999</v>
      </c>
      <c r="L39" s="13">
        <v>6.1980000000000004</v>
      </c>
      <c r="M39" s="13">
        <f>_2019[[#This Row],[Score]]-SUM(_2019[[#This Row],[GDP per capita]:[Trust ]])</f>
        <v>2.0979999999999999</v>
      </c>
      <c r="N39" s="13">
        <v>1.246</v>
      </c>
      <c r="O39" s="13">
        <v>1.504</v>
      </c>
      <c r="P39" s="13">
        <v>0.88100000000000001</v>
      </c>
      <c r="Q39" s="13">
        <v>0.33400000000000002</v>
      </c>
      <c r="R39" s="41">
        <v>0.121</v>
      </c>
      <c r="S39" s="13">
        <v>1.4E-2</v>
      </c>
      <c r="U39" s="20" t="s">
        <v>5</v>
      </c>
      <c r="V39" s="20">
        <v>-2.7915787477819962E-2</v>
      </c>
      <c r="W39" s="20">
        <v>0.14107753488681796</v>
      </c>
      <c r="X39" s="20">
        <v>-0.19787549803883314</v>
      </c>
      <c r="Y39" s="20">
        <v>0.84341217790138634</v>
      </c>
      <c r="Z39" s="20">
        <v>-0.30668685549007951</v>
      </c>
      <c r="AA39" s="20">
        <v>0.25085528053443956</v>
      </c>
      <c r="AB39" s="20">
        <v>-0.30668685549007951</v>
      </c>
      <c r="AC39" s="20">
        <v>0.25085528053443956</v>
      </c>
    </row>
    <row r="40" spans="1:29" x14ac:dyDescent="0.45">
      <c r="A40" s="11" t="s">
        <v>197</v>
      </c>
      <c r="B40" s="12">
        <v>39</v>
      </c>
      <c r="C40" s="13">
        <v>6.1920000000000002</v>
      </c>
      <c r="D40" s="13">
        <v>1.2310000000000001</v>
      </c>
      <c r="E40" s="13">
        <v>1.4770000000000001</v>
      </c>
      <c r="F40" s="13">
        <v>0.71299999999999997</v>
      </c>
      <c r="G40" s="13">
        <v>0.48899999999999999</v>
      </c>
      <c r="H40" s="13">
        <v>0.185</v>
      </c>
      <c r="I40" s="13">
        <v>1.6E-2</v>
      </c>
      <c r="J40" s="13">
        <f>_2019[[#This Row],[Score]]-SUM(_2019[[#This Row],[GDP per capita]:[Trust ]])</f>
        <v>2.0810000000000004</v>
      </c>
      <c r="L40" s="13">
        <v>6.1920000000000002</v>
      </c>
      <c r="M40" s="13">
        <f>_2019[[#This Row],[Score]]-SUM(_2019[[#This Row],[GDP per capita]:[Trust ]])</f>
        <v>2.0810000000000004</v>
      </c>
      <c r="N40" s="13">
        <v>1.2310000000000001</v>
      </c>
      <c r="O40" s="13">
        <v>1.4770000000000001</v>
      </c>
      <c r="P40" s="13">
        <v>0.71299999999999997</v>
      </c>
      <c r="Q40" s="13">
        <v>0.48899999999999999</v>
      </c>
      <c r="R40" s="40">
        <v>0.185</v>
      </c>
      <c r="S40" s="13">
        <v>1.6E-2</v>
      </c>
      <c r="U40" s="20" t="s">
        <v>6</v>
      </c>
      <c r="V40" s="20">
        <v>-0.33158856408611698</v>
      </c>
      <c r="W40" s="20">
        <v>0.18486616994111563</v>
      </c>
      <c r="X40" s="20">
        <v>-1.7936681664997767</v>
      </c>
      <c r="Y40" s="20">
        <v>7.4894176360894904E-2</v>
      </c>
      <c r="Z40" s="20">
        <v>-0.69688655199869176</v>
      </c>
      <c r="AA40" s="20">
        <v>3.3709423826457863E-2</v>
      </c>
      <c r="AB40" s="20">
        <v>-0.69688655199869176</v>
      </c>
      <c r="AC40" s="20">
        <v>3.3709423826457863E-2</v>
      </c>
    </row>
    <row r="41" spans="1:29" x14ac:dyDescent="0.45">
      <c r="A41" s="11" t="s">
        <v>75</v>
      </c>
      <c r="B41" s="12">
        <v>40</v>
      </c>
      <c r="C41" s="13">
        <v>6.1820000000000004</v>
      </c>
      <c r="D41" s="13">
        <v>1.206</v>
      </c>
      <c r="E41" s="13">
        <v>1.4379999999999999</v>
      </c>
      <c r="F41" s="13">
        <v>0.88400000000000001</v>
      </c>
      <c r="G41" s="13">
        <v>0.48299999999999998</v>
      </c>
      <c r="H41" s="13">
        <v>0.11700000000000001</v>
      </c>
      <c r="I41" s="13">
        <v>0.05</v>
      </c>
      <c r="J41" s="13">
        <f>_2019[[#This Row],[Score]]-SUM(_2019[[#This Row],[GDP per capita]:[Trust ]])</f>
        <v>2.0040000000000004</v>
      </c>
      <c r="L41" s="13">
        <v>6.1820000000000004</v>
      </c>
      <c r="M41" s="13">
        <f>_2019[[#This Row],[Score]]-SUM(_2019[[#This Row],[GDP per capita]:[Trust ]])</f>
        <v>2.0040000000000004</v>
      </c>
      <c r="N41" s="13">
        <v>1.206</v>
      </c>
      <c r="O41" s="13">
        <v>1.4379999999999999</v>
      </c>
      <c r="P41" s="13">
        <v>0.88400000000000001</v>
      </c>
      <c r="Q41" s="13">
        <v>0.48299999999999998</v>
      </c>
      <c r="R41" s="41">
        <v>0.11700000000000001</v>
      </c>
      <c r="S41" s="13">
        <v>0.05</v>
      </c>
      <c r="U41" s="20" t="s">
        <v>205</v>
      </c>
      <c r="V41" s="20">
        <v>0.42350760788058511</v>
      </c>
      <c r="W41" s="20">
        <v>0.19989881839490692</v>
      </c>
      <c r="X41" s="20">
        <v>2.1186098611345034</v>
      </c>
      <c r="Y41" s="20">
        <v>3.5782268031628393E-2</v>
      </c>
      <c r="Z41" s="20">
        <v>2.8504908527749562E-2</v>
      </c>
      <c r="AA41" s="20">
        <v>0.81851030723342066</v>
      </c>
      <c r="AB41" s="20">
        <v>2.8504908527749562E-2</v>
      </c>
      <c r="AC41" s="20">
        <v>0.81851030723342066</v>
      </c>
    </row>
    <row r="42" spans="1:29" ht="15.75" thickBot="1" x14ac:dyDescent="0.5">
      <c r="A42" s="11" t="s">
        <v>59</v>
      </c>
      <c r="B42" s="12">
        <v>41</v>
      </c>
      <c r="C42" s="13">
        <v>6.1740000000000004</v>
      </c>
      <c r="D42" s="13">
        <v>0.745</v>
      </c>
      <c r="E42" s="13">
        <v>1.5289999999999999</v>
      </c>
      <c r="F42" s="13">
        <v>0.75600000000000001</v>
      </c>
      <c r="G42" s="13">
        <v>0.63100000000000001</v>
      </c>
      <c r="H42" s="13">
        <v>0.32200000000000001</v>
      </c>
      <c r="I42" s="13">
        <v>0.24</v>
      </c>
      <c r="J42" s="13">
        <f>_2019[[#This Row],[Score]]-SUM(_2019[[#This Row],[GDP per capita]:[Trust ]])</f>
        <v>1.9509999999999996</v>
      </c>
      <c r="L42" s="13">
        <v>6.1740000000000004</v>
      </c>
      <c r="M42" s="13">
        <f>_2019[[#This Row],[Score]]-SUM(_2019[[#This Row],[GDP per capita]:[Trust ]])</f>
        <v>1.9509999999999996</v>
      </c>
      <c r="N42" s="13">
        <v>0.745</v>
      </c>
      <c r="O42" s="13">
        <v>1.5289999999999999</v>
      </c>
      <c r="P42" s="13">
        <v>0.75600000000000001</v>
      </c>
      <c r="Q42" s="13">
        <v>0.63100000000000001</v>
      </c>
      <c r="R42" s="40">
        <v>0.32200000000000001</v>
      </c>
      <c r="S42" s="13">
        <v>0.24</v>
      </c>
      <c r="U42" s="21" t="s">
        <v>245</v>
      </c>
      <c r="V42" s="21">
        <v>-3.1433343385152163E-2</v>
      </c>
      <c r="W42" s="21">
        <v>3.0537337678308463E-2</v>
      </c>
      <c r="X42" s="21">
        <v>-1.0293413170552899</v>
      </c>
      <c r="Y42" s="21">
        <v>0.30498734337674838</v>
      </c>
      <c r="Z42" s="21">
        <v>-9.1775525049034481E-2</v>
      </c>
      <c r="AA42" s="21">
        <v>2.8908838278730156E-2</v>
      </c>
      <c r="AB42" s="21">
        <v>-9.1775525049034481E-2</v>
      </c>
      <c r="AC42" s="21">
        <v>2.8908838278730156E-2</v>
      </c>
    </row>
    <row r="43" spans="1:29" x14ac:dyDescent="0.45">
      <c r="A43" s="11" t="s">
        <v>71</v>
      </c>
      <c r="B43" s="12">
        <v>42</v>
      </c>
      <c r="C43" s="13">
        <v>6.149</v>
      </c>
      <c r="D43" s="13">
        <v>1.238</v>
      </c>
      <c r="E43" s="13">
        <v>1.5149999999999999</v>
      </c>
      <c r="F43" s="13">
        <v>0.81799999999999995</v>
      </c>
      <c r="G43" s="13">
        <v>0.29099999999999998</v>
      </c>
      <c r="H43" s="13">
        <v>4.2999999999999997E-2</v>
      </c>
      <c r="I43" s="13">
        <v>4.2000000000000003E-2</v>
      </c>
      <c r="J43" s="13">
        <f>_2019[[#This Row],[Score]]-SUM(_2019[[#This Row],[GDP per capita]:[Trust ]])</f>
        <v>2.202</v>
      </c>
      <c r="L43" s="13">
        <v>6.149</v>
      </c>
      <c r="M43" s="13">
        <f>_2019[[#This Row],[Score]]-SUM(_2019[[#This Row],[GDP per capita]:[Trust ]])</f>
        <v>2.202</v>
      </c>
      <c r="N43" s="13">
        <v>1.238</v>
      </c>
      <c r="O43" s="13">
        <v>1.5149999999999999</v>
      </c>
      <c r="P43" s="13">
        <v>0.81799999999999995</v>
      </c>
      <c r="Q43" s="13">
        <v>0.29099999999999998</v>
      </c>
      <c r="R43" s="41">
        <v>4.2999999999999997E-2</v>
      </c>
      <c r="S43" s="13">
        <v>4.2000000000000003E-2</v>
      </c>
      <c r="U43"/>
      <c r="V43"/>
      <c r="W43"/>
      <c r="X43"/>
      <c r="Y43"/>
      <c r="Z43"/>
      <c r="AA43"/>
      <c r="AB43"/>
      <c r="AC43"/>
    </row>
    <row r="44" spans="1:29" x14ac:dyDescent="0.45">
      <c r="A44" s="11" t="s">
        <v>47</v>
      </c>
      <c r="B44" s="12">
        <v>43</v>
      </c>
      <c r="C44" s="13">
        <v>6.125</v>
      </c>
      <c r="D44" s="13">
        <v>0.98499999999999999</v>
      </c>
      <c r="E44" s="13">
        <v>1.41</v>
      </c>
      <c r="F44" s="13">
        <v>0.84099999999999997</v>
      </c>
      <c r="G44" s="13">
        <v>0.47</v>
      </c>
      <c r="H44" s="13">
        <v>9.9000000000000005E-2</v>
      </c>
      <c r="I44" s="13">
        <v>3.4000000000000002E-2</v>
      </c>
      <c r="J44" s="13">
        <f>_2019[[#This Row],[Score]]-SUM(_2019[[#This Row],[GDP per capita]:[Trust ]])</f>
        <v>2.2860000000000005</v>
      </c>
      <c r="L44" s="13">
        <v>6.125</v>
      </c>
      <c r="M44" s="13">
        <f>_2019[[#This Row],[Score]]-SUM(_2019[[#This Row],[GDP per capita]:[Trust ]])</f>
        <v>2.2860000000000005</v>
      </c>
      <c r="N44" s="13">
        <v>0.98499999999999999</v>
      </c>
      <c r="O44" s="13">
        <v>1.41</v>
      </c>
      <c r="P44" s="13">
        <v>0.84099999999999997</v>
      </c>
      <c r="Q44" s="13">
        <v>0.47</v>
      </c>
      <c r="R44" s="40">
        <v>9.9000000000000005E-2</v>
      </c>
      <c r="S44" s="13">
        <v>3.4000000000000002E-2</v>
      </c>
      <c r="U44" t="s">
        <v>259</v>
      </c>
      <c r="V44"/>
      <c r="W44"/>
      <c r="X44"/>
      <c r="Y44"/>
      <c r="Z44"/>
      <c r="AA44"/>
      <c r="AB44"/>
      <c r="AC44"/>
    </row>
    <row r="45" spans="1:29" ht="15.75" thickBot="1" x14ac:dyDescent="0.5">
      <c r="A45" s="11" t="s">
        <v>70</v>
      </c>
      <c r="B45" s="12">
        <v>44</v>
      </c>
      <c r="C45" s="13">
        <v>6.1180000000000003</v>
      </c>
      <c r="D45" s="13">
        <v>1.258</v>
      </c>
      <c r="E45" s="13">
        <v>1.5229999999999999</v>
      </c>
      <c r="F45" s="13">
        <v>0.95299999999999996</v>
      </c>
      <c r="G45" s="13">
        <v>0.56399999999999995</v>
      </c>
      <c r="H45" s="13">
        <v>0.14399999999999999</v>
      </c>
      <c r="I45" s="13">
        <v>5.7000000000000002E-2</v>
      </c>
      <c r="J45" s="13">
        <f>_2019[[#This Row],[Score]]-SUM(_2019[[#This Row],[GDP per capita]:[Trust ]])</f>
        <v>1.6190000000000007</v>
      </c>
      <c r="L45" s="13">
        <v>6.1180000000000003</v>
      </c>
      <c r="M45" s="13">
        <f>_2019[[#This Row],[Score]]-SUM(_2019[[#This Row],[GDP per capita]:[Trust ]])</f>
        <v>1.6190000000000007</v>
      </c>
      <c r="N45" s="13">
        <v>1.258</v>
      </c>
      <c r="O45" s="13">
        <v>1.5229999999999999</v>
      </c>
      <c r="P45" s="13">
        <v>0.95299999999999996</v>
      </c>
      <c r="Q45" s="13">
        <v>0.56399999999999995</v>
      </c>
      <c r="R45" s="41">
        <v>0.14399999999999999</v>
      </c>
      <c r="S45" s="13">
        <v>5.7000000000000002E-2</v>
      </c>
      <c r="U45"/>
      <c r="V45"/>
      <c r="W45"/>
      <c r="X45"/>
      <c r="Y45"/>
      <c r="Z45"/>
      <c r="AA45"/>
      <c r="AB45"/>
      <c r="AC45"/>
    </row>
    <row r="46" spans="1:29" x14ac:dyDescent="0.45">
      <c r="A46" s="11" t="s">
        <v>72</v>
      </c>
      <c r="B46" s="12">
        <v>45</v>
      </c>
      <c r="C46" s="13">
        <v>6.1050000000000004</v>
      </c>
      <c r="D46" s="13">
        <v>0.69399999999999995</v>
      </c>
      <c r="E46" s="13">
        <v>1.325</v>
      </c>
      <c r="F46" s="13">
        <v>0.83499999999999996</v>
      </c>
      <c r="G46" s="13">
        <v>0.435</v>
      </c>
      <c r="H46" s="13">
        <v>0.2</v>
      </c>
      <c r="I46" s="13">
        <v>0.127</v>
      </c>
      <c r="J46" s="13">
        <f>_2019[[#This Row],[Score]]-SUM(_2019[[#This Row],[GDP per capita]:[Trust ]])</f>
        <v>2.4889999999999999</v>
      </c>
      <c r="L46" s="13">
        <v>6.1050000000000004</v>
      </c>
      <c r="M46" s="13">
        <f>_2019[[#This Row],[Score]]-SUM(_2019[[#This Row],[GDP per capita]:[Trust ]])</f>
        <v>2.4889999999999999</v>
      </c>
      <c r="N46" s="13">
        <v>0.69399999999999995</v>
      </c>
      <c r="O46" s="13">
        <v>1.325</v>
      </c>
      <c r="P46" s="13">
        <v>0.83499999999999996</v>
      </c>
      <c r="Q46" s="13">
        <v>0.435</v>
      </c>
      <c r="R46" s="40">
        <v>0.2</v>
      </c>
      <c r="S46" s="13">
        <v>0.127</v>
      </c>
      <c r="U46" s="45" t="s">
        <v>212</v>
      </c>
      <c r="V46" s="45"/>
      <c r="W46"/>
      <c r="X46"/>
      <c r="Y46"/>
      <c r="Z46"/>
      <c r="AA46"/>
      <c r="AB46"/>
      <c r="AC46"/>
    </row>
    <row r="47" spans="1:29" x14ac:dyDescent="0.45">
      <c r="A47" s="11" t="s">
        <v>84</v>
      </c>
      <c r="B47" s="12">
        <v>46</v>
      </c>
      <c r="C47" s="13">
        <v>6.1</v>
      </c>
      <c r="D47" s="13">
        <v>0.88200000000000001</v>
      </c>
      <c r="E47" s="13">
        <v>1.232</v>
      </c>
      <c r="F47" s="13">
        <v>0.75800000000000001</v>
      </c>
      <c r="G47" s="13">
        <v>0.48899999999999999</v>
      </c>
      <c r="H47" s="13">
        <v>0.26200000000000001</v>
      </c>
      <c r="I47" s="13">
        <v>6.0000000000000001E-3</v>
      </c>
      <c r="J47" s="13">
        <f>_2019[[#This Row],[Score]]-SUM(_2019[[#This Row],[GDP per capita]:[Trust ]])</f>
        <v>2.4710000000000001</v>
      </c>
      <c r="L47" s="13">
        <v>6.1</v>
      </c>
      <c r="M47" s="13">
        <f>_2019[[#This Row],[Score]]-SUM(_2019[[#This Row],[GDP per capita]:[Trust ]])</f>
        <v>2.4710000000000001</v>
      </c>
      <c r="N47" s="13">
        <v>0.88200000000000001</v>
      </c>
      <c r="O47" s="13">
        <v>1.232</v>
      </c>
      <c r="P47" s="13">
        <v>0.75800000000000001</v>
      </c>
      <c r="Q47" s="13">
        <v>0.48899999999999999</v>
      </c>
      <c r="R47" s="41">
        <v>0.26200000000000001</v>
      </c>
      <c r="S47" s="13">
        <v>6.0000000000000001E-3</v>
      </c>
      <c r="U47" s="20" t="s">
        <v>213</v>
      </c>
      <c r="V47" s="20">
        <v>0.79695002110272783</v>
      </c>
      <c r="W47"/>
      <c r="X47"/>
      <c r="Y47"/>
      <c r="Z47"/>
      <c r="AA47"/>
      <c r="AB47"/>
      <c r="AC47"/>
    </row>
    <row r="48" spans="1:29" x14ac:dyDescent="0.45">
      <c r="A48" s="11" t="s">
        <v>43</v>
      </c>
      <c r="B48" s="12">
        <v>47</v>
      </c>
      <c r="C48" s="13">
        <v>6.0860000000000003</v>
      </c>
      <c r="D48" s="13">
        <v>1.0920000000000001</v>
      </c>
      <c r="E48" s="13">
        <v>1.4319999999999999</v>
      </c>
      <c r="F48" s="13">
        <v>0.88100000000000001</v>
      </c>
      <c r="G48" s="13">
        <v>0.47099999999999997</v>
      </c>
      <c r="H48" s="13">
        <v>6.6000000000000003E-2</v>
      </c>
      <c r="I48" s="13">
        <v>0.05</v>
      </c>
      <c r="J48" s="13">
        <f>_2019[[#This Row],[Score]]-SUM(_2019[[#This Row],[GDP per capita]:[Trust ]])</f>
        <v>2.0940000000000003</v>
      </c>
      <c r="L48" s="13">
        <v>6.0860000000000003</v>
      </c>
      <c r="M48" s="13">
        <f>_2019[[#This Row],[Score]]-SUM(_2019[[#This Row],[GDP per capita]:[Trust ]])</f>
        <v>2.0940000000000003</v>
      </c>
      <c r="N48" s="13">
        <v>1.0920000000000001</v>
      </c>
      <c r="O48" s="13">
        <v>1.4319999999999999</v>
      </c>
      <c r="P48" s="13">
        <v>0.88100000000000001</v>
      </c>
      <c r="Q48" s="13">
        <v>0.47099999999999997</v>
      </c>
      <c r="R48" s="40">
        <v>6.6000000000000003E-2</v>
      </c>
      <c r="S48" s="13">
        <v>0.05</v>
      </c>
      <c r="U48" s="20" t="s">
        <v>214</v>
      </c>
      <c r="V48" s="20">
        <v>0.63512933613563838</v>
      </c>
      <c r="W48"/>
      <c r="X48"/>
      <c r="Y48"/>
      <c r="Z48"/>
      <c r="AA48"/>
      <c r="AB48"/>
      <c r="AC48"/>
    </row>
    <row r="49" spans="1:29" x14ac:dyDescent="0.45">
      <c r="A49" s="11" t="s">
        <v>103</v>
      </c>
      <c r="B49" s="12">
        <v>48</v>
      </c>
      <c r="C49" s="13">
        <v>6.07</v>
      </c>
      <c r="D49" s="13">
        <v>1.1619999999999999</v>
      </c>
      <c r="E49" s="13">
        <v>1.232</v>
      </c>
      <c r="F49" s="13">
        <v>0.82499999999999996</v>
      </c>
      <c r="G49" s="13">
        <v>0.46200000000000002</v>
      </c>
      <c r="H49" s="13">
        <v>8.3000000000000004E-2</v>
      </c>
      <c r="I49" s="13">
        <v>5.0000000000000001E-3</v>
      </c>
      <c r="J49" s="13">
        <f>_2019[[#This Row],[Score]]-SUM(_2019[[#This Row],[GDP per capita]:[Trust ]])</f>
        <v>2.3009999999999997</v>
      </c>
      <c r="L49" s="13">
        <v>6.07</v>
      </c>
      <c r="M49" s="13">
        <f>_2019[[#This Row],[Score]]-SUM(_2019[[#This Row],[GDP per capita]:[Trust ]])</f>
        <v>2.3009999999999997</v>
      </c>
      <c r="N49" s="13">
        <v>1.1619999999999999</v>
      </c>
      <c r="O49" s="13">
        <v>1.232</v>
      </c>
      <c r="P49" s="13">
        <v>0.82499999999999996</v>
      </c>
      <c r="Q49" s="13">
        <v>0.46200000000000002</v>
      </c>
      <c r="R49" s="41">
        <v>8.3000000000000004E-2</v>
      </c>
      <c r="S49" s="13">
        <v>5.0000000000000001E-3</v>
      </c>
      <c r="U49" s="20" t="s">
        <v>215</v>
      </c>
      <c r="V49" s="20">
        <v>0.62043655772499295</v>
      </c>
      <c r="W49"/>
      <c r="X49"/>
      <c r="Y49"/>
      <c r="Z49"/>
      <c r="AA49"/>
      <c r="AB49"/>
      <c r="AC49"/>
    </row>
    <row r="50" spans="1:29" x14ac:dyDescent="0.45">
      <c r="A50" s="11" t="s">
        <v>82</v>
      </c>
      <c r="B50" s="12">
        <v>49</v>
      </c>
      <c r="C50" s="13">
        <v>6.0460000000000003</v>
      </c>
      <c r="D50" s="13">
        <v>1.2629999999999999</v>
      </c>
      <c r="E50" s="13">
        <v>1.2230000000000001</v>
      </c>
      <c r="F50" s="13">
        <v>1.042</v>
      </c>
      <c r="G50" s="13">
        <v>0.40600000000000003</v>
      </c>
      <c r="H50" s="13">
        <v>0.19</v>
      </c>
      <c r="I50" s="13">
        <v>4.1000000000000002E-2</v>
      </c>
      <c r="J50" s="13">
        <f>_2019[[#This Row],[Score]]-SUM(_2019[[#This Row],[GDP per capita]:[Trust ]])</f>
        <v>1.8810000000000002</v>
      </c>
      <c r="L50" s="13">
        <v>6.0460000000000003</v>
      </c>
      <c r="M50" s="13">
        <f>_2019[[#This Row],[Score]]-SUM(_2019[[#This Row],[GDP per capita]:[Trust ]])</f>
        <v>1.8810000000000002</v>
      </c>
      <c r="N50" s="13">
        <v>1.2629999999999999</v>
      </c>
      <c r="O50" s="13">
        <v>1.2230000000000001</v>
      </c>
      <c r="P50" s="13">
        <v>1.042</v>
      </c>
      <c r="Q50" s="13">
        <v>0.40600000000000003</v>
      </c>
      <c r="R50" s="40">
        <v>0.19</v>
      </c>
      <c r="S50" s="13">
        <v>4.1000000000000002E-2</v>
      </c>
      <c r="U50" s="20" t="s">
        <v>4</v>
      </c>
      <c r="V50" s="20">
        <v>0.18432799335702649</v>
      </c>
      <c r="W50"/>
      <c r="X50"/>
      <c r="Y50"/>
      <c r="Z50"/>
      <c r="AA50"/>
      <c r="AB50"/>
      <c r="AC50"/>
    </row>
    <row r="51" spans="1:29" ht="15.75" thickBot="1" x14ac:dyDescent="0.5">
      <c r="A51" s="11" t="s">
        <v>63</v>
      </c>
      <c r="B51" s="12">
        <v>50</v>
      </c>
      <c r="C51" s="13">
        <v>6.0279999999999996</v>
      </c>
      <c r="D51" s="13">
        <v>0.91200000000000003</v>
      </c>
      <c r="E51" s="13">
        <v>1.3120000000000001</v>
      </c>
      <c r="F51" s="13">
        <v>0.86799999999999999</v>
      </c>
      <c r="G51" s="13">
        <v>0.498</v>
      </c>
      <c r="H51" s="13">
        <v>0.126</v>
      </c>
      <c r="I51" s="13">
        <v>8.6999999999999994E-2</v>
      </c>
      <c r="J51" s="13">
        <f>_2019[[#This Row],[Score]]-SUM(_2019[[#This Row],[GDP per capita]:[Trust ]])</f>
        <v>2.2249999999999996</v>
      </c>
      <c r="L51" s="13">
        <v>6.0279999999999996</v>
      </c>
      <c r="M51" s="13">
        <f>_2019[[#This Row],[Score]]-SUM(_2019[[#This Row],[GDP per capita]:[Trust ]])</f>
        <v>2.2249999999999996</v>
      </c>
      <c r="N51" s="13">
        <v>0.91200000000000003</v>
      </c>
      <c r="O51" s="13">
        <v>1.3120000000000001</v>
      </c>
      <c r="P51" s="13">
        <v>0.86799999999999999</v>
      </c>
      <c r="Q51" s="13">
        <v>0.498</v>
      </c>
      <c r="R51" s="41">
        <v>0.126</v>
      </c>
      <c r="S51" s="13">
        <v>8.6999999999999994E-2</v>
      </c>
      <c r="U51" s="21" t="s">
        <v>216</v>
      </c>
      <c r="V51" s="21">
        <v>156</v>
      </c>
      <c r="W51"/>
      <c r="X51"/>
      <c r="Y51"/>
      <c r="Z51"/>
      <c r="AA51"/>
      <c r="AB51"/>
      <c r="AC51"/>
    </row>
    <row r="52" spans="1:29" x14ac:dyDescent="0.45">
      <c r="A52" s="11" t="s">
        <v>54</v>
      </c>
      <c r="B52" s="12">
        <v>51</v>
      </c>
      <c r="C52" s="13">
        <v>6.0209999999999999</v>
      </c>
      <c r="D52" s="13">
        <v>1.5</v>
      </c>
      <c r="E52" s="13">
        <v>1.319</v>
      </c>
      <c r="F52" s="13">
        <v>0.80800000000000005</v>
      </c>
      <c r="G52" s="13">
        <v>0.49299999999999999</v>
      </c>
      <c r="H52" s="13">
        <v>0.14199999999999999</v>
      </c>
      <c r="I52" s="13">
        <v>9.7000000000000003E-2</v>
      </c>
      <c r="J52" s="13">
        <f>_2019[[#This Row],[Score]]-SUM(_2019[[#This Row],[GDP per capita]:[Trust ]])</f>
        <v>1.661999999999999</v>
      </c>
      <c r="L52" s="13">
        <v>6.0209999999999999</v>
      </c>
      <c r="M52" s="13">
        <f>_2019[[#This Row],[Score]]-SUM(_2019[[#This Row],[GDP per capita]:[Trust ]])</f>
        <v>1.661999999999999</v>
      </c>
      <c r="N52" s="13">
        <v>1.5</v>
      </c>
      <c r="O52" s="13">
        <v>1.319</v>
      </c>
      <c r="P52" s="13">
        <v>0.80800000000000005</v>
      </c>
      <c r="Q52" s="13">
        <v>0.49299999999999999</v>
      </c>
      <c r="R52" s="40">
        <v>0.14199999999999999</v>
      </c>
      <c r="S52" s="13">
        <v>9.7000000000000003E-2</v>
      </c>
      <c r="U52"/>
      <c r="V52"/>
      <c r="W52"/>
      <c r="X52"/>
      <c r="Y52"/>
      <c r="Z52"/>
      <c r="AA52"/>
      <c r="AB52"/>
      <c r="AC52"/>
    </row>
    <row r="53" spans="1:29" ht="15.75" thickBot="1" x14ac:dyDescent="0.5">
      <c r="A53" s="11" t="s">
        <v>48</v>
      </c>
      <c r="B53" s="12">
        <v>52</v>
      </c>
      <c r="C53" s="13">
        <v>6.008</v>
      </c>
      <c r="D53" s="13">
        <v>1.05</v>
      </c>
      <c r="E53" s="13">
        <v>1.409</v>
      </c>
      <c r="F53" s="13">
        <v>0.82799999999999996</v>
      </c>
      <c r="G53" s="13">
        <v>0.55700000000000005</v>
      </c>
      <c r="H53" s="13">
        <v>0.35899999999999999</v>
      </c>
      <c r="I53" s="13">
        <v>2.8000000000000001E-2</v>
      </c>
      <c r="J53" s="13">
        <f>_2019[[#This Row],[Score]]-SUM(_2019[[#This Row],[GDP per capita]:[Trust ]])</f>
        <v>1.777000000000001</v>
      </c>
      <c r="L53" s="13">
        <v>6.008</v>
      </c>
      <c r="M53" s="13">
        <f>_2019[[#This Row],[Score]]-SUM(_2019[[#This Row],[GDP per capita]:[Trust ]])</f>
        <v>1.777000000000001</v>
      </c>
      <c r="N53" s="13">
        <v>1.05</v>
      </c>
      <c r="O53" s="13">
        <v>1.409</v>
      </c>
      <c r="P53" s="13">
        <v>0.82799999999999996</v>
      </c>
      <c r="Q53" s="13">
        <v>0.55700000000000005</v>
      </c>
      <c r="R53" s="41">
        <v>0.35899999999999999</v>
      </c>
      <c r="S53" s="13">
        <v>2.8000000000000001E-2</v>
      </c>
      <c r="U53" t="s">
        <v>217</v>
      </c>
      <c r="V53"/>
      <c r="W53"/>
      <c r="X53"/>
      <c r="Y53"/>
      <c r="Z53"/>
      <c r="AA53"/>
      <c r="AB53"/>
      <c r="AC53"/>
    </row>
    <row r="54" spans="1:29" x14ac:dyDescent="0.45">
      <c r="A54" s="11" t="s">
        <v>106</v>
      </c>
      <c r="B54" s="12">
        <v>53</v>
      </c>
      <c r="C54" s="13">
        <v>5.94</v>
      </c>
      <c r="D54" s="13">
        <v>1.1870000000000001</v>
      </c>
      <c r="E54" s="13">
        <v>1.4650000000000001</v>
      </c>
      <c r="F54" s="13">
        <v>0.81200000000000006</v>
      </c>
      <c r="G54" s="13">
        <v>0.26400000000000001</v>
      </c>
      <c r="H54" s="13">
        <v>7.4999999999999997E-2</v>
      </c>
      <c r="I54" s="13">
        <v>6.4000000000000001E-2</v>
      </c>
      <c r="J54" s="13">
        <f>_2019[[#This Row],[Score]]-SUM(_2019[[#This Row],[GDP per capita]:[Trust ]])</f>
        <v>2.0729999999999995</v>
      </c>
      <c r="L54" s="13">
        <v>5.94</v>
      </c>
      <c r="M54" s="13">
        <f>_2019[[#This Row],[Score]]-SUM(_2019[[#This Row],[GDP per capita]:[Trust ]])</f>
        <v>2.0729999999999995</v>
      </c>
      <c r="N54" s="13">
        <v>1.1870000000000001</v>
      </c>
      <c r="O54" s="13">
        <v>1.4650000000000001</v>
      </c>
      <c r="P54" s="13">
        <v>0.81200000000000006</v>
      </c>
      <c r="Q54" s="13">
        <v>0.26400000000000001</v>
      </c>
      <c r="R54" s="40">
        <v>7.4999999999999997E-2</v>
      </c>
      <c r="S54" s="13">
        <v>6.4000000000000001E-2</v>
      </c>
      <c r="U54" s="22"/>
      <c r="V54" s="22" t="s">
        <v>222</v>
      </c>
      <c r="W54" s="22" t="s">
        <v>223</v>
      </c>
      <c r="X54" s="22" t="s">
        <v>224</v>
      </c>
      <c r="Y54" s="22" t="s">
        <v>225</v>
      </c>
      <c r="Z54" s="22" t="s">
        <v>226</v>
      </c>
      <c r="AA54"/>
      <c r="AB54"/>
      <c r="AC54"/>
    </row>
    <row r="55" spans="1:29" x14ac:dyDescent="0.45">
      <c r="A55" s="11" t="s">
        <v>62</v>
      </c>
      <c r="B55" s="12">
        <v>54</v>
      </c>
      <c r="C55" s="13">
        <v>5.8949999999999996</v>
      </c>
      <c r="D55" s="13">
        <v>1.3009999999999999</v>
      </c>
      <c r="E55" s="13">
        <v>1.2190000000000001</v>
      </c>
      <c r="F55" s="13">
        <v>1.036</v>
      </c>
      <c r="G55" s="13">
        <v>0.159</v>
      </c>
      <c r="H55" s="13">
        <v>0.17499999999999999</v>
      </c>
      <c r="I55" s="13">
        <v>5.6000000000000001E-2</v>
      </c>
      <c r="J55" s="13">
        <f>_2019[[#This Row],[Score]]-SUM(_2019[[#This Row],[GDP per capita]:[Trust ]])</f>
        <v>1.9489999999999998</v>
      </c>
      <c r="L55" s="13">
        <v>5.8949999999999996</v>
      </c>
      <c r="M55" s="13">
        <f>_2019[[#This Row],[Score]]-SUM(_2019[[#This Row],[GDP per capita]:[Trust ]])</f>
        <v>1.9489999999999998</v>
      </c>
      <c r="N55" s="13">
        <v>1.3009999999999999</v>
      </c>
      <c r="O55" s="13">
        <v>1.2190000000000001</v>
      </c>
      <c r="P55" s="13">
        <v>1.036</v>
      </c>
      <c r="Q55" s="13">
        <v>0.159</v>
      </c>
      <c r="R55" s="41">
        <v>0.17499999999999999</v>
      </c>
      <c r="S55" s="13">
        <v>5.6000000000000001E-2</v>
      </c>
      <c r="U55" s="20" t="s">
        <v>218</v>
      </c>
      <c r="V55" s="20">
        <v>6</v>
      </c>
      <c r="W55" s="20">
        <v>8.8123570478551816</v>
      </c>
      <c r="X55" s="20">
        <v>1.4687261746425302</v>
      </c>
      <c r="Y55" s="20">
        <v>43.227313336153273</v>
      </c>
      <c r="Z55" s="20">
        <v>2.8331039238159534E-30</v>
      </c>
      <c r="AA55"/>
      <c r="AB55"/>
      <c r="AC55"/>
    </row>
    <row r="56" spans="1:29" x14ac:dyDescent="0.45">
      <c r="A56" s="11" t="s">
        <v>89</v>
      </c>
      <c r="B56" s="12">
        <v>55</v>
      </c>
      <c r="C56" s="13">
        <v>5.8929999999999998</v>
      </c>
      <c r="D56" s="13">
        <v>1.2370000000000001</v>
      </c>
      <c r="E56" s="13">
        <v>1.528</v>
      </c>
      <c r="F56" s="13">
        <v>0.874</v>
      </c>
      <c r="G56" s="13">
        <v>0.495</v>
      </c>
      <c r="H56" s="13">
        <v>0.10299999999999999</v>
      </c>
      <c r="I56" s="13">
        <v>0.161</v>
      </c>
      <c r="J56" s="13">
        <f>_2019[[#This Row],[Score]]-SUM(_2019[[#This Row],[GDP per capita]:[Trust ]])</f>
        <v>1.4950000000000001</v>
      </c>
      <c r="L56" s="13">
        <v>5.8929999999999998</v>
      </c>
      <c r="M56" s="13">
        <f>_2019[[#This Row],[Score]]-SUM(_2019[[#This Row],[GDP per capita]:[Trust ]])</f>
        <v>1.4950000000000001</v>
      </c>
      <c r="N56" s="13">
        <v>1.2370000000000001</v>
      </c>
      <c r="O56" s="13">
        <v>1.528</v>
      </c>
      <c r="P56" s="13">
        <v>0.874</v>
      </c>
      <c r="Q56" s="13">
        <v>0.495</v>
      </c>
      <c r="R56" s="40">
        <v>0.10299999999999999</v>
      </c>
      <c r="S56" s="13">
        <v>0.161</v>
      </c>
      <c r="U56" s="20" t="s">
        <v>219</v>
      </c>
      <c r="V56" s="20">
        <v>149</v>
      </c>
      <c r="W56" s="20">
        <v>5.0625445611191715</v>
      </c>
      <c r="X56" s="20">
        <v>3.3976809135027999E-2</v>
      </c>
      <c r="Y56" s="20"/>
      <c r="Z56" s="20"/>
      <c r="AA56"/>
      <c r="AB56"/>
      <c r="AC56"/>
    </row>
    <row r="57" spans="1:29" ht="15.75" thickBot="1" x14ac:dyDescent="0.5">
      <c r="A57" s="11" t="s">
        <v>80</v>
      </c>
      <c r="B57" s="12">
        <v>56</v>
      </c>
      <c r="C57" s="13">
        <v>5.89</v>
      </c>
      <c r="D57" s="13">
        <v>0.83099999999999996</v>
      </c>
      <c r="E57" s="13">
        <v>1.478</v>
      </c>
      <c r="F57" s="13">
        <v>0.83099999999999996</v>
      </c>
      <c r="G57" s="13">
        <v>0.49</v>
      </c>
      <c r="H57" s="13">
        <v>0.107</v>
      </c>
      <c r="I57" s="13">
        <v>2.8000000000000001E-2</v>
      </c>
      <c r="J57" s="13">
        <f>_2019[[#This Row],[Score]]-SUM(_2019[[#This Row],[GDP per capita]:[Trust ]])</f>
        <v>2.1249999999999996</v>
      </c>
      <c r="L57" s="13">
        <v>5.89</v>
      </c>
      <c r="M57" s="13">
        <f>_2019[[#This Row],[Score]]-SUM(_2019[[#This Row],[GDP per capita]:[Trust ]])</f>
        <v>2.1249999999999996</v>
      </c>
      <c r="N57" s="13">
        <v>0.83099999999999996</v>
      </c>
      <c r="O57" s="13">
        <v>1.478</v>
      </c>
      <c r="P57" s="13">
        <v>0.83099999999999996</v>
      </c>
      <c r="Q57" s="13">
        <v>0.49</v>
      </c>
      <c r="R57" s="41">
        <v>0.107</v>
      </c>
      <c r="S57" s="13">
        <v>2.8000000000000001E-2</v>
      </c>
      <c r="U57" s="21" t="s">
        <v>220</v>
      </c>
      <c r="V57" s="21">
        <v>155</v>
      </c>
      <c r="W57" s="21">
        <v>13.874901608974353</v>
      </c>
      <c r="X57" s="21"/>
      <c r="Y57" s="21"/>
      <c r="Z57" s="21"/>
      <c r="AA57"/>
      <c r="AB57"/>
      <c r="AC57"/>
    </row>
    <row r="58" spans="1:29" ht="15.75" thickBot="1" x14ac:dyDescent="0.5">
      <c r="A58" s="11" t="s">
        <v>86</v>
      </c>
      <c r="B58" s="12">
        <v>57</v>
      </c>
      <c r="C58" s="13">
        <v>5.8879999999999999</v>
      </c>
      <c r="D58" s="13">
        <v>1.1200000000000001</v>
      </c>
      <c r="E58" s="13">
        <v>1.4019999999999999</v>
      </c>
      <c r="F58" s="13">
        <v>0.79800000000000004</v>
      </c>
      <c r="G58" s="13">
        <v>0.498</v>
      </c>
      <c r="H58" s="13">
        <v>0.215</v>
      </c>
      <c r="I58" s="13">
        <v>0.06</v>
      </c>
      <c r="J58" s="13">
        <f>_2019[[#This Row],[Score]]-SUM(_2019[[#This Row],[GDP per capita]:[Trust ]])</f>
        <v>1.7949999999999999</v>
      </c>
      <c r="L58" s="13">
        <v>5.8879999999999999</v>
      </c>
      <c r="M58" s="13">
        <f>_2019[[#This Row],[Score]]-SUM(_2019[[#This Row],[GDP per capita]:[Trust ]])</f>
        <v>1.7949999999999999</v>
      </c>
      <c r="N58" s="13">
        <v>1.1200000000000001</v>
      </c>
      <c r="O58" s="13">
        <v>1.4019999999999999</v>
      </c>
      <c r="P58" s="13">
        <v>0.79800000000000004</v>
      </c>
      <c r="Q58" s="13">
        <v>0.498</v>
      </c>
      <c r="R58" s="40">
        <v>0.215</v>
      </c>
      <c r="S58" s="13">
        <v>0.06</v>
      </c>
      <c r="U58"/>
      <c r="V58"/>
      <c r="W58"/>
      <c r="X58"/>
      <c r="Y58"/>
      <c r="Z58"/>
      <c r="AA58"/>
      <c r="AB58"/>
      <c r="AC58"/>
    </row>
    <row r="59" spans="1:29" x14ac:dyDescent="0.45">
      <c r="A59" s="11" t="s">
        <v>61</v>
      </c>
      <c r="B59" s="12">
        <v>58</v>
      </c>
      <c r="C59" s="13">
        <v>5.8860000000000001</v>
      </c>
      <c r="D59" s="13">
        <v>1.327</v>
      </c>
      <c r="E59" s="13">
        <v>1.419</v>
      </c>
      <c r="F59" s="13">
        <v>1.0880000000000001</v>
      </c>
      <c r="G59" s="13">
        <v>0.44500000000000001</v>
      </c>
      <c r="H59" s="13">
        <v>6.9000000000000006E-2</v>
      </c>
      <c r="I59" s="13">
        <v>0.14000000000000001</v>
      </c>
      <c r="J59" s="13">
        <f>_2019[[#This Row],[Score]]-SUM(_2019[[#This Row],[GDP per capita]:[Trust ]])</f>
        <v>1.3980000000000006</v>
      </c>
      <c r="L59" s="13">
        <v>5.8860000000000001</v>
      </c>
      <c r="M59" s="13">
        <f>_2019[[#This Row],[Score]]-SUM(_2019[[#This Row],[GDP per capita]:[Trust ]])</f>
        <v>1.3980000000000006</v>
      </c>
      <c r="N59" s="13">
        <v>1.327</v>
      </c>
      <c r="O59" s="13">
        <v>1.419</v>
      </c>
      <c r="P59" s="13">
        <v>1.0880000000000001</v>
      </c>
      <c r="Q59" s="13">
        <v>0.44500000000000001</v>
      </c>
      <c r="R59" s="41">
        <v>6.9000000000000006E-2</v>
      </c>
      <c r="S59" s="13">
        <v>0.14000000000000001</v>
      </c>
      <c r="U59" s="22"/>
      <c r="V59" s="22" t="s">
        <v>227</v>
      </c>
      <c r="W59" s="22" t="s">
        <v>4</v>
      </c>
      <c r="X59" s="22" t="s">
        <v>228</v>
      </c>
      <c r="Y59" s="22" t="s">
        <v>229</v>
      </c>
      <c r="Z59" s="22" t="s">
        <v>246</v>
      </c>
      <c r="AA59" s="22" t="s">
        <v>247</v>
      </c>
      <c r="AB59" s="22" t="s">
        <v>248</v>
      </c>
      <c r="AC59" s="22" t="s">
        <v>249</v>
      </c>
    </row>
    <row r="60" spans="1:29" x14ac:dyDescent="0.45">
      <c r="A60" s="11" t="s">
        <v>122</v>
      </c>
      <c r="B60" s="12">
        <v>59</v>
      </c>
      <c r="C60" s="13">
        <v>5.86</v>
      </c>
      <c r="D60" s="13">
        <v>0.64200000000000002</v>
      </c>
      <c r="E60" s="13">
        <v>1.236</v>
      </c>
      <c r="F60" s="13">
        <v>0.82799999999999996</v>
      </c>
      <c r="G60" s="13">
        <v>0.50700000000000001</v>
      </c>
      <c r="H60" s="13">
        <v>0.246</v>
      </c>
      <c r="I60" s="13">
        <v>7.8E-2</v>
      </c>
      <c r="J60" s="13">
        <f>_2019[[#This Row],[Score]]-SUM(_2019[[#This Row],[GDP per capita]:[Trust ]])</f>
        <v>2.3230000000000004</v>
      </c>
      <c r="L60" s="13">
        <v>5.86</v>
      </c>
      <c r="M60" s="13">
        <f>_2019[[#This Row],[Score]]-SUM(_2019[[#This Row],[GDP per capita]:[Trust ]])</f>
        <v>2.3230000000000004</v>
      </c>
      <c r="N60" s="13">
        <v>0.64200000000000002</v>
      </c>
      <c r="O60" s="13">
        <v>1.236</v>
      </c>
      <c r="P60" s="13">
        <v>0.82799999999999996</v>
      </c>
      <c r="Q60" s="13">
        <v>0.50700000000000001</v>
      </c>
      <c r="R60" s="40">
        <v>0.246</v>
      </c>
      <c r="S60" s="13">
        <v>7.8E-2</v>
      </c>
      <c r="U60" s="20" t="s">
        <v>221</v>
      </c>
      <c r="V60" s="20">
        <v>0.48821761306031669</v>
      </c>
      <c r="W60" s="20">
        <v>7.9373613736477902E-2</v>
      </c>
      <c r="X60" s="20">
        <v>6.1508805014372863</v>
      </c>
      <c r="Y60" s="20">
        <v>6.7570619896356185E-9</v>
      </c>
      <c r="Z60" s="20">
        <v>0.33137430635622417</v>
      </c>
      <c r="AA60" s="20">
        <v>0.64506091976440927</v>
      </c>
      <c r="AB60" s="20">
        <v>0.33137430635622417</v>
      </c>
      <c r="AC60" s="20">
        <v>0.64506091976440927</v>
      </c>
    </row>
    <row r="61" spans="1:29" x14ac:dyDescent="0.45">
      <c r="A61" s="11" t="s">
        <v>69</v>
      </c>
      <c r="B61" s="12">
        <v>60</v>
      </c>
      <c r="C61" s="13">
        <v>5.8090000000000002</v>
      </c>
      <c r="D61" s="13">
        <v>1.173</v>
      </c>
      <c r="E61" s="13">
        <v>1.508</v>
      </c>
      <c r="F61" s="13">
        <v>0.72899999999999998</v>
      </c>
      <c r="G61" s="13">
        <v>0.41</v>
      </c>
      <c r="H61" s="13">
        <v>0.14599999999999999</v>
      </c>
      <c r="I61" s="13">
        <v>9.6000000000000002E-2</v>
      </c>
      <c r="J61" s="13">
        <f>_2019[[#This Row],[Score]]-SUM(_2019[[#This Row],[GDP per capita]:[Trust ]])</f>
        <v>1.7469999999999999</v>
      </c>
      <c r="L61" s="13">
        <v>5.8090000000000002</v>
      </c>
      <c r="M61" s="13">
        <f>_2019[[#This Row],[Score]]-SUM(_2019[[#This Row],[GDP per capita]:[Trust ]])</f>
        <v>1.7469999999999999</v>
      </c>
      <c r="N61" s="13">
        <v>1.173</v>
      </c>
      <c r="O61" s="13">
        <v>1.508</v>
      </c>
      <c r="P61" s="13">
        <v>0.72899999999999998</v>
      </c>
      <c r="Q61" s="13">
        <v>0.41</v>
      </c>
      <c r="R61" s="41">
        <v>0.14599999999999999</v>
      </c>
      <c r="S61" s="13">
        <v>9.6000000000000002E-2</v>
      </c>
      <c r="U61" s="20" t="s">
        <v>210</v>
      </c>
      <c r="V61" s="20">
        <v>0.32003408622852408</v>
      </c>
      <c r="W61" s="20">
        <v>0.11259012320863682</v>
      </c>
      <c r="X61" s="20">
        <v>2.8424703438282957</v>
      </c>
      <c r="Y61" s="20">
        <v>5.1047701853734343E-3</v>
      </c>
      <c r="Z61" s="20">
        <v>9.7554519090607555E-2</v>
      </c>
      <c r="AA61" s="20">
        <v>0.54251365336644064</v>
      </c>
      <c r="AB61" s="20">
        <v>9.7554519090607555E-2</v>
      </c>
      <c r="AC61" s="20">
        <v>0.54251365336644064</v>
      </c>
    </row>
    <row r="62" spans="1:29" x14ac:dyDescent="0.45">
      <c r="A62" s="11" t="s">
        <v>66</v>
      </c>
      <c r="B62" s="12">
        <v>61</v>
      </c>
      <c r="C62" s="13">
        <v>5.7789999999999999</v>
      </c>
      <c r="D62" s="13">
        <v>0.77600000000000002</v>
      </c>
      <c r="E62" s="13">
        <v>1.2090000000000001</v>
      </c>
      <c r="F62" s="13">
        <v>0.70599999999999996</v>
      </c>
      <c r="G62" s="13">
        <v>0.51100000000000001</v>
      </c>
      <c r="H62" s="13">
        <v>0.13700000000000001</v>
      </c>
      <c r="I62" s="13">
        <v>6.4000000000000001E-2</v>
      </c>
      <c r="J62" s="13">
        <f>_2019[[#This Row],[Score]]-SUM(_2019[[#This Row],[GDP per capita]:[Trust ]])</f>
        <v>2.3759999999999999</v>
      </c>
      <c r="L62" s="13">
        <v>5.7789999999999999</v>
      </c>
      <c r="M62" s="13">
        <f>_2019[[#This Row],[Score]]-SUM(_2019[[#This Row],[GDP per capita]:[Trust ]])</f>
        <v>2.3759999999999999</v>
      </c>
      <c r="N62" s="13">
        <v>0.77600000000000002</v>
      </c>
      <c r="O62" s="13">
        <v>1.2090000000000001</v>
      </c>
      <c r="P62" s="13">
        <v>0.70599999999999996</v>
      </c>
      <c r="Q62" s="13">
        <v>0.51100000000000001</v>
      </c>
      <c r="R62" s="40">
        <v>0.13700000000000001</v>
      </c>
      <c r="S62" s="13">
        <v>6.4000000000000001E-2</v>
      </c>
      <c r="U62" s="20" t="s">
        <v>5</v>
      </c>
      <c r="V62" s="20">
        <v>0.4578597383663815</v>
      </c>
      <c r="W62" s="20">
        <v>0.12479973890514055</v>
      </c>
      <c r="X62" s="20">
        <v>3.6687555790032351</v>
      </c>
      <c r="Y62" s="20">
        <v>3.3869513751249696E-4</v>
      </c>
      <c r="Z62" s="20">
        <v>0.21125380971765273</v>
      </c>
      <c r="AA62" s="20">
        <v>0.70446566701511026</v>
      </c>
      <c r="AB62" s="20">
        <v>0.21125380971765273</v>
      </c>
      <c r="AC62" s="20">
        <v>0.70446566701511026</v>
      </c>
    </row>
    <row r="63" spans="1:29" x14ac:dyDescent="0.45">
      <c r="A63" s="11" t="s">
        <v>121</v>
      </c>
      <c r="B63" s="12">
        <v>62</v>
      </c>
      <c r="C63" s="13">
        <v>5.758</v>
      </c>
      <c r="D63" s="13">
        <v>1.2010000000000001</v>
      </c>
      <c r="E63" s="13">
        <v>1.41</v>
      </c>
      <c r="F63" s="13">
        <v>0.82799999999999996</v>
      </c>
      <c r="G63" s="13">
        <v>0.19900000000000001</v>
      </c>
      <c r="H63" s="13">
        <v>8.1000000000000003E-2</v>
      </c>
      <c r="I63" s="13">
        <v>0.02</v>
      </c>
      <c r="J63" s="13">
        <f>_2019[[#This Row],[Score]]-SUM(_2019[[#This Row],[GDP per capita]:[Trust ]])</f>
        <v>2.0190000000000006</v>
      </c>
      <c r="L63" s="13">
        <v>5.758</v>
      </c>
      <c r="M63" s="13">
        <f>_2019[[#This Row],[Score]]-SUM(_2019[[#This Row],[GDP per capita]:[Trust ]])</f>
        <v>2.0190000000000006</v>
      </c>
      <c r="N63" s="13">
        <v>1.2010000000000001</v>
      </c>
      <c r="O63" s="13">
        <v>1.41</v>
      </c>
      <c r="P63" s="13">
        <v>0.82799999999999996</v>
      </c>
      <c r="Q63" s="13">
        <v>0.19900000000000001</v>
      </c>
      <c r="R63" s="41">
        <v>8.1000000000000003E-2</v>
      </c>
      <c r="S63" s="13">
        <v>0.02</v>
      </c>
      <c r="U63" s="20" t="s">
        <v>6</v>
      </c>
      <c r="V63" s="20">
        <v>-4.7856301299905209E-2</v>
      </c>
      <c r="W63" s="20">
        <v>0.1725292270141815</v>
      </c>
      <c r="X63" s="20">
        <v>-0.27738083644211503</v>
      </c>
      <c r="Y63" s="20">
        <v>0.78187216729215525</v>
      </c>
      <c r="Z63" s="20">
        <v>-0.38877632741645868</v>
      </c>
      <c r="AA63" s="20">
        <v>0.29306372481664827</v>
      </c>
      <c r="AB63" s="20">
        <v>-0.38877632741645868</v>
      </c>
      <c r="AC63" s="20">
        <v>0.29306372481664827</v>
      </c>
    </row>
    <row r="64" spans="1:29" x14ac:dyDescent="0.45">
      <c r="A64" s="11" t="s">
        <v>68</v>
      </c>
      <c r="B64" s="12">
        <v>63</v>
      </c>
      <c r="C64" s="13">
        <v>5.7430000000000003</v>
      </c>
      <c r="D64" s="13">
        <v>0.85499999999999998</v>
      </c>
      <c r="E64" s="13">
        <v>1.4750000000000001</v>
      </c>
      <c r="F64" s="13">
        <v>0.77700000000000002</v>
      </c>
      <c r="G64" s="13">
        <v>0.51400000000000001</v>
      </c>
      <c r="H64" s="13">
        <v>0.184</v>
      </c>
      <c r="I64" s="13">
        <v>0.08</v>
      </c>
      <c r="J64" s="13">
        <f>_2019[[#This Row],[Score]]-SUM(_2019[[#This Row],[GDP per capita]:[Trust ]])</f>
        <v>1.8579999999999997</v>
      </c>
      <c r="L64" s="13">
        <v>5.7430000000000003</v>
      </c>
      <c r="M64" s="13">
        <f>_2019[[#This Row],[Score]]-SUM(_2019[[#This Row],[GDP per capita]:[Trust ]])</f>
        <v>1.8579999999999997</v>
      </c>
      <c r="N64" s="13">
        <v>0.85499999999999998</v>
      </c>
      <c r="O64" s="13">
        <v>1.4750000000000001</v>
      </c>
      <c r="P64" s="13">
        <v>0.77700000000000002</v>
      </c>
      <c r="Q64" s="13">
        <v>0.51400000000000001</v>
      </c>
      <c r="R64" s="40">
        <v>0.184</v>
      </c>
      <c r="S64" s="13">
        <v>0.08</v>
      </c>
      <c r="U64" s="20" t="s">
        <v>205</v>
      </c>
      <c r="V64" s="20">
        <v>-0.4227651778265038</v>
      </c>
      <c r="W64" s="20">
        <v>0.18415591672775083</v>
      </c>
      <c r="X64" s="20">
        <v>-2.2956915278019761</v>
      </c>
      <c r="Y64" s="20">
        <v>2.3088478660532652E-2</v>
      </c>
      <c r="Z64" s="20">
        <v>-0.78665969602997365</v>
      </c>
      <c r="AA64" s="20">
        <v>-5.8870659623033894E-2</v>
      </c>
      <c r="AB64" s="20">
        <v>-0.78665969602997365</v>
      </c>
      <c r="AC64" s="20">
        <v>-5.8870659623033894E-2</v>
      </c>
    </row>
    <row r="65" spans="1:29" x14ac:dyDescent="0.45">
      <c r="A65" s="11" t="s">
        <v>198</v>
      </c>
      <c r="B65" s="12">
        <v>64</v>
      </c>
      <c r="C65" s="13">
        <v>5.718</v>
      </c>
      <c r="D65" s="13">
        <v>1.2629999999999999</v>
      </c>
      <c r="E65" s="13">
        <v>1.252</v>
      </c>
      <c r="F65" s="13">
        <v>1.042</v>
      </c>
      <c r="G65" s="13">
        <v>0.41699999999999998</v>
      </c>
      <c r="H65" s="13">
        <v>0.191</v>
      </c>
      <c r="I65" s="13">
        <v>0.16200000000000001</v>
      </c>
      <c r="J65" s="13">
        <f>_2019[[#This Row],[Score]]-SUM(_2019[[#This Row],[GDP per capita]:[Trust ]])</f>
        <v>1.3910000000000009</v>
      </c>
      <c r="L65" s="13">
        <v>5.718</v>
      </c>
      <c r="M65" s="13">
        <f>_2019[[#This Row],[Score]]-SUM(_2019[[#This Row],[GDP per capita]:[Trust ]])</f>
        <v>1.3910000000000009</v>
      </c>
      <c r="N65" s="13">
        <v>1.2629999999999999</v>
      </c>
      <c r="O65" s="13">
        <v>1.252</v>
      </c>
      <c r="P65" s="13">
        <v>1.042</v>
      </c>
      <c r="Q65" s="13">
        <v>0.41699999999999998</v>
      </c>
      <c r="R65" s="41">
        <v>0.191</v>
      </c>
      <c r="S65" s="13">
        <v>0.16200000000000001</v>
      </c>
      <c r="U65" s="20" t="s">
        <v>245</v>
      </c>
      <c r="V65" s="20">
        <v>1.4824333924223557E-2</v>
      </c>
      <c r="W65" s="20">
        <v>2.8277970523418655E-2</v>
      </c>
      <c r="X65" s="20">
        <v>0.5242361332807336</v>
      </c>
      <c r="Y65" s="20">
        <v>0.60089329830903848</v>
      </c>
      <c r="Z65" s="20">
        <v>-4.1053308468358363E-2</v>
      </c>
      <c r="AA65" s="20">
        <v>7.070197631680547E-2</v>
      </c>
      <c r="AB65" s="20">
        <v>-4.1053308468358363E-2</v>
      </c>
      <c r="AC65" s="20">
        <v>7.070197631680547E-2</v>
      </c>
    </row>
    <row r="66" spans="1:29" ht="15.75" thickBot="1" x14ac:dyDescent="0.5">
      <c r="A66" s="11" t="s">
        <v>73</v>
      </c>
      <c r="B66" s="12">
        <v>65</v>
      </c>
      <c r="C66" s="13">
        <v>5.6970000000000001</v>
      </c>
      <c r="D66" s="13">
        <v>0.96</v>
      </c>
      <c r="E66" s="13">
        <v>1.274</v>
      </c>
      <c r="F66" s="13">
        <v>0.85399999999999998</v>
      </c>
      <c r="G66" s="13">
        <v>0.45500000000000002</v>
      </c>
      <c r="H66" s="13">
        <v>8.3000000000000004E-2</v>
      </c>
      <c r="I66" s="13">
        <v>2.7E-2</v>
      </c>
      <c r="J66" s="13">
        <f>_2019[[#This Row],[Score]]-SUM(_2019[[#This Row],[GDP per capita]:[Trust ]])</f>
        <v>2.0439999999999996</v>
      </c>
      <c r="L66" s="13">
        <v>5.6970000000000001</v>
      </c>
      <c r="M66" s="13">
        <f>_2019[[#This Row],[Score]]-SUM(_2019[[#This Row],[GDP per capita]:[Trust ]])</f>
        <v>2.0439999999999996</v>
      </c>
      <c r="N66" s="13">
        <v>0.96</v>
      </c>
      <c r="O66" s="13">
        <v>1.274</v>
      </c>
      <c r="P66" s="13">
        <v>0.85399999999999998</v>
      </c>
      <c r="Q66" s="13">
        <v>0.45500000000000002</v>
      </c>
      <c r="R66" s="40">
        <v>8.3000000000000004E-2</v>
      </c>
      <c r="S66" s="13">
        <v>2.7E-2</v>
      </c>
      <c r="U66" s="21" t="s">
        <v>192</v>
      </c>
      <c r="V66" s="21">
        <v>0.37175016248561987</v>
      </c>
      <c r="W66" s="21">
        <v>6.9263509097899967E-2</v>
      </c>
      <c r="X66" s="21">
        <v>5.3671863774642503</v>
      </c>
      <c r="Y66" s="21">
        <v>3.0012258956399862E-7</v>
      </c>
      <c r="Z66" s="21">
        <v>0.23488455577517403</v>
      </c>
      <c r="AA66" s="21">
        <v>0.50861576919606577</v>
      </c>
      <c r="AB66" s="21">
        <v>0.23488455577517403</v>
      </c>
      <c r="AC66" s="21">
        <v>0.50861576919606577</v>
      </c>
    </row>
    <row r="67" spans="1:29" x14ac:dyDescent="0.45">
      <c r="A67" s="11" t="s">
        <v>105</v>
      </c>
      <c r="B67" s="12">
        <v>66</v>
      </c>
      <c r="C67" s="13">
        <v>5.6929999999999996</v>
      </c>
      <c r="D67" s="13">
        <v>1.2210000000000001</v>
      </c>
      <c r="E67" s="13">
        <v>1.431</v>
      </c>
      <c r="F67" s="13">
        <v>0.999</v>
      </c>
      <c r="G67" s="13">
        <v>0.50800000000000001</v>
      </c>
      <c r="H67" s="13">
        <v>4.7E-2</v>
      </c>
      <c r="I67" s="13">
        <v>2.5000000000000001E-2</v>
      </c>
      <c r="J67" s="13">
        <f>_2019[[#This Row],[Score]]-SUM(_2019[[#This Row],[GDP per capita]:[Trust ]])</f>
        <v>1.4619999999999989</v>
      </c>
      <c r="L67" s="13">
        <v>5.6929999999999996</v>
      </c>
      <c r="M67" s="13">
        <f>_2019[[#This Row],[Score]]-SUM(_2019[[#This Row],[GDP per capita]:[Trust ]])</f>
        <v>1.4619999999999989</v>
      </c>
      <c r="N67" s="13">
        <v>1.2210000000000001</v>
      </c>
      <c r="O67" s="13">
        <v>1.431</v>
      </c>
      <c r="P67" s="13">
        <v>0.999</v>
      </c>
      <c r="Q67" s="13">
        <v>0.50800000000000001</v>
      </c>
      <c r="R67" s="41">
        <v>4.7E-2</v>
      </c>
      <c r="S67" s="13">
        <v>2.5000000000000001E-2</v>
      </c>
      <c r="U67"/>
      <c r="V67"/>
      <c r="W67"/>
      <c r="X67"/>
      <c r="Y67"/>
      <c r="Z67"/>
      <c r="AA67"/>
      <c r="AB67"/>
      <c r="AC67"/>
    </row>
    <row r="68" spans="1:29" x14ac:dyDescent="0.45">
      <c r="A68" s="11" t="s">
        <v>98</v>
      </c>
      <c r="B68" s="12">
        <v>67</v>
      </c>
      <c r="C68" s="13">
        <v>5.6529999999999996</v>
      </c>
      <c r="D68" s="13">
        <v>0.67700000000000005</v>
      </c>
      <c r="E68" s="13">
        <v>0.88600000000000001</v>
      </c>
      <c r="F68" s="13">
        <v>0.53500000000000003</v>
      </c>
      <c r="G68" s="13">
        <v>0.313</v>
      </c>
      <c r="H68" s="13">
        <v>0.22</v>
      </c>
      <c r="I68" s="13">
        <v>9.8000000000000004E-2</v>
      </c>
      <c r="J68" s="13">
        <f>_2019[[#This Row],[Score]]-SUM(_2019[[#This Row],[GDP per capita]:[Trust ]])</f>
        <v>2.923999999999999</v>
      </c>
      <c r="L68" s="13">
        <v>5.6529999999999996</v>
      </c>
      <c r="M68" s="13">
        <f>_2019[[#This Row],[Score]]-SUM(_2019[[#This Row],[GDP per capita]:[Trust ]])</f>
        <v>2.923999999999999</v>
      </c>
      <c r="N68" s="13">
        <v>0.67700000000000005</v>
      </c>
      <c r="O68" s="13">
        <v>0.88600000000000001</v>
      </c>
      <c r="P68" s="13">
        <v>0.53500000000000003</v>
      </c>
      <c r="Q68" s="13">
        <v>0.313</v>
      </c>
      <c r="R68" s="40">
        <v>0.22</v>
      </c>
      <c r="S68" s="13">
        <v>9.8000000000000004E-2</v>
      </c>
      <c r="U68" t="s">
        <v>260</v>
      </c>
      <c r="V68"/>
      <c r="W68"/>
      <c r="X68"/>
      <c r="Y68"/>
      <c r="Z68"/>
      <c r="AA68"/>
      <c r="AB68"/>
      <c r="AC68"/>
    </row>
    <row r="69" spans="1:29" ht="15.75" thickBot="1" x14ac:dyDescent="0.5">
      <c r="A69" s="11" t="s">
        <v>79</v>
      </c>
      <c r="B69" s="12">
        <v>68</v>
      </c>
      <c r="C69" s="13">
        <v>5.6479999999999997</v>
      </c>
      <c r="D69" s="13">
        <v>1.1830000000000001</v>
      </c>
      <c r="E69" s="13">
        <v>1.452</v>
      </c>
      <c r="F69" s="13">
        <v>0.72599999999999998</v>
      </c>
      <c r="G69" s="13">
        <v>0.33400000000000002</v>
      </c>
      <c r="H69" s="13">
        <v>8.2000000000000003E-2</v>
      </c>
      <c r="I69" s="13">
        <v>3.1E-2</v>
      </c>
      <c r="J69" s="13">
        <f>_2019[[#This Row],[Score]]-SUM(_2019[[#This Row],[GDP per capita]:[Trust ]])</f>
        <v>1.8399999999999999</v>
      </c>
      <c r="L69" s="13">
        <v>5.6479999999999997</v>
      </c>
      <c r="M69" s="13">
        <f>_2019[[#This Row],[Score]]-SUM(_2019[[#This Row],[GDP per capita]:[Trust ]])</f>
        <v>1.8399999999999999</v>
      </c>
      <c r="N69" s="13">
        <v>1.1830000000000001</v>
      </c>
      <c r="O69" s="13">
        <v>1.452</v>
      </c>
      <c r="P69" s="13">
        <v>0.72599999999999998</v>
      </c>
      <c r="Q69" s="13">
        <v>0.33400000000000002</v>
      </c>
      <c r="R69" s="41">
        <v>8.2000000000000003E-2</v>
      </c>
      <c r="S69" s="13">
        <v>3.1E-2</v>
      </c>
      <c r="U69"/>
      <c r="V69"/>
      <c r="W69"/>
      <c r="X69"/>
      <c r="Y69"/>
      <c r="Z69"/>
      <c r="AA69"/>
      <c r="AB69"/>
      <c r="AC69"/>
    </row>
    <row r="70" spans="1:29" x14ac:dyDescent="0.45">
      <c r="A70" s="11" t="s">
        <v>107</v>
      </c>
      <c r="B70" s="12">
        <v>69</v>
      </c>
      <c r="C70" s="13">
        <v>5.6310000000000002</v>
      </c>
      <c r="D70" s="13">
        <v>0.80700000000000005</v>
      </c>
      <c r="E70" s="13">
        <v>1.2929999999999999</v>
      </c>
      <c r="F70" s="13">
        <v>0.65700000000000003</v>
      </c>
      <c r="G70" s="13">
        <v>0.55800000000000005</v>
      </c>
      <c r="H70" s="13">
        <v>0.11700000000000001</v>
      </c>
      <c r="I70" s="13">
        <v>0.107</v>
      </c>
      <c r="J70" s="13">
        <f>_2019[[#This Row],[Score]]-SUM(_2019[[#This Row],[GDP per capita]:[Trust ]])</f>
        <v>2.0919999999999996</v>
      </c>
      <c r="L70" s="13">
        <v>5.6310000000000002</v>
      </c>
      <c r="M70" s="13">
        <f>_2019[[#This Row],[Score]]-SUM(_2019[[#This Row],[GDP per capita]:[Trust ]])</f>
        <v>2.0919999999999996</v>
      </c>
      <c r="N70" s="13">
        <v>0.80700000000000005</v>
      </c>
      <c r="O70" s="13">
        <v>1.2929999999999999</v>
      </c>
      <c r="P70" s="13">
        <v>0.65700000000000003</v>
      </c>
      <c r="Q70" s="13">
        <v>0.55800000000000005</v>
      </c>
      <c r="R70" s="40">
        <v>0.11700000000000001</v>
      </c>
      <c r="S70" s="13">
        <v>0.107</v>
      </c>
      <c r="U70" s="45" t="s">
        <v>212</v>
      </c>
      <c r="V70" s="45"/>
      <c r="W70"/>
      <c r="X70"/>
      <c r="Y70"/>
      <c r="Z70"/>
      <c r="AA70"/>
      <c r="AB70"/>
      <c r="AC70"/>
    </row>
    <row r="71" spans="1:29" x14ac:dyDescent="0.45">
      <c r="A71" s="11" t="s">
        <v>104</v>
      </c>
      <c r="B71" s="12">
        <v>70</v>
      </c>
      <c r="C71" s="13">
        <v>5.6029999999999998</v>
      </c>
      <c r="D71" s="13">
        <v>1.004</v>
      </c>
      <c r="E71" s="13">
        <v>1.383</v>
      </c>
      <c r="F71" s="13">
        <v>0.85399999999999998</v>
      </c>
      <c r="G71" s="13">
        <v>0.28199999999999997</v>
      </c>
      <c r="H71" s="13">
        <v>0.13700000000000001</v>
      </c>
      <c r="I71" s="13">
        <v>3.9E-2</v>
      </c>
      <c r="J71" s="13">
        <f>_2019[[#This Row],[Score]]-SUM(_2019[[#This Row],[GDP per capita]:[Trust ]])</f>
        <v>1.9039999999999995</v>
      </c>
      <c r="L71" s="13">
        <v>5.6029999999999998</v>
      </c>
      <c r="M71" s="13">
        <f>_2019[[#This Row],[Score]]-SUM(_2019[[#This Row],[GDP per capita]:[Trust ]])</f>
        <v>1.9039999999999995</v>
      </c>
      <c r="N71" s="13">
        <v>1.004</v>
      </c>
      <c r="O71" s="13">
        <v>1.383</v>
      </c>
      <c r="P71" s="13">
        <v>0.85399999999999998</v>
      </c>
      <c r="Q71" s="13">
        <v>0.28199999999999997</v>
      </c>
      <c r="R71" s="41">
        <v>0.13700000000000001</v>
      </c>
      <c r="S71" s="13">
        <v>3.9E-2</v>
      </c>
      <c r="U71" s="20" t="s">
        <v>213</v>
      </c>
      <c r="V71" s="20">
        <v>0.84864852480852437</v>
      </c>
      <c r="W71"/>
      <c r="X71"/>
      <c r="Y71"/>
      <c r="Z71"/>
      <c r="AA71"/>
      <c r="AB71"/>
      <c r="AC71"/>
    </row>
    <row r="72" spans="1:29" x14ac:dyDescent="0.45">
      <c r="A72" s="11" t="s">
        <v>67</v>
      </c>
      <c r="B72" s="12">
        <v>71</v>
      </c>
      <c r="C72" s="13">
        <v>5.5289999999999999</v>
      </c>
      <c r="D72" s="13">
        <v>0.68500000000000005</v>
      </c>
      <c r="E72" s="13">
        <v>1.3280000000000001</v>
      </c>
      <c r="F72" s="13">
        <v>0.73899999999999999</v>
      </c>
      <c r="G72" s="13">
        <v>0.245</v>
      </c>
      <c r="H72" s="13">
        <v>0.18099999999999999</v>
      </c>
      <c r="I72" s="13">
        <v>0</v>
      </c>
      <c r="J72" s="13">
        <f>_2019[[#This Row],[Score]]-SUM(_2019[[#This Row],[GDP per capita]:[Trust ]])</f>
        <v>2.351</v>
      </c>
      <c r="L72" s="13">
        <v>5.5289999999999999</v>
      </c>
      <c r="M72" s="13">
        <f>_2019[[#This Row],[Score]]-SUM(_2019[[#This Row],[GDP per capita]:[Trust ]])</f>
        <v>2.351</v>
      </c>
      <c r="N72" s="13">
        <v>0.68500000000000005</v>
      </c>
      <c r="O72" s="13">
        <v>1.3280000000000001</v>
      </c>
      <c r="P72" s="13">
        <v>0.73899999999999999</v>
      </c>
      <c r="Q72" s="13">
        <v>0.245</v>
      </c>
      <c r="R72" s="40">
        <v>0.18099999999999999</v>
      </c>
      <c r="S72" s="13">
        <v>0</v>
      </c>
      <c r="U72" s="20" t="s">
        <v>214</v>
      </c>
      <c r="V72" s="20">
        <v>0.72020431865968459</v>
      </c>
      <c r="W72"/>
      <c r="X72"/>
      <c r="Y72"/>
      <c r="Z72"/>
      <c r="AA72"/>
      <c r="AB72"/>
      <c r="AC72"/>
    </row>
    <row r="73" spans="1:29" x14ac:dyDescent="0.45">
      <c r="A73" s="11" t="s">
        <v>78</v>
      </c>
      <c r="B73" s="12">
        <v>72</v>
      </c>
      <c r="C73" s="13">
        <v>5.5250000000000004</v>
      </c>
      <c r="D73" s="13">
        <v>1.044</v>
      </c>
      <c r="E73" s="13">
        <v>1.3029999999999999</v>
      </c>
      <c r="F73" s="13">
        <v>0.67300000000000004</v>
      </c>
      <c r="G73" s="13">
        <v>0.41599999999999998</v>
      </c>
      <c r="H73" s="13">
        <v>0.13300000000000001</v>
      </c>
      <c r="I73" s="13">
        <v>0.152</v>
      </c>
      <c r="J73" s="13">
        <f>_2019[[#This Row],[Score]]-SUM(_2019[[#This Row],[GDP per capita]:[Trust ]])</f>
        <v>1.8040000000000003</v>
      </c>
      <c r="L73" s="13">
        <v>5.5250000000000004</v>
      </c>
      <c r="M73" s="13">
        <f>_2019[[#This Row],[Score]]-SUM(_2019[[#This Row],[GDP per capita]:[Trust ]])</f>
        <v>1.8040000000000003</v>
      </c>
      <c r="N73" s="13">
        <v>1.044</v>
      </c>
      <c r="O73" s="13">
        <v>1.3029999999999999</v>
      </c>
      <c r="P73" s="13">
        <v>0.67300000000000004</v>
      </c>
      <c r="Q73" s="13">
        <v>0.41599999999999998</v>
      </c>
      <c r="R73" s="41">
        <v>0.13300000000000001</v>
      </c>
      <c r="S73" s="13">
        <v>0.152</v>
      </c>
      <c r="U73" s="20" t="s">
        <v>215</v>
      </c>
      <c r="V73" s="20">
        <v>0.70893737847148397</v>
      </c>
      <c r="W73"/>
      <c r="X73"/>
      <c r="Y73"/>
      <c r="Z73"/>
      <c r="AA73"/>
      <c r="AB73"/>
      <c r="AC73"/>
    </row>
    <row r="74" spans="1:29" x14ac:dyDescent="0.45">
      <c r="A74" s="11" t="s">
        <v>100</v>
      </c>
      <c r="B74" s="12">
        <v>73</v>
      </c>
      <c r="C74" s="13">
        <v>5.5229999999999997</v>
      </c>
      <c r="D74" s="13">
        <v>1.0509999999999999</v>
      </c>
      <c r="E74" s="13">
        <v>1.361</v>
      </c>
      <c r="F74" s="13">
        <v>0.871</v>
      </c>
      <c r="G74" s="13">
        <v>0.19700000000000001</v>
      </c>
      <c r="H74" s="13">
        <v>0.14199999999999999</v>
      </c>
      <c r="I74" s="13">
        <v>0.08</v>
      </c>
      <c r="J74" s="13">
        <f>_2019[[#This Row],[Score]]-SUM(_2019[[#This Row],[GDP per capita]:[Trust ]])</f>
        <v>1.8209999999999997</v>
      </c>
      <c r="L74" s="13">
        <v>5.5229999999999997</v>
      </c>
      <c r="M74" s="13">
        <f>_2019[[#This Row],[Score]]-SUM(_2019[[#This Row],[GDP per capita]:[Trust ]])</f>
        <v>1.8209999999999997</v>
      </c>
      <c r="N74" s="13">
        <v>1.0509999999999999</v>
      </c>
      <c r="O74" s="13">
        <v>1.361</v>
      </c>
      <c r="P74" s="13">
        <v>0.871</v>
      </c>
      <c r="Q74" s="13">
        <v>0.19700000000000001</v>
      </c>
      <c r="R74" s="40">
        <v>0.14199999999999999</v>
      </c>
      <c r="S74" s="13">
        <v>0.08</v>
      </c>
      <c r="U74" s="20" t="s">
        <v>4</v>
      </c>
      <c r="V74" s="20">
        <v>0.13062642930169752</v>
      </c>
      <c r="W74"/>
      <c r="X74"/>
      <c r="Y74"/>
      <c r="Z74"/>
      <c r="AA74"/>
      <c r="AB74"/>
      <c r="AC74"/>
    </row>
    <row r="75" spans="1:29" ht="15.75" thickBot="1" x14ac:dyDescent="0.5">
      <c r="A75" s="11" t="s">
        <v>123</v>
      </c>
      <c r="B75" s="12">
        <v>74</v>
      </c>
      <c r="C75" s="13">
        <v>5.4669999999999996</v>
      </c>
      <c r="D75" s="13">
        <v>0.49299999999999999</v>
      </c>
      <c r="E75" s="13">
        <v>1.0980000000000001</v>
      </c>
      <c r="F75" s="13">
        <v>0.71799999999999997</v>
      </c>
      <c r="G75" s="13">
        <v>0.38900000000000001</v>
      </c>
      <c r="H75" s="13">
        <v>0.23</v>
      </c>
      <c r="I75" s="13">
        <v>0.14399999999999999</v>
      </c>
      <c r="J75" s="13">
        <f>_2019[[#This Row],[Score]]-SUM(_2019[[#This Row],[GDP per capita]:[Trust ]])</f>
        <v>2.3949999999999991</v>
      </c>
      <c r="L75" s="13">
        <v>5.4669999999999996</v>
      </c>
      <c r="M75" s="13">
        <f>_2019[[#This Row],[Score]]-SUM(_2019[[#This Row],[GDP per capita]:[Trust ]])</f>
        <v>2.3949999999999991</v>
      </c>
      <c r="N75" s="13">
        <v>0.49299999999999999</v>
      </c>
      <c r="O75" s="13">
        <v>1.0980000000000001</v>
      </c>
      <c r="P75" s="13">
        <v>0.71799999999999997</v>
      </c>
      <c r="Q75" s="13">
        <v>0.38900000000000001</v>
      </c>
      <c r="R75" s="41">
        <v>0.23</v>
      </c>
      <c r="S75" s="13">
        <v>0.14399999999999999</v>
      </c>
      <c r="U75" s="21" t="s">
        <v>216</v>
      </c>
      <c r="V75" s="21">
        <v>156</v>
      </c>
      <c r="W75"/>
      <c r="X75"/>
      <c r="Y75"/>
      <c r="Z75"/>
      <c r="AA75"/>
      <c r="AB75"/>
      <c r="AC75"/>
    </row>
    <row r="76" spans="1:29" x14ac:dyDescent="0.45">
      <c r="A76" s="11" t="s">
        <v>77</v>
      </c>
      <c r="B76" s="12">
        <v>75</v>
      </c>
      <c r="C76" s="13">
        <v>5.4320000000000004</v>
      </c>
      <c r="D76" s="13">
        <v>1.155</v>
      </c>
      <c r="E76" s="13">
        <v>1.266</v>
      </c>
      <c r="F76" s="13">
        <v>0.91400000000000003</v>
      </c>
      <c r="G76" s="13">
        <v>0.29599999999999999</v>
      </c>
      <c r="H76" s="13">
        <v>0.11899999999999999</v>
      </c>
      <c r="I76" s="13">
        <v>2.1999999999999999E-2</v>
      </c>
      <c r="J76" s="13">
        <f>_2019[[#This Row],[Score]]-SUM(_2019[[#This Row],[GDP per capita]:[Trust ]])</f>
        <v>1.6600000000000006</v>
      </c>
      <c r="L76" s="13">
        <v>5.4320000000000004</v>
      </c>
      <c r="M76" s="13">
        <f>_2019[[#This Row],[Score]]-SUM(_2019[[#This Row],[GDP per capita]:[Trust ]])</f>
        <v>1.6600000000000006</v>
      </c>
      <c r="N76" s="13">
        <v>1.155</v>
      </c>
      <c r="O76" s="13">
        <v>1.266</v>
      </c>
      <c r="P76" s="13">
        <v>0.91400000000000003</v>
      </c>
      <c r="Q76" s="13">
        <v>0.29599999999999999</v>
      </c>
      <c r="R76" s="40">
        <v>0.11899999999999999</v>
      </c>
      <c r="S76" s="13">
        <v>2.1999999999999999E-2</v>
      </c>
      <c r="U76"/>
      <c r="V76"/>
      <c r="W76"/>
      <c r="X76"/>
      <c r="Y76"/>
      <c r="Z76"/>
      <c r="AA76"/>
      <c r="AB76"/>
      <c r="AC76"/>
    </row>
    <row r="77" spans="1:29" ht="15.75" thickBot="1" x14ac:dyDescent="0.5">
      <c r="A77" s="11" t="s">
        <v>88</v>
      </c>
      <c r="B77" s="12">
        <v>76</v>
      </c>
      <c r="C77" s="13">
        <v>5.43</v>
      </c>
      <c r="D77" s="13">
        <v>1.4379999999999999</v>
      </c>
      <c r="E77" s="13">
        <v>1.2769999999999999</v>
      </c>
      <c r="F77" s="13">
        <v>1.1220000000000001</v>
      </c>
      <c r="G77" s="13">
        <v>0.44</v>
      </c>
      <c r="H77" s="13">
        <v>0.25800000000000001</v>
      </c>
      <c r="I77" s="13">
        <v>0.28699999999999998</v>
      </c>
      <c r="J77" s="13">
        <f>_2019[[#This Row],[Score]]-SUM(_2019[[#This Row],[GDP per capita]:[Trust ]])</f>
        <v>0.60799999999999965</v>
      </c>
      <c r="L77" s="13">
        <v>5.43</v>
      </c>
      <c r="M77" s="13">
        <f>_2019[[#This Row],[Score]]-SUM(_2019[[#This Row],[GDP per capita]:[Trust ]])</f>
        <v>0.60799999999999965</v>
      </c>
      <c r="N77" s="13">
        <v>1.4379999999999999</v>
      </c>
      <c r="O77" s="13">
        <v>1.2769999999999999</v>
      </c>
      <c r="P77" s="13">
        <v>1.1220000000000001</v>
      </c>
      <c r="Q77" s="13">
        <v>0.44</v>
      </c>
      <c r="R77" s="41">
        <v>0.25800000000000001</v>
      </c>
      <c r="S77" s="13">
        <v>0.28699999999999998</v>
      </c>
      <c r="U77" t="s">
        <v>217</v>
      </c>
      <c r="V77"/>
      <c r="W77"/>
      <c r="X77"/>
      <c r="Y77"/>
      <c r="Z77"/>
      <c r="AA77"/>
      <c r="AB77"/>
      <c r="AC77"/>
    </row>
    <row r="78" spans="1:29" x14ac:dyDescent="0.45">
      <c r="A78" s="11" t="s">
        <v>115</v>
      </c>
      <c r="B78" s="12">
        <v>77</v>
      </c>
      <c r="C78" s="13">
        <v>5.4249999999999998</v>
      </c>
      <c r="D78" s="13">
        <v>1.0149999999999999</v>
      </c>
      <c r="E78" s="13">
        <v>1.401</v>
      </c>
      <c r="F78" s="13">
        <v>0.77900000000000003</v>
      </c>
      <c r="G78" s="13">
        <v>0.497</v>
      </c>
      <c r="H78" s="13">
        <v>0.113</v>
      </c>
      <c r="I78" s="13">
        <v>0.10100000000000001</v>
      </c>
      <c r="J78" s="13">
        <f>_2019[[#This Row],[Score]]-SUM(_2019[[#This Row],[GDP per capita]:[Trust ]])</f>
        <v>1.5190000000000001</v>
      </c>
      <c r="L78" s="13">
        <v>5.4249999999999998</v>
      </c>
      <c r="M78" s="13">
        <f>_2019[[#This Row],[Score]]-SUM(_2019[[#This Row],[GDP per capita]:[Trust ]])</f>
        <v>1.5190000000000001</v>
      </c>
      <c r="N78" s="13">
        <v>1.0149999999999999</v>
      </c>
      <c r="O78" s="13">
        <v>1.401</v>
      </c>
      <c r="P78" s="13">
        <v>0.77900000000000003</v>
      </c>
      <c r="Q78" s="13">
        <v>0.497</v>
      </c>
      <c r="R78" s="40">
        <v>0.113</v>
      </c>
      <c r="S78" s="13">
        <v>0.10100000000000001</v>
      </c>
      <c r="U78" s="22"/>
      <c r="V78" s="22" t="s">
        <v>222</v>
      </c>
      <c r="W78" s="22" t="s">
        <v>223</v>
      </c>
      <c r="X78" s="22" t="s">
        <v>224</v>
      </c>
      <c r="Y78" s="22" t="s">
        <v>225</v>
      </c>
      <c r="Z78" s="22" t="s">
        <v>226</v>
      </c>
      <c r="AA78"/>
      <c r="AB78"/>
      <c r="AC78"/>
    </row>
    <row r="79" spans="1:29" x14ac:dyDescent="0.45">
      <c r="A79" s="11" t="s">
        <v>113</v>
      </c>
      <c r="B79" s="12">
        <v>78</v>
      </c>
      <c r="C79" s="13">
        <v>5.3860000000000001</v>
      </c>
      <c r="D79" s="13">
        <v>0.94499999999999995</v>
      </c>
      <c r="E79" s="13">
        <v>1.212</v>
      </c>
      <c r="F79" s="13">
        <v>0.84499999999999997</v>
      </c>
      <c r="G79" s="13">
        <v>0.21199999999999999</v>
      </c>
      <c r="H79" s="13">
        <v>0.26300000000000001</v>
      </c>
      <c r="I79" s="13">
        <v>6.0000000000000001E-3</v>
      </c>
      <c r="J79" s="13">
        <f>_2019[[#This Row],[Score]]-SUM(_2019[[#This Row],[GDP per capita]:[Trust ]])</f>
        <v>1.9030000000000005</v>
      </c>
      <c r="L79" s="13">
        <v>5.3860000000000001</v>
      </c>
      <c r="M79" s="13">
        <f>_2019[[#This Row],[Score]]-SUM(_2019[[#This Row],[GDP per capita]:[Trust ]])</f>
        <v>1.9030000000000005</v>
      </c>
      <c r="N79" s="13">
        <v>0.94499999999999995</v>
      </c>
      <c r="O79" s="13">
        <v>1.212</v>
      </c>
      <c r="P79" s="13">
        <v>0.84499999999999997</v>
      </c>
      <c r="Q79" s="13">
        <v>0.21199999999999999</v>
      </c>
      <c r="R79" s="41">
        <v>0.26300000000000001</v>
      </c>
      <c r="S79" s="13">
        <v>6.0000000000000001E-3</v>
      </c>
      <c r="U79" s="20" t="s">
        <v>218</v>
      </c>
      <c r="V79" s="20">
        <v>6</v>
      </c>
      <c r="W79" s="20">
        <v>6.5442984028051523</v>
      </c>
      <c r="X79" s="20">
        <v>1.0907164004675254</v>
      </c>
      <c r="Y79" s="20">
        <v>63.921908400110603</v>
      </c>
      <c r="Z79" s="20">
        <v>9.3242498749728185E-39</v>
      </c>
      <c r="AA79"/>
      <c r="AB79"/>
      <c r="AC79"/>
    </row>
    <row r="80" spans="1:29" x14ac:dyDescent="0.45">
      <c r="A80" s="11" t="s">
        <v>92</v>
      </c>
      <c r="B80" s="12">
        <v>79</v>
      </c>
      <c r="C80" s="13">
        <v>5.3730000000000002</v>
      </c>
      <c r="D80" s="13">
        <v>1.1830000000000001</v>
      </c>
      <c r="E80" s="13">
        <v>1.36</v>
      </c>
      <c r="F80" s="13">
        <v>0.80800000000000005</v>
      </c>
      <c r="G80" s="13">
        <v>0.19500000000000001</v>
      </c>
      <c r="H80" s="13">
        <v>8.3000000000000004E-2</v>
      </c>
      <c r="I80" s="13">
        <v>0.106</v>
      </c>
      <c r="J80" s="13">
        <f>_2019[[#This Row],[Score]]-SUM(_2019[[#This Row],[GDP per capita]:[Trust ]])</f>
        <v>1.6380000000000003</v>
      </c>
      <c r="L80" s="13">
        <v>5.3730000000000002</v>
      </c>
      <c r="M80" s="13">
        <f>_2019[[#This Row],[Score]]-SUM(_2019[[#This Row],[GDP per capita]:[Trust ]])</f>
        <v>1.6380000000000003</v>
      </c>
      <c r="N80" s="13">
        <v>1.1830000000000001</v>
      </c>
      <c r="O80" s="13">
        <v>1.36</v>
      </c>
      <c r="P80" s="13">
        <v>0.80800000000000005</v>
      </c>
      <c r="Q80" s="13">
        <v>0.19500000000000001</v>
      </c>
      <c r="R80" s="40">
        <v>8.3000000000000004E-2</v>
      </c>
      <c r="S80" s="13">
        <v>0.106</v>
      </c>
      <c r="U80" s="20" t="s">
        <v>219</v>
      </c>
      <c r="V80" s="20">
        <v>149</v>
      </c>
      <c r="W80" s="20">
        <v>2.5424263407845955</v>
      </c>
      <c r="X80" s="20">
        <v>1.7063264032111378E-2</v>
      </c>
      <c r="Y80" s="20"/>
      <c r="Z80" s="20"/>
      <c r="AA80"/>
      <c r="AB80"/>
      <c r="AC80"/>
    </row>
    <row r="81" spans="1:29" ht="15.75" thickBot="1" x14ac:dyDescent="0.5">
      <c r="A81" s="11" t="s">
        <v>76</v>
      </c>
      <c r="B81" s="12">
        <v>80</v>
      </c>
      <c r="C81" s="13">
        <v>5.3390000000000004</v>
      </c>
      <c r="D81" s="13">
        <v>1.2210000000000001</v>
      </c>
      <c r="E81" s="13">
        <v>1.171</v>
      </c>
      <c r="F81" s="13">
        <v>0.82799999999999996</v>
      </c>
      <c r="G81" s="13">
        <v>0.50800000000000001</v>
      </c>
      <c r="H81" s="13">
        <v>0.26</v>
      </c>
      <c r="I81" s="13">
        <v>2.4E-2</v>
      </c>
      <c r="J81" s="13">
        <f>_2019[[#This Row],[Score]]-SUM(_2019[[#This Row],[GDP per capita]:[Trust ]])</f>
        <v>1.327</v>
      </c>
      <c r="L81" s="13">
        <v>5.3390000000000004</v>
      </c>
      <c r="M81" s="13">
        <f>_2019[[#This Row],[Score]]-SUM(_2019[[#This Row],[GDP per capita]:[Trust ]])</f>
        <v>1.327</v>
      </c>
      <c r="N81" s="13">
        <v>1.2210000000000001</v>
      </c>
      <c r="O81" s="13">
        <v>1.171</v>
      </c>
      <c r="P81" s="13">
        <v>0.82799999999999996</v>
      </c>
      <c r="Q81" s="13">
        <v>0.50800000000000001</v>
      </c>
      <c r="R81" s="41">
        <v>0.26</v>
      </c>
      <c r="S81" s="13">
        <v>2.4E-2</v>
      </c>
      <c r="U81" s="21" t="s">
        <v>220</v>
      </c>
      <c r="V81" s="21">
        <v>155</v>
      </c>
      <c r="W81" s="21">
        <v>9.0867247435897482</v>
      </c>
      <c r="X81" s="21"/>
      <c r="Y81" s="21"/>
      <c r="Z81" s="21"/>
      <c r="AA81"/>
      <c r="AB81"/>
      <c r="AC81"/>
    </row>
    <row r="82" spans="1:29" ht="15.75" thickBot="1" x14ac:dyDescent="0.5">
      <c r="A82" s="11" t="s">
        <v>74</v>
      </c>
      <c r="B82" s="12">
        <v>81</v>
      </c>
      <c r="C82" s="13">
        <v>5.3230000000000004</v>
      </c>
      <c r="D82" s="13">
        <v>1.0669999999999999</v>
      </c>
      <c r="E82" s="13">
        <v>1.4650000000000001</v>
      </c>
      <c r="F82" s="13">
        <v>0.78900000000000003</v>
      </c>
      <c r="G82" s="13">
        <v>0.23499999999999999</v>
      </c>
      <c r="H82" s="13">
        <v>9.4E-2</v>
      </c>
      <c r="I82" s="13">
        <v>0.14199999999999999</v>
      </c>
      <c r="J82" s="13">
        <f>_2019[[#This Row],[Score]]-SUM(_2019[[#This Row],[GDP per capita]:[Trust ]])</f>
        <v>1.5310000000000006</v>
      </c>
      <c r="L82" s="13">
        <v>5.3230000000000004</v>
      </c>
      <c r="M82" s="13">
        <f>_2019[[#This Row],[Score]]-SUM(_2019[[#This Row],[GDP per capita]:[Trust ]])</f>
        <v>1.5310000000000006</v>
      </c>
      <c r="N82" s="13">
        <v>1.0669999999999999</v>
      </c>
      <c r="O82" s="13">
        <v>1.4650000000000001</v>
      </c>
      <c r="P82" s="13">
        <v>0.78900000000000003</v>
      </c>
      <c r="Q82" s="13">
        <v>0.23499999999999999</v>
      </c>
      <c r="R82" s="40">
        <v>9.4E-2</v>
      </c>
      <c r="S82" s="13">
        <v>0.14199999999999999</v>
      </c>
      <c r="U82"/>
      <c r="V82"/>
      <c r="W82"/>
      <c r="X82"/>
      <c r="Y82"/>
      <c r="Z82"/>
      <c r="AA82"/>
      <c r="AB82"/>
      <c r="AC82"/>
    </row>
    <row r="83" spans="1:29" x14ac:dyDescent="0.45">
      <c r="A83" s="11" t="s">
        <v>119</v>
      </c>
      <c r="B83" s="12">
        <v>82</v>
      </c>
      <c r="C83" s="13">
        <v>5.2869999999999999</v>
      </c>
      <c r="D83" s="13">
        <v>1.181</v>
      </c>
      <c r="E83" s="13">
        <v>1.1559999999999999</v>
      </c>
      <c r="F83" s="13">
        <v>0.999</v>
      </c>
      <c r="G83" s="13">
        <v>6.7000000000000004E-2</v>
      </c>
      <c r="H83" s="13">
        <v>0</v>
      </c>
      <c r="I83" s="13">
        <v>3.4000000000000002E-2</v>
      </c>
      <c r="J83" s="13">
        <f>_2019[[#This Row],[Score]]-SUM(_2019[[#This Row],[GDP per capita]:[Trust ]])</f>
        <v>1.85</v>
      </c>
      <c r="L83" s="13">
        <v>5.2869999999999999</v>
      </c>
      <c r="M83" s="13">
        <f>_2019[[#This Row],[Score]]-SUM(_2019[[#This Row],[GDP per capita]:[Trust ]])</f>
        <v>1.85</v>
      </c>
      <c r="N83" s="13">
        <v>1.181</v>
      </c>
      <c r="O83" s="13">
        <v>1.1559999999999999</v>
      </c>
      <c r="P83" s="13">
        <v>0.999</v>
      </c>
      <c r="Q83" s="13">
        <v>6.7000000000000004E-2</v>
      </c>
      <c r="R83" s="41">
        <v>0</v>
      </c>
      <c r="S83" s="13">
        <v>3.4000000000000002E-2</v>
      </c>
      <c r="U83" s="22"/>
      <c r="V83" s="22" t="s">
        <v>227</v>
      </c>
      <c r="W83" s="22" t="s">
        <v>4</v>
      </c>
      <c r="X83" s="22" t="s">
        <v>228</v>
      </c>
      <c r="Y83" s="22" t="s">
        <v>229</v>
      </c>
      <c r="Z83" s="22" t="s">
        <v>246</v>
      </c>
      <c r="AA83" s="22" t="s">
        <v>247</v>
      </c>
      <c r="AB83" s="22" t="s">
        <v>248</v>
      </c>
      <c r="AC83" s="22" t="s">
        <v>249</v>
      </c>
    </row>
    <row r="84" spans="1:29" x14ac:dyDescent="0.45">
      <c r="A84" s="11" t="s">
        <v>117</v>
      </c>
      <c r="B84" s="12">
        <v>83</v>
      </c>
      <c r="C84" s="13">
        <v>5.2850000000000001</v>
      </c>
      <c r="D84" s="13">
        <v>0.94799999999999995</v>
      </c>
      <c r="E84" s="13">
        <v>1.5309999999999999</v>
      </c>
      <c r="F84" s="13">
        <v>0.66700000000000004</v>
      </c>
      <c r="G84" s="13">
        <v>0.317</v>
      </c>
      <c r="H84" s="13">
        <v>0.23499999999999999</v>
      </c>
      <c r="I84" s="13">
        <v>3.7999999999999999E-2</v>
      </c>
      <c r="J84" s="13">
        <f>_2019[[#This Row],[Score]]-SUM(_2019[[#This Row],[GDP per capita]:[Trust ]])</f>
        <v>1.5490000000000004</v>
      </c>
      <c r="L84" s="13">
        <v>5.2850000000000001</v>
      </c>
      <c r="M84" s="13">
        <f>_2019[[#This Row],[Score]]-SUM(_2019[[#This Row],[GDP per capita]:[Trust ]])</f>
        <v>1.5490000000000004</v>
      </c>
      <c r="N84" s="13">
        <v>0.94799999999999995</v>
      </c>
      <c r="O84" s="13">
        <v>1.5309999999999999</v>
      </c>
      <c r="P84" s="13">
        <v>0.66700000000000004</v>
      </c>
      <c r="Q84" s="13">
        <v>0.317</v>
      </c>
      <c r="R84" s="40">
        <v>0.23499999999999999</v>
      </c>
      <c r="S84" s="13">
        <v>3.7999999999999999E-2</v>
      </c>
      <c r="U84" s="20" t="s">
        <v>221</v>
      </c>
      <c r="V84" s="20">
        <v>0.1216407565049667</v>
      </c>
      <c r="W84" s="20">
        <v>6.2193563371949714E-2</v>
      </c>
      <c r="X84" s="20">
        <v>1.9558415680010484</v>
      </c>
      <c r="Y84" s="20">
        <v>5.2354320970345342E-2</v>
      </c>
      <c r="Z84" s="20">
        <v>-1.2545442854540456E-3</v>
      </c>
      <c r="AA84" s="20">
        <v>0.24453605729538744</v>
      </c>
      <c r="AB84" s="20">
        <v>-1.2545442854540456E-3</v>
      </c>
      <c r="AC84" s="20">
        <v>0.24453605729538744</v>
      </c>
    </row>
    <row r="85" spans="1:29" x14ac:dyDescent="0.45">
      <c r="A85" s="11" t="s">
        <v>199</v>
      </c>
      <c r="B85" s="12">
        <v>84</v>
      </c>
      <c r="C85" s="13">
        <v>5.274</v>
      </c>
      <c r="D85" s="13">
        <v>0.98299999999999998</v>
      </c>
      <c r="E85" s="13">
        <v>1.294</v>
      </c>
      <c r="F85" s="13">
        <v>0.83799999999999997</v>
      </c>
      <c r="G85" s="13">
        <v>0.34499999999999997</v>
      </c>
      <c r="H85" s="13">
        <v>0.185</v>
      </c>
      <c r="I85" s="13">
        <v>3.4000000000000002E-2</v>
      </c>
      <c r="J85" s="13">
        <f>_2019[[#This Row],[Score]]-SUM(_2019[[#This Row],[GDP per capita]:[Trust ]])</f>
        <v>1.5950000000000002</v>
      </c>
      <c r="L85" s="13">
        <v>5.274</v>
      </c>
      <c r="M85" s="13">
        <f>_2019[[#This Row],[Score]]-SUM(_2019[[#This Row],[GDP per capita]:[Trust ]])</f>
        <v>1.5950000000000002</v>
      </c>
      <c r="N85" s="13">
        <v>0.98299999999999998</v>
      </c>
      <c r="O85" s="13">
        <v>1.294</v>
      </c>
      <c r="P85" s="13">
        <v>0.83799999999999997</v>
      </c>
      <c r="Q85" s="13">
        <v>0.34499999999999997</v>
      </c>
      <c r="R85" s="41">
        <v>0.185</v>
      </c>
      <c r="S85" s="13">
        <v>3.4000000000000002E-2</v>
      </c>
      <c r="U85" s="20" t="s">
        <v>5</v>
      </c>
      <c r="V85" s="20">
        <v>4.42751124523168E-2</v>
      </c>
      <c r="W85" s="20">
        <v>9.2277958139941677E-2</v>
      </c>
      <c r="X85" s="20">
        <v>0.47980160533214833</v>
      </c>
      <c r="Y85" s="20">
        <v>0.63207202889654845</v>
      </c>
      <c r="Z85" s="20">
        <v>-0.13806734884245997</v>
      </c>
      <c r="AA85" s="20">
        <v>0.22661757374709357</v>
      </c>
      <c r="AB85" s="20">
        <v>-0.13806734884245997</v>
      </c>
      <c r="AC85" s="20">
        <v>0.22661757374709357</v>
      </c>
    </row>
    <row r="86" spans="1:29" x14ac:dyDescent="0.45">
      <c r="A86" s="11" t="s">
        <v>94</v>
      </c>
      <c r="B86" s="12">
        <v>85</v>
      </c>
      <c r="C86" s="13">
        <v>5.2649999999999997</v>
      </c>
      <c r="D86" s="13">
        <v>0.69599999999999995</v>
      </c>
      <c r="E86" s="13">
        <v>1.111</v>
      </c>
      <c r="F86" s="13">
        <v>0.245</v>
      </c>
      <c r="G86" s="13">
        <v>0.42599999999999999</v>
      </c>
      <c r="H86" s="13">
        <v>0.215</v>
      </c>
      <c r="I86" s="13">
        <v>4.1000000000000002E-2</v>
      </c>
      <c r="J86" s="13">
        <f>_2019[[#This Row],[Score]]-SUM(_2019[[#This Row],[GDP per capita]:[Trust ]])</f>
        <v>2.5309999999999997</v>
      </c>
      <c r="L86" s="13">
        <v>5.2649999999999997</v>
      </c>
      <c r="M86" s="13">
        <f>_2019[[#This Row],[Score]]-SUM(_2019[[#This Row],[GDP per capita]:[Trust ]])</f>
        <v>2.5309999999999997</v>
      </c>
      <c r="N86" s="13">
        <v>0.69599999999999995</v>
      </c>
      <c r="O86" s="13">
        <v>1.111</v>
      </c>
      <c r="P86" s="13">
        <v>0.245</v>
      </c>
      <c r="Q86" s="13">
        <v>0.42599999999999999</v>
      </c>
      <c r="R86" s="40">
        <v>0.215</v>
      </c>
      <c r="S86" s="13">
        <v>4.1000000000000002E-2</v>
      </c>
      <c r="U86" s="20" t="s">
        <v>6</v>
      </c>
      <c r="V86" s="20">
        <v>2.8926949308570073E-2</v>
      </c>
      <c r="W86" s="20">
        <v>0.12227368116692187</v>
      </c>
      <c r="X86" s="20">
        <v>0.23657543497917968</v>
      </c>
      <c r="Y86" s="20">
        <v>0.8133111005785949</v>
      </c>
      <c r="Z86" s="20">
        <v>-0.21268745596183483</v>
      </c>
      <c r="AA86" s="20">
        <v>0.27054135457897499</v>
      </c>
      <c r="AB86" s="20">
        <v>-0.21268745596183483</v>
      </c>
      <c r="AC86" s="20">
        <v>0.27054135457897499</v>
      </c>
    </row>
    <row r="87" spans="1:29" x14ac:dyDescent="0.45">
      <c r="A87" s="11" t="s">
        <v>93</v>
      </c>
      <c r="B87" s="12">
        <v>86</v>
      </c>
      <c r="C87" s="13">
        <v>5.2610000000000001</v>
      </c>
      <c r="D87" s="13">
        <v>0.55100000000000005</v>
      </c>
      <c r="E87" s="13">
        <v>1.4379999999999999</v>
      </c>
      <c r="F87" s="13">
        <v>0.72299999999999998</v>
      </c>
      <c r="G87" s="13">
        <v>0.50800000000000001</v>
      </c>
      <c r="H87" s="13">
        <v>0.3</v>
      </c>
      <c r="I87" s="13">
        <v>2.3E-2</v>
      </c>
      <c r="J87" s="13">
        <f>_2019[[#This Row],[Score]]-SUM(_2019[[#This Row],[GDP per capita]:[Trust ]])</f>
        <v>1.7180000000000004</v>
      </c>
      <c r="L87" s="13">
        <v>5.2610000000000001</v>
      </c>
      <c r="M87" s="13">
        <f>_2019[[#This Row],[Score]]-SUM(_2019[[#This Row],[GDP per capita]:[Trust ]])</f>
        <v>1.7180000000000004</v>
      </c>
      <c r="N87" s="13">
        <v>0.55100000000000005</v>
      </c>
      <c r="O87" s="13">
        <v>1.4379999999999999</v>
      </c>
      <c r="P87" s="13">
        <v>0.72299999999999998</v>
      </c>
      <c r="Q87" s="13">
        <v>0.50800000000000001</v>
      </c>
      <c r="R87" s="41">
        <v>0.3</v>
      </c>
      <c r="S87" s="13">
        <v>2.3E-2</v>
      </c>
      <c r="U87" s="20" t="s">
        <v>205</v>
      </c>
      <c r="V87" s="20">
        <v>0.11727897733397395</v>
      </c>
      <c r="W87" s="20">
        <v>0.13244439876744657</v>
      </c>
      <c r="X87" s="20">
        <v>0.88549593961990847</v>
      </c>
      <c r="Y87" s="20">
        <v>0.37731602189313251</v>
      </c>
      <c r="Z87" s="20">
        <v>-0.14443289994162317</v>
      </c>
      <c r="AA87" s="20">
        <v>0.3789908546095711</v>
      </c>
      <c r="AB87" s="20">
        <v>-0.14443289994162317</v>
      </c>
      <c r="AC87" s="20">
        <v>0.3789908546095711</v>
      </c>
    </row>
    <row r="88" spans="1:29" x14ac:dyDescent="0.45">
      <c r="A88" s="11" t="s">
        <v>85</v>
      </c>
      <c r="B88" s="12">
        <v>87</v>
      </c>
      <c r="C88" s="13">
        <v>5.2469999999999999</v>
      </c>
      <c r="D88" s="13">
        <v>1.052</v>
      </c>
      <c r="E88" s="13">
        <v>1.538</v>
      </c>
      <c r="F88" s="13">
        <v>0.65700000000000003</v>
      </c>
      <c r="G88" s="13">
        <v>0.39400000000000002</v>
      </c>
      <c r="H88" s="13">
        <v>0.24399999999999999</v>
      </c>
      <c r="I88" s="13">
        <v>2.8000000000000001E-2</v>
      </c>
      <c r="J88" s="13">
        <f>_2019[[#This Row],[Score]]-SUM(_2019[[#This Row],[GDP per capita]:[Trust ]])</f>
        <v>1.3340000000000001</v>
      </c>
      <c r="L88" s="13">
        <v>5.2469999999999999</v>
      </c>
      <c r="M88" s="13">
        <f>_2019[[#This Row],[Score]]-SUM(_2019[[#This Row],[GDP per capita]:[Trust ]])</f>
        <v>1.3340000000000001</v>
      </c>
      <c r="N88" s="13">
        <v>1.052</v>
      </c>
      <c r="O88" s="13">
        <v>1.538</v>
      </c>
      <c r="P88" s="13">
        <v>0.65700000000000003</v>
      </c>
      <c r="Q88" s="13">
        <v>0.39400000000000002</v>
      </c>
      <c r="R88" s="40">
        <v>0.24399999999999999</v>
      </c>
      <c r="S88" s="13">
        <v>2.8000000000000001E-2</v>
      </c>
      <c r="U88" s="20" t="s">
        <v>245</v>
      </c>
      <c r="V88" s="20">
        <v>4.6843697643435787E-3</v>
      </c>
      <c r="W88" s="20">
        <v>2.0054352551444016E-2</v>
      </c>
      <c r="X88" s="20">
        <v>0.23358369472796967</v>
      </c>
      <c r="Y88" s="20">
        <v>0.8156287980121788</v>
      </c>
      <c r="Z88" s="20">
        <v>-3.4943295147334755E-2</v>
      </c>
      <c r="AA88" s="20">
        <v>4.4312034676021905E-2</v>
      </c>
      <c r="AB88" s="20">
        <v>-3.4943295147334755E-2</v>
      </c>
      <c r="AC88" s="20">
        <v>4.4312034676021905E-2</v>
      </c>
    </row>
    <row r="89" spans="1:29" x14ac:dyDescent="0.45">
      <c r="A89" s="11" t="s">
        <v>83</v>
      </c>
      <c r="B89" s="12">
        <v>88</v>
      </c>
      <c r="C89" s="13">
        <v>5.2110000000000003</v>
      </c>
      <c r="D89" s="13">
        <v>1.002</v>
      </c>
      <c r="E89" s="13">
        <v>1.1599999999999999</v>
      </c>
      <c r="F89" s="13">
        <v>0.78500000000000003</v>
      </c>
      <c r="G89" s="13">
        <v>8.5999999999999993E-2</v>
      </c>
      <c r="H89" s="13">
        <v>7.2999999999999995E-2</v>
      </c>
      <c r="I89" s="13">
        <v>0.114</v>
      </c>
      <c r="J89" s="13">
        <f>_2019[[#This Row],[Score]]-SUM(_2019[[#This Row],[GDP per capita]:[Trust ]])</f>
        <v>1.9910000000000005</v>
      </c>
      <c r="L89" s="13">
        <v>5.2110000000000003</v>
      </c>
      <c r="M89" s="13">
        <f>_2019[[#This Row],[Score]]-SUM(_2019[[#This Row],[GDP per capita]:[Trust ]])</f>
        <v>1.9910000000000005</v>
      </c>
      <c r="N89" s="13">
        <v>1.002</v>
      </c>
      <c r="O89" s="13">
        <v>1.1599999999999999</v>
      </c>
      <c r="P89" s="13">
        <v>0.78500000000000003</v>
      </c>
      <c r="Q89" s="13">
        <v>8.5999999999999993E-2</v>
      </c>
      <c r="R89" s="41">
        <v>7.2999999999999995E-2</v>
      </c>
      <c r="S89" s="13">
        <v>0.114</v>
      </c>
      <c r="U89" s="20" t="s">
        <v>192</v>
      </c>
      <c r="V89" s="20">
        <v>0.40304385508501922</v>
      </c>
      <c r="W89" s="20">
        <v>4.2247509850746261E-2</v>
      </c>
      <c r="X89" s="20">
        <v>9.5400618050367729</v>
      </c>
      <c r="Y89" s="20">
        <v>3.9401424921867178E-17</v>
      </c>
      <c r="Z89" s="20">
        <v>0.31956221889539049</v>
      </c>
      <c r="AA89" s="20">
        <v>0.48652549127464795</v>
      </c>
      <c r="AB89" s="20">
        <v>0.31956221889539049</v>
      </c>
      <c r="AC89" s="20">
        <v>0.48652549127464795</v>
      </c>
    </row>
    <row r="90" spans="1:29" ht="15.75" thickBot="1" x14ac:dyDescent="0.5">
      <c r="A90" s="11" t="s">
        <v>109</v>
      </c>
      <c r="B90" s="12">
        <v>89</v>
      </c>
      <c r="C90" s="13">
        <v>5.2080000000000002</v>
      </c>
      <c r="D90" s="13">
        <v>0.80100000000000005</v>
      </c>
      <c r="E90" s="13">
        <v>0.78200000000000003</v>
      </c>
      <c r="F90" s="13">
        <v>0.78200000000000003</v>
      </c>
      <c r="G90" s="13">
        <v>0.41799999999999998</v>
      </c>
      <c r="H90" s="13">
        <v>3.5999999999999997E-2</v>
      </c>
      <c r="I90" s="13">
        <v>7.5999999999999998E-2</v>
      </c>
      <c r="J90" s="13">
        <f>_2019[[#This Row],[Score]]-SUM(_2019[[#This Row],[GDP per capita]:[Trust ]])</f>
        <v>2.3129999999999997</v>
      </c>
      <c r="L90" s="13">
        <v>5.2080000000000002</v>
      </c>
      <c r="M90" s="13">
        <f>_2019[[#This Row],[Score]]-SUM(_2019[[#This Row],[GDP per capita]:[Trust ]])</f>
        <v>2.3129999999999997</v>
      </c>
      <c r="N90" s="13">
        <v>0.80100000000000005</v>
      </c>
      <c r="O90" s="13">
        <v>0.78200000000000003</v>
      </c>
      <c r="P90" s="13">
        <v>0.78200000000000003</v>
      </c>
      <c r="Q90" s="13">
        <v>0.41799999999999998</v>
      </c>
      <c r="R90" s="40">
        <v>3.5999999999999997E-2</v>
      </c>
      <c r="S90" s="13">
        <v>7.5999999999999998E-2</v>
      </c>
      <c r="U90" s="21" t="s">
        <v>193</v>
      </c>
      <c r="V90" s="21">
        <v>0.16072215877867793</v>
      </c>
      <c r="W90" s="21">
        <v>5.6543125991673181E-2</v>
      </c>
      <c r="X90" s="21">
        <v>2.8424703438282961</v>
      </c>
      <c r="Y90" s="21">
        <v>5.1047701853733814E-3</v>
      </c>
      <c r="Z90" s="21">
        <v>4.8992196711391239E-2</v>
      </c>
      <c r="AA90" s="21">
        <v>0.2724521208459646</v>
      </c>
      <c r="AB90" s="21">
        <v>4.8992196711391239E-2</v>
      </c>
      <c r="AC90" s="21">
        <v>0.2724521208459646</v>
      </c>
    </row>
    <row r="91" spans="1:29" x14ac:dyDescent="0.45">
      <c r="A91" s="11" t="s">
        <v>97</v>
      </c>
      <c r="B91" s="12">
        <v>90</v>
      </c>
      <c r="C91" s="13">
        <v>5.2080000000000002</v>
      </c>
      <c r="D91" s="13">
        <v>1.0429999999999999</v>
      </c>
      <c r="E91" s="13">
        <v>1.147</v>
      </c>
      <c r="F91" s="13">
        <v>0.76900000000000002</v>
      </c>
      <c r="G91" s="13">
        <v>0.35099999999999998</v>
      </c>
      <c r="H91" s="13">
        <v>3.5000000000000003E-2</v>
      </c>
      <c r="I91" s="13">
        <v>0.182</v>
      </c>
      <c r="J91" s="13">
        <f>_2019[[#This Row],[Score]]-SUM(_2019[[#This Row],[GDP per capita]:[Trust ]])</f>
        <v>1.681</v>
      </c>
      <c r="L91" s="13">
        <v>5.2080000000000002</v>
      </c>
      <c r="M91" s="13">
        <f>_2019[[#This Row],[Score]]-SUM(_2019[[#This Row],[GDP per capita]:[Trust ]])</f>
        <v>1.681</v>
      </c>
      <c r="N91" s="13">
        <v>1.0429999999999999</v>
      </c>
      <c r="O91" s="13">
        <v>1.147</v>
      </c>
      <c r="P91" s="13">
        <v>0.76900000000000002</v>
      </c>
      <c r="Q91" s="13">
        <v>0.35099999999999998</v>
      </c>
      <c r="R91" s="41">
        <v>3.5000000000000003E-2</v>
      </c>
      <c r="S91" s="13">
        <v>0.182</v>
      </c>
      <c r="U91"/>
      <c r="V91"/>
      <c r="W91"/>
      <c r="X91"/>
      <c r="Y91"/>
      <c r="Z91"/>
      <c r="AA91"/>
      <c r="AB91"/>
      <c r="AC91"/>
    </row>
    <row r="92" spans="1:29" x14ac:dyDescent="0.45">
      <c r="A92" s="11" t="s">
        <v>120</v>
      </c>
      <c r="B92" s="12">
        <v>91</v>
      </c>
      <c r="C92" s="13">
        <v>5.1970000000000001</v>
      </c>
      <c r="D92" s="13">
        <v>0.98699999999999999</v>
      </c>
      <c r="E92" s="13">
        <v>1.224</v>
      </c>
      <c r="F92" s="13">
        <v>0.81499999999999995</v>
      </c>
      <c r="G92" s="13">
        <v>0.216</v>
      </c>
      <c r="H92" s="13">
        <v>0.16600000000000001</v>
      </c>
      <c r="I92" s="13">
        <v>2.7E-2</v>
      </c>
      <c r="J92" s="13">
        <f>_2019[[#This Row],[Score]]-SUM(_2019[[#This Row],[GDP per capita]:[Trust ]])</f>
        <v>1.762</v>
      </c>
      <c r="L92" s="13">
        <v>5.1970000000000001</v>
      </c>
      <c r="M92" s="13">
        <f>_2019[[#This Row],[Score]]-SUM(_2019[[#This Row],[GDP per capita]:[Trust ]])</f>
        <v>1.762</v>
      </c>
      <c r="N92" s="13">
        <v>0.98699999999999999</v>
      </c>
      <c r="O92" s="13">
        <v>1.224</v>
      </c>
      <c r="P92" s="13">
        <v>0.81499999999999995</v>
      </c>
      <c r="Q92" s="13">
        <v>0.216</v>
      </c>
      <c r="R92" s="40">
        <v>0.16600000000000001</v>
      </c>
      <c r="S92" s="13">
        <v>2.7E-2</v>
      </c>
      <c r="U92" t="s">
        <v>211</v>
      </c>
      <c r="V92"/>
      <c r="W92"/>
      <c r="X92"/>
      <c r="Y92"/>
      <c r="Z92"/>
      <c r="AA92"/>
      <c r="AB92"/>
      <c r="AC92"/>
    </row>
    <row r="93" spans="1:29" ht="15.75" thickBot="1" x14ac:dyDescent="0.5">
      <c r="A93" s="11" t="s">
        <v>90</v>
      </c>
      <c r="B93" s="12">
        <v>92</v>
      </c>
      <c r="C93" s="13">
        <v>5.1920000000000002</v>
      </c>
      <c r="D93" s="13">
        <v>0.93100000000000005</v>
      </c>
      <c r="E93" s="13">
        <v>1.2030000000000001</v>
      </c>
      <c r="F93" s="13">
        <v>0.66</v>
      </c>
      <c r="G93" s="13">
        <v>0.49099999999999999</v>
      </c>
      <c r="H93" s="13">
        <v>0.498</v>
      </c>
      <c r="I93" s="13">
        <v>2.8000000000000001E-2</v>
      </c>
      <c r="J93" s="13">
        <f>_2019[[#This Row],[Score]]-SUM(_2019[[#This Row],[GDP per capita]:[Trust ]])</f>
        <v>1.3809999999999998</v>
      </c>
      <c r="L93" s="13">
        <v>5.1920000000000002</v>
      </c>
      <c r="M93" s="13">
        <f>_2019[[#This Row],[Score]]-SUM(_2019[[#This Row],[GDP per capita]:[Trust ]])</f>
        <v>1.3809999999999998</v>
      </c>
      <c r="N93" s="13">
        <v>0.93100000000000005</v>
      </c>
      <c r="O93" s="13">
        <v>1.2030000000000001</v>
      </c>
      <c r="P93" s="13">
        <v>0.66</v>
      </c>
      <c r="Q93" s="13">
        <v>0.49099999999999999</v>
      </c>
      <c r="R93" s="41">
        <v>0.498</v>
      </c>
      <c r="S93" s="13">
        <v>2.8000000000000001E-2</v>
      </c>
      <c r="U93"/>
      <c r="V93"/>
      <c r="W93"/>
      <c r="X93"/>
      <c r="Y93"/>
      <c r="Z93"/>
      <c r="AA93"/>
      <c r="AB93"/>
      <c r="AC93"/>
    </row>
    <row r="94" spans="1:29" x14ac:dyDescent="0.45">
      <c r="A94" s="11" t="s">
        <v>101</v>
      </c>
      <c r="B94" s="12">
        <v>93</v>
      </c>
      <c r="C94" s="13">
        <v>5.1909999999999998</v>
      </c>
      <c r="D94" s="13">
        <v>1.0289999999999999</v>
      </c>
      <c r="E94" s="13">
        <v>1.125</v>
      </c>
      <c r="F94" s="13">
        <v>0.89300000000000002</v>
      </c>
      <c r="G94" s="13">
        <v>0.52100000000000002</v>
      </c>
      <c r="H94" s="13">
        <v>5.8000000000000003E-2</v>
      </c>
      <c r="I94" s="13">
        <v>0.1</v>
      </c>
      <c r="J94" s="13">
        <f>_2019[[#This Row],[Score]]-SUM(_2019[[#This Row],[GDP per capita]:[Trust ]])</f>
        <v>1.4650000000000003</v>
      </c>
      <c r="L94" s="13">
        <v>5.1909999999999998</v>
      </c>
      <c r="M94" s="13">
        <f>_2019[[#This Row],[Score]]-SUM(_2019[[#This Row],[GDP per capita]:[Trust ]])</f>
        <v>1.4650000000000003</v>
      </c>
      <c r="N94" s="13">
        <v>1.0289999999999999</v>
      </c>
      <c r="O94" s="13">
        <v>1.125</v>
      </c>
      <c r="P94" s="13">
        <v>0.89300000000000002</v>
      </c>
      <c r="Q94" s="13">
        <v>0.52100000000000002</v>
      </c>
      <c r="R94" s="40">
        <v>5.8000000000000003E-2</v>
      </c>
      <c r="S94" s="13">
        <v>0.1</v>
      </c>
      <c r="U94" s="45" t="s">
        <v>212</v>
      </c>
      <c r="V94" s="45"/>
      <c r="W94"/>
      <c r="X94"/>
      <c r="Y94"/>
      <c r="Z94"/>
      <c r="AA94"/>
      <c r="AB94"/>
      <c r="AC94"/>
    </row>
    <row r="95" spans="1:29" x14ac:dyDescent="0.45">
      <c r="A95" s="11" t="s">
        <v>91</v>
      </c>
      <c r="B95" s="12">
        <v>94</v>
      </c>
      <c r="C95" s="13">
        <v>5.1749999999999998</v>
      </c>
      <c r="D95" s="13">
        <v>0.74099999999999999</v>
      </c>
      <c r="E95" s="13">
        <v>1.3460000000000001</v>
      </c>
      <c r="F95" s="13">
        <v>0.85099999999999998</v>
      </c>
      <c r="G95" s="13">
        <v>0.54300000000000004</v>
      </c>
      <c r="H95" s="13">
        <v>0.14699999999999999</v>
      </c>
      <c r="I95" s="13">
        <v>7.2999999999999995E-2</v>
      </c>
      <c r="J95" s="13">
        <f>_2019[[#This Row],[Score]]-SUM(_2019[[#This Row],[GDP per capita]:[Trust ]])</f>
        <v>1.4739999999999998</v>
      </c>
      <c r="L95" s="13">
        <v>5.1749999999999998</v>
      </c>
      <c r="M95" s="13">
        <f>_2019[[#This Row],[Score]]-SUM(_2019[[#This Row],[GDP per capita]:[Trust ]])</f>
        <v>1.4739999999999998</v>
      </c>
      <c r="N95" s="13">
        <v>0.74099999999999999</v>
      </c>
      <c r="O95" s="13">
        <v>1.3460000000000001</v>
      </c>
      <c r="P95" s="13">
        <v>0.85099999999999998</v>
      </c>
      <c r="Q95" s="13">
        <v>0.54300000000000004</v>
      </c>
      <c r="R95" s="41">
        <v>0.14699999999999999</v>
      </c>
      <c r="S95" s="13">
        <v>7.2999999999999995E-2</v>
      </c>
      <c r="U95" s="20" t="s">
        <v>213</v>
      </c>
      <c r="V95" s="20">
        <v>0.6093534565689106</v>
      </c>
      <c r="W95"/>
      <c r="X95"/>
      <c r="Y95"/>
      <c r="Z95"/>
      <c r="AA95"/>
      <c r="AB95"/>
      <c r="AC95"/>
    </row>
    <row r="96" spans="1:29" x14ac:dyDescent="0.45">
      <c r="A96" s="11" t="s">
        <v>95</v>
      </c>
      <c r="B96" s="12">
        <v>95</v>
      </c>
      <c r="C96" s="13">
        <v>5.0819999999999999</v>
      </c>
      <c r="D96" s="13">
        <v>0.81299999999999994</v>
      </c>
      <c r="E96" s="13">
        <v>1.321</v>
      </c>
      <c r="F96" s="13">
        <v>0.60399999999999998</v>
      </c>
      <c r="G96" s="13">
        <v>0.45700000000000002</v>
      </c>
      <c r="H96" s="13">
        <v>0.37</v>
      </c>
      <c r="I96" s="13">
        <v>0.16700000000000001</v>
      </c>
      <c r="J96" s="13">
        <f>_2019[[#This Row],[Score]]-SUM(_2019[[#This Row],[GDP per capita]:[Trust ]])</f>
        <v>1.35</v>
      </c>
      <c r="L96" s="13">
        <v>5.0819999999999999</v>
      </c>
      <c r="M96" s="13">
        <f>_2019[[#This Row],[Score]]-SUM(_2019[[#This Row],[GDP per capita]:[Trust ]])</f>
        <v>1.35</v>
      </c>
      <c r="N96" s="13">
        <v>0.81299999999999994</v>
      </c>
      <c r="O96" s="13">
        <v>1.321</v>
      </c>
      <c r="P96" s="13">
        <v>0.60399999999999998</v>
      </c>
      <c r="Q96" s="13">
        <v>0.45700000000000002</v>
      </c>
      <c r="R96" s="40">
        <v>0.37</v>
      </c>
      <c r="S96" s="13">
        <v>0.16700000000000001</v>
      </c>
      <c r="U96" s="20" t="s">
        <v>214</v>
      </c>
      <c r="V96" s="20">
        <v>0.37131163503247921</v>
      </c>
      <c r="W96"/>
      <c r="X96"/>
      <c r="Y96"/>
      <c r="Z96"/>
      <c r="AA96"/>
      <c r="AB96"/>
      <c r="AC96"/>
    </row>
    <row r="97" spans="1:29" x14ac:dyDescent="0.45">
      <c r="A97" s="11" t="s">
        <v>150</v>
      </c>
      <c r="B97" s="12">
        <v>96</v>
      </c>
      <c r="C97" s="13">
        <v>5.0439999999999996</v>
      </c>
      <c r="D97" s="13">
        <v>0.54900000000000004</v>
      </c>
      <c r="E97" s="13">
        <v>0.91</v>
      </c>
      <c r="F97" s="13">
        <v>0.33100000000000002</v>
      </c>
      <c r="G97" s="13">
        <v>0.38100000000000001</v>
      </c>
      <c r="H97" s="13">
        <v>0.187</v>
      </c>
      <c r="I97" s="13">
        <v>3.6999999999999998E-2</v>
      </c>
      <c r="J97" s="13">
        <f>_2019[[#This Row],[Score]]-SUM(_2019[[#This Row],[GDP per capita]:[Trust ]])</f>
        <v>2.6489999999999996</v>
      </c>
      <c r="L97" s="13">
        <v>5.0439999999999996</v>
      </c>
      <c r="M97" s="13">
        <f>_2019[[#This Row],[Score]]-SUM(_2019[[#This Row],[GDP per capita]:[Trust ]])</f>
        <v>2.6489999999999996</v>
      </c>
      <c r="N97" s="13">
        <v>0.54900000000000004</v>
      </c>
      <c r="O97" s="13">
        <v>0.91</v>
      </c>
      <c r="P97" s="13">
        <v>0.33100000000000002</v>
      </c>
      <c r="Q97" s="13">
        <v>0.38100000000000001</v>
      </c>
      <c r="R97" s="41">
        <v>0.187</v>
      </c>
      <c r="S97" s="13">
        <v>3.6999999999999998E-2</v>
      </c>
      <c r="U97" s="20" t="s">
        <v>215</v>
      </c>
      <c r="V97" s="20">
        <v>0.3459953250337871</v>
      </c>
      <c r="W97"/>
      <c r="X97"/>
      <c r="Y97"/>
      <c r="Z97"/>
      <c r="AA97"/>
      <c r="AB97"/>
      <c r="AC97"/>
    </row>
    <row r="98" spans="1:29" x14ac:dyDescent="0.45">
      <c r="A98" s="11" t="s">
        <v>151</v>
      </c>
      <c r="B98" s="12">
        <v>97</v>
      </c>
      <c r="C98" s="13">
        <v>5.0110000000000001</v>
      </c>
      <c r="D98" s="13">
        <v>1.0920000000000001</v>
      </c>
      <c r="E98" s="13">
        <v>1.5129999999999999</v>
      </c>
      <c r="F98" s="13">
        <v>0.81499999999999995</v>
      </c>
      <c r="G98" s="13">
        <v>0.311</v>
      </c>
      <c r="H98" s="13">
        <v>8.1000000000000003E-2</v>
      </c>
      <c r="I98" s="13">
        <v>4.0000000000000001E-3</v>
      </c>
      <c r="J98" s="13">
        <f>_2019[[#This Row],[Score]]-SUM(_2019[[#This Row],[GDP per capita]:[Trust ]])</f>
        <v>1.1950000000000003</v>
      </c>
      <c r="L98" s="13">
        <v>5.0110000000000001</v>
      </c>
      <c r="M98" s="13">
        <f>_2019[[#This Row],[Score]]-SUM(_2019[[#This Row],[GDP per capita]:[Trust ]])</f>
        <v>1.1950000000000003</v>
      </c>
      <c r="N98" s="13">
        <v>1.0920000000000001</v>
      </c>
      <c r="O98" s="13">
        <v>1.5129999999999999</v>
      </c>
      <c r="P98" s="13">
        <v>0.81499999999999995</v>
      </c>
      <c r="Q98" s="13">
        <v>0.311</v>
      </c>
      <c r="R98" s="40">
        <v>8.1000000000000003E-2</v>
      </c>
      <c r="S98" s="13">
        <v>4.0000000000000001E-3</v>
      </c>
      <c r="U98" s="20" t="s">
        <v>4</v>
      </c>
      <c r="V98" s="20">
        <v>0.11587899095765021</v>
      </c>
      <c r="W98"/>
      <c r="X98"/>
      <c r="Y98"/>
      <c r="Z98"/>
      <c r="AA98"/>
      <c r="AB98"/>
      <c r="AC98"/>
    </row>
    <row r="99" spans="1:29" ht="15.75" thickBot="1" x14ac:dyDescent="0.5">
      <c r="A99" s="11" t="s">
        <v>131</v>
      </c>
      <c r="B99" s="12">
        <v>98</v>
      </c>
      <c r="C99" s="13">
        <v>4.9960000000000004</v>
      </c>
      <c r="D99" s="13">
        <v>0.61099999999999999</v>
      </c>
      <c r="E99" s="13">
        <v>0.86799999999999999</v>
      </c>
      <c r="F99" s="13">
        <v>0.48599999999999999</v>
      </c>
      <c r="G99" s="13">
        <v>0.38100000000000001</v>
      </c>
      <c r="H99" s="13">
        <v>0.245</v>
      </c>
      <c r="I99" s="13">
        <v>0.04</v>
      </c>
      <c r="J99" s="13">
        <f>_2019[[#This Row],[Score]]-SUM(_2019[[#This Row],[GDP per capita]:[Trust ]])</f>
        <v>2.3650000000000002</v>
      </c>
      <c r="L99" s="13">
        <v>4.9960000000000004</v>
      </c>
      <c r="M99" s="13">
        <f>_2019[[#This Row],[Score]]-SUM(_2019[[#This Row],[GDP per capita]:[Trust ]])</f>
        <v>2.3650000000000002</v>
      </c>
      <c r="N99" s="13">
        <v>0.61099999999999999</v>
      </c>
      <c r="O99" s="13">
        <v>0.86799999999999999</v>
      </c>
      <c r="P99" s="13">
        <v>0.48599999999999999</v>
      </c>
      <c r="Q99" s="13">
        <v>0.38100000000000001</v>
      </c>
      <c r="R99" s="41">
        <v>0.245</v>
      </c>
      <c r="S99" s="13">
        <v>0.04</v>
      </c>
      <c r="U99" s="21" t="s">
        <v>216</v>
      </c>
      <c r="V99" s="21">
        <v>156</v>
      </c>
      <c r="W99"/>
      <c r="X99"/>
      <c r="Y99"/>
      <c r="Z99"/>
      <c r="AA99"/>
      <c r="AB99"/>
      <c r="AC99"/>
    </row>
    <row r="100" spans="1:29" x14ac:dyDescent="0.45">
      <c r="A100" s="11" t="s">
        <v>168</v>
      </c>
      <c r="B100" s="12">
        <v>99</v>
      </c>
      <c r="C100" s="13">
        <v>4.944</v>
      </c>
      <c r="D100" s="13">
        <v>0.56899999999999995</v>
      </c>
      <c r="E100" s="13">
        <v>0.80800000000000005</v>
      </c>
      <c r="F100" s="13">
        <v>0.23200000000000001</v>
      </c>
      <c r="G100" s="13">
        <v>0.35199999999999998</v>
      </c>
      <c r="H100" s="13">
        <v>0.154</v>
      </c>
      <c r="I100" s="13">
        <v>0.09</v>
      </c>
      <c r="J100" s="13">
        <f>_2019[[#This Row],[Score]]-SUM(_2019[[#This Row],[GDP per capita]:[Trust ]])</f>
        <v>2.7390000000000003</v>
      </c>
      <c r="L100" s="13">
        <v>4.944</v>
      </c>
      <c r="M100" s="13">
        <f>_2019[[#This Row],[Score]]-SUM(_2019[[#This Row],[GDP per capita]:[Trust ]])</f>
        <v>2.7390000000000003</v>
      </c>
      <c r="N100" s="13">
        <v>0.56899999999999995</v>
      </c>
      <c r="O100" s="13">
        <v>0.80800000000000005</v>
      </c>
      <c r="P100" s="13">
        <v>0.23200000000000001</v>
      </c>
      <c r="Q100" s="13">
        <v>0.35199999999999998</v>
      </c>
      <c r="R100" s="40">
        <v>0.154</v>
      </c>
      <c r="S100" s="13">
        <v>0.09</v>
      </c>
      <c r="U100"/>
      <c r="V100"/>
      <c r="W100"/>
      <c r="X100"/>
      <c r="Y100"/>
      <c r="Z100"/>
      <c r="AA100"/>
      <c r="AB100"/>
      <c r="AC100"/>
    </row>
    <row r="101" spans="1:29" ht="15.75" thickBot="1" x14ac:dyDescent="0.5">
      <c r="A101" s="11" t="s">
        <v>138</v>
      </c>
      <c r="B101" s="12">
        <v>100</v>
      </c>
      <c r="C101" s="13">
        <v>4.9130000000000003</v>
      </c>
      <c r="D101" s="13">
        <v>0.44600000000000001</v>
      </c>
      <c r="E101" s="13">
        <v>1.226</v>
      </c>
      <c r="F101" s="13">
        <v>0.67700000000000005</v>
      </c>
      <c r="G101" s="13">
        <v>0.439</v>
      </c>
      <c r="H101" s="13">
        <v>0.28499999999999998</v>
      </c>
      <c r="I101" s="13">
        <v>8.8999999999999996E-2</v>
      </c>
      <c r="J101" s="13">
        <f>_2019[[#This Row],[Score]]-SUM(_2019[[#This Row],[GDP per capita]:[Trust ]])</f>
        <v>1.7509999999999999</v>
      </c>
      <c r="L101" s="13">
        <v>4.9130000000000003</v>
      </c>
      <c r="M101" s="13">
        <f>_2019[[#This Row],[Score]]-SUM(_2019[[#This Row],[GDP per capita]:[Trust ]])</f>
        <v>1.7509999999999999</v>
      </c>
      <c r="N101" s="13">
        <v>0.44600000000000001</v>
      </c>
      <c r="O101" s="13">
        <v>1.226</v>
      </c>
      <c r="P101" s="13">
        <v>0.67700000000000005</v>
      </c>
      <c r="Q101" s="13">
        <v>0.439</v>
      </c>
      <c r="R101" s="41">
        <v>0.28499999999999998</v>
      </c>
      <c r="S101" s="13">
        <v>8.8999999999999996E-2</v>
      </c>
      <c r="U101" t="s">
        <v>217</v>
      </c>
      <c r="V101"/>
      <c r="W101"/>
      <c r="X101"/>
      <c r="Y101"/>
      <c r="Z101"/>
      <c r="AA101"/>
      <c r="AB101"/>
      <c r="AC101"/>
    </row>
    <row r="102" spans="1:29" x14ac:dyDescent="0.45">
      <c r="A102" s="11" t="s">
        <v>99</v>
      </c>
      <c r="B102" s="12">
        <v>101</v>
      </c>
      <c r="C102" s="13">
        <v>4.9059999999999997</v>
      </c>
      <c r="D102" s="13">
        <v>0.83699999999999997</v>
      </c>
      <c r="E102" s="13">
        <v>1.2250000000000001</v>
      </c>
      <c r="F102" s="13">
        <v>0.81499999999999995</v>
      </c>
      <c r="G102" s="13">
        <v>0.38300000000000001</v>
      </c>
      <c r="H102" s="13">
        <v>0.11</v>
      </c>
      <c r="I102" s="13">
        <v>0.13</v>
      </c>
      <c r="J102" s="13">
        <f>_2019[[#This Row],[Score]]-SUM(_2019[[#This Row],[GDP per capita]:[Trust ]])</f>
        <v>1.4059999999999997</v>
      </c>
      <c r="L102" s="13">
        <v>4.9059999999999997</v>
      </c>
      <c r="M102" s="13">
        <f>_2019[[#This Row],[Score]]-SUM(_2019[[#This Row],[GDP per capita]:[Trust ]])</f>
        <v>1.4059999999999997</v>
      </c>
      <c r="N102" s="13">
        <v>0.83699999999999997</v>
      </c>
      <c r="O102" s="13">
        <v>1.2250000000000001</v>
      </c>
      <c r="P102" s="13">
        <v>0.81499999999999995</v>
      </c>
      <c r="Q102" s="13">
        <v>0.38300000000000001</v>
      </c>
      <c r="R102" s="40">
        <v>0.11</v>
      </c>
      <c r="S102" s="13">
        <v>0.13</v>
      </c>
      <c r="U102" s="22"/>
      <c r="V102" s="22" t="s">
        <v>222</v>
      </c>
      <c r="W102" s="22" t="s">
        <v>223</v>
      </c>
      <c r="X102" s="22" t="s">
        <v>224</v>
      </c>
      <c r="Y102" s="22" t="s">
        <v>225</v>
      </c>
      <c r="Z102" s="22" t="s">
        <v>226</v>
      </c>
      <c r="AA102"/>
      <c r="AB102"/>
      <c r="AC102"/>
    </row>
    <row r="103" spans="1:29" x14ac:dyDescent="0.45">
      <c r="A103" s="11" t="s">
        <v>172</v>
      </c>
      <c r="B103" s="12">
        <v>102</v>
      </c>
      <c r="C103" s="13">
        <v>4.883</v>
      </c>
      <c r="D103" s="13">
        <v>0.39300000000000002</v>
      </c>
      <c r="E103" s="13">
        <v>0.437</v>
      </c>
      <c r="F103" s="13">
        <v>0.39700000000000002</v>
      </c>
      <c r="G103" s="13">
        <v>0.34899999999999998</v>
      </c>
      <c r="H103" s="13">
        <v>0.17499999999999999</v>
      </c>
      <c r="I103" s="13">
        <v>8.2000000000000003E-2</v>
      </c>
      <c r="J103" s="13">
        <f>_2019[[#This Row],[Score]]-SUM(_2019[[#This Row],[GDP per capita]:[Trust ]])</f>
        <v>3.05</v>
      </c>
      <c r="L103" s="13">
        <v>4.883</v>
      </c>
      <c r="M103" s="13">
        <f>_2019[[#This Row],[Score]]-SUM(_2019[[#This Row],[GDP per capita]:[Trust ]])</f>
        <v>3.05</v>
      </c>
      <c r="N103" s="13">
        <v>0.39300000000000002</v>
      </c>
      <c r="O103" s="13">
        <v>0.437</v>
      </c>
      <c r="P103" s="13">
        <v>0.39700000000000002</v>
      </c>
      <c r="Q103" s="13">
        <v>0.34899999999999998</v>
      </c>
      <c r="R103" s="41">
        <v>0.17499999999999999</v>
      </c>
      <c r="S103" s="13">
        <v>8.2000000000000003E-2</v>
      </c>
      <c r="U103" s="20" t="s">
        <v>218</v>
      </c>
      <c r="V103" s="20">
        <v>6</v>
      </c>
      <c r="W103" s="20">
        <v>1.1816770830998609</v>
      </c>
      <c r="X103" s="20">
        <v>0.19694618051664348</v>
      </c>
      <c r="Y103" s="20">
        <v>14.666893992515572</v>
      </c>
      <c r="Z103" s="20">
        <v>4.008313089422386E-13</v>
      </c>
      <c r="AA103"/>
      <c r="AB103"/>
      <c r="AC103"/>
    </row>
    <row r="104" spans="1:29" x14ac:dyDescent="0.45">
      <c r="A104" s="11" t="s">
        <v>156</v>
      </c>
      <c r="B104" s="12">
        <v>103</v>
      </c>
      <c r="C104" s="13">
        <v>4.8120000000000003</v>
      </c>
      <c r="D104" s="13">
        <v>0.67300000000000004</v>
      </c>
      <c r="E104" s="13">
        <v>0.79900000000000004</v>
      </c>
      <c r="F104" s="13">
        <v>0.50800000000000001</v>
      </c>
      <c r="G104" s="13">
        <v>0.372</v>
      </c>
      <c r="H104" s="13">
        <v>0.105</v>
      </c>
      <c r="I104" s="13">
        <v>9.2999999999999999E-2</v>
      </c>
      <c r="J104" s="13">
        <f>_2019[[#This Row],[Score]]-SUM(_2019[[#This Row],[GDP per capita]:[Trust ]])</f>
        <v>2.2620000000000005</v>
      </c>
      <c r="L104" s="13">
        <v>4.8120000000000003</v>
      </c>
      <c r="M104" s="13">
        <f>_2019[[#This Row],[Score]]-SUM(_2019[[#This Row],[GDP per capita]:[Trust ]])</f>
        <v>2.2620000000000005</v>
      </c>
      <c r="N104" s="13">
        <v>0.67300000000000004</v>
      </c>
      <c r="O104" s="13">
        <v>0.79900000000000004</v>
      </c>
      <c r="P104" s="13">
        <v>0.50800000000000001</v>
      </c>
      <c r="Q104" s="13">
        <v>0.372</v>
      </c>
      <c r="R104" s="40">
        <v>0.105</v>
      </c>
      <c r="S104" s="13">
        <v>9.2999999999999999E-2</v>
      </c>
      <c r="U104" s="20" t="s">
        <v>219</v>
      </c>
      <c r="V104" s="20">
        <v>149</v>
      </c>
      <c r="W104" s="20">
        <v>2.0007631412591138</v>
      </c>
      <c r="X104" s="20">
        <v>1.3427940545363179E-2</v>
      </c>
      <c r="Y104" s="20"/>
      <c r="Z104" s="20"/>
      <c r="AA104"/>
      <c r="AB104"/>
      <c r="AC104"/>
    </row>
    <row r="105" spans="1:29" ht="15.75" thickBot="1" x14ac:dyDescent="0.5">
      <c r="A105" s="11" t="s">
        <v>160</v>
      </c>
      <c r="B105" s="12">
        <v>104</v>
      </c>
      <c r="C105" s="13">
        <v>4.7990000000000004</v>
      </c>
      <c r="D105" s="13">
        <v>1.0569999999999999</v>
      </c>
      <c r="E105" s="13">
        <v>1.1830000000000001</v>
      </c>
      <c r="F105" s="13">
        <v>0.57099999999999995</v>
      </c>
      <c r="G105" s="13">
        <v>0.29499999999999998</v>
      </c>
      <c r="H105" s="13">
        <v>4.2999999999999997E-2</v>
      </c>
      <c r="I105" s="13">
        <v>5.5E-2</v>
      </c>
      <c r="J105" s="13">
        <f>_2019[[#This Row],[Score]]-SUM(_2019[[#This Row],[GDP per capita]:[Trust ]])</f>
        <v>1.5950000000000002</v>
      </c>
      <c r="L105" s="13">
        <v>4.7990000000000004</v>
      </c>
      <c r="M105" s="13">
        <f>_2019[[#This Row],[Score]]-SUM(_2019[[#This Row],[GDP per capita]:[Trust ]])</f>
        <v>1.5950000000000002</v>
      </c>
      <c r="N105" s="13">
        <v>1.0569999999999999</v>
      </c>
      <c r="O105" s="13">
        <v>1.1830000000000001</v>
      </c>
      <c r="P105" s="13">
        <v>0.57099999999999995</v>
      </c>
      <c r="Q105" s="13">
        <v>0.29499999999999998</v>
      </c>
      <c r="R105" s="41">
        <v>4.2999999999999997E-2</v>
      </c>
      <c r="S105" s="13">
        <v>5.5E-2</v>
      </c>
      <c r="U105" s="21" t="s">
        <v>220</v>
      </c>
      <c r="V105" s="21">
        <v>155</v>
      </c>
      <c r="W105" s="21">
        <v>3.1824402243589747</v>
      </c>
      <c r="X105" s="21"/>
      <c r="Y105" s="21"/>
      <c r="Z105" s="21"/>
      <c r="AA105"/>
      <c r="AB105"/>
      <c r="AC105"/>
    </row>
    <row r="106" spans="1:29" ht="15.75" thickBot="1" x14ac:dyDescent="0.5">
      <c r="A106" s="11" t="s">
        <v>116</v>
      </c>
      <c r="B106" s="12">
        <v>105</v>
      </c>
      <c r="C106" s="13">
        <v>4.7960000000000003</v>
      </c>
      <c r="D106" s="13">
        <v>0.76400000000000001</v>
      </c>
      <c r="E106" s="13">
        <v>1.03</v>
      </c>
      <c r="F106" s="13">
        <v>0.55100000000000005</v>
      </c>
      <c r="G106" s="13">
        <v>0.54700000000000004</v>
      </c>
      <c r="H106" s="13">
        <v>0.26600000000000001</v>
      </c>
      <c r="I106" s="13">
        <v>0.16400000000000001</v>
      </c>
      <c r="J106" s="13">
        <f>_2019[[#This Row],[Score]]-SUM(_2019[[#This Row],[GDP per capita]:[Trust ]])</f>
        <v>1.4739999999999998</v>
      </c>
      <c r="L106" s="13">
        <v>4.7960000000000003</v>
      </c>
      <c r="M106" s="13">
        <f>_2019[[#This Row],[Score]]-SUM(_2019[[#This Row],[GDP per capita]:[Trust ]])</f>
        <v>1.4739999999999998</v>
      </c>
      <c r="N106" s="13">
        <v>0.76400000000000001</v>
      </c>
      <c r="O106" s="13">
        <v>1.03</v>
      </c>
      <c r="P106" s="13">
        <v>0.55100000000000005</v>
      </c>
      <c r="Q106" s="13">
        <v>0.54700000000000004</v>
      </c>
      <c r="R106" s="40">
        <v>0.26600000000000001</v>
      </c>
      <c r="S106" s="13">
        <v>0.16400000000000001</v>
      </c>
      <c r="U106"/>
      <c r="V106"/>
      <c r="W106"/>
      <c r="X106"/>
      <c r="Y106"/>
      <c r="Z106"/>
      <c r="AA106"/>
      <c r="AB106"/>
      <c r="AC106"/>
    </row>
    <row r="107" spans="1:29" x14ac:dyDescent="0.45">
      <c r="A107" s="11" t="s">
        <v>130</v>
      </c>
      <c r="B107" s="12">
        <v>106</v>
      </c>
      <c r="C107" s="13">
        <v>4.7220000000000004</v>
      </c>
      <c r="D107" s="13">
        <v>0.96</v>
      </c>
      <c r="E107" s="13">
        <v>1.351</v>
      </c>
      <c r="F107" s="13">
        <v>0.46899999999999997</v>
      </c>
      <c r="G107" s="13">
        <v>0.38900000000000001</v>
      </c>
      <c r="H107" s="13">
        <v>0.13</v>
      </c>
      <c r="I107" s="13">
        <v>5.5E-2</v>
      </c>
      <c r="J107" s="13">
        <f>_2019[[#This Row],[Score]]-SUM(_2019[[#This Row],[GDP per capita]:[Trust ]])</f>
        <v>1.3680000000000008</v>
      </c>
      <c r="L107" s="13">
        <v>4.7220000000000004</v>
      </c>
      <c r="M107" s="13">
        <f>_2019[[#This Row],[Score]]-SUM(_2019[[#This Row],[GDP per capita]:[Trust ]])</f>
        <v>1.3680000000000008</v>
      </c>
      <c r="N107" s="13">
        <v>0.96</v>
      </c>
      <c r="O107" s="13">
        <v>1.351</v>
      </c>
      <c r="P107" s="13">
        <v>0.46899999999999997</v>
      </c>
      <c r="Q107" s="13">
        <v>0.38900000000000001</v>
      </c>
      <c r="R107" s="41">
        <v>0.13</v>
      </c>
      <c r="S107" s="13">
        <v>5.5E-2</v>
      </c>
      <c r="U107" s="22"/>
      <c r="V107" s="22" t="s">
        <v>227</v>
      </c>
      <c r="W107" s="22" t="s">
        <v>4</v>
      </c>
      <c r="X107" s="22" t="s">
        <v>228</v>
      </c>
      <c r="Y107" s="22" t="s">
        <v>229</v>
      </c>
      <c r="Z107" s="22" t="s">
        <v>246</v>
      </c>
      <c r="AA107" s="22" t="s">
        <v>247</v>
      </c>
      <c r="AB107" s="22" t="s">
        <v>248</v>
      </c>
      <c r="AC107" s="22" t="s">
        <v>249</v>
      </c>
    </row>
    <row r="108" spans="1:29" x14ac:dyDescent="0.45">
      <c r="A108" s="11" t="s">
        <v>112</v>
      </c>
      <c r="B108" s="12">
        <v>107</v>
      </c>
      <c r="C108" s="13">
        <v>4.7190000000000003</v>
      </c>
      <c r="D108" s="13">
        <v>0.94699999999999995</v>
      </c>
      <c r="E108" s="13">
        <v>0.84799999999999998</v>
      </c>
      <c r="F108" s="13">
        <v>0.874</v>
      </c>
      <c r="G108" s="13">
        <v>0.38300000000000001</v>
      </c>
      <c r="H108" s="13">
        <v>0.17799999999999999</v>
      </c>
      <c r="I108" s="13">
        <v>2.7E-2</v>
      </c>
      <c r="J108" s="13">
        <f>_2019[[#This Row],[Score]]-SUM(_2019[[#This Row],[GDP per capita]:[Trust ]])</f>
        <v>1.4620000000000002</v>
      </c>
      <c r="L108" s="13">
        <v>4.7190000000000003</v>
      </c>
      <c r="M108" s="13">
        <f>_2019[[#This Row],[Score]]-SUM(_2019[[#This Row],[GDP per capita]:[Trust ]])</f>
        <v>1.4620000000000002</v>
      </c>
      <c r="N108" s="13">
        <v>0.94699999999999995</v>
      </c>
      <c r="O108" s="13">
        <v>0.84799999999999998</v>
      </c>
      <c r="P108" s="13">
        <v>0.874</v>
      </c>
      <c r="Q108" s="13">
        <v>0.38300000000000001</v>
      </c>
      <c r="R108" s="40">
        <v>0.17799999999999999</v>
      </c>
      <c r="S108" s="13">
        <v>2.7E-2</v>
      </c>
      <c r="U108" s="20" t="s">
        <v>221</v>
      </c>
      <c r="V108" s="20">
        <v>1.2779921904524497E-2</v>
      </c>
      <c r="W108" s="20">
        <v>5.5865971398011902E-2</v>
      </c>
      <c r="X108" s="20">
        <v>0.22876039894616948</v>
      </c>
      <c r="Y108" s="20">
        <v>0.81936882409859491</v>
      </c>
      <c r="Z108" s="20">
        <v>-9.761197376235474E-2</v>
      </c>
      <c r="AA108" s="20">
        <v>0.12317181757140373</v>
      </c>
      <c r="AB108" s="20">
        <v>-9.761197376235474E-2</v>
      </c>
      <c r="AC108" s="20">
        <v>0.12317181757140373</v>
      </c>
    </row>
    <row r="109" spans="1:29" x14ac:dyDescent="0.45">
      <c r="A109" s="11" t="s">
        <v>35</v>
      </c>
      <c r="B109" s="12">
        <v>108</v>
      </c>
      <c r="C109" s="13">
        <v>4.7069999999999999</v>
      </c>
      <c r="D109" s="13">
        <v>0.96</v>
      </c>
      <c r="E109" s="13">
        <v>1.427</v>
      </c>
      <c r="F109" s="13">
        <v>0.80500000000000005</v>
      </c>
      <c r="G109" s="13">
        <v>0.154</v>
      </c>
      <c r="H109" s="13">
        <v>6.4000000000000001E-2</v>
      </c>
      <c r="I109" s="13">
        <v>4.7E-2</v>
      </c>
      <c r="J109" s="13">
        <f>_2019[[#This Row],[Score]]-SUM(_2019[[#This Row],[GDP per capita]:[Trust ]])</f>
        <v>1.2499999999999996</v>
      </c>
      <c r="L109" s="13">
        <v>4.7069999999999999</v>
      </c>
      <c r="M109" s="13">
        <f>_2019[[#This Row],[Score]]-SUM(_2019[[#This Row],[GDP per capita]:[Trust ]])</f>
        <v>1.2499999999999996</v>
      </c>
      <c r="N109" s="13">
        <v>0.96</v>
      </c>
      <c r="O109" s="13">
        <v>1.427</v>
      </c>
      <c r="P109" s="13">
        <v>0.80500000000000005</v>
      </c>
      <c r="Q109" s="13">
        <v>0.154</v>
      </c>
      <c r="R109" s="41">
        <v>6.4000000000000001E-2</v>
      </c>
      <c r="S109" s="13">
        <v>4.7E-2</v>
      </c>
      <c r="U109" s="20" t="s">
        <v>6</v>
      </c>
      <c r="V109" s="20">
        <v>0.29246533325558233</v>
      </c>
      <c r="W109" s="20">
        <v>0.10581082491188361</v>
      </c>
      <c r="X109" s="20">
        <v>2.7640398182240764</v>
      </c>
      <c r="Y109" s="20">
        <v>6.4300884740547586E-3</v>
      </c>
      <c r="Z109" s="20">
        <v>8.338174888753605E-2</v>
      </c>
      <c r="AA109" s="20">
        <v>0.50154891762362863</v>
      </c>
      <c r="AB109" s="20">
        <v>8.338174888753605E-2</v>
      </c>
      <c r="AC109" s="20">
        <v>0.50154891762362863</v>
      </c>
    </row>
    <row r="110" spans="1:29" x14ac:dyDescent="0.45">
      <c r="A110" s="11" t="s">
        <v>162</v>
      </c>
      <c r="B110" s="12">
        <v>109</v>
      </c>
      <c r="C110" s="13">
        <v>4.7</v>
      </c>
      <c r="D110" s="13">
        <v>0.57399999999999995</v>
      </c>
      <c r="E110" s="13">
        <v>1.1220000000000001</v>
      </c>
      <c r="F110" s="13">
        <v>0.63700000000000001</v>
      </c>
      <c r="G110" s="13">
        <v>0.60899999999999999</v>
      </c>
      <c r="H110" s="13">
        <v>0.23200000000000001</v>
      </c>
      <c r="I110" s="13">
        <v>6.2E-2</v>
      </c>
      <c r="J110" s="13">
        <f>_2019[[#This Row],[Score]]-SUM(_2019[[#This Row],[GDP per capita]:[Trust ]])</f>
        <v>1.464</v>
      </c>
      <c r="L110" s="13">
        <v>4.7</v>
      </c>
      <c r="M110" s="13">
        <f>_2019[[#This Row],[Score]]-SUM(_2019[[#This Row],[GDP per capita]:[Trust ]])</f>
        <v>1.464</v>
      </c>
      <c r="N110" s="13">
        <v>0.57399999999999995</v>
      </c>
      <c r="O110" s="13">
        <v>1.1220000000000001</v>
      </c>
      <c r="P110" s="13">
        <v>0.63700000000000001</v>
      </c>
      <c r="Q110" s="13">
        <v>0.60899999999999999</v>
      </c>
      <c r="R110" s="40">
        <v>0.23200000000000001</v>
      </c>
      <c r="S110" s="13">
        <v>6.2E-2</v>
      </c>
      <c r="U110" s="20" t="s">
        <v>205</v>
      </c>
      <c r="V110" s="20">
        <v>0.45123450791924918</v>
      </c>
      <c r="W110" s="20">
        <v>0.11184998938781444</v>
      </c>
      <c r="X110" s="20">
        <v>4.0342829748038325</v>
      </c>
      <c r="Y110" s="20">
        <v>8.7214159155543883E-5</v>
      </c>
      <c r="Z110" s="20">
        <v>0.23021745496453111</v>
      </c>
      <c r="AA110" s="20">
        <v>0.6722515608739672</v>
      </c>
      <c r="AB110" s="20">
        <v>0.23021745496453111</v>
      </c>
      <c r="AC110" s="20">
        <v>0.6722515608739672</v>
      </c>
    </row>
    <row r="111" spans="1:29" x14ac:dyDescent="0.45">
      <c r="A111" s="11" t="s">
        <v>125</v>
      </c>
      <c r="B111" s="12">
        <v>110</v>
      </c>
      <c r="C111" s="13">
        <v>4.6959999999999997</v>
      </c>
      <c r="D111" s="13">
        <v>0.65700000000000003</v>
      </c>
      <c r="E111" s="13">
        <v>1.2470000000000001</v>
      </c>
      <c r="F111" s="13">
        <v>0.67200000000000004</v>
      </c>
      <c r="G111" s="13">
        <v>0.22500000000000001</v>
      </c>
      <c r="H111" s="13">
        <v>0.10299999999999999</v>
      </c>
      <c r="I111" s="13">
        <v>6.6000000000000003E-2</v>
      </c>
      <c r="J111" s="13">
        <f>_2019[[#This Row],[Score]]-SUM(_2019[[#This Row],[GDP per capita]:[Trust ]])</f>
        <v>1.7259999999999995</v>
      </c>
      <c r="L111" s="13">
        <v>4.6959999999999997</v>
      </c>
      <c r="M111" s="13">
        <f>_2019[[#This Row],[Score]]-SUM(_2019[[#This Row],[GDP per capita]:[Trust ]])</f>
        <v>1.7259999999999995</v>
      </c>
      <c r="N111" s="13">
        <v>0.65700000000000003</v>
      </c>
      <c r="O111" s="13">
        <v>1.2470000000000001</v>
      </c>
      <c r="P111" s="13">
        <v>0.67200000000000004</v>
      </c>
      <c r="Q111" s="13">
        <v>0.22500000000000001</v>
      </c>
      <c r="R111" s="41">
        <v>0.10299999999999999</v>
      </c>
      <c r="S111" s="13">
        <v>6.6000000000000003E-2</v>
      </c>
      <c r="U111" s="20" t="s">
        <v>245</v>
      </c>
      <c r="V111" s="20">
        <v>2.145661580738378E-2</v>
      </c>
      <c r="W111" s="20">
        <v>1.7706479140808067E-2</v>
      </c>
      <c r="X111" s="20">
        <v>1.2117945999740165</v>
      </c>
      <c r="Y111" s="20">
        <v>0.22750920800571117</v>
      </c>
      <c r="Z111" s="20">
        <v>-1.3531620305331834E-2</v>
      </c>
      <c r="AA111" s="20">
        <v>5.644485192009939E-2</v>
      </c>
      <c r="AB111" s="20">
        <v>-1.3531620305331834E-2</v>
      </c>
      <c r="AC111" s="20">
        <v>5.644485192009939E-2</v>
      </c>
    </row>
    <row r="112" spans="1:29" x14ac:dyDescent="0.45">
      <c r="A112" s="11" t="s">
        <v>159</v>
      </c>
      <c r="B112" s="12">
        <v>111</v>
      </c>
      <c r="C112" s="13">
        <v>4.681</v>
      </c>
      <c r="D112" s="13">
        <v>0.45</v>
      </c>
      <c r="E112" s="13">
        <v>1.1339999999999999</v>
      </c>
      <c r="F112" s="13">
        <v>0.57099999999999995</v>
      </c>
      <c r="G112" s="13">
        <v>0.29199999999999998</v>
      </c>
      <c r="H112" s="13">
        <v>0.153</v>
      </c>
      <c r="I112" s="13">
        <v>7.1999999999999995E-2</v>
      </c>
      <c r="J112" s="13">
        <f>_2019[[#This Row],[Score]]-SUM(_2019[[#This Row],[GDP per capita]:[Trust ]])</f>
        <v>2.0090000000000003</v>
      </c>
      <c r="L112" s="13">
        <v>4.681</v>
      </c>
      <c r="M112" s="13">
        <f>_2019[[#This Row],[Score]]-SUM(_2019[[#This Row],[GDP per capita]:[Trust ]])</f>
        <v>2.0090000000000003</v>
      </c>
      <c r="N112" s="13">
        <v>0.45</v>
      </c>
      <c r="O112" s="13">
        <v>1.1339999999999999</v>
      </c>
      <c r="P112" s="13">
        <v>0.57099999999999995</v>
      </c>
      <c r="Q112" s="13">
        <v>0.29199999999999998</v>
      </c>
      <c r="R112" s="40">
        <v>0.153</v>
      </c>
      <c r="S112" s="13">
        <v>7.1999999999999995E-2</v>
      </c>
      <c r="U112" s="20" t="s">
        <v>192</v>
      </c>
      <c r="V112" s="20">
        <v>-9.4109567984560615E-3</v>
      </c>
      <c r="W112" s="20">
        <v>4.7559990457278017E-2</v>
      </c>
      <c r="X112" s="20">
        <v>-0.19787549803883361</v>
      </c>
      <c r="Y112" s="20">
        <v>0.84341217790138612</v>
      </c>
      <c r="Z112" s="20">
        <v>-0.10339012467280984</v>
      </c>
      <c r="AA112" s="20">
        <v>8.4568211075897709E-2</v>
      </c>
      <c r="AB112" s="20">
        <v>-0.10339012467280984</v>
      </c>
      <c r="AC112" s="20">
        <v>8.4568211075897709E-2</v>
      </c>
    </row>
    <row r="113" spans="1:29" x14ac:dyDescent="0.45">
      <c r="A113" s="11" t="s">
        <v>180</v>
      </c>
      <c r="B113" s="12">
        <v>112</v>
      </c>
      <c r="C113" s="13">
        <v>4.6680000000000001</v>
      </c>
      <c r="D113" s="13">
        <v>0</v>
      </c>
      <c r="E113" s="13">
        <v>0.69799999999999995</v>
      </c>
      <c r="F113" s="13">
        <v>0.26800000000000002</v>
      </c>
      <c r="G113" s="13">
        <v>0.55900000000000005</v>
      </c>
      <c r="H113" s="13">
        <v>0.24299999999999999</v>
      </c>
      <c r="I113" s="13">
        <v>0.27</v>
      </c>
      <c r="J113" s="13">
        <f>_2019[[#This Row],[Score]]-SUM(_2019[[#This Row],[GDP per capita]:[Trust ]])</f>
        <v>2.6300000000000003</v>
      </c>
      <c r="L113" s="13">
        <v>4.6680000000000001</v>
      </c>
      <c r="M113" s="13">
        <f>_2019[[#This Row],[Score]]-SUM(_2019[[#This Row],[GDP per capita]:[Trust ]])</f>
        <v>2.6300000000000003</v>
      </c>
      <c r="N113" s="13">
        <v>0</v>
      </c>
      <c r="O113" s="13">
        <v>0.69799999999999995</v>
      </c>
      <c r="P113" s="13">
        <v>0.26800000000000002</v>
      </c>
      <c r="Q113" s="13">
        <v>0.55900000000000005</v>
      </c>
      <c r="R113" s="41">
        <v>0.24299999999999999</v>
      </c>
      <c r="S113" s="13">
        <v>0.27</v>
      </c>
      <c r="U113" s="20" t="s">
        <v>193</v>
      </c>
      <c r="V113" s="20">
        <v>0.1809502864281915</v>
      </c>
      <c r="W113" s="20">
        <v>4.9321979219273566E-2</v>
      </c>
      <c r="X113" s="20">
        <v>3.6687555790032347</v>
      </c>
      <c r="Y113" s="20">
        <v>3.3869513751249696E-4</v>
      </c>
      <c r="Z113" s="20">
        <v>8.3489405541194245E-2</v>
      </c>
      <c r="AA113" s="20">
        <v>0.27841116731518878</v>
      </c>
      <c r="AB113" s="20">
        <v>8.3489405541194245E-2</v>
      </c>
      <c r="AC113" s="20">
        <v>0.27841116731518878</v>
      </c>
    </row>
    <row r="114" spans="1:29" ht="15.75" thickBot="1" x14ac:dyDescent="0.5">
      <c r="A114" s="11" t="s">
        <v>182</v>
      </c>
      <c r="B114" s="12">
        <v>113</v>
      </c>
      <c r="C114" s="13">
        <v>4.6390000000000002</v>
      </c>
      <c r="D114" s="13">
        <v>0.879</v>
      </c>
      <c r="E114" s="13">
        <v>1.3129999999999999</v>
      </c>
      <c r="F114" s="13">
        <v>0.47699999999999998</v>
      </c>
      <c r="G114" s="13">
        <v>0.40100000000000002</v>
      </c>
      <c r="H114" s="13">
        <v>7.0000000000000007E-2</v>
      </c>
      <c r="I114" s="13">
        <v>5.6000000000000001E-2</v>
      </c>
      <c r="J114" s="13">
        <f>_2019[[#This Row],[Score]]-SUM(_2019[[#This Row],[GDP per capita]:[Trust ]])</f>
        <v>1.4430000000000001</v>
      </c>
      <c r="L114" s="13">
        <v>4.6390000000000002</v>
      </c>
      <c r="M114" s="13">
        <f>_2019[[#This Row],[Score]]-SUM(_2019[[#This Row],[GDP per capita]:[Trust ]])</f>
        <v>1.4430000000000001</v>
      </c>
      <c r="N114" s="13">
        <v>0.879</v>
      </c>
      <c r="O114" s="13">
        <v>1.3129999999999999</v>
      </c>
      <c r="P114" s="13">
        <v>0.47699999999999998</v>
      </c>
      <c r="Q114" s="13">
        <v>0.40100000000000002</v>
      </c>
      <c r="R114" s="40">
        <v>7.0000000000000007E-2</v>
      </c>
      <c r="S114" s="13">
        <v>5.6000000000000001E-2</v>
      </c>
      <c r="U114" s="21" t="s">
        <v>210</v>
      </c>
      <c r="V114" s="21">
        <v>3.4842312498367445E-2</v>
      </c>
      <c r="W114" s="21">
        <v>7.2618165740082286E-2</v>
      </c>
      <c r="X114" s="21">
        <v>0.47980160533214761</v>
      </c>
      <c r="Y114" s="21">
        <v>0.63207202889654912</v>
      </c>
      <c r="Z114" s="21">
        <v>-0.10865213994365325</v>
      </c>
      <c r="AA114" s="21">
        <v>0.17833676494038814</v>
      </c>
      <c r="AB114" s="21">
        <v>-0.10865213994365325</v>
      </c>
      <c r="AC114" s="21">
        <v>0.17833676494038814</v>
      </c>
    </row>
    <row r="115" spans="1:29" x14ac:dyDescent="0.45">
      <c r="A115" s="11" t="s">
        <v>161</v>
      </c>
      <c r="B115" s="12">
        <v>114</v>
      </c>
      <c r="C115" s="13">
        <v>4.6280000000000001</v>
      </c>
      <c r="D115" s="13">
        <v>0.13800000000000001</v>
      </c>
      <c r="E115" s="13">
        <v>0.77400000000000002</v>
      </c>
      <c r="F115" s="13">
        <v>0.36599999999999999</v>
      </c>
      <c r="G115" s="13">
        <v>0.318</v>
      </c>
      <c r="H115" s="13">
        <v>0.188</v>
      </c>
      <c r="I115" s="13">
        <v>0.10199999999999999</v>
      </c>
      <c r="J115" s="13">
        <f>_2019[[#This Row],[Score]]-SUM(_2019[[#This Row],[GDP per capita]:[Trust ]])</f>
        <v>2.742</v>
      </c>
      <c r="L115" s="13">
        <v>4.6280000000000001</v>
      </c>
      <c r="M115" s="13">
        <f>_2019[[#This Row],[Score]]-SUM(_2019[[#This Row],[GDP per capita]:[Trust ]])</f>
        <v>2.742</v>
      </c>
      <c r="N115" s="13">
        <v>0.13800000000000001</v>
      </c>
      <c r="O115" s="13">
        <v>0.77400000000000002</v>
      </c>
      <c r="P115" s="13">
        <v>0.36599999999999999</v>
      </c>
      <c r="Q115" s="13">
        <v>0.318</v>
      </c>
      <c r="R115" s="41">
        <v>0.188</v>
      </c>
      <c r="S115" s="13">
        <v>0.10199999999999999</v>
      </c>
      <c r="U115"/>
      <c r="V115"/>
      <c r="W115"/>
      <c r="X115"/>
      <c r="Y115"/>
      <c r="Z115"/>
      <c r="AA115"/>
      <c r="AB115"/>
      <c r="AC115"/>
    </row>
    <row r="116" spans="1:29" x14ac:dyDescent="0.45">
      <c r="A116" s="11" t="s">
        <v>169</v>
      </c>
      <c r="B116" s="12">
        <v>115</v>
      </c>
      <c r="C116" s="13">
        <v>4.5869999999999997</v>
      </c>
      <c r="D116" s="13">
        <v>0.33100000000000002</v>
      </c>
      <c r="E116" s="13">
        <v>1.056</v>
      </c>
      <c r="F116" s="13">
        <v>0.38</v>
      </c>
      <c r="G116" s="13">
        <v>0.255</v>
      </c>
      <c r="H116" s="13">
        <v>0.17699999999999999</v>
      </c>
      <c r="I116" s="13">
        <v>0.113</v>
      </c>
      <c r="J116" s="13">
        <f>_2019[[#This Row],[Score]]-SUM(_2019[[#This Row],[GDP per capita]:[Trust ]])</f>
        <v>2.2749999999999999</v>
      </c>
      <c r="L116" s="13">
        <v>4.5869999999999997</v>
      </c>
      <c r="M116" s="13">
        <f>_2019[[#This Row],[Score]]-SUM(_2019[[#This Row],[GDP per capita]:[Trust ]])</f>
        <v>2.2749999999999999</v>
      </c>
      <c r="N116" s="13">
        <v>0.33100000000000002</v>
      </c>
      <c r="O116" s="13">
        <v>1.056</v>
      </c>
      <c r="P116" s="13">
        <v>0.38</v>
      </c>
      <c r="Q116" s="13">
        <v>0.255</v>
      </c>
      <c r="R116" s="40">
        <v>0.17699999999999999</v>
      </c>
      <c r="S116" s="13">
        <v>0.113</v>
      </c>
      <c r="U116" t="s">
        <v>211</v>
      </c>
      <c r="V116"/>
      <c r="W116"/>
      <c r="X116"/>
      <c r="Y116"/>
      <c r="Z116"/>
      <c r="AA116"/>
      <c r="AB116"/>
      <c r="AC116"/>
    </row>
    <row r="117" spans="1:29" ht="15.75" thickBot="1" x14ac:dyDescent="0.5">
      <c r="A117" s="11" t="s">
        <v>144</v>
      </c>
      <c r="B117" s="12">
        <v>116</v>
      </c>
      <c r="C117" s="13">
        <v>4.5590000000000002</v>
      </c>
      <c r="D117" s="13">
        <v>0.85</v>
      </c>
      <c r="E117" s="13">
        <v>1.0549999999999999</v>
      </c>
      <c r="F117" s="13">
        <v>0.81499999999999995</v>
      </c>
      <c r="G117" s="13">
        <v>0.28299999999999997</v>
      </c>
      <c r="H117" s="13">
        <v>9.5000000000000001E-2</v>
      </c>
      <c r="I117" s="13">
        <v>6.4000000000000001E-2</v>
      </c>
      <c r="J117" s="13">
        <f>_2019[[#This Row],[Score]]-SUM(_2019[[#This Row],[GDP per capita]:[Trust ]])</f>
        <v>1.3970000000000002</v>
      </c>
      <c r="L117" s="13">
        <v>4.5590000000000002</v>
      </c>
      <c r="M117" s="13">
        <f>_2019[[#This Row],[Score]]-SUM(_2019[[#This Row],[GDP per capita]:[Trust ]])</f>
        <v>1.3970000000000002</v>
      </c>
      <c r="N117" s="13">
        <v>0.85</v>
      </c>
      <c r="O117" s="13">
        <v>1.0549999999999999</v>
      </c>
      <c r="P117" s="13">
        <v>0.81499999999999995</v>
      </c>
      <c r="Q117" s="13">
        <v>0.28299999999999997</v>
      </c>
      <c r="R117" s="41">
        <v>9.5000000000000001E-2</v>
      </c>
      <c r="S117" s="13">
        <v>6.4000000000000001E-2</v>
      </c>
      <c r="U117"/>
      <c r="V117"/>
      <c r="W117"/>
      <c r="X117"/>
      <c r="Y117"/>
      <c r="Z117"/>
      <c r="AA117"/>
      <c r="AB117"/>
      <c r="AC117"/>
    </row>
    <row r="118" spans="1:29" x14ac:dyDescent="0.45">
      <c r="A118" s="11" t="s">
        <v>127</v>
      </c>
      <c r="B118" s="12">
        <v>117</v>
      </c>
      <c r="C118" s="13">
        <v>4.548</v>
      </c>
      <c r="D118" s="13">
        <v>1.1000000000000001</v>
      </c>
      <c r="E118" s="13">
        <v>0.84199999999999997</v>
      </c>
      <c r="F118" s="13">
        <v>0.78500000000000003</v>
      </c>
      <c r="G118" s="13">
        <v>0.30499999999999999</v>
      </c>
      <c r="H118" s="13">
        <v>0.27</v>
      </c>
      <c r="I118" s="13">
        <v>0.125</v>
      </c>
      <c r="J118" s="13">
        <f>_2019[[#This Row],[Score]]-SUM(_2019[[#This Row],[GDP per capita]:[Trust ]])</f>
        <v>1.1209999999999996</v>
      </c>
      <c r="L118" s="13">
        <v>4.548</v>
      </c>
      <c r="M118" s="13">
        <f>_2019[[#This Row],[Score]]-SUM(_2019[[#This Row],[GDP per capita]:[Trust ]])</f>
        <v>1.1209999999999996</v>
      </c>
      <c r="N118" s="13">
        <v>1.1000000000000001</v>
      </c>
      <c r="O118" s="13">
        <v>0.84199999999999997</v>
      </c>
      <c r="P118" s="13">
        <v>0.78500000000000003</v>
      </c>
      <c r="Q118" s="13">
        <v>0.30499999999999999</v>
      </c>
      <c r="R118" s="40">
        <v>0.27</v>
      </c>
      <c r="S118" s="13">
        <v>0.125</v>
      </c>
      <c r="U118" s="45" t="s">
        <v>212</v>
      </c>
      <c r="V118" s="45"/>
      <c r="W118"/>
      <c r="X118"/>
      <c r="Y118"/>
      <c r="Z118"/>
      <c r="AA118"/>
      <c r="AB118"/>
      <c r="AC118"/>
    </row>
    <row r="119" spans="1:29" x14ac:dyDescent="0.45">
      <c r="A119" s="11" t="s">
        <v>167</v>
      </c>
      <c r="B119" s="12">
        <v>118</v>
      </c>
      <c r="C119" s="13">
        <v>4.5339999999999998</v>
      </c>
      <c r="D119" s="13">
        <v>0.38</v>
      </c>
      <c r="E119" s="13">
        <v>0.82899999999999996</v>
      </c>
      <c r="F119" s="13">
        <v>0.375</v>
      </c>
      <c r="G119" s="13">
        <v>0.33200000000000002</v>
      </c>
      <c r="H119" s="13">
        <v>0.20699999999999999</v>
      </c>
      <c r="I119" s="13">
        <v>8.5999999999999993E-2</v>
      </c>
      <c r="J119" s="13">
        <f>_2019[[#This Row],[Score]]-SUM(_2019[[#This Row],[GDP per capita]:[Trust ]])</f>
        <v>2.3249999999999997</v>
      </c>
      <c r="L119" s="13">
        <v>4.5339999999999998</v>
      </c>
      <c r="M119" s="13">
        <f>_2019[[#This Row],[Score]]-SUM(_2019[[#This Row],[GDP per capita]:[Trust ]])</f>
        <v>2.3249999999999997</v>
      </c>
      <c r="N119" s="13">
        <v>0.38</v>
      </c>
      <c r="O119" s="13">
        <v>0.82899999999999996</v>
      </c>
      <c r="P119" s="13">
        <v>0.375</v>
      </c>
      <c r="Q119" s="13">
        <v>0.33200000000000002</v>
      </c>
      <c r="R119" s="41">
        <v>0.20699999999999999</v>
      </c>
      <c r="S119" s="13">
        <v>8.5999999999999993E-2</v>
      </c>
      <c r="U119" s="20" t="s">
        <v>213</v>
      </c>
      <c r="V119" s="20">
        <v>0.43450491187068518</v>
      </c>
      <c r="W119"/>
      <c r="X119"/>
      <c r="Y119"/>
      <c r="Z119"/>
      <c r="AA119"/>
      <c r="AB119"/>
      <c r="AC119"/>
    </row>
    <row r="120" spans="1:29" x14ac:dyDescent="0.45">
      <c r="A120" s="11" t="s">
        <v>147</v>
      </c>
      <c r="B120" s="12">
        <v>119</v>
      </c>
      <c r="C120" s="13">
        <v>4.5190000000000001</v>
      </c>
      <c r="D120" s="13">
        <v>0.88600000000000001</v>
      </c>
      <c r="E120" s="13">
        <v>0.66600000000000004</v>
      </c>
      <c r="F120" s="13">
        <v>0.752</v>
      </c>
      <c r="G120" s="13">
        <v>0.34599999999999997</v>
      </c>
      <c r="H120" s="13">
        <v>4.2999999999999997E-2</v>
      </c>
      <c r="I120" s="13">
        <v>0.16400000000000001</v>
      </c>
      <c r="J120" s="13">
        <f>_2019[[#This Row],[Score]]-SUM(_2019[[#This Row],[GDP per capita]:[Trust ]])</f>
        <v>1.6619999999999995</v>
      </c>
      <c r="L120" s="13">
        <v>4.5190000000000001</v>
      </c>
      <c r="M120" s="13">
        <f>_2019[[#This Row],[Score]]-SUM(_2019[[#This Row],[GDP per capita]:[Trust ]])</f>
        <v>1.6619999999999995</v>
      </c>
      <c r="N120" s="13">
        <v>0.88600000000000001</v>
      </c>
      <c r="O120" s="13">
        <v>0.66600000000000004</v>
      </c>
      <c r="P120" s="13">
        <v>0.752</v>
      </c>
      <c r="Q120" s="13">
        <v>0.34599999999999997</v>
      </c>
      <c r="R120" s="40">
        <v>4.2999999999999997E-2</v>
      </c>
      <c r="S120" s="13">
        <v>0.16400000000000001</v>
      </c>
      <c r="U120" s="20" t="s">
        <v>214</v>
      </c>
      <c r="V120" s="20">
        <v>0.1887945184397519</v>
      </c>
      <c r="W120"/>
      <c r="X120"/>
      <c r="Y120"/>
      <c r="Z120"/>
      <c r="AA120"/>
      <c r="AB120"/>
      <c r="AC120"/>
    </row>
    <row r="121" spans="1:29" x14ac:dyDescent="0.45">
      <c r="A121" s="11" t="s">
        <v>200</v>
      </c>
      <c r="B121" s="12">
        <v>120</v>
      </c>
      <c r="C121" s="13">
        <v>4.516</v>
      </c>
      <c r="D121" s="13">
        <v>0.308</v>
      </c>
      <c r="E121" s="13">
        <v>0.93899999999999995</v>
      </c>
      <c r="F121" s="13">
        <v>0.42799999999999999</v>
      </c>
      <c r="G121" s="13">
        <v>0.38200000000000001</v>
      </c>
      <c r="H121" s="13">
        <v>0.26900000000000002</v>
      </c>
      <c r="I121" s="13">
        <v>0.16700000000000001</v>
      </c>
      <c r="J121" s="13">
        <f>_2019[[#This Row],[Score]]-SUM(_2019[[#This Row],[GDP per capita]:[Trust ]])</f>
        <v>2.0230000000000001</v>
      </c>
      <c r="L121" s="13">
        <v>4.516</v>
      </c>
      <c r="M121" s="13">
        <f>_2019[[#This Row],[Score]]-SUM(_2019[[#This Row],[GDP per capita]:[Trust ]])</f>
        <v>2.0230000000000001</v>
      </c>
      <c r="N121" s="13">
        <v>0.308</v>
      </c>
      <c r="O121" s="13">
        <v>0.93899999999999995</v>
      </c>
      <c r="P121" s="13">
        <v>0.42799999999999999</v>
      </c>
      <c r="Q121" s="13">
        <v>0.38200000000000001</v>
      </c>
      <c r="R121" s="41">
        <v>0.26900000000000002</v>
      </c>
      <c r="S121" s="13">
        <v>0.16700000000000001</v>
      </c>
      <c r="U121" s="20" t="s">
        <v>215</v>
      </c>
      <c r="V121" s="20">
        <v>0.15612852589370163</v>
      </c>
      <c r="W121"/>
      <c r="X121"/>
      <c r="Y121"/>
      <c r="Z121"/>
      <c r="AA121"/>
      <c r="AB121"/>
      <c r="AC121"/>
    </row>
    <row r="122" spans="1:29" x14ac:dyDescent="0.45">
      <c r="A122" s="11" t="s">
        <v>142</v>
      </c>
      <c r="B122" s="12">
        <v>121</v>
      </c>
      <c r="C122" s="13">
        <v>4.5090000000000003</v>
      </c>
      <c r="D122" s="13">
        <v>0.51200000000000001</v>
      </c>
      <c r="E122" s="13">
        <v>0.98299999999999998</v>
      </c>
      <c r="F122" s="13">
        <v>0.58099999999999996</v>
      </c>
      <c r="G122" s="13">
        <v>0.43099999999999999</v>
      </c>
      <c r="H122" s="13">
        <v>0.372</v>
      </c>
      <c r="I122" s="13">
        <v>5.2999999999999999E-2</v>
      </c>
      <c r="J122" s="13">
        <f>_2019[[#This Row],[Score]]-SUM(_2019[[#This Row],[GDP per capita]:[Trust ]])</f>
        <v>1.5770000000000004</v>
      </c>
      <c r="L122" s="13">
        <v>4.5090000000000003</v>
      </c>
      <c r="M122" s="13">
        <f>_2019[[#This Row],[Score]]-SUM(_2019[[#This Row],[GDP per capita]:[Trust ]])</f>
        <v>1.5770000000000004</v>
      </c>
      <c r="N122" s="13">
        <v>0.51200000000000001</v>
      </c>
      <c r="O122" s="13">
        <v>0.98299999999999998</v>
      </c>
      <c r="P122" s="13">
        <v>0.58099999999999996</v>
      </c>
      <c r="Q122" s="13">
        <v>0.43099999999999999</v>
      </c>
      <c r="R122" s="40">
        <v>0.372</v>
      </c>
      <c r="S122" s="13">
        <v>5.2999999999999999E-2</v>
      </c>
      <c r="U122" s="20" t="s">
        <v>4</v>
      </c>
      <c r="V122" s="20">
        <v>8.7503088817865671E-2</v>
      </c>
      <c r="W122"/>
      <c r="X122"/>
      <c r="Y122"/>
      <c r="Z122"/>
      <c r="AA122"/>
      <c r="AB122"/>
      <c r="AC122"/>
    </row>
    <row r="123" spans="1:29" ht="15.75" thickBot="1" x14ac:dyDescent="0.5">
      <c r="A123" s="11" t="s">
        <v>141</v>
      </c>
      <c r="B123" s="12">
        <v>122</v>
      </c>
      <c r="C123" s="13">
        <v>4.49</v>
      </c>
      <c r="D123" s="13">
        <v>0.56999999999999995</v>
      </c>
      <c r="E123" s="13">
        <v>1.167</v>
      </c>
      <c r="F123" s="13">
        <v>0.48899999999999999</v>
      </c>
      <c r="G123" s="13">
        <v>6.6000000000000003E-2</v>
      </c>
      <c r="H123" s="13">
        <v>0.106</v>
      </c>
      <c r="I123" s="13">
        <v>8.7999999999999995E-2</v>
      </c>
      <c r="J123" s="13">
        <f>_2019[[#This Row],[Score]]-SUM(_2019[[#This Row],[GDP per capita]:[Trust ]])</f>
        <v>2.0040000000000004</v>
      </c>
      <c r="L123" s="13">
        <v>4.49</v>
      </c>
      <c r="M123" s="13">
        <f>_2019[[#This Row],[Score]]-SUM(_2019[[#This Row],[GDP per capita]:[Trust ]])</f>
        <v>2.0040000000000004</v>
      </c>
      <c r="N123" s="13">
        <v>0.56999999999999995</v>
      </c>
      <c r="O123" s="13">
        <v>1.167</v>
      </c>
      <c r="P123" s="13">
        <v>0.48899999999999999</v>
      </c>
      <c r="Q123" s="13">
        <v>6.6000000000000003E-2</v>
      </c>
      <c r="R123" s="41">
        <v>0.106</v>
      </c>
      <c r="S123" s="13">
        <v>8.7999999999999995E-2</v>
      </c>
      <c r="U123" s="21" t="s">
        <v>216</v>
      </c>
      <c r="V123" s="21">
        <v>156</v>
      </c>
      <c r="W123"/>
      <c r="X123"/>
      <c r="Y123"/>
      <c r="Z123"/>
      <c r="AA123"/>
      <c r="AB123"/>
      <c r="AC123"/>
    </row>
    <row r="124" spans="1:29" x14ac:dyDescent="0.45">
      <c r="A124" s="11" t="s">
        <v>111</v>
      </c>
      <c r="B124" s="12">
        <v>123</v>
      </c>
      <c r="C124" s="13">
        <v>4.4660000000000002</v>
      </c>
      <c r="D124" s="13">
        <v>0.20399999999999999</v>
      </c>
      <c r="E124" s="13">
        <v>0.98599999999999999</v>
      </c>
      <c r="F124" s="13">
        <v>0.39</v>
      </c>
      <c r="G124" s="13">
        <v>0.49399999999999999</v>
      </c>
      <c r="H124" s="13">
        <v>0.19700000000000001</v>
      </c>
      <c r="I124" s="13">
        <v>0.13800000000000001</v>
      </c>
      <c r="J124" s="13">
        <f>_2019[[#This Row],[Score]]-SUM(_2019[[#This Row],[GDP per capita]:[Trust ]])</f>
        <v>2.0570000000000004</v>
      </c>
      <c r="L124" s="13">
        <v>4.4660000000000002</v>
      </c>
      <c r="M124" s="13">
        <f>_2019[[#This Row],[Score]]-SUM(_2019[[#This Row],[GDP per capita]:[Trust ]])</f>
        <v>2.0570000000000004</v>
      </c>
      <c r="N124" s="13">
        <v>0.20399999999999999</v>
      </c>
      <c r="O124" s="13">
        <v>0.98599999999999999</v>
      </c>
      <c r="P124" s="13">
        <v>0.39</v>
      </c>
      <c r="Q124" s="13">
        <v>0.49399999999999999</v>
      </c>
      <c r="R124" s="40">
        <v>0.19700000000000001</v>
      </c>
      <c r="S124" s="13">
        <v>0.13800000000000001</v>
      </c>
      <c r="U124"/>
      <c r="V124"/>
      <c r="W124"/>
      <c r="X124"/>
      <c r="Y124"/>
      <c r="Z124"/>
      <c r="AA124"/>
      <c r="AB124"/>
      <c r="AC124"/>
    </row>
    <row r="125" spans="1:29" ht="15.75" thickBot="1" x14ac:dyDescent="0.5">
      <c r="A125" s="11" t="s">
        <v>124</v>
      </c>
      <c r="B125" s="12">
        <v>124</v>
      </c>
      <c r="C125" s="13">
        <v>4.4610000000000003</v>
      </c>
      <c r="D125" s="13">
        <v>0.92100000000000004</v>
      </c>
      <c r="E125" s="13">
        <v>1</v>
      </c>
      <c r="F125" s="13">
        <v>0.81499999999999995</v>
      </c>
      <c r="G125" s="13">
        <v>0.16700000000000001</v>
      </c>
      <c r="H125" s="13">
        <v>5.8999999999999997E-2</v>
      </c>
      <c r="I125" s="13">
        <v>5.5E-2</v>
      </c>
      <c r="J125" s="13">
        <f>_2019[[#This Row],[Score]]-SUM(_2019[[#This Row],[GDP per capita]:[Trust ]])</f>
        <v>1.4440000000000004</v>
      </c>
      <c r="L125" s="13">
        <v>4.4610000000000003</v>
      </c>
      <c r="M125" s="13">
        <f>_2019[[#This Row],[Score]]-SUM(_2019[[#This Row],[GDP per capita]:[Trust ]])</f>
        <v>1.4440000000000004</v>
      </c>
      <c r="N125" s="13">
        <v>0.92100000000000004</v>
      </c>
      <c r="O125" s="13">
        <v>1</v>
      </c>
      <c r="P125" s="13">
        <v>0.81499999999999995</v>
      </c>
      <c r="Q125" s="13">
        <v>0.16700000000000001</v>
      </c>
      <c r="R125" s="41">
        <v>5.8999999999999997E-2</v>
      </c>
      <c r="S125" s="13">
        <v>5.5E-2</v>
      </c>
      <c r="U125" t="s">
        <v>217</v>
      </c>
      <c r="V125"/>
      <c r="W125"/>
      <c r="X125"/>
      <c r="Y125"/>
      <c r="Z125"/>
      <c r="AA125"/>
      <c r="AB125"/>
      <c r="AC125"/>
    </row>
    <row r="126" spans="1:29" x14ac:dyDescent="0.45">
      <c r="A126" s="11" t="s">
        <v>126</v>
      </c>
      <c r="B126" s="12">
        <v>125</v>
      </c>
      <c r="C126" s="13">
        <v>4.4560000000000004</v>
      </c>
      <c r="D126" s="13">
        <v>0.56200000000000006</v>
      </c>
      <c r="E126" s="13">
        <v>0.92800000000000005</v>
      </c>
      <c r="F126" s="13">
        <v>0.72299999999999998</v>
      </c>
      <c r="G126" s="13">
        <v>0.52700000000000002</v>
      </c>
      <c r="H126" s="13">
        <v>0.16600000000000001</v>
      </c>
      <c r="I126" s="13">
        <v>0.14299999999999999</v>
      </c>
      <c r="J126" s="13">
        <f>_2019[[#This Row],[Score]]-SUM(_2019[[#This Row],[GDP per capita]:[Trust ]])</f>
        <v>1.4070000000000005</v>
      </c>
      <c r="L126" s="13">
        <v>4.4560000000000004</v>
      </c>
      <c r="M126" s="13">
        <f>_2019[[#This Row],[Score]]-SUM(_2019[[#This Row],[GDP per capita]:[Trust ]])</f>
        <v>1.4070000000000005</v>
      </c>
      <c r="N126" s="13">
        <v>0.56200000000000006</v>
      </c>
      <c r="O126" s="13">
        <v>0.92800000000000005</v>
      </c>
      <c r="P126" s="13">
        <v>0.72299999999999998</v>
      </c>
      <c r="Q126" s="13">
        <v>0.52700000000000002</v>
      </c>
      <c r="R126" s="40">
        <v>0.16600000000000001</v>
      </c>
      <c r="S126" s="13">
        <v>0.14299999999999999</v>
      </c>
      <c r="U126" s="22"/>
      <c r="V126" s="22" t="s">
        <v>222</v>
      </c>
      <c r="W126" s="22" t="s">
        <v>223</v>
      </c>
      <c r="X126" s="22" t="s">
        <v>224</v>
      </c>
      <c r="Y126" s="22" t="s">
        <v>225</v>
      </c>
      <c r="Z126" s="22" t="s">
        <v>226</v>
      </c>
      <c r="AA126"/>
      <c r="AB126"/>
      <c r="AC126"/>
    </row>
    <row r="127" spans="1:29" x14ac:dyDescent="0.45">
      <c r="A127" s="11" t="s">
        <v>129</v>
      </c>
      <c r="B127" s="12">
        <v>126</v>
      </c>
      <c r="C127" s="13">
        <v>4.4370000000000003</v>
      </c>
      <c r="D127" s="13">
        <v>1.0429999999999999</v>
      </c>
      <c r="E127" s="13">
        <v>0.98</v>
      </c>
      <c r="F127" s="13">
        <v>0.57399999999999995</v>
      </c>
      <c r="G127" s="13">
        <v>0.24099999999999999</v>
      </c>
      <c r="H127" s="13">
        <v>0.14799999999999999</v>
      </c>
      <c r="I127" s="13">
        <v>8.8999999999999996E-2</v>
      </c>
      <c r="J127" s="13">
        <f>_2019[[#This Row],[Score]]-SUM(_2019[[#This Row],[GDP per capita]:[Trust ]])</f>
        <v>1.3620000000000005</v>
      </c>
      <c r="L127" s="13">
        <v>4.4370000000000003</v>
      </c>
      <c r="M127" s="13">
        <f>_2019[[#This Row],[Score]]-SUM(_2019[[#This Row],[GDP per capita]:[Trust ]])</f>
        <v>1.3620000000000005</v>
      </c>
      <c r="N127" s="13">
        <v>1.0429999999999999</v>
      </c>
      <c r="O127" s="13">
        <v>0.98</v>
      </c>
      <c r="P127" s="13">
        <v>0.57399999999999995</v>
      </c>
      <c r="Q127" s="13">
        <v>0.24099999999999999</v>
      </c>
      <c r="R127" s="41">
        <v>0.14799999999999999</v>
      </c>
      <c r="S127" s="13">
        <v>8.8999999999999996E-2</v>
      </c>
      <c r="U127" s="20" t="s">
        <v>218</v>
      </c>
      <c r="V127" s="20">
        <v>6</v>
      </c>
      <c r="W127" s="20">
        <v>0.26551651534488263</v>
      </c>
      <c r="X127" s="20">
        <v>4.4252752557480436E-2</v>
      </c>
      <c r="Y127" s="20">
        <v>5.7795433025218017</v>
      </c>
      <c r="Z127" s="20">
        <v>1.9593349102412306E-5</v>
      </c>
      <c r="AA127"/>
      <c r="AB127"/>
      <c r="AC127"/>
    </row>
    <row r="128" spans="1:29" x14ac:dyDescent="0.45">
      <c r="A128" s="11" t="s">
        <v>137</v>
      </c>
      <c r="B128" s="12">
        <v>127</v>
      </c>
      <c r="C128" s="13">
        <v>4.4180000000000001</v>
      </c>
      <c r="D128" s="13">
        <v>9.4E-2</v>
      </c>
      <c r="E128" s="13">
        <v>1.125</v>
      </c>
      <c r="F128" s="13">
        <v>0.35699999999999998</v>
      </c>
      <c r="G128" s="13">
        <v>0.26900000000000002</v>
      </c>
      <c r="H128" s="13">
        <v>0.21199999999999999</v>
      </c>
      <c r="I128" s="13">
        <v>5.2999999999999999E-2</v>
      </c>
      <c r="J128" s="13">
        <f>_2019[[#This Row],[Score]]-SUM(_2019[[#This Row],[GDP per capita]:[Trust ]])</f>
        <v>2.3079999999999998</v>
      </c>
      <c r="L128" s="13">
        <v>4.4180000000000001</v>
      </c>
      <c r="M128" s="13">
        <f>_2019[[#This Row],[Score]]-SUM(_2019[[#This Row],[GDP per capita]:[Trust ]])</f>
        <v>2.3079999999999998</v>
      </c>
      <c r="N128" s="13">
        <v>9.4E-2</v>
      </c>
      <c r="O128" s="13">
        <v>1.125</v>
      </c>
      <c r="P128" s="13">
        <v>0.35699999999999998</v>
      </c>
      <c r="Q128" s="13">
        <v>0.26900000000000002</v>
      </c>
      <c r="R128" s="40">
        <v>0.21199999999999999</v>
      </c>
      <c r="S128" s="13">
        <v>5.2999999999999999E-2</v>
      </c>
      <c r="U128" s="20" t="s">
        <v>219</v>
      </c>
      <c r="V128" s="20">
        <v>149</v>
      </c>
      <c r="W128" s="20">
        <v>1.140861792347426</v>
      </c>
      <c r="X128" s="20">
        <v>7.6567905526672888E-3</v>
      </c>
      <c r="Y128" s="20"/>
      <c r="Z128" s="20"/>
      <c r="AA128"/>
      <c r="AB128"/>
      <c r="AC128"/>
    </row>
    <row r="129" spans="1:29" ht="15.75" thickBot="1" x14ac:dyDescent="0.5">
      <c r="A129" s="11" t="s">
        <v>155</v>
      </c>
      <c r="B129" s="12">
        <v>128</v>
      </c>
      <c r="C129" s="13">
        <v>4.3899999999999997</v>
      </c>
      <c r="D129" s="13">
        <v>0.38500000000000001</v>
      </c>
      <c r="E129" s="13">
        <v>1.105</v>
      </c>
      <c r="F129" s="13">
        <v>0.308</v>
      </c>
      <c r="G129" s="13">
        <v>0.32700000000000001</v>
      </c>
      <c r="H129" s="13">
        <v>0.153</v>
      </c>
      <c r="I129" s="13">
        <v>5.1999999999999998E-2</v>
      </c>
      <c r="J129" s="13">
        <f>_2019[[#This Row],[Score]]-SUM(_2019[[#This Row],[GDP per capita]:[Trust ]])</f>
        <v>2.0599999999999996</v>
      </c>
      <c r="L129" s="13">
        <v>4.3899999999999997</v>
      </c>
      <c r="M129" s="13">
        <f>_2019[[#This Row],[Score]]-SUM(_2019[[#This Row],[GDP per capita]:[Trust ]])</f>
        <v>2.0599999999999996</v>
      </c>
      <c r="N129" s="13">
        <v>0.38500000000000001</v>
      </c>
      <c r="O129" s="13">
        <v>1.105</v>
      </c>
      <c r="P129" s="13">
        <v>0.308</v>
      </c>
      <c r="Q129" s="13">
        <v>0.32700000000000001</v>
      </c>
      <c r="R129" s="41">
        <v>0.153</v>
      </c>
      <c r="S129" s="13">
        <v>5.1999999999999998E-2</v>
      </c>
      <c r="U129" s="21" t="s">
        <v>220</v>
      </c>
      <c r="V129" s="21">
        <v>155</v>
      </c>
      <c r="W129" s="21">
        <v>1.4063783076923086</v>
      </c>
      <c r="X129" s="21"/>
      <c r="Y129" s="21"/>
      <c r="Z129" s="21"/>
      <c r="AA129"/>
      <c r="AB129"/>
      <c r="AC129"/>
    </row>
    <row r="130" spans="1:29" ht="15.75" thickBot="1" x14ac:dyDescent="0.5">
      <c r="A130" s="11" t="s">
        <v>140</v>
      </c>
      <c r="B130" s="12">
        <v>129</v>
      </c>
      <c r="C130" s="13">
        <v>4.3739999999999997</v>
      </c>
      <c r="D130" s="13">
        <v>0.26800000000000002</v>
      </c>
      <c r="E130" s="13">
        <v>0.84099999999999997</v>
      </c>
      <c r="F130" s="13">
        <v>0.24199999999999999</v>
      </c>
      <c r="G130" s="13">
        <v>0.309</v>
      </c>
      <c r="H130" s="13">
        <v>0.252</v>
      </c>
      <c r="I130" s="13">
        <v>4.4999999999999998E-2</v>
      </c>
      <c r="J130" s="13">
        <f>_2019[[#This Row],[Score]]-SUM(_2019[[#This Row],[GDP per capita]:[Trust ]])</f>
        <v>2.4169999999999998</v>
      </c>
      <c r="L130" s="13">
        <v>4.3739999999999997</v>
      </c>
      <c r="M130" s="13">
        <f>_2019[[#This Row],[Score]]-SUM(_2019[[#This Row],[GDP per capita]:[Trust ]])</f>
        <v>2.4169999999999998</v>
      </c>
      <c r="N130" s="13">
        <v>0.26800000000000002</v>
      </c>
      <c r="O130" s="13">
        <v>0.84099999999999997</v>
      </c>
      <c r="P130" s="13">
        <v>0.24199999999999999</v>
      </c>
      <c r="Q130" s="13">
        <v>0.309</v>
      </c>
      <c r="R130" s="40">
        <v>0.252</v>
      </c>
      <c r="S130" s="13">
        <v>4.4999999999999998E-2</v>
      </c>
      <c r="U130"/>
      <c r="V130"/>
      <c r="W130"/>
      <c r="X130"/>
      <c r="Y130"/>
      <c r="Z130"/>
      <c r="AA130"/>
      <c r="AB130"/>
      <c r="AC130"/>
    </row>
    <row r="131" spans="1:29" x14ac:dyDescent="0.45">
      <c r="A131" s="11" t="s">
        <v>149</v>
      </c>
      <c r="B131" s="12">
        <v>130</v>
      </c>
      <c r="C131" s="13">
        <v>4.3659999999999997</v>
      </c>
      <c r="D131" s="13">
        <v>0.94899999999999995</v>
      </c>
      <c r="E131" s="13">
        <v>1.2649999999999999</v>
      </c>
      <c r="F131" s="13">
        <v>0.83099999999999996</v>
      </c>
      <c r="G131" s="13">
        <v>0.47</v>
      </c>
      <c r="H131" s="13">
        <v>0.24399999999999999</v>
      </c>
      <c r="I131" s="13">
        <v>4.7E-2</v>
      </c>
      <c r="J131" s="13">
        <f>_2019[[#This Row],[Score]]-SUM(_2019[[#This Row],[GDP per capita]:[Trust ]])</f>
        <v>0.56000000000000005</v>
      </c>
      <c r="L131" s="13">
        <v>4.3659999999999997</v>
      </c>
      <c r="M131" s="13">
        <f>_2019[[#This Row],[Score]]-SUM(_2019[[#This Row],[GDP per capita]:[Trust ]])</f>
        <v>0.56000000000000005</v>
      </c>
      <c r="N131" s="13">
        <v>0.94899999999999995</v>
      </c>
      <c r="O131" s="13">
        <v>1.2649999999999999</v>
      </c>
      <c r="P131" s="13">
        <v>0.83099999999999996</v>
      </c>
      <c r="Q131" s="13">
        <v>0.47</v>
      </c>
      <c r="R131" s="41">
        <v>0.24399999999999999</v>
      </c>
      <c r="S131" s="13">
        <v>4.7E-2</v>
      </c>
      <c r="U131" s="22"/>
      <c r="V131" s="22" t="s">
        <v>227</v>
      </c>
      <c r="W131" s="22" t="s">
        <v>4</v>
      </c>
      <c r="X131" s="22" t="s">
        <v>228</v>
      </c>
      <c r="Y131" s="22" t="s">
        <v>229</v>
      </c>
      <c r="Z131" s="22" t="s">
        <v>246</v>
      </c>
      <c r="AA131" s="22" t="s">
        <v>247</v>
      </c>
      <c r="AB131" s="22" t="s">
        <v>248</v>
      </c>
      <c r="AC131" s="22" t="s">
        <v>249</v>
      </c>
    </row>
    <row r="132" spans="1:29" x14ac:dyDescent="0.45">
      <c r="A132" s="11" t="s">
        <v>146</v>
      </c>
      <c r="B132" s="12">
        <v>131</v>
      </c>
      <c r="C132" s="13">
        <v>4.3600000000000003</v>
      </c>
      <c r="D132" s="13">
        <v>0.71</v>
      </c>
      <c r="E132" s="13">
        <v>1.181</v>
      </c>
      <c r="F132" s="13">
        <v>0.55500000000000005</v>
      </c>
      <c r="G132" s="13">
        <v>0.52500000000000002</v>
      </c>
      <c r="H132" s="13">
        <v>0.56599999999999995</v>
      </c>
      <c r="I132" s="13">
        <v>0.17199999999999999</v>
      </c>
      <c r="J132" s="13">
        <f>_2019[[#This Row],[Score]]-SUM(_2019[[#This Row],[GDP per capita]:[Trust ]])</f>
        <v>0.65100000000000025</v>
      </c>
      <c r="L132" s="13">
        <v>4.3600000000000003</v>
      </c>
      <c r="M132" s="13">
        <f>_2019[[#This Row],[Score]]-SUM(_2019[[#This Row],[GDP per capita]:[Trust ]])</f>
        <v>0.65100000000000025</v>
      </c>
      <c r="N132" s="13">
        <v>0.71</v>
      </c>
      <c r="O132" s="13">
        <v>1.181</v>
      </c>
      <c r="P132" s="13">
        <v>0.55500000000000005</v>
      </c>
      <c r="Q132" s="13">
        <v>0.52500000000000002</v>
      </c>
      <c r="R132" s="40">
        <v>0.56599999999999995</v>
      </c>
      <c r="S132" s="13">
        <v>0.17199999999999999</v>
      </c>
      <c r="U132" s="20" t="s">
        <v>221</v>
      </c>
      <c r="V132" s="20">
        <v>0.17396295597270367</v>
      </c>
      <c r="W132" s="20">
        <v>3.9713430264687231E-2</v>
      </c>
      <c r="X132" s="20">
        <v>4.3804565562141766</v>
      </c>
      <c r="Y132" s="20">
        <v>2.2209457596456651E-5</v>
      </c>
      <c r="Z132" s="20">
        <v>9.5488694438440769E-2</v>
      </c>
      <c r="AA132" s="20">
        <v>0.25243721750696657</v>
      </c>
      <c r="AB132" s="20">
        <v>9.5488694438440769E-2</v>
      </c>
      <c r="AC132" s="20">
        <v>0.25243721750696657</v>
      </c>
    </row>
    <row r="133" spans="1:29" x14ac:dyDescent="0.45">
      <c r="A133" s="11" t="s">
        <v>166</v>
      </c>
      <c r="B133" s="12">
        <v>132</v>
      </c>
      <c r="C133" s="13">
        <v>4.3499999999999996</v>
      </c>
      <c r="D133" s="13">
        <v>0.35</v>
      </c>
      <c r="E133" s="13">
        <v>0.76600000000000001</v>
      </c>
      <c r="F133" s="13">
        <v>0.192</v>
      </c>
      <c r="G133" s="13">
        <v>0.17399999999999999</v>
      </c>
      <c r="H133" s="13">
        <v>0.19800000000000001</v>
      </c>
      <c r="I133" s="13">
        <v>7.8E-2</v>
      </c>
      <c r="J133" s="13">
        <f>_2019[[#This Row],[Score]]-SUM(_2019[[#This Row],[GDP per capita]:[Trust ]])</f>
        <v>2.5919999999999996</v>
      </c>
      <c r="L133" s="13">
        <v>4.3499999999999996</v>
      </c>
      <c r="M133" s="13">
        <f>_2019[[#This Row],[Score]]-SUM(_2019[[#This Row],[GDP per capita]:[Trust ]])</f>
        <v>2.5919999999999996</v>
      </c>
      <c r="N133" s="13">
        <v>0.35</v>
      </c>
      <c r="O133" s="13">
        <v>0.76600000000000001</v>
      </c>
      <c r="P133" s="13">
        <v>0.192</v>
      </c>
      <c r="Q133" s="13">
        <v>0.17399999999999999</v>
      </c>
      <c r="R133" s="41">
        <v>0.19800000000000001</v>
      </c>
      <c r="S133" s="13">
        <v>7.8E-2</v>
      </c>
      <c r="U133" s="20" t="s">
        <v>205</v>
      </c>
      <c r="V133" s="20">
        <v>0.29414904499962768</v>
      </c>
      <c r="W133" s="20">
        <v>8.5627826077700697E-2</v>
      </c>
      <c r="X133" s="20">
        <v>3.4352039339724674</v>
      </c>
      <c r="Y133" s="20">
        <v>7.6725479549666874E-4</v>
      </c>
      <c r="Z133" s="20">
        <v>0.12494733229321253</v>
      </c>
      <c r="AA133" s="20">
        <v>0.46335075770604284</v>
      </c>
      <c r="AB133" s="20">
        <v>0.12494733229321253</v>
      </c>
      <c r="AC133" s="20">
        <v>0.46335075770604284</v>
      </c>
    </row>
    <row r="134" spans="1:29" x14ac:dyDescent="0.45">
      <c r="A134" s="11" t="s">
        <v>128</v>
      </c>
      <c r="B134" s="12">
        <v>133</v>
      </c>
      <c r="C134" s="13">
        <v>4.3319999999999999</v>
      </c>
      <c r="D134" s="13">
        <v>0.82</v>
      </c>
      <c r="E134" s="13">
        <v>1.39</v>
      </c>
      <c r="F134" s="13">
        <v>0.73899999999999999</v>
      </c>
      <c r="G134" s="13">
        <v>0.17799999999999999</v>
      </c>
      <c r="H134" s="13">
        <v>0.187</v>
      </c>
      <c r="I134" s="13">
        <v>0.01</v>
      </c>
      <c r="J134" s="13">
        <f>_2019[[#This Row],[Score]]-SUM(_2019[[#This Row],[GDP per capita]:[Trust ]])</f>
        <v>1.0080000000000005</v>
      </c>
      <c r="L134" s="13">
        <v>4.3319999999999999</v>
      </c>
      <c r="M134" s="13">
        <f>_2019[[#This Row],[Score]]-SUM(_2019[[#This Row],[GDP per capita]:[Trust ]])</f>
        <v>1.0080000000000005</v>
      </c>
      <c r="N134" s="13">
        <v>0.82</v>
      </c>
      <c r="O134" s="13">
        <v>1.39</v>
      </c>
      <c r="P134" s="13">
        <v>0.73899999999999999</v>
      </c>
      <c r="Q134" s="13">
        <v>0.17799999999999999</v>
      </c>
      <c r="R134" s="40">
        <v>0.187</v>
      </c>
      <c r="S134" s="13">
        <v>0.01</v>
      </c>
      <c r="U134" s="20" t="s">
        <v>245</v>
      </c>
      <c r="V134" s="20">
        <v>-1.3724667878249599E-2</v>
      </c>
      <c r="W134" s="20">
        <v>1.3389197279198479E-2</v>
      </c>
      <c r="X134" s="20">
        <v>-1.0250553182581237</v>
      </c>
      <c r="Y134" s="20">
        <v>0.30699837379963046</v>
      </c>
      <c r="Z134" s="20">
        <v>-4.0181898140626122E-2</v>
      </c>
      <c r="AA134" s="20">
        <v>1.2732562384126926E-2</v>
      </c>
      <c r="AB134" s="20">
        <v>-4.0181898140626122E-2</v>
      </c>
      <c r="AC134" s="20">
        <v>1.2732562384126926E-2</v>
      </c>
    </row>
    <row r="135" spans="1:29" x14ac:dyDescent="0.45">
      <c r="A135" s="11" t="s">
        <v>139</v>
      </c>
      <c r="B135" s="12">
        <v>134</v>
      </c>
      <c r="C135" s="13">
        <v>4.2859999999999996</v>
      </c>
      <c r="D135" s="13">
        <v>0.33600000000000002</v>
      </c>
      <c r="E135" s="13">
        <v>1.0329999999999999</v>
      </c>
      <c r="F135" s="13">
        <v>0.53200000000000003</v>
      </c>
      <c r="G135" s="13">
        <v>0.34399999999999997</v>
      </c>
      <c r="H135" s="13">
        <v>0.20899999999999999</v>
      </c>
      <c r="I135" s="13">
        <v>0.1</v>
      </c>
      <c r="J135" s="13">
        <f>_2019[[#This Row],[Score]]-SUM(_2019[[#This Row],[GDP per capita]:[Trust ]])</f>
        <v>1.7319999999999993</v>
      </c>
      <c r="L135" s="13">
        <v>4.2859999999999996</v>
      </c>
      <c r="M135" s="13">
        <f>_2019[[#This Row],[Score]]-SUM(_2019[[#This Row],[GDP per capita]:[Trust ]])</f>
        <v>1.7319999999999993</v>
      </c>
      <c r="N135" s="13">
        <v>0.33600000000000002</v>
      </c>
      <c r="O135" s="13">
        <v>1.0329999999999999</v>
      </c>
      <c r="P135" s="13">
        <v>0.53200000000000003</v>
      </c>
      <c r="Q135" s="13">
        <v>0.34399999999999997</v>
      </c>
      <c r="R135" s="41">
        <v>0.20899999999999999</v>
      </c>
      <c r="S135" s="13">
        <v>0.1</v>
      </c>
      <c r="U135" s="20" t="s">
        <v>192</v>
      </c>
      <c r="V135" s="20">
        <v>-6.3741282609968225E-2</v>
      </c>
      <c r="W135" s="20">
        <v>3.5536831059646348E-2</v>
      </c>
      <c r="X135" s="20">
        <v>-1.793668166499778</v>
      </c>
      <c r="Y135" s="20">
        <v>7.489417636089335E-2</v>
      </c>
      <c r="Z135" s="20">
        <v>-0.13396252907714412</v>
      </c>
      <c r="AA135" s="20">
        <v>6.4799638572076712E-3</v>
      </c>
      <c r="AB135" s="20">
        <v>-0.13396252907714412</v>
      </c>
      <c r="AC135" s="20">
        <v>6.4799638572076712E-3</v>
      </c>
    </row>
    <row r="136" spans="1:29" x14ac:dyDescent="0.45">
      <c r="A136" s="11" t="s">
        <v>118</v>
      </c>
      <c r="B136" s="12">
        <v>135</v>
      </c>
      <c r="C136" s="13">
        <v>4.2119999999999997</v>
      </c>
      <c r="D136" s="13">
        <v>0.81100000000000005</v>
      </c>
      <c r="E136" s="13">
        <v>1.149</v>
      </c>
      <c r="F136" s="13">
        <v>0</v>
      </c>
      <c r="G136" s="13">
        <v>0.313</v>
      </c>
      <c r="H136" s="13">
        <v>7.3999999999999996E-2</v>
      </c>
      <c r="I136" s="13">
        <v>0.13500000000000001</v>
      </c>
      <c r="J136" s="13">
        <f>_2019[[#This Row],[Score]]-SUM(_2019[[#This Row],[GDP per capita]:[Trust ]])</f>
        <v>1.7299999999999995</v>
      </c>
      <c r="L136" s="13">
        <v>4.2119999999999997</v>
      </c>
      <c r="M136" s="13">
        <f>_2019[[#This Row],[Score]]-SUM(_2019[[#This Row],[GDP per capita]:[Trust ]])</f>
        <v>1.7299999999999995</v>
      </c>
      <c r="N136" s="13">
        <v>0.81100000000000005</v>
      </c>
      <c r="O136" s="13">
        <v>1.149</v>
      </c>
      <c r="P136" s="13">
        <v>0</v>
      </c>
      <c r="Q136" s="13">
        <v>0.313</v>
      </c>
      <c r="R136" s="40">
        <v>7.3999999999999996E-2</v>
      </c>
      <c r="S136" s="13">
        <v>0.13500000000000001</v>
      </c>
      <c r="U136" s="20" t="s">
        <v>193</v>
      </c>
      <c r="V136" s="20">
        <v>-1.0784581748759708E-2</v>
      </c>
      <c r="W136" s="20">
        <v>3.8880053456793982E-2</v>
      </c>
      <c r="X136" s="20">
        <v>-0.27738083644211625</v>
      </c>
      <c r="Y136" s="20">
        <v>0.78187216729215425</v>
      </c>
      <c r="Z136" s="20">
        <v>-8.7612079728645001E-2</v>
      </c>
      <c r="AA136" s="20">
        <v>6.6042916231125584E-2</v>
      </c>
      <c r="AB136" s="20">
        <v>-8.7612079728645001E-2</v>
      </c>
      <c r="AC136" s="20">
        <v>6.6042916231125584E-2</v>
      </c>
    </row>
    <row r="137" spans="1:29" x14ac:dyDescent="0.45">
      <c r="A137" s="11" t="s">
        <v>158</v>
      </c>
      <c r="B137" s="12">
        <v>136</v>
      </c>
      <c r="C137" s="13">
        <v>4.1890000000000001</v>
      </c>
      <c r="D137" s="13">
        <v>0.33200000000000002</v>
      </c>
      <c r="E137" s="13">
        <v>1.069</v>
      </c>
      <c r="F137" s="13">
        <v>0.443</v>
      </c>
      <c r="G137" s="13">
        <v>0.35599999999999998</v>
      </c>
      <c r="H137" s="13">
        <v>0.252</v>
      </c>
      <c r="I137" s="13">
        <v>0.06</v>
      </c>
      <c r="J137" s="13">
        <f>_2019[[#This Row],[Score]]-SUM(_2019[[#This Row],[GDP per capita]:[Trust ]])</f>
        <v>1.677</v>
      </c>
      <c r="L137" s="13">
        <v>4.1890000000000001</v>
      </c>
      <c r="M137" s="13">
        <f>_2019[[#This Row],[Score]]-SUM(_2019[[#This Row],[GDP per capita]:[Trust ]])</f>
        <v>1.677</v>
      </c>
      <c r="N137" s="13">
        <v>0.33200000000000002</v>
      </c>
      <c r="O137" s="13">
        <v>1.069</v>
      </c>
      <c r="P137" s="13">
        <v>0.443</v>
      </c>
      <c r="Q137" s="13">
        <v>0.35599999999999998</v>
      </c>
      <c r="R137" s="41">
        <v>0.252</v>
      </c>
      <c r="S137" s="13">
        <v>0.06</v>
      </c>
      <c r="U137" s="20" t="s">
        <v>210</v>
      </c>
      <c r="V137" s="20">
        <v>1.2980376542643193E-2</v>
      </c>
      <c r="W137" s="20">
        <v>5.4867812221440083E-2</v>
      </c>
      <c r="X137" s="20">
        <v>0.23657543497918065</v>
      </c>
      <c r="Y137" s="20">
        <v>0.81331110057859413</v>
      </c>
      <c r="Z137" s="20">
        <v>-9.5439143437898735E-2</v>
      </c>
      <c r="AA137" s="20">
        <v>0.12139989652318513</v>
      </c>
      <c r="AB137" s="20">
        <v>-9.5439143437898735E-2</v>
      </c>
      <c r="AC137" s="20">
        <v>0.12139989652318513</v>
      </c>
    </row>
    <row r="138" spans="1:29" ht="15.75" thickBot="1" x14ac:dyDescent="0.5">
      <c r="A138" s="11" t="s">
        <v>152</v>
      </c>
      <c r="B138" s="12">
        <v>137</v>
      </c>
      <c r="C138" s="13">
        <v>4.1660000000000004</v>
      </c>
      <c r="D138" s="13">
        <v>0.91300000000000003</v>
      </c>
      <c r="E138" s="13">
        <v>1.0389999999999999</v>
      </c>
      <c r="F138" s="13">
        <v>0.64400000000000002</v>
      </c>
      <c r="G138" s="13">
        <v>0.24099999999999999</v>
      </c>
      <c r="H138" s="13">
        <v>7.5999999999999998E-2</v>
      </c>
      <c r="I138" s="13">
        <v>6.7000000000000004E-2</v>
      </c>
      <c r="J138" s="13">
        <f>_2019[[#This Row],[Score]]-SUM(_2019[[#This Row],[GDP per capita]:[Trust ]])</f>
        <v>1.1859999999999999</v>
      </c>
      <c r="L138" s="13">
        <v>4.1660000000000004</v>
      </c>
      <c r="M138" s="13">
        <f>_2019[[#This Row],[Score]]-SUM(_2019[[#This Row],[GDP per capita]:[Trust ]])</f>
        <v>1.1859999999999999</v>
      </c>
      <c r="N138" s="13">
        <v>0.91300000000000003</v>
      </c>
      <c r="O138" s="13">
        <v>1.0389999999999999</v>
      </c>
      <c r="P138" s="13">
        <v>0.64400000000000002</v>
      </c>
      <c r="Q138" s="13">
        <v>0.24099999999999999</v>
      </c>
      <c r="R138" s="40">
        <v>7.5999999999999998E-2</v>
      </c>
      <c r="S138" s="13">
        <v>6.7000000000000004E-2</v>
      </c>
      <c r="U138" s="21" t="s">
        <v>5</v>
      </c>
      <c r="V138" s="21">
        <v>0.16676762851972166</v>
      </c>
      <c r="W138" s="21">
        <v>6.033474171398566E-2</v>
      </c>
      <c r="X138" s="21">
        <v>2.7640398182240786</v>
      </c>
      <c r="Y138" s="21">
        <v>6.4300884740547586E-3</v>
      </c>
      <c r="Z138" s="21">
        <v>4.7545383820411957E-2</v>
      </c>
      <c r="AA138" s="21">
        <v>0.28598987321903135</v>
      </c>
      <c r="AB138" s="21">
        <v>4.7545383820411957E-2</v>
      </c>
      <c r="AC138" s="21">
        <v>0.28598987321903135</v>
      </c>
    </row>
    <row r="139" spans="1:29" x14ac:dyDescent="0.45">
      <c r="A139" s="11" t="s">
        <v>102</v>
      </c>
      <c r="B139" s="12">
        <v>138</v>
      </c>
      <c r="C139" s="13">
        <v>4.1070000000000002</v>
      </c>
      <c r="D139" s="13">
        <v>0.57799999999999996</v>
      </c>
      <c r="E139" s="13">
        <v>1.0580000000000001</v>
      </c>
      <c r="F139" s="13">
        <v>0.42599999999999999</v>
      </c>
      <c r="G139" s="13">
        <v>0.43099999999999999</v>
      </c>
      <c r="H139" s="13">
        <v>0.247</v>
      </c>
      <c r="I139" s="13">
        <v>8.6999999999999994E-2</v>
      </c>
      <c r="J139" s="13">
        <f>_2019[[#This Row],[Score]]-SUM(_2019[[#This Row],[GDP per capita]:[Trust ]])</f>
        <v>1.2799999999999998</v>
      </c>
      <c r="L139" s="13">
        <v>4.1070000000000002</v>
      </c>
      <c r="M139" s="13">
        <f>_2019[[#This Row],[Score]]-SUM(_2019[[#This Row],[GDP per capita]:[Trust ]])</f>
        <v>1.2799999999999998</v>
      </c>
      <c r="N139" s="13">
        <v>0.57799999999999996</v>
      </c>
      <c r="O139" s="13">
        <v>1.0580000000000001</v>
      </c>
      <c r="P139" s="13">
        <v>0.42599999999999999</v>
      </c>
      <c r="Q139" s="13">
        <v>0.43099999999999999</v>
      </c>
      <c r="R139" s="41">
        <v>0.247</v>
      </c>
      <c r="S139" s="13">
        <v>8.6999999999999994E-2</v>
      </c>
      <c r="U139"/>
      <c r="V139"/>
      <c r="W139"/>
      <c r="X139"/>
      <c r="Y139"/>
      <c r="Z139"/>
      <c r="AA139"/>
      <c r="AB139"/>
      <c r="AC139"/>
    </row>
    <row r="140" spans="1:29" x14ac:dyDescent="0.45">
      <c r="A140" s="11" t="s">
        <v>175</v>
      </c>
      <c r="B140" s="12">
        <v>139</v>
      </c>
      <c r="C140" s="13">
        <v>4.085</v>
      </c>
      <c r="D140" s="13">
        <v>0.27500000000000002</v>
      </c>
      <c r="E140" s="13">
        <v>0.57199999999999995</v>
      </c>
      <c r="F140" s="13">
        <v>0.41</v>
      </c>
      <c r="G140" s="13">
        <v>0.29299999999999998</v>
      </c>
      <c r="H140" s="13">
        <v>0.17699999999999999</v>
      </c>
      <c r="I140" s="13">
        <v>8.5000000000000006E-2</v>
      </c>
      <c r="J140" s="13">
        <f>_2019[[#This Row],[Score]]-SUM(_2019[[#This Row],[GDP per capita]:[Trust ]])</f>
        <v>2.2730000000000001</v>
      </c>
      <c r="L140" s="13">
        <v>4.085</v>
      </c>
      <c r="M140" s="13">
        <f>_2019[[#This Row],[Score]]-SUM(_2019[[#This Row],[GDP per capita]:[Trust ]])</f>
        <v>2.2730000000000001</v>
      </c>
      <c r="N140" s="13">
        <v>0.27500000000000002</v>
      </c>
      <c r="O140" s="13">
        <v>0.57199999999999995</v>
      </c>
      <c r="P140" s="13">
        <v>0.41</v>
      </c>
      <c r="Q140" s="13">
        <v>0.29299999999999998</v>
      </c>
      <c r="R140" s="40">
        <v>0.17699999999999999</v>
      </c>
      <c r="S140" s="13">
        <v>8.5000000000000006E-2</v>
      </c>
      <c r="U140" t="s">
        <v>211</v>
      </c>
      <c r="V140"/>
      <c r="W140"/>
      <c r="X140"/>
      <c r="Y140"/>
      <c r="Z140"/>
      <c r="AA140"/>
      <c r="AB140"/>
      <c r="AC140"/>
    </row>
    <row r="141" spans="1:29" ht="15.75" thickBot="1" x14ac:dyDescent="0.5">
      <c r="A141" s="11" t="s">
        <v>134</v>
      </c>
      <c r="B141" s="12">
        <v>140</v>
      </c>
      <c r="C141" s="13">
        <v>4.0149999999999997</v>
      </c>
      <c r="D141" s="13">
        <v>0.755</v>
      </c>
      <c r="E141" s="13">
        <v>0.76500000000000001</v>
      </c>
      <c r="F141" s="13">
        <v>0.58799999999999997</v>
      </c>
      <c r="G141" s="13">
        <v>0.498</v>
      </c>
      <c r="H141" s="13">
        <v>0.2</v>
      </c>
      <c r="I141" s="13">
        <v>8.5000000000000006E-2</v>
      </c>
      <c r="J141" s="13">
        <f>_2019[[#This Row],[Score]]-SUM(_2019[[#This Row],[GDP per capita]:[Trust ]])</f>
        <v>1.1239999999999997</v>
      </c>
      <c r="L141" s="13">
        <v>4.0149999999999997</v>
      </c>
      <c r="M141" s="13">
        <f>_2019[[#This Row],[Score]]-SUM(_2019[[#This Row],[GDP per capita]:[Trust ]])</f>
        <v>1.1239999999999997</v>
      </c>
      <c r="N141" s="13">
        <v>0.755</v>
      </c>
      <c r="O141" s="13">
        <v>0.76500000000000001</v>
      </c>
      <c r="P141" s="13">
        <v>0.58799999999999997</v>
      </c>
      <c r="Q141" s="13">
        <v>0.498</v>
      </c>
      <c r="R141" s="41">
        <v>0.2</v>
      </c>
      <c r="S141" s="13">
        <v>8.5000000000000006E-2</v>
      </c>
      <c r="U141"/>
      <c r="V141"/>
      <c r="W141"/>
      <c r="X141"/>
      <c r="Y141"/>
      <c r="Z141"/>
      <c r="AA141"/>
      <c r="AB141"/>
      <c r="AC141"/>
    </row>
    <row r="142" spans="1:29" x14ac:dyDescent="0.45">
      <c r="A142" s="11" t="s">
        <v>133</v>
      </c>
      <c r="B142" s="12">
        <v>141</v>
      </c>
      <c r="C142" s="13">
        <v>3.9750000000000001</v>
      </c>
      <c r="D142" s="13">
        <v>7.2999999999999995E-2</v>
      </c>
      <c r="E142" s="13">
        <v>0.92200000000000004</v>
      </c>
      <c r="F142" s="13">
        <v>0.443</v>
      </c>
      <c r="G142" s="13">
        <v>0.37</v>
      </c>
      <c r="H142" s="13">
        <v>0.23300000000000001</v>
      </c>
      <c r="I142" s="13">
        <v>3.3000000000000002E-2</v>
      </c>
      <c r="J142" s="13">
        <f>_2019[[#This Row],[Score]]-SUM(_2019[[#This Row],[GDP per capita]:[Trust ]])</f>
        <v>1.9010000000000002</v>
      </c>
      <c r="L142" s="13">
        <v>3.9750000000000001</v>
      </c>
      <c r="M142" s="13">
        <f>_2019[[#This Row],[Score]]-SUM(_2019[[#This Row],[GDP per capita]:[Trust ]])</f>
        <v>1.9010000000000002</v>
      </c>
      <c r="N142" s="13">
        <v>7.2999999999999995E-2</v>
      </c>
      <c r="O142" s="13">
        <v>0.92200000000000004</v>
      </c>
      <c r="P142" s="13">
        <v>0.443</v>
      </c>
      <c r="Q142" s="13">
        <v>0.37</v>
      </c>
      <c r="R142" s="40">
        <v>0.23300000000000001</v>
      </c>
      <c r="S142" s="13">
        <v>3.3000000000000002E-2</v>
      </c>
      <c r="U142" s="45" t="s">
        <v>212</v>
      </c>
      <c r="V142" s="45"/>
      <c r="W142"/>
      <c r="X142"/>
      <c r="Y142"/>
      <c r="Z142"/>
      <c r="AA142"/>
      <c r="AB142"/>
      <c r="AC142"/>
    </row>
    <row r="143" spans="1:29" x14ac:dyDescent="0.45">
      <c r="A143" s="11" t="s">
        <v>157</v>
      </c>
      <c r="B143" s="12">
        <v>142</v>
      </c>
      <c r="C143" s="13">
        <v>3.9729999999999999</v>
      </c>
      <c r="D143" s="13">
        <v>0.27400000000000002</v>
      </c>
      <c r="E143" s="13">
        <v>0.75700000000000001</v>
      </c>
      <c r="F143" s="13">
        <v>0.505</v>
      </c>
      <c r="G143" s="13">
        <v>0.14199999999999999</v>
      </c>
      <c r="H143" s="13">
        <v>0.27500000000000002</v>
      </c>
      <c r="I143" s="13">
        <v>7.8E-2</v>
      </c>
      <c r="J143" s="13">
        <f>_2019[[#This Row],[Score]]-SUM(_2019[[#This Row],[GDP per capita]:[Trust ]])</f>
        <v>1.9420000000000002</v>
      </c>
      <c r="L143" s="13">
        <v>3.9729999999999999</v>
      </c>
      <c r="M143" s="13">
        <f>_2019[[#This Row],[Score]]-SUM(_2019[[#This Row],[GDP per capita]:[Trust ]])</f>
        <v>1.9420000000000002</v>
      </c>
      <c r="N143" s="13">
        <v>0.27400000000000002</v>
      </c>
      <c r="O143" s="13">
        <v>0.75700000000000001</v>
      </c>
      <c r="P143" s="13">
        <v>0.505</v>
      </c>
      <c r="Q143" s="13">
        <v>0.14199999999999999</v>
      </c>
      <c r="R143" s="41">
        <v>0.27500000000000002</v>
      </c>
      <c r="S143" s="13">
        <v>7.8E-2</v>
      </c>
      <c r="U143" s="20" t="s">
        <v>213</v>
      </c>
      <c r="V143" s="20">
        <v>0.54908129987848586</v>
      </c>
      <c r="W143"/>
      <c r="X143"/>
      <c r="Y143"/>
      <c r="Z143"/>
      <c r="AA143"/>
      <c r="AB143"/>
      <c r="AC143"/>
    </row>
    <row r="144" spans="1:29" x14ac:dyDescent="0.45">
      <c r="A144" s="11" t="s">
        <v>164</v>
      </c>
      <c r="B144" s="12">
        <v>143</v>
      </c>
      <c r="C144" s="13">
        <v>3.9329999999999998</v>
      </c>
      <c r="D144" s="13">
        <v>0.27400000000000002</v>
      </c>
      <c r="E144" s="13">
        <v>0.91600000000000004</v>
      </c>
      <c r="F144" s="13">
        <v>0.55500000000000005</v>
      </c>
      <c r="G144" s="13">
        <v>0.14799999999999999</v>
      </c>
      <c r="H144" s="13">
        <v>0.16900000000000001</v>
      </c>
      <c r="I144" s="13">
        <v>4.1000000000000002E-2</v>
      </c>
      <c r="J144" s="13">
        <f>_2019[[#This Row],[Score]]-SUM(_2019[[#This Row],[GDP per capita]:[Trust ]])</f>
        <v>1.83</v>
      </c>
      <c r="L144" s="13">
        <v>3.9329999999999998</v>
      </c>
      <c r="M144" s="13">
        <f>_2019[[#This Row],[Score]]-SUM(_2019[[#This Row],[GDP per capita]:[Trust ]])</f>
        <v>1.83</v>
      </c>
      <c r="N144" s="13">
        <v>0.27400000000000002</v>
      </c>
      <c r="O144" s="13">
        <v>0.91600000000000004</v>
      </c>
      <c r="P144" s="13">
        <v>0.55500000000000005</v>
      </c>
      <c r="Q144" s="13">
        <v>0.14799999999999999</v>
      </c>
      <c r="R144" s="40">
        <v>0.16900000000000001</v>
      </c>
      <c r="S144" s="13">
        <v>4.1000000000000002E-2</v>
      </c>
      <c r="U144" s="20" t="s">
        <v>214</v>
      </c>
      <c r="V144" s="20">
        <v>0.30149027387624777</v>
      </c>
      <c r="W144"/>
      <c r="X144"/>
      <c r="Y144"/>
      <c r="Z144"/>
      <c r="AA144"/>
      <c r="AB144"/>
      <c r="AC144"/>
    </row>
    <row r="145" spans="1:29" x14ac:dyDescent="0.45">
      <c r="A145" s="11" t="s">
        <v>114</v>
      </c>
      <c r="B145" s="12">
        <v>144</v>
      </c>
      <c r="C145" s="13">
        <v>3.802</v>
      </c>
      <c r="D145" s="13">
        <v>0.48899999999999999</v>
      </c>
      <c r="E145" s="13">
        <v>1.169</v>
      </c>
      <c r="F145" s="13">
        <v>0.16800000000000001</v>
      </c>
      <c r="G145" s="13">
        <v>0.35899999999999999</v>
      </c>
      <c r="H145" s="13">
        <v>0.107</v>
      </c>
      <c r="I145" s="13">
        <v>9.2999999999999999E-2</v>
      </c>
      <c r="J145" s="13">
        <f>_2019[[#This Row],[Score]]-SUM(_2019[[#This Row],[GDP per capita]:[Trust ]])</f>
        <v>1.4170000000000003</v>
      </c>
      <c r="L145" s="13">
        <v>3.802</v>
      </c>
      <c r="M145" s="13">
        <f>_2019[[#This Row],[Score]]-SUM(_2019[[#This Row],[GDP per capita]:[Trust ]])</f>
        <v>1.4170000000000003</v>
      </c>
      <c r="N145" s="13">
        <v>0.48899999999999999</v>
      </c>
      <c r="O145" s="13">
        <v>1.169</v>
      </c>
      <c r="P145" s="13">
        <v>0.16800000000000001</v>
      </c>
      <c r="Q145" s="13">
        <v>0.35899999999999999</v>
      </c>
      <c r="R145" s="41">
        <v>0.107</v>
      </c>
      <c r="S145" s="13">
        <v>9.2999999999999999E-2</v>
      </c>
      <c r="U145" s="20" t="s">
        <v>215</v>
      </c>
      <c r="V145" s="20">
        <v>0.27336236544173426</v>
      </c>
      <c r="W145"/>
      <c r="X145"/>
      <c r="Y145"/>
      <c r="Z145"/>
      <c r="AA145"/>
      <c r="AB145"/>
      <c r="AC145"/>
    </row>
    <row r="146" spans="1:29" x14ac:dyDescent="0.45">
      <c r="A146" s="11" t="s">
        <v>174</v>
      </c>
      <c r="B146" s="12">
        <v>145</v>
      </c>
      <c r="C146" s="13">
        <v>3.7749999999999999</v>
      </c>
      <c r="D146" s="13">
        <v>4.5999999999999999E-2</v>
      </c>
      <c r="E146" s="13">
        <v>0.44700000000000001</v>
      </c>
      <c r="F146" s="13">
        <v>0.38</v>
      </c>
      <c r="G146" s="13">
        <v>0.22</v>
      </c>
      <c r="H146" s="13">
        <v>0.17599999999999999</v>
      </c>
      <c r="I146" s="13">
        <v>0.18</v>
      </c>
      <c r="J146" s="13">
        <f>_2019[[#This Row],[Score]]-SUM(_2019[[#This Row],[GDP per capita]:[Trust ]])</f>
        <v>2.3260000000000001</v>
      </c>
      <c r="L146" s="13">
        <v>3.7749999999999999</v>
      </c>
      <c r="M146" s="13">
        <f>_2019[[#This Row],[Score]]-SUM(_2019[[#This Row],[GDP per capita]:[Trust ]])</f>
        <v>2.3260000000000001</v>
      </c>
      <c r="N146" s="13">
        <v>4.5999999999999999E-2</v>
      </c>
      <c r="O146" s="13">
        <v>0.44700000000000001</v>
      </c>
      <c r="P146" s="13">
        <v>0.38</v>
      </c>
      <c r="Q146" s="13">
        <v>0.22</v>
      </c>
      <c r="R146" s="40">
        <v>0.17599999999999999</v>
      </c>
      <c r="S146" s="13">
        <v>0.18</v>
      </c>
      <c r="U146" s="20" t="s">
        <v>4</v>
      </c>
      <c r="V146" s="20">
        <v>8.0586927463251509E-2</v>
      </c>
      <c r="W146"/>
      <c r="X146"/>
      <c r="Y146"/>
      <c r="Z146"/>
      <c r="AA146"/>
      <c r="AB146"/>
      <c r="AC146"/>
    </row>
    <row r="147" spans="1:29" ht="15.75" thickBot="1" x14ac:dyDescent="0.5">
      <c r="A147" s="11" t="s">
        <v>132</v>
      </c>
      <c r="B147" s="12">
        <v>146</v>
      </c>
      <c r="C147" s="13">
        <v>3.6629999999999998</v>
      </c>
      <c r="D147" s="13">
        <v>0.36599999999999999</v>
      </c>
      <c r="E147" s="13">
        <v>1.1140000000000001</v>
      </c>
      <c r="F147" s="13">
        <v>0.433</v>
      </c>
      <c r="G147" s="13">
        <v>0.36099999999999999</v>
      </c>
      <c r="H147" s="13">
        <v>0.151</v>
      </c>
      <c r="I147" s="13">
        <v>8.8999999999999996E-2</v>
      </c>
      <c r="J147" s="13">
        <f>_2019[[#This Row],[Score]]-SUM(_2019[[#This Row],[GDP per capita]:[Trust ]])</f>
        <v>1.149</v>
      </c>
      <c r="L147" s="13">
        <v>3.6629999999999998</v>
      </c>
      <c r="M147" s="13">
        <f>_2019[[#This Row],[Score]]-SUM(_2019[[#This Row],[GDP per capita]:[Trust ]])</f>
        <v>1.149</v>
      </c>
      <c r="N147" s="13">
        <v>0.36599999999999999</v>
      </c>
      <c r="O147" s="13">
        <v>1.1140000000000001</v>
      </c>
      <c r="P147" s="13">
        <v>0.433</v>
      </c>
      <c r="Q147" s="13">
        <v>0.36099999999999999</v>
      </c>
      <c r="R147" s="41">
        <v>0.151</v>
      </c>
      <c r="S147" s="13">
        <v>8.8999999999999996E-2</v>
      </c>
      <c r="U147" s="21" t="s">
        <v>216</v>
      </c>
      <c r="V147" s="21">
        <v>156</v>
      </c>
      <c r="W147"/>
      <c r="X147"/>
      <c r="Y147"/>
      <c r="Z147"/>
      <c r="AA147"/>
      <c r="AB147"/>
      <c r="AC147"/>
    </row>
    <row r="148" spans="1:29" x14ac:dyDescent="0.45">
      <c r="A148" s="11" t="s">
        <v>136</v>
      </c>
      <c r="B148" s="12">
        <v>147</v>
      </c>
      <c r="C148" s="13">
        <v>3.597</v>
      </c>
      <c r="D148" s="13">
        <v>0.32300000000000001</v>
      </c>
      <c r="E148" s="13">
        <v>0.68799999999999994</v>
      </c>
      <c r="F148" s="13">
        <v>0.44900000000000001</v>
      </c>
      <c r="G148" s="13">
        <v>2.5999999999999999E-2</v>
      </c>
      <c r="H148" s="13">
        <v>0.41899999999999998</v>
      </c>
      <c r="I148" s="13">
        <v>0.11</v>
      </c>
      <c r="J148" s="13">
        <f>_2019[[#This Row],[Score]]-SUM(_2019[[#This Row],[GDP per capita]:[Trust ]])</f>
        <v>1.5819999999999999</v>
      </c>
      <c r="L148" s="13">
        <v>3.597</v>
      </c>
      <c r="M148" s="13">
        <f>_2019[[#This Row],[Score]]-SUM(_2019[[#This Row],[GDP per capita]:[Trust ]])</f>
        <v>1.5819999999999999</v>
      </c>
      <c r="N148" s="13">
        <v>0.32300000000000001</v>
      </c>
      <c r="O148" s="13">
        <v>0.68799999999999994</v>
      </c>
      <c r="P148" s="13">
        <v>0.44900000000000001</v>
      </c>
      <c r="Q148" s="13">
        <v>2.5999999999999999E-2</v>
      </c>
      <c r="R148" s="40">
        <v>0.41899999999999998</v>
      </c>
      <c r="S148" s="13">
        <v>0.11</v>
      </c>
      <c r="U148"/>
      <c r="V148"/>
      <c r="W148"/>
      <c r="X148"/>
      <c r="Y148"/>
      <c r="Z148"/>
      <c r="AA148"/>
      <c r="AB148"/>
      <c r="AC148"/>
    </row>
    <row r="149" spans="1:29" ht="15.75" thickBot="1" x14ac:dyDescent="0.5">
      <c r="A149" s="11" t="s">
        <v>145</v>
      </c>
      <c r="B149" s="12">
        <v>148</v>
      </c>
      <c r="C149" s="13">
        <v>3.488</v>
      </c>
      <c r="D149" s="13">
        <v>1.0409999999999999</v>
      </c>
      <c r="E149" s="13">
        <v>1.145</v>
      </c>
      <c r="F149" s="13">
        <v>0.53800000000000003</v>
      </c>
      <c r="G149" s="13">
        <v>0.45500000000000002</v>
      </c>
      <c r="H149" s="13">
        <v>2.5000000000000001E-2</v>
      </c>
      <c r="I149" s="13">
        <v>0.1</v>
      </c>
      <c r="J149" s="13">
        <f>_2019[[#This Row],[Score]]-SUM(_2019[[#This Row],[GDP per capita]:[Trust ]])</f>
        <v>0.18399999999999972</v>
      </c>
      <c r="L149" s="13">
        <v>3.488</v>
      </c>
      <c r="M149" s="13">
        <f>_2019[[#This Row],[Score]]-SUM(_2019[[#This Row],[GDP per capita]:[Trust ]])</f>
        <v>0.18399999999999972</v>
      </c>
      <c r="N149" s="13">
        <v>1.0409999999999999</v>
      </c>
      <c r="O149" s="13">
        <v>1.145</v>
      </c>
      <c r="P149" s="13">
        <v>0.53800000000000003</v>
      </c>
      <c r="Q149" s="13">
        <v>0.45500000000000002</v>
      </c>
      <c r="R149" s="41">
        <v>2.5000000000000001E-2</v>
      </c>
      <c r="S149" s="13">
        <v>0.1</v>
      </c>
      <c r="U149" t="s">
        <v>217</v>
      </c>
      <c r="V149"/>
      <c r="W149"/>
      <c r="X149"/>
      <c r="Y149"/>
      <c r="Z149"/>
      <c r="AA149"/>
      <c r="AB149"/>
      <c r="AC149"/>
    </row>
    <row r="150" spans="1:29" x14ac:dyDescent="0.45">
      <c r="A150" s="11" t="s">
        <v>173</v>
      </c>
      <c r="B150" s="12">
        <v>149</v>
      </c>
      <c r="C150" s="13">
        <v>3.4620000000000002</v>
      </c>
      <c r="D150" s="13">
        <v>0.61899999999999999</v>
      </c>
      <c r="E150" s="13">
        <v>0.378</v>
      </c>
      <c r="F150" s="13">
        <v>0.44</v>
      </c>
      <c r="G150" s="13">
        <v>1.2999999999999999E-2</v>
      </c>
      <c r="H150" s="13">
        <v>0.33100000000000002</v>
      </c>
      <c r="I150" s="13">
        <v>0.14099999999999999</v>
      </c>
      <c r="J150" s="13">
        <f>_2019[[#This Row],[Score]]-SUM(_2019[[#This Row],[GDP per capita]:[Trust ]])</f>
        <v>1.5400000000000003</v>
      </c>
      <c r="L150" s="13">
        <v>3.4620000000000002</v>
      </c>
      <c r="M150" s="13">
        <f>_2019[[#This Row],[Score]]-SUM(_2019[[#This Row],[GDP per capita]:[Trust ]])</f>
        <v>1.5400000000000003</v>
      </c>
      <c r="N150" s="13">
        <v>0.61899999999999999</v>
      </c>
      <c r="O150" s="13">
        <v>0.378</v>
      </c>
      <c r="P150" s="13">
        <v>0.44</v>
      </c>
      <c r="Q150" s="13">
        <v>1.2999999999999999E-2</v>
      </c>
      <c r="R150" s="40">
        <v>0.33100000000000002</v>
      </c>
      <c r="S150" s="13">
        <v>0.14099999999999999</v>
      </c>
      <c r="U150" s="22"/>
      <c r="V150" s="22" t="s">
        <v>222</v>
      </c>
      <c r="W150" s="22" t="s">
        <v>223</v>
      </c>
      <c r="X150" s="22" t="s">
        <v>224</v>
      </c>
      <c r="Y150" s="22" t="s">
        <v>225</v>
      </c>
      <c r="Z150" s="22" t="s">
        <v>226</v>
      </c>
      <c r="AA150"/>
      <c r="AB150"/>
      <c r="AC150"/>
    </row>
    <row r="151" spans="1:29" x14ac:dyDescent="0.45">
      <c r="A151" s="11" t="s">
        <v>148</v>
      </c>
      <c r="B151" s="12">
        <v>150</v>
      </c>
      <c r="C151" s="13">
        <v>3.41</v>
      </c>
      <c r="D151" s="13">
        <v>0.191</v>
      </c>
      <c r="E151" s="13">
        <v>0.56000000000000005</v>
      </c>
      <c r="F151" s="13">
        <v>0.495</v>
      </c>
      <c r="G151" s="13">
        <v>0.443</v>
      </c>
      <c r="H151" s="13">
        <v>0.218</v>
      </c>
      <c r="I151" s="13">
        <v>8.8999999999999996E-2</v>
      </c>
      <c r="J151" s="13">
        <f>_2019[[#This Row],[Score]]-SUM(_2019[[#This Row],[GDP per capita]:[Trust ]])</f>
        <v>1.4140000000000001</v>
      </c>
      <c r="L151" s="13">
        <v>3.41</v>
      </c>
      <c r="M151" s="13">
        <f>_2019[[#This Row],[Score]]-SUM(_2019[[#This Row],[GDP per capita]:[Trust ]])</f>
        <v>1.4140000000000001</v>
      </c>
      <c r="N151" s="13">
        <v>0.191</v>
      </c>
      <c r="O151" s="13">
        <v>0.56000000000000005</v>
      </c>
      <c r="P151" s="13">
        <v>0.495</v>
      </c>
      <c r="Q151" s="13">
        <v>0.443</v>
      </c>
      <c r="R151" s="41">
        <v>0.218</v>
      </c>
      <c r="S151" s="13">
        <v>8.8999999999999996E-2</v>
      </c>
      <c r="U151" s="20" t="s">
        <v>218</v>
      </c>
      <c r="V151" s="20">
        <v>6</v>
      </c>
      <c r="W151" s="20">
        <v>0.41765368015722215</v>
      </c>
      <c r="X151" s="20">
        <v>6.9608946692870363E-2</v>
      </c>
      <c r="Y151" s="20">
        <v>10.718545766677524</v>
      </c>
      <c r="Z151" s="20">
        <v>6.8643799417066388E-10</v>
      </c>
      <c r="AA151"/>
      <c r="AB151"/>
      <c r="AC151"/>
    </row>
    <row r="152" spans="1:29" x14ac:dyDescent="0.45">
      <c r="A152" s="11" t="s">
        <v>153</v>
      </c>
      <c r="B152" s="12">
        <v>151</v>
      </c>
      <c r="C152" s="13">
        <v>3.38</v>
      </c>
      <c r="D152" s="13">
        <v>0.28699999999999998</v>
      </c>
      <c r="E152" s="13">
        <v>1.163</v>
      </c>
      <c r="F152" s="13">
        <v>0.46300000000000002</v>
      </c>
      <c r="G152" s="13">
        <v>0.14299999999999999</v>
      </c>
      <c r="H152" s="13">
        <v>0.108</v>
      </c>
      <c r="I152" s="13">
        <v>7.6999999999999999E-2</v>
      </c>
      <c r="J152" s="13">
        <f>_2019[[#This Row],[Score]]-SUM(_2019[[#This Row],[GDP per capita]:[Trust ]])</f>
        <v>1.1389999999999998</v>
      </c>
      <c r="L152" s="13">
        <v>3.38</v>
      </c>
      <c r="M152" s="13">
        <f>_2019[[#This Row],[Score]]-SUM(_2019[[#This Row],[GDP per capita]:[Trust ]])</f>
        <v>1.1389999999999998</v>
      </c>
      <c r="N152" s="13">
        <v>0.28699999999999998</v>
      </c>
      <c r="O152" s="13">
        <v>1.163</v>
      </c>
      <c r="P152" s="13">
        <v>0.46300000000000002</v>
      </c>
      <c r="Q152" s="13">
        <v>0.14299999999999999</v>
      </c>
      <c r="R152" s="40">
        <v>0.108</v>
      </c>
      <c r="S152" s="13">
        <v>7.6999999999999999E-2</v>
      </c>
      <c r="U152" s="20" t="s">
        <v>219</v>
      </c>
      <c r="V152" s="20">
        <v>149</v>
      </c>
      <c r="W152" s="20">
        <v>0.96764367881713653</v>
      </c>
      <c r="X152" s="20">
        <v>6.4942528779673592E-3</v>
      </c>
      <c r="Y152" s="20"/>
      <c r="Z152" s="20"/>
      <c r="AA152"/>
      <c r="AB152"/>
      <c r="AC152"/>
    </row>
    <row r="153" spans="1:29" ht="15.75" thickBot="1" x14ac:dyDescent="0.5">
      <c r="A153" s="11" t="s">
        <v>171</v>
      </c>
      <c r="B153" s="12">
        <v>152</v>
      </c>
      <c r="C153" s="13">
        <v>3.3340000000000001</v>
      </c>
      <c r="D153" s="13">
        <v>0.35899999999999999</v>
      </c>
      <c r="E153" s="13">
        <v>0.71099999999999997</v>
      </c>
      <c r="F153" s="13">
        <v>0.61399999999999999</v>
      </c>
      <c r="G153" s="13">
        <v>0.55500000000000005</v>
      </c>
      <c r="H153" s="13">
        <v>0.217</v>
      </c>
      <c r="I153" s="13">
        <v>0.41099999999999998</v>
      </c>
      <c r="J153" s="13">
        <f>_2019[[#This Row],[Score]]-SUM(_2019[[#This Row],[GDP per capita]:[Trust ]])</f>
        <v>0.46700000000000008</v>
      </c>
      <c r="L153" s="13">
        <v>3.3340000000000001</v>
      </c>
      <c r="M153" s="13">
        <f>_2019[[#This Row],[Score]]-SUM(_2019[[#This Row],[GDP per capita]:[Trust ]])</f>
        <v>0.46700000000000008</v>
      </c>
      <c r="N153" s="13">
        <v>0.35899999999999999</v>
      </c>
      <c r="O153" s="13">
        <v>0.71099999999999997</v>
      </c>
      <c r="P153" s="13">
        <v>0.61399999999999999</v>
      </c>
      <c r="Q153" s="13">
        <v>0.55500000000000005</v>
      </c>
      <c r="R153" s="41">
        <v>0.217</v>
      </c>
      <c r="S153" s="13">
        <v>0.41099999999999998</v>
      </c>
      <c r="U153" s="21" t="s">
        <v>220</v>
      </c>
      <c r="V153" s="21">
        <v>155</v>
      </c>
      <c r="W153" s="21">
        <v>1.3852973589743587</v>
      </c>
      <c r="X153" s="21"/>
      <c r="Y153" s="21"/>
      <c r="Z153" s="21"/>
      <c r="AA153"/>
      <c r="AB153"/>
      <c r="AC153"/>
    </row>
    <row r="154" spans="1:29" ht="15.75" thickBot="1" x14ac:dyDescent="0.5">
      <c r="A154" s="11" t="s">
        <v>163</v>
      </c>
      <c r="B154" s="12">
        <v>153</v>
      </c>
      <c r="C154" s="13">
        <v>3.2309999999999999</v>
      </c>
      <c r="D154" s="13">
        <v>0.47599999999999998</v>
      </c>
      <c r="E154" s="13">
        <v>0.88500000000000001</v>
      </c>
      <c r="F154" s="13">
        <v>0.499</v>
      </c>
      <c r="G154" s="13">
        <v>0.41699999999999998</v>
      </c>
      <c r="H154" s="13">
        <v>0.27600000000000002</v>
      </c>
      <c r="I154" s="13">
        <v>0.14699999999999999</v>
      </c>
      <c r="J154" s="13">
        <f>_2019[[#This Row],[Score]]-SUM(_2019[[#This Row],[GDP per capita]:[Trust ]])</f>
        <v>0.53100000000000014</v>
      </c>
      <c r="L154" s="13">
        <v>3.2309999999999999</v>
      </c>
      <c r="M154" s="13">
        <f>_2019[[#This Row],[Score]]-SUM(_2019[[#This Row],[GDP per capita]:[Trust ]])</f>
        <v>0.53100000000000014</v>
      </c>
      <c r="N154" s="13">
        <v>0.47599999999999998</v>
      </c>
      <c r="O154" s="13">
        <v>0.88500000000000001</v>
      </c>
      <c r="P154" s="13">
        <v>0.499</v>
      </c>
      <c r="Q154" s="13">
        <v>0.41699999999999998</v>
      </c>
      <c r="R154" s="40">
        <v>0.27600000000000002</v>
      </c>
      <c r="S154" s="13">
        <v>0.14699999999999999</v>
      </c>
      <c r="U154"/>
      <c r="V154"/>
      <c r="W154"/>
      <c r="X154"/>
      <c r="Y154"/>
      <c r="Z154"/>
      <c r="AA154"/>
      <c r="AB154"/>
      <c r="AC154"/>
    </row>
    <row r="155" spans="1:29" x14ac:dyDescent="0.45">
      <c r="A155" s="11" t="s">
        <v>170</v>
      </c>
      <c r="B155" s="12">
        <v>154</v>
      </c>
      <c r="C155" s="13">
        <v>3.2029999999999998</v>
      </c>
      <c r="D155" s="13">
        <v>0.35</v>
      </c>
      <c r="E155" s="13">
        <v>0.51700000000000002</v>
      </c>
      <c r="F155" s="13">
        <v>0.36099999999999999</v>
      </c>
      <c r="G155" s="13">
        <v>0</v>
      </c>
      <c r="H155" s="13">
        <v>0.158</v>
      </c>
      <c r="I155" s="13">
        <v>2.5000000000000001E-2</v>
      </c>
      <c r="J155" s="13">
        <f>_2019[[#This Row],[Score]]-SUM(_2019[[#This Row],[GDP per capita]:[Trust ]])</f>
        <v>1.792</v>
      </c>
      <c r="L155" s="13">
        <v>3.2029999999999998</v>
      </c>
      <c r="M155" s="13">
        <f>_2019[[#This Row],[Score]]-SUM(_2019[[#This Row],[GDP per capita]:[Trust ]])</f>
        <v>1.792</v>
      </c>
      <c r="N155" s="13">
        <v>0.35</v>
      </c>
      <c r="O155" s="13">
        <v>0.51700000000000002</v>
      </c>
      <c r="P155" s="13">
        <v>0.36099999999999999</v>
      </c>
      <c r="Q155" s="13">
        <v>0</v>
      </c>
      <c r="R155" s="41">
        <v>0.158</v>
      </c>
      <c r="S155" s="13">
        <v>2.5000000000000001E-2</v>
      </c>
      <c r="U155" s="22"/>
      <c r="V155" s="22" t="s">
        <v>227</v>
      </c>
      <c r="W155" s="22" t="s">
        <v>4</v>
      </c>
      <c r="X155" s="22" t="s">
        <v>228</v>
      </c>
      <c r="Y155" s="22" t="s">
        <v>229</v>
      </c>
      <c r="Z155" s="22" t="s">
        <v>246</v>
      </c>
      <c r="AA155" s="22" t="s">
        <v>247</v>
      </c>
      <c r="AB155" s="22" t="s">
        <v>248</v>
      </c>
      <c r="AC155" s="22" t="s">
        <v>249</v>
      </c>
    </row>
    <row r="156" spans="1:29" x14ac:dyDescent="0.45">
      <c r="A156" s="11" t="s">
        <v>165</v>
      </c>
      <c r="B156" s="12">
        <v>155</v>
      </c>
      <c r="C156" s="13">
        <v>3.0830000000000002</v>
      </c>
      <c r="D156" s="13">
        <v>2.5999999999999999E-2</v>
      </c>
      <c r="E156" s="13">
        <v>0</v>
      </c>
      <c r="F156" s="13">
        <v>0.105</v>
      </c>
      <c r="G156" s="13">
        <v>0.22500000000000001</v>
      </c>
      <c r="H156" s="13">
        <v>0.23499999999999999</v>
      </c>
      <c r="I156" s="13">
        <v>3.5000000000000003E-2</v>
      </c>
      <c r="J156" s="13">
        <f>_2019[[#This Row],[Score]]-SUM(_2019[[#This Row],[GDP per capita]:[Trust ]])</f>
        <v>2.4570000000000003</v>
      </c>
      <c r="L156" s="13">
        <v>3.0830000000000002</v>
      </c>
      <c r="M156" s="13">
        <f>_2019[[#This Row],[Score]]-SUM(_2019[[#This Row],[GDP per capita]:[Trust ]])</f>
        <v>2.4570000000000003</v>
      </c>
      <c r="N156" s="13">
        <v>2.5999999999999999E-2</v>
      </c>
      <c r="O156" s="13">
        <v>0</v>
      </c>
      <c r="P156" s="13">
        <v>0.105</v>
      </c>
      <c r="Q156" s="13">
        <v>0.22500000000000001</v>
      </c>
      <c r="R156" s="40">
        <v>0.23499999999999999</v>
      </c>
      <c r="S156" s="13">
        <v>3.5000000000000003E-2</v>
      </c>
      <c r="U156" s="20" t="s">
        <v>221</v>
      </c>
      <c r="V156" s="20">
        <v>-1.7190416928275075E-2</v>
      </c>
      <c r="W156" s="20">
        <v>3.8832745500073651E-2</v>
      </c>
      <c r="X156" s="20">
        <v>-0.44267838152835398</v>
      </c>
      <c r="Y156" s="20">
        <v>0.65864035224520934</v>
      </c>
      <c r="Z156" s="20">
        <v>-9.3924433762271442E-2</v>
      </c>
      <c r="AA156" s="20">
        <v>5.9543599905721285E-2</v>
      </c>
      <c r="AB156" s="20">
        <v>-9.3924433762271442E-2</v>
      </c>
      <c r="AC156" s="20">
        <v>5.9543599905721285E-2</v>
      </c>
    </row>
    <row r="157" spans="1:29" x14ac:dyDescent="0.45">
      <c r="A157" s="11" t="s">
        <v>183</v>
      </c>
      <c r="B157" s="12">
        <v>156</v>
      </c>
      <c r="C157" s="13">
        <v>2.8530000000000002</v>
      </c>
      <c r="D157" s="13">
        <v>0.30599999999999999</v>
      </c>
      <c r="E157" s="13">
        <v>0.57499999999999996</v>
      </c>
      <c r="F157" s="13">
        <v>0.29499999999999998</v>
      </c>
      <c r="G157" s="13">
        <v>0.01</v>
      </c>
      <c r="H157" s="13">
        <v>0.20200000000000001</v>
      </c>
      <c r="I157" s="13">
        <v>9.0999999999999998E-2</v>
      </c>
      <c r="J157" s="13">
        <f>_2019[[#This Row],[Score]]-SUM(_2019[[#This Row],[GDP per capita]:[Trust ]])</f>
        <v>1.3740000000000003</v>
      </c>
      <c r="L157" s="13">
        <v>2.8530000000000002</v>
      </c>
      <c r="M157" s="13">
        <f>_2019[[#This Row],[Score]]-SUM(_2019[[#This Row],[GDP per capita]:[Trust ]])</f>
        <v>1.3740000000000003</v>
      </c>
      <c r="N157" s="13">
        <v>0.30599999999999999</v>
      </c>
      <c r="O157" s="13">
        <v>0.57499999999999996</v>
      </c>
      <c r="P157" s="13">
        <v>0.29499999999999998</v>
      </c>
      <c r="Q157" s="13">
        <v>0.01</v>
      </c>
      <c r="R157" s="41">
        <v>0.20200000000000001</v>
      </c>
      <c r="S157" s="13">
        <v>9.0999999999999998E-2</v>
      </c>
      <c r="U157" s="20" t="s">
        <v>245</v>
      </c>
      <c r="V157" s="20">
        <v>-6.3244010807766158E-4</v>
      </c>
      <c r="W157" s="20">
        <v>1.2374221396977836E-2</v>
      </c>
      <c r="X157" s="20">
        <v>-5.110948703666502E-2</v>
      </c>
      <c r="Y157" s="20">
        <v>0.95930672937657757</v>
      </c>
      <c r="Z157" s="20">
        <v>-2.508406465214948E-2</v>
      </c>
      <c r="AA157" s="20">
        <v>2.3819184435994154E-2</v>
      </c>
      <c r="AB157" s="20">
        <v>-2.508406465214948E-2</v>
      </c>
      <c r="AC157" s="20">
        <v>2.3819184435994154E-2</v>
      </c>
    </row>
    <row r="158" spans="1:29" x14ac:dyDescent="0.45">
      <c r="U158" s="20" t="s">
        <v>192</v>
      </c>
      <c r="V158" s="20">
        <v>6.9050193286240194E-2</v>
      </c>
      <c r="W158" s="20">
        <v>3.2592217450203048E-2</v>
      </c>
      <c r="X158" s="20">
        <v>2.1186098611345026</v>
      </c>
      <c r="Y158" s="20">
        <v>3.5782268031628393E-2</v>
      </c>
      <c r="Z158" s="20">
        <v>4.6475421145271978E-3</v>
      </c>
      <c r="AA158" s="20">
        <v>0.13345284445795319</v>
      </c>
      <c r="AB158" s="20">
        <v>4.6475421145271978E-3</v>
      </c>
      <c r="AC158" s="20">
        <v>0.13345284445795319</v>
      </c>
    </row>
    <row r="159" spans="1:29" x14ac:dyDescent="0.45">
      <c r="U159" s="20" t="s">
        <v>193</v>
      </c>
      <c r="V159" s="20">
        <v>-8.0806410098518217E-2</v>
      </c>
      <c r="W159" s="20">
        <v>3.519915856286094E-2</v>
      </c>
      <c r="X159" s="20">
        <v>-2.2956915278019756</v>
      </c>
      <c r="Y159" s="20">
        <v>2.3088478660532652E-2</v>
      </c>
      <c r="Z159" s="20">
        <v>-0.15036041126230293</v>
      </c>
      <c r="AA159" s="20">
        <v>-1.125240893473349E-2</v>
      </c>
      <c r="AB159" s="20">
        <v>-0.15036041126230293</v>
      </c>
      <c r="AC159" s="20">
        <v>-1.125240893473349E-2</v>
      </c>
    </row>
    <row r="160" spans="1:29" x14ac:dyDescent="0.45">
      <c r="U160" s="20" t="s">
        <v>210</v>
      </c>
      <c r="V160" s="20">
        <v>4.4636204107426254E-2</v>
      </c>
      <c r="W160" s="20">
        <v>5.0408140918845989E-2</v>
      </c>
      <c r="X160" s="20">
        <v>0.8854959396199078</v>
      </c>
      <c r="Y160" s="20">
        <v>0.37731602189313296</v>
      </c>
      <c r="Z160" s="20">
        <v>-5.4970946611027395E-2</v>
      </c>
      <c r="AA160" s="20">
        <v>0.14424335482587991</v>
      </c>
      <c r="AB160" s="20">
        <v>-5.4970946611027395E-2</v>
      </c>
      <c r="AC160" s="20">
        <v>0.14424335482587991</v>
      </c>
    </row>
    <row r="161" spans="21:29" x14ac:dyDescent="0.45">
      <c r="U161" s="20" t="s">
        <v>5</v>
      </c>
      <c r="V161" s="20">
        <v>0.21823383800315366</v>
      </c>
      <c r="W161" s="20">
        <v>5.4094826606397257E-2</v>
      </c>
      <c r="X161" s="20">
        <v>4.0342829748038289</v>
      </c>
      <c r="Y161" s="20">
        <v>8.7214159155544574E-5</v>
      </c>
      <c r="Z161" s="20">
        <v>0.11134174778410054</v>
      </c>
      <c r="AA161" s="20">
        <v>0.32512592822220676</v>
      </c>
      <c r="AB161" s="20">
        <v>0.11134174778410054</v>
      </c>
      <c r="AC161" s="20">
        <v>0.32512592822220676</v>
      </c>
    </row>
    <row r="162" spans="21:29" ht="15.75" thickBot="1" x14ac:dyDescent="0.5">
      <c r="U162" s="21" t="s">
        <v>6</v>
      </c>
      <c r="V162" s="21">
        <v>0.24948812023788802</v>
      </c>
      <c r="W162" s="21">
        <v>7.2626873115326285E-2</v>
      </c>
      <c r="X162" s="21">
        <v>3.4352039339724665</v>
      </c>
      <c r="Y162" s="21">
        <v>7.6725479549666874E-4</v>
      </c>
      <c r="Z162" s="21">
        <v>0.10597646190764209</v>
      </c>
      <c r="AA162" s="21">
        <v>0.39299977856813395</v>
      </c>
      <c r="AB162" s="21">
        <v>0.10597646190764209</v>
      </c>
      <c r="AC162" s="21">
        <v>0.39299977856813395</v>
      </c>
    </row>
    <row r="163" spans="21:29" x14ac:dyDescent="0.45">
      <c r="U163"/>
      <c r="V163"/>
      <c r="W163"/>
      <c r="X163"/>
      <c r="Y163"/>
      <c r="Z163"/>
      <c r="AA163"/>
      <c r="AB163"/>
      <c r="AC163"/>
    </row>
    <row r="164" spans="21:29" x14ac:dyDescent="0.45">
      <c r="U164" t="s">
        <v>211</v>
      </c>
      <c r="V164"/>
      <c r="W164"/>
      <c r="X164"/>
      <c r="Y164"/>
      <c r="Z164"/>
      <c r="AA164"/>
      <c r="AB164"/>
      <c r="AC164"/>
    </row>
    <row r="165" spans="21:29" ht="15.75" thickBot="1" x14ac:dyDescent="0.5">
      <c r="U165"/>
      <c r="V165"/>
      <c r="W165"/>
      <c r="X165"/>
      <c r="Y165"/>
      <c r="Z165"/>
      <c r="AA165"/>
      <c r="AB165"/>
      <c r="AC165"/>
    </row>
    <row r="166" spans="21:29" x14ac:dyDescent="0.45">
      <c r="U166" s="45" t="s">
        <v>212</v>
      </c>
      <c r="V166" s="45"/>
      <c r="W166"/>
      <c r="X166"/>
      <c r="Y166"/>
      <c r="Z166"/>
      <c r="AA166"/>
      <c r="AB166"/>
      <c r="AC166"/>
    </row>
    <row r="167" spans="21:29" x14ac:dyDescent="0.45">
      <c r="U167" s="20" t="s">
        <v>213</v>
      </c>
      <c r="V167" s="20">
        <v>0.14728695726879176</v>
      </c>
      <c r="W167"/>
      <c r="X167"/>
      <c r="Y167"/>
      <c r="Z167"/>
      <c r="AA167"/>
      <c r="AB167"/>
      <c r="AC167"/>
    </row>
    <row r="168" spans="21:29" x14ac:dyDescent="0.45">
      <c r="U168" s="20" t="s">
        <v>214</v>
      </c>
      <c r="V168" s="20">
        <v>2.1693447781498891E-2</v>
      </c>
      <c r="W168"/>
      <c r="X168"/>
      <c r="Y168"/>
      <c r="Z168"/>
      <c r="AA168"/>
      <c r="AB168"/>
      <c r="AC168"/>
    </row>
    <row r="169" spans="21:29" x14ac:dyDescent="0.45">
      <c r="U169" s="20" t="s">
        <v>215</v>
      </c>
      <c r="V169" s="20">
        <v>-1.7701446938709207E-2</v>
      </c>
      <c r="W169"/>
      <c r="X169"/>
      <c r="Y169"/>
      <c r="Z169"/>
      <c r="AA169"/>
      <c r="AB169"/>
      <c r="AC169"/>
    </row>
    <row r="170" spans="21:29" x14ac:dyDescent="0.45">
      <c r="U170" s="20" t="s">
        <v>4</v>
      </c>
      <c r="V170" s="20">
        <v>0.53351885777505437</v>
      </c>
      <c r="W170"/>
      <c r="X170"/>
      <c r="Y170"/>
      <c r="Z170"/>
      <c r="AA170"/>
      <c r="AB170"/>
      <c r="AC170"/>
    </row>
    <row r="171" spans="21:29" ht="15.75" thickBot="1" x14ac:dyDescent="0.5">
      <c r="U171" s="21" t="s">
        <v>216</v>
      </c>
      <c r="V171" s="21">
        <v>156</v>
      </c>
      <c r="W171"/>
      <c r="X171"/>
      <c r="Y171"/>
      <c r="Z171"/>
      <c r="AA171"/>
      <c r="AB171"/>
      <c r="AC171"/>
    </row>
    <row r="172" spans="21:29" x14ac:dyDescent="0.45">
      <c r="U172"/>
      <c r="V172"/>
      <c r="W172"/>
      <c r="X172"/>
      <c r="Y172"/>
      <c r="Z172"/>
      <c r="AA172"/>
      <c r="AB172"/>
      <c r="AC172"/>
    </row>
    <row r="173" spans="21:29" ht="15.75" thickBot="1" x14ac:dyDescent="0.5">
      <c r="U173" t="s">
        <v>217</v>
      </c>
      <c r="V173"/>
      <c r="W173"/>
      <c r="X173"/>
      <c r="Y173"/>
      <c r="Z173"/>
      <c r="AA173"/>
      <c r="AB173"/>
      <c r="AC173"/>
    </row>
    <row r="174" spans="21:29" x14ac:dyDescent="0.45">
      <c r="U174" s="22"/>
      <c r="V174" s="22" t="s">
        <v>222</v>
      </c>
      <c r="W174" s="22" t="s">
        <v>223</v>
      </c>
      <c r="X174" s="22" t="s">
        <v>224</v>
      </c>
      <c r="Y174" s="22" t="s">
        <v>225</v>
      </c>
      <c r="Z174" s="22" t="s">
        <v>226</v>
      </c>
      <c r="AA174"/>
      <c r="AB174"/>
      <c r="AC174"/>
    </row>
    <row r="175" spans="21:29" x14ac:dyDescent="0.45">
      <c r="U175" s="20" t="s">
        <v>218</v>
      </c>
      <c r="V175" s="20">
        <v>6</v>
      </c>
      <c r="W175" s="20">
        <v>0.94045806725922887</v>
      </c>
      <c r="X175" s="20">
        <v>0.15674301120987147</v>
      </c>
      <c r="Y175" s="20">
        <v>0.55066647431274818</v>
      </c>
      <c r="Z175" s="20">
        <v>0.76885740056866136</v>
      </c>
      <c r="AA175"/>
      <c r="AB175"/>
      <c r="AC175"/>
    </row>
    <row r="176" spans="21:29" x14ac:dyDescent="0.45">
      <c r="U176" s="20" t="s">
        <v>219</v>
      </c>
      <c r="V176" s="20">
        <v>149</v>
      </c>
      <c r="W176" s="20">
        <v>42.41171336863821</v>
      </c>
      <c r="X176" s="20">
        <v>0.28464237160159872</v>
      </c>
      <c r="Y176" s="20"/>
      <c r="Z176" s="20"/>
      <c r="AA176"/>
      <c r="AB176"/>
      <c r="AC176"/>
    </row>
    <row r="177" spans="21:29" ht="15.75" thickBot="1" x14ac:dyDescent="0.5">
      <c r="U177" s="21" t="s">
        <v>220</v>
      </c>
      <c r="V177" s="21">
        <v>155</v>
      </c>
      <c r="W177" s="21">
        <v>43.352171435897439</v>
      </c>
      <c r="X177" s="21"/>
      <c r="Y177" s="21"/>
      <c r="Z177" s="21"/>
      <c r="AA177"/>
      <c r="AB177"/>
      <c r="AC177"/>
    </row>
    <row r="178" spans="21:29" ht="15.75" thickBot="1" x14ac:dyDescent="0.5">
      <c r="U178"/>
      <c r="V178"/>
      <c r="W178"/>
      <c r="X178"/>
      <c r="Y178"/>
      <c r="Z178"/>
      <c r="AA178"/>
      <c r="AB178"/>
      <c r="AC178"/>
    </row>
    <row r="179" spans="21:29" x14ac:dyDescent="0.45">
      <c r="U179" s="22"/>
      <c r="V179" s="22" t="s">
        <v>227</v>
      </c>
      <c r="W179" s="22" t="s">
        <v>4</v>
      </c>
      <c r="X179" s="22" t="s">
        <v>228</v>
      </c>
      <c r="Y179" s="22" t="s">
        <v>229</v>
      </c>
      <c r="Z179" s="22" t="s">
        <v>246</v>
      </c>
      <c r="AA179" s="22" t="s">
        <v>247</v>
      </c>
      <c r="AB179" s="22" t="s">
        <v>248</v>
      </c>
      <c r="AC179" s="22" t="s">
        <v>249</v>
      </c>
    </row>
    <row r="180" spans="21:29" x14ac:dyDescent="0.45">
      <c r="U180" s="20" t="s">
        <v>221</v>
      </c>
      <c r="V180" s="20">
        <v>1.7952202293072836</v>
      </c>
      <c r="W180" s="20">
        <v>0.21107339608598136</v>
      </c>
      <c r="X180" s="20">
        <v>8.5051942243635263</v>
      </c>
      <c r="Y180" s="20">
        <v>1.7675978243874978E-14</v>
      </c>
      <c r="Z180" s="20">
        <v>1.3781364171817734</v>
      </c>
      <c r="AA180" s="20">
        <v>2.2123040414327941</v>
      </c>
      <c r="AB180" s="20">
        <v>1.3781364171817734</v>
      </c>
      <c r="AC180" s="20">
        <v>2.2123040414327941</v>
      </c>
    </row>
    <row r="181" spans="21:29" x14ac:dyDescent="0.45">
      <c r="U181" s="20" t="s">
        <v>192</v>
      </c>
      <c r="V181" s="20">
        <v>-0.22462837369950175</v>
      </c>
      <c r="W181" s="20">
        <v>0.21822535438693128</v>
      </c>
      <c r="X181" s="20">
        <v>-1.0293413170552923</v>
      </c>
      <c r="Y181" s="20">
        <v>0.30498734337674716</v>
      </c>
      <c r="Z181" s="20">
        <v>-0.65584454967397277</v>
      </c>
      <c r="AA181" s="20">
        <v>0.20658780227496923</v>
      </c>
      <c r="AB181" s="20">
        <v>-0.65584454967397277</v>
      </c>
      <c r="AC181" s="20">
        <v>0.20658780227496923</v>
      </c>
    </row>
    <row r="182" spans="21:29" x14ac:dyDescent="0.45">
      <c r="U182" s="20" t="s">
        <v>193</v>
      </c>
      <c r="V182" s="20">
        <v>0.12419157869815466</v>
      </c>
      <c r="W182" s="20">
        <v>0.2369000738673796</v>
      </c>
      <c r="X182" s="20">
        <v>0.52423613328073115</v>
      </c>
      <c r="Y182" s="20">
        <v>0.60089329830904026</v>
      </c>
      <c r="Z182" s="20">
        <v>-0.34392608905933136</v>
      </c>
      <c r="AA182" s="20">
        <v>0.59230924645564065</v>
      </c>
      <c r="AB182" s="20">
        <v>-0.34392608905933136</v>
      </c>
      <c r="AC182" s="20">
        <v>0.59230924645564065</v>
      </c>
    </row>
    <row r="183" spans="21:29" x14ac:dyDescent="0.45">
      <c r="U183" s="20" t="s">
        <v>210</v>
      </c>
      <c r="V183" s="20">
        <v>7.8142734981555939E-2</v>
      </c>
      <c r="W183" s="20">
        <v>0.33453848340124764</v>
      </c>
      <c r="X183" s="20">
        <v>0.23358369472797255</v>
      </c>
      <c r="Y183" s="20">
        <v>0.81562879801217658</v>
      </c>
      <c r="Z183" s="20">
        <v>-0.5829097166634678</v>
      </c>
      <c r="AA183" s="20">
        <v>0.73919518662657957</v>
      </c>
      <c r="AB183" s="20">
        <v>-0.5829097166634678</v>
      </c>
      <c r="AC183" s="20">
        <v>0.73919518662657957</v>
      </c>
    </row>
    <row r="184" spans="21:29" x14ac:dyDescent="0.45">
      <c r="U184" s="20" t="s">
        <v>5</v>
      </c>
      <c r="V184" s="20">
        <v>0.45483236906846869</v>
      </c>
      <c r="W184" s="20">
        <v>0.37533784114751828</v>
      </c>
      <c r="X184" s="20">
        <v>1.2117945999740187</v>
      </c>
      <c r="Y184" s="20">
        <v>0.22750920800571031</v>
      </c>
      <c r="Z184" s="20">
        <v>-0.28684015112444161</v>
      </c>
      <c r="AA184" s="20">
        <v>1.196504889261379</v>
      </c>
      <c r="AB184" s="20">
        <v>-0.28684015112444161</v>
      </c>
      <c r="AC184" s="20">
        <v>1.196504889261379</v>
      </c>
    </row>
    <row r="185" spans="21:29" x14ac:dyDescent="0.45">
      <c r="U185" s="20" t="s">
        <v>6</v>
      </c>
      <c r="V185" s="20">
        <v>-0.51021664853407267</v>
      </c>
      <c r="W185" s="20">
        <v>0.49774547719149725</v>
      </c>
      <c r="X185" s="20">
        <v>-1.0250553182581252</v>
      </c>
      <c r="Y185" s="20">
        <v>0.30699837379962969</v>
      </c>
      <c r="Z185" s="20">
        <v>-1.4937682705996684</v>
      </c>
      <c r="AA185" s="20">
        <v>0.4733349735315231</v>
      </c>
      <c r="AB185" s="20">
        <v>-1.4937682705996684</v>
      </c>
      <c r="AC185" s="20">
        <v>0.4733349735315231</v>
      </c>
    </row>
    <row r="186" spans="21:29" ht="15.75" thickBot="1" x14ac:dyDescent="0.5">
      <c r="U186" s="21" t="s">
        <v>205</v>
      </c>
      <c r="V186" s="21">
        <v>-2.7719778647661723E-2</v>
      </c>
      <c r="W186" s="21">
        <v>0.54236072899296217</v>
      </c>
      <c r="X186" s="21">
        <v>-5.1109487036664528E-2</v>
      </c>
      <c r="Y186" s="21">
        <v>0.95930672937657802</v>
      </c>
      <c r="Z186" s="21">
        <v>-1.0994317261988737</v>
      </c>
      <c r="AA186" s="21">
        <v>1.0439921689035503</v>
      </c>
      <c r="AB186" s="21">
        <v>-1.0994317261988737</v>
      </c>
      <c r="AC186" s="21">
        <v>1.0439921689035503</v>
      </c>
    </row>
    <row r="187" spans="21:29" x14ac:dyDescent="0.45">
      <c r="U187"/>
      <c r="V187"/>
      <c r="W187"/>
      <c r="X187"/>
      <c r="Y187"/>
      <c r="Z187"/>
      <c r="AA187"/>
      <c r="AB187"/>
      <c r="AC187"/>
    </row>
    <row r="188" spans="21:29" x14ac:dyDescent="0.45">
      <c r="U188"/>
      <c r="V188"/>
      <c r="W188"/>
      <c r="X188"/>
      <c r="Y188"/>
      <c r="Z188"/>
      <c r="AA188"/>
      <c r="AB188"/>
      <c r="AC188"/>
    </row>
    <row r="189" spans="21:29" x14ac:dyDescent="0.45">
      <c r="U189"/>
      <c r="V189"/>
      <c r="W189"/>
      <c r="X189"/>
      <c r="Y189"/>
      <c r="Z189"/>
      <c r="AA189"/>
      <c r="AB189"/>
      <c r="AC189"/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98E8B-97F1-44C6-9ACD-5A05D7B64B73}">
  <dimension ref="A1:J151"/>
  <sheetViews>
    <sheetView workbookViewId="0">
      <selection activeCell="J9" sqref="J9"/>
    </sheetView>
  </sheetViews>
  <sheetFormatPr defaultRowHeight="14.25" x14ac:dyDescent="0.45"/>
  <cols>
    <col min="1" max="1" width="19.796875" style="2" bestFit="1" customWidth="1"/>
    <col min="2" max="6" width="6.59765625" bestFit="1" customWidth="1"/>
    <col min="8" max="8" width="9.33203125" style="1" bestFit="1" customWidth="1"/>
    <col min="9" max="9" width="6.06640625" customWidth="1"/>
  </cols>
  <sheetData>
    <row r="1" spans="1:10" ht="15.4" x14ac:dyDescent="0.45">
      <c r="A1" s="3" t="s">
        <v>0</v>
      </c>
      <c r="B1" s="3">
        <v>2015</v>
      </c>
      <c r="C1" s="3">
        <v>2016</v>
      </c>
      <c r="D1" s="3">
        <v>2017</v>
      </c>
      <c r="E1" s="3">
        <v>2018</v>
      </c>
      <c r="F1" s="3">
        <v>2019</v>
      </c>
      <c r="G1" s="3"/>
      <c r="H1" s="10">
        <v>2020</v>
      </c>
      <c r="I1" s="4"/>
      <c r="J1" s="4"/>
    </row>
    <row r="2" spans="1:10" ht="15.4" x14ac:dyDescent="0.45">
      <c r="A2" s="3" t="s">
        <v>170</v>
      </c>
      <c r="B2" s="5">
        <f>VLOOKUP(A2,'2015'!A:L,6,0)</f>
        <v>0.31981999999999999</v>
      </c>
      <c r="C2" s="5">
        <f>VLOOKUP($A2,'2016'!A:M,7,0)</f>
        <v>0.38227</v>
      </c>
      <c r="D2" s="5">
        <f>VLOOKUP($A2,'2017'!A:N,6,0)</f>
        <v>0.40147721767425498</v>
      </c>
      <c r="E2" s="5">
        <f>VLOOKUP($A2,'2018'!A:D,4,0)</f>
        <v>0.33200000000000002</v>
      </c>
      <c r="F2" s="5">
        <f>VLOOKUP($A2,'2019'!A:D,4,0)</f>
        <v>0.35</v>
      </c>
      <c r="G2" s="4"/>
      <c r="H2" s="5">
        <f>FORECAST($H$1,B2:F2,$B$1:$F$1)</f>
        <v>0.36014044353485097</v>
      </c>
      <c r="I2" s="4"/>
      <c r="J2" s="4"/>
    </row>
    <row r="3" spans="1:10" ht="15.4" x14ac:dyDescent="0.45">
      <c r="A3" s="3" t="s">
        <v>112</v>
      </c>
      <c r="B3" s="5">
        <f>VLOOKUP(A3,'2015'!A:L,6,0)</f>
        <v>0.87866999999999995</v>
      </c>
      <c r="C3" s="5">
        <f>VLOOKUP($A3,'2016'!A:M,7,0)</f>
        <v>0.95530000000000004</v>
      </c>
      <c r="D3" s="5">
        <f>VLOOKUP($A3,'2017'!A:N,6,0)</f>
        <v>0.99619275331497203</v>
      </c>
      <c r="E3" s="5">
        <f>VLOOKUP($A3,'2018'!A:D,4,0)</f>
        <v>0.91600000000000004</v>
      </c>
      <c r="F3" s="5">
        <f>VLOOKUP($A3,'2019'!A:D,4,0)</f>
        <v>0.94699999999999995</v>
      </c>
      <c r="G3" s="4"/>
      <c r="H3" s="5">
        <f t="shared" ref="H3:H66" si="0">FORECAST($H$1,B3:F3,$B$1:$F$1)</f>
        <v>0.96784055066299146</v>
      </c>
      <c r="I3" s="4"/>
      <c r="J3" s="4"/>
    </row>
    <row r="4" spans="1:10" ht="15.4" x14ac:dyDescent="0.45">
      <c r="A4" s="3" t="s">
        <v>83</v>
      </c>
      <c r="B4" s="5">
        <f>VLOOKUP(A4,'2015'!A:L,6,0)</f>
        <v>0.93928999999999996</v>
      </c>
      <c r="C4" s="5">
        <f>VLOOKUP($A4,'2016'!A:M,7,0)</f>
        <v>1.0526599999999999</v>
      </c>
      <c r="D4" s="5">
        <f>VLOOKUP($A4,'2017'!A:N,6,0)</f>
        <v>1.09186446666718</v>
      </c>
      <c r="E4" s="5">
        <f>VLOOKUP($A4,'2018'!A:D,4,0)</f>
        <v>0.97899999999999998</v>
      </c>
      <c r="F4" s="5">
        <f>VLOOKUP($A4,'2019'!A:D,4,0)</f>
        <v>1.002</v>
      </c>
      <c r="G4" s="4"/>
      <c r="H4" s="5">
        <f t="shared" si="0"/>
        <v>1.0284908933334354</v>
      </c>
      <c r="I4" s="4"/>
      <c r="J4" s="4"/>
    </row>
    <row r="5" spans="1:10" ht="15.4" x14ac:dyDescent="0.45">
      <c r="A5" s="3" t="s">
        <v>43</v>
      </c>
      <c r="B5" s="5">
        <f>VLOOKUP(A5,'2015'!A:L,6,0)</f>
        <v>1.0535099999999999</v>
      </c>
      <c r="C5" s="5">
        <f>VLOOKUP($A5,'2016'!A:M,7,0)</f>
        <v>1.15137</v>
      </c>
      <c r="D5" s="5">
        <f>VLOOKUP($A5,'2017'!A:N,6,0)</f>
        <v>1.1852954626083401</v>
      </c>
      <c r="E5" s="5">
        <f>VLOOKUP($A5,'2018'!A:D,4,0)</f>
        <v>1.073</v>
      </c>
      <c r="F5" s="5">
        <f>VLOOKUP($A5,'2019'!A:D,4,0)</f>
        <v>1.0920000000000001</v>
      </c>
      <c r="G5" s="4"/>
      <c r="H5" s="5">
        <f t="shared" si="0"/>
        <v>1.1106180925216684</v>
      </c>
      <c r="I5" s="4"/>
      <c r="J5" s="4"/>
    </row>
    <row r="6" spans="1:10" ht="15.4" x14ac:dyDescent="0.45">
      <c r="A6" s="3" t="s">
        <v>144</v>
      </c>
      <c r="B6" s="5">
        <f>VLOOKUP(A6,'2015'!A:L,6,0)</f>
        <v>0.76820999999999995</v>
      </c>
      <c r="C6" s="5">
        <f>VLOOKUP($A6,'2016'!A:M,7,0)</f>
        <v>0.86085999999999996</v>
      </c>
      <c r="D6" s="5">
        <f>VLOOKUP($A6,'2017'!A:N,6,0)</f>
        <v>0.90059673786163297</v>
      </c>
      <c r="E6" s="5">
        <f>VLOOKUP($A6,'2018'!A:D,4,0)</f>
        <v>0.81599999999999995</v>
      </c>
      <c r="F6" s="5">
        <f>VLOOKUP($A6,'2019'!A:D,4,0)</f>
        <v>0.85</v>
      </c>
      <c r="G6" s="4"/>
      <c r="H6" s="5">
        <f t="shared" si="0"/>
        <v>0.87474934757232603</v>
      </c>
      <c r="I6" s="4"/>
      <c r="J6" s="4"/>
    </row>
    <row r="7" spans="1:10" ht="15.4" x14ac:dyDescent="0.45">
      <c r="A7" s="3" t="s">
        <v>20</v>
      </c>
      <c r="B7" s="5">
        <f>VLOOKUP(A7,'2015'!A:L,6,0)</f>
        <v>1.33358</v>
      </c>
      <c r="C7" s="5">
        <f>VLOOKUP($A7,'2016'!A:M,7,0)</f>
        <v>1.4444300000000001</v>
      </c>
      <c r="D7" s="5">
        <f>VLOOKUP($A7,'2017'!A:N,6,0)</f>
        <v>1.484414935112</v>
      </c>
      <c r="E7" s="5">
        <f>VLOOKUP($A7,'2018'!A:D,4,0)</f>
        <v>1.34</v>
      </c>
      <c r="F7" s="5">
        <f>VLOOKUP($A7,'2019'!A:D,4,0)</f>
        <v>1.3720000000000001</v>
      </c>
      <c r="G7" s="4"/>
      <c r="H7" s="5">
        <f t="shared" si="0"/>
        <v>1.3866079870224004</v>
      </c>
      <c r="I7" s="4"/>
      <c r="J7" s="4"/>
    </row>
    <row r="8" spans="1:10" ht="15.4" x14ac:dyDescent="0.45">
      <c r="A8" s="3" t="s">
        <v>25</v>
      </c>
      <c r="B8" s="5">
        <f>VLOOKUP(A8,'2015'!A:L,6,0)</f>
        <v>1.3372299999999999</v>
      </c>
      <c r="C8" s="5">
        <f>VLOOKUP($A8,'2016'!A:M,7,0)</f>
        <v>1.45038</v>
      </c>
      <c r="D8" s="5">
        <f>VLOOKUP($A8,'2017'!A:N,6,0)</f>
        <v>1.4870972633361801</v>
      </c>
      <c r="E8" s="5">
        <f>VLOOKUP($A8,'2018'!A:D,4,0)</f>
        <v>1.341</v>
      </c>
      <c r="F8" s="5">
        <f>VLOOKUP($A8,'2019'!A:D,4,0)</f>
        <v>1.3759999999999999</v>
      </c>
      <c r="G8" s="4"/>
      <c r="H8" s="5">
        <f t="shared" si="0"/>
        <v>1.3887894526672362</v>
      </c>
      <c r="I8" s="4"/>
      <c r="J8" s="4"/>
    </row>
    <row r="9" spans="1:10" ht="15.4" x14ac:dyDescent="0.45">
      <c r="A9" s="3" t="s">
        <v>97</v>
      </c>
      <c r="B9" s="5">
        <f>VLOOKUP(A9,'2015'!A:L,6,0)</f>
        <v>1.02389</v>
      </c>
      <c r="C9" s="5">
        <f>VLOOKUP($A9,'2016'!A:M,7,0)</f>
        <v>1.1237299999999999</v>
      </c>
      <c r="D9" s="5">
        <f>VLOOKUP($A9,'2017'!A:N,6,0)</f>
        <v>1.1536017656326301</v>
      </c>
      <c r="E9" s="5">
        <f>VLOOKUP($A9,'2018'!A:D,4,0)</f>
        <v>1.024</v>
      </c>
      <c r="F9" s="5">
        <f>VLOOKUP($A9,'2019'!A:D,4,0)</f>
        <v>1.0429999999999999</v>
      </c>
      <c r="G9" s="4"/>
      <c r="H9" s="5">
        <f t="shared" si="0"/>
        <v>1.0551913531265278</v>
      </c>
      <c r="I9" s="4"/>
      <c r="J9" s="4"/>
    </row>
    <row r="10" spans="1:10" ht="15.4" x14ac:dyDescent="0.45">
      <c r="A10" s="3" t="s">
        <v>64</v>
      </c>
      <c r="B10" s="5">
        <f>VLOOKUP(A10,'2015'!A:L,6,0)</f>
        <v>1.32376</v>
      </c>
      <c r="C10" s="5">
        <f>VLOOKUP($A10,'2016'!A:M,7,0)</f>
        <v>1.44024</v>
      </c>
      <c r="D10" s="5">
        <f>VLOOKUP($A10,'2017'!A:N,6,0)</f>
        <v>1.4884122610092201</v>
      </c>
      <c r="E10" s="5">
        <f>VLOOKUP($A10,'2018'!A:D,4,0)</f>
        <v>1.3380000000000001</v>
      </c>
      <c r="F10" s="5">
        <f>VLOOKUP($A10,'2019'!A:D,4,0)</f>
        <v>1.3620000000000001</v>
      </c>
      <c r="G10" s="4"/>
      <c r="H10" s="5">
        <f t="shared" si="0"/>
        <v>1.3827544522018442</v>
      </c>
      <c r="I10" s="4"/>
      <c r="J10" s="4"/>
    </row>
    <row r="11" spans="1:10" ht="15.4" x14ac:dyDescent="0.45">
      <c r="A11" s="3" t="s">
        <v>126</v>
      </c>
      <c r="B11" s="5">
        <f>VLOOKUP(A11,'2015'!A:L,6,0)</f>
        <v>0.39752999999999999</v>
      </c>
      <c r="C11" s="5">
        <f>VLOOKUP($A11,'2016'!A:M,7,0)</f>
        <v>0.54176999999999997</v>
      </c>
      <c r="D11" s="5">
        <f>VLOOKUP($A11,'2017'!A:N,6,0)</f>
        <v>0.58668297529220603</v>
      </c>
      <c r="E11" s="5">
        <f>VLOOKUP($A11,'2018'!A:D,4,0)</f>
        <v>0.53200000000000003</v>
      </c>
      <c r="F11" s="5">
        <f>VLOOKUP($A11,'2019'!A:D,4,0)</f>
        <v>0.56200000000000006</v>
      </c>
      <c r="G11" s="4"/>
      <c r="H11" s="5">
        <f t="shared" si="0"/>
        <v>0.61974759505844901</v>
      </c>
      <c r="I11" s="4"/>
      <c r="J11" s="4"/>
    </row>
    <row r="12" spans="1:10" ht="15.4" x14ac:dyDescent="0.45">
      <c r="A12" s="3" t="s">
        <v>74</v>
      </c>
      <c r="B12" s="5">
        <f>VLOOKUP(A12,'2015'!A:L,6,0)</f>
        <v>1.0319199999999999</v>
      </c>
      <c r="C12" s="5">
        <f>VLOOKUP($A12,'2016'!A:M,7,0)</f>
        <v>1.13062</v>
      </c>
      <c r="D12" s="5">
        <f>VLOOKUP($A12,'2017'!A:N,6,0)</f>
        <v>1.1565575599670399</v>
      </c>
      <c r="E12" s="5">
        <f>VLOOKUP($A12,'2018'!A:D,4,0)</f>
        <v>1.0389999999999999</v>
      </c>
      <c r="F12" s="5">
        <f>VLOOKUP($A12,'2019'!A:D,4,0)</f>
        <v>1.0669999999999999</v>
      </c>
      <c r="G12" s="4"/>
      <c r="H12" s="5">
        <f t="shared" si="0"/>
        <v>1.0785815119934083</v>
      </c>
      <c r="I12" s="4"/>
      <c r="J12" s="4"/>
    </row>
    <row r="13" spans="1:10" ht="15.4" x14ac:dyDescent="0.45">
      <c r="A13" s="3" t="s">
        <v>31</v>
      </c>
      <c r="B13" s="5">
        <f>VLOOKUP(A13,'2015'!A:L,6,0)</f>
        <v>1.30782</v>
      </c>
      <c r="C13" s="5">
        <f>VLOOKUP($A13,'2016'!A:M,7,0)</f>
        <v>1.4253899999999999</v>
      </c>
      <c r="D13" s="5">
        <f>VLOOKUP($A13,'2017'!A:N,6,0)</f>
        <v>1.4637807607650799</v>
      </c>
      <c r="E13" s="5">
        <f>VLOOKUP($A13,'2018'!A:D,4,0)</f>
        <v>1.3240000000000001</v>
      </c>
      <c r="F13" s="5">
        <f>VLOOKUP($A13,'2019'!A:D,4,0)</f>
        <v>1.3560000000000001</v>
      </c>
      <c r="G13" s="4"/>
      <c r="H13" s="5">
        <f t="shared" si="0"/>
        <v>1.3738891521530161</v>
      </c>
      <c r="I13" s="4"/>
      <c r="J13" s="4"/>
    </row>
    <row r="14" spans="1:10" ht="15.4" x14ac:dyDescent="0.45">
      <c r="A14" s="3" t="s">
        <v>172</v>
      </c>
      <c r="B14" s="5">
        <f>VLOOKUP(A14,'2015'!A:L,6,0)</f>
        <v>0.28665000000000002</v>
      </c>
      <c r="C14" s="5">
        <f>VLOOKUP($A14,'2016'!A:M,7,0)</f>
        <v>0.39499000000000001</v>
      </c>
      <c r="D14" s="5">
        <f>VLOOKUP($A14,'2017'!A:N,6,0)</f>
        <v>0.43108540773391701</v>
      </c>
      <c r="E14" s="5">
        <f>VLOOKUP($A14,'2018'!A:D,4,0)</f>
        <v>0.378</v>
      </c>
      <c r="F14" s="5">
        <f>VLOOKUP($A14,'2019'!A:D,4,0)</f>
        <v>0.39300000000000002</v>
      </c>
      <c r="G14" s="4"/>
      <c r="H14" s="5">
        <f t="shared" si="0"/>
        <v>0.43545808154679122</v>
      </c>
      <c r="I14" s="4"/>
      <c r="J14" s="4"/>
    </row>
    <row r="15" spans="1:10" ht="15.4" x14ac:dyDescent="0.45">
      <c r="A15" s="3" t="s">
        <v>95</v>
      </c>
      <c r="B15" s="5">
        <f>VLOOKUP(A15,'2015'!A:L,6,0)</f>
        <v>0.77041999999999999</v>
      </c>
      <c r="C15" s="5">
        <f>VLOOKUP($A15,'2016'!A:M,7,0)</f>
        <v>0.85270000000000001</v>
      </c>
      <c r="D15" s="5">
        <f>VLOOKUP($A15,'2017'!A:N,6,0)</f>
        <v>0.88541638851165805</v>
      </c>
      <c r="E15" s="5">
        <f>VLOOKUP($A15,'2018'!A:D,4,0)</f>
        <v>0.79600000000000004</v>
      </c>
      <c r="F15" s="5">
        <f>VLOOKUP($A15,'2019'!A:D,4,0)</f>
        <v>0.81299999999999994</v>
      </c>
      <c r="G15" s="4"/>
      <c r="H15" s="5">
        <f t="shared" si="0"/>
        <v>0.83204527770233128</v>
      </c>
      <c r="I15" s="4"/>
      <c r="J15" s="4"/>
    </row>
    <row r="16" spans="1:10" ht="15.4" x14ac:dyDescent="0.45">
      <c r="A16" s="3" t="s">
        <v>66</v>
      </c>
      <c r="B16" s="5">
        <f>VLOOKUP(A16,'2015'!A:L,6,0)</f>
        <v>0.68132999999999999</v>
      </c>
      <c r="C16" s="5">
        <f>VLOOKUP($A16,'2016'!A:M,7,0)</f>
        <v>0.79422000000000004</v>
      </c>
      <c r="D16" s="5">
        <f>VLOOKUP($A16,'2017'!A:N,6,0)</f>
        <v>0.83375656604766801</v>
      </c>
      <c r="E16" s="5">
        <f>VLOOKUP($A16,'2018'!A:D,4,0)</f>
        <v>0.751</v>
      </c>
      <c r="F16" s="5">
        <f>VLOOKUP($A16,'2019'!A:D,4,0)</f>
        <v>0.77600000000000002</v>
      </c>
      <c r="G16" s="4"/>
      <c r="H16" s="5">
        <f t="shared" si="0"/>
        <v>0.81109731320953316</v>
      </c>
      <c r="I16" s="4"/>
      <c r="J16" s="4"/>
    </row>
    <row r="17" spans="1:10" ht="15.4" x14ac:dyDescent="0.45">
      <c r="A17" s="3" t="s">
        <v>113</v>
      </c>
      <c r="B17" s="5">
        <f>VLOOKUP(A17,'2015'!A:L,6,0)</f>
        <v>0.83223000000000003</v>
      </c>
      <c r="C17" s="5">
        <f>VLOOKUP($A17,'2016'!A:M,7,0)</f>
        <v>0.93383000000000005</v>
      </c>
      <c r="D17" s="5">
        <f>VLOOKUP($A17,'2017'!A:N,6,0)</f>
        <v>0.98240941762924205</v>
      </c>
      <c r="E17" s="5">
        <f>VLOOKUP($A17,'2018'!A:D,4,0)</f>
        <v>0.91500000000000004</v>
      </c>
      <c r="F17" s="5">
        <f>VLOOKUP($A17,'2019'!A:D,4,0)</f>
        <v>0.94499999999999995</v>
      </c>
      <c r="G17" s="4"/>
      <c r="H17" s="5">
        <f t="shared" si="0"/>
        <v>0.98370688352584068</v>
      </c>
      <c r="I17" s="4"/>
      <c r="J17" s="4"/>
    </row>
    <row r="18" spans="1:10" ht="15.4" x14ac:dyDescent="0.45">
      <c r="A18" s="3" t="s">
        <v>145</v>
      </c>
      <c r="B18" s="5">
        <f>VLOOKUP(A18,'2015'!A:L,6,0)</f>
        <v>0.99355000000000004</v>
      </c>
      <c r="C18" s="5">
        <f>VLOOKUP($A18,'2016'!A:M,7,0)</f>
        <v>1.09426</v>
      </c>
      <c r="D18" s="5">
        <f>VLOOKUP($A18,'2017'!A:N,6,0)</f>
        <v>1.1220941543579099</v>
      </c>
      <c r="E18" s="5">
        <f>VLOOKUP($A18,'2018'!A:D,4,0)</f>
        <v>1.0169999999999999</v>
      </c>
      <c r="F18" s="5">
        <f>VLOOKUP($A18,'2019'!A:D,4,0)</f>
        <v>1.0409999999999999</v>
      </c>
      <c r="G18" s="4"/>
      <c r="H18" s="5">
        <f t="shared" si="0"/>
        <v>1.0588728308715822</v>
      </c>
      <c r="I18" s="4"/>
      <c r="J18" s="4"/>
    </row>
    <row r="19" spans="1:10" ht="15.4" x14ac:dyDescent="0.45">
      <c r="A19" s="3" t="s">
        <v>28</v>
      </c>
      <c r="B19" s="5">
        <f>VLOOKUP(A19,'2015'!A:L,6,0)</f>
        <v>0.98124</v>
      </c>
      <c r="C19" s="5">
        <f>VLOOKUP($A19,'2016'!A:M,7,0)</f>
        <v>1.08754</v>
      </c>
      <c r="D19" s="5">
        <f>VLOOKUP($A19,'2017'!A:N,6,0)</f>
        <v>1.1073532104492201</v>
      </c>
      <c r="E19" s="5">
        <f>VLOOKUP($A19,'2018'!A:D,4,0)</f>
        <v>0.98599999999999999</v>
      </c>
      <c r="F19" s="5">
        <f>VLOOKUP($A19,'2019'!A:D,4,0)</f>
        <v>1.004</v>
      </c>
      <c r="G19" s="4"/>
      <c r="H19" s="5">
        <f t="shared" si="0"/>
        <v>1.0164206420898427</v>
      </c>
      <c r="I19" s="4"/>
      <c r="J19" s="4"/>
    </row>
    <row r="20" spans="1:10" ht="15.4" x14ac:dyDescent="0.45">
      <c r="A20" s="3" t="s">
        <v>151</v>
      </c>
      <c r="B20" s="5">
        <f>VLOOKUP(A20,'2015'!A:L,6,0)</f>
        <v>1.0121599999999999</v>
      </c>
      <c r="C20" s="5">
        <f>VLOOKUP($A20,'2016'!A:M,7,0)</f>
        <v>1.1130599999999999</v>
      </c>
      <c r="D20" s="5">
        <f>VLOOKUP($A20,'2017'!A:N,6,0)</f>
        <v>1.1614590883255</v>
      </c>
      <c r="E20" s="5">
        <f>VLOOKUP($A20,'2018'!A:D,4,0)</f>
        <v>1.054</v>
      </c>
      <c r="F20" s="5">
        <f>VLOOKUP($A20,'2019'!A:D,4,0)</f>
        <v>1.0920000000000001</v>
      </c>
      <c r="G20" s="4"/>
      <c r="H20" s="5">
        <f t="shared" si="0"/>
        <v>1.1167218176651019</v>
      </c>
      <c r="I20" s="4"/>
      <c r="J20" s="4"/>
    </row>
    <row r="21" spans="1:10" ht="15.4" x14ac:dyDescent="0.45">
      <c r="A21" s="3" t="s">
        <v>169</v>
      </c>
      <c r="B21" s="5">
        <f>VLOOKUP(A21,'2015'!A:L,6,0)</f>
        <v>0.25812000000000002</v>
      </c>
      <c r="C21" s="5">
        <f>VLOOKUP($A21,'2016'!A:M,7,0)</f>
        <v>0.31995000000000001</v>
      </c>
      <c r="D21" s="5">
        <f>VLOOKUP($A21,'2017'!A:N,6,0)</f>
        <v>0.35022771358490001</v>
      </c>
      <c r="E21" s="5">
        <f>VLOOKUP($A21,'2018'!A:D,4,0)</f>
        <v>0.314</v>
      </c>
      <c r="F21" s="5">
        <f>VLOOKUP($A21,'2019'!A:D,4,0)</f>
        <v>0.33100000000000002</v>
      </c>
      <c r="G21" s="4"/>
      <c r="H21" s="5">
        <f t="shared" si="0"/>
        <v>0.35660254271698122</v>
      </c>
      <c r="I21" s="4"/>
      <c r="J21" s="4"/>
    </row>
    <row r="22" spans="1:10" ht="15.4" x14ac:dyDescent="0.45">
      <c r="A22" s="3" t="s">
        <v>174</v>
      </c>
      <c r="B22" s="5">
        <f>VLOOKUP(A22,'2015'!A:L,6,0)</f>
        <v>1.5299999999999999E-2</v>
      </c>
      <c r="C22" s="5">
        <f>VLOOKUP($A22,'2016'!A:M,7,0)</f>
        <v>6.8309999999999996E-2</v>
      </c>
      <c r="D22" s="5">
        <f>VLOOKUP($A22,'2017'!A:N,6,0)</f>
        <v>9.1622568666934995E-2</v>
      </c>
      <c r="E22" s="5">
        <f>VLOOKUP($A22,'2018'!A:D,4,0)</f>
        <v>9.0999999999999998E-2</v>
      </c>
      <c r="F22" s="5">
        <f>VLOOKUP($A22,'2019'!A:D,4,0)</f>
        <v>4.5999999999999999E-2</v>
      </c>
      <c r="G22" s="4"/>
      <c r="H22" s="5">
        <f t="shared" si="0"/>
        <v>8.767351373338883E-2</v>
      </c>
      <c r="I22" s="4"/>
      <c r="J22" s="4"/>
    </row>
    <row r="23" spans="1:10" ht="15.4" x14ac:dyDescent="0.45">
      <c r="A23" s="3" t="s">
        <v>162</v>
      </c>
      <c r="B23" s="5">
        <f>VLOOKUP(A23,'2015'!A:L,6,0)</f>
        <v>0.46038000000000001</v>
      </c>
      <c r="C23" s="5">
        <f>VLOOKUP($A23,'2016'!A:M,7,0)</f>
        <v>0.55603999999999998</v>
      </c>
      <c r="D23" s="5">
        <f>VLOOKUP($A23,'2017'!A:N,6,0)</f>
        <v>0.601765096187592</v>
      </c>
      <c r="E23" s="5">
        <f>VLOOKUP($A23,'2018'!A:D,4,0)</f>
        <v>0.54900000000000004</v>
      </c>
      <c r="F23" s="5">
        <f>VLOOKUP($A23,'2019'!A:D,4,0)</f>
        <v>0.57399999999999995</v>
      </c>
      <c r="G23" s="4"/>
      <c r="H23" s="5">
        <f t="shared" si="0"/>
        <v>0.61429701923751878</v>
      </c>
      <c r="I23" s="4"/>
      <c r="J23" s="4"/>
    </row>
    <row r="24" spans="1:10" ht="15.4" x14ac:dyDescent="0.45">
      <c r="A24" s="3" t="s">
        <v>150</v>
      </c>
      <c r="B24" s="5">
        <f>VLOOKUP(A24,'2015'!A:L,6,0)</f>
        <v>0.42249999999999999</v>
      </c>
      <c r="C24" s="5">
        <f>VLOOKUP($A24,'2016'!A:M,7,0)</f>
        <v>0.52497000000000005</v>
      </c>
      <c r="D24" s="5">
        <f>VLOOKUP($A24,'2017'!A:N,6,0)</f>
        <v>0.56430536508560203</v>
      </c>
      <c r="E24" s="5">
        <f>VLOOKUP($A24,'2018'!A:D,4,0)</f>
        <v>0.53500000000000003</v>
      </c>
      <c r="F24" s="5">
        <f>VLOOKUP($A24,'2019'!A:D,4,0)</f>
        <v>0.54900000000000004</v>
      </c>
      <c r="G24" s="4"/>
      <c r="H24" s="5">
        <f t="shared" si="0"/>
        <v>0.59806407301712028</v>
      </c>
      <c r="I24" s="4"/>
      <c r="J24" s="4"/>
    </row>
    <row r="25" spans="1:10" ht="15.4" x14ac:dyDescent="0.45">
      <c r="A25" s="3" t="s">
        <v>13</v>
      </c>
      <c r="B25" s="5">
        <f>VLOOKUP(A25,'2015'!A:L,6,0)</f>
        <v>1.32629</v>
      </c>
      <c r="C25" s="5">
        <f>VLOOKUP($A25,'2016'!A:M,7,0)</f>
        <v>1.44015</v>
      </c>
      <c r="D25" s="5">
        <f>VLOOKUP($A25,'2017'!A:N,6,0)</f>
        <v>1.47920441627502</v>
      </c>
      <c r="E25" s="5">
        <f>VLOOKUP($A25,'2018'!A:D,4,0)</f>
        <v>1.33</v>
      </c>
      <c r="F25" s="5">
        <f>VLOOKUP($A25,'2019'!A:D,4,0)</f>
        <v>1.365</v>
      </c>
      <c r="G25" s="4"/>
      <c r="H25" s="5">
        <f t="shared" si="0"/>
        <v>1.378309883255004</v>
      </c>
      <c r="I25" s="4"/>
      <c r="J25" s="4"/>
    </row>
    <row r="26" spans="1:10" ht="15.4" x14ac:dyDescent="0.45">
      <c r="A26" s="3" t="s">
        <v>165</v>
      </c>
      <c r="B26" s="5">
        <f>VLOOKUP(A26,'2015'!A:L,6,0)</f>
        <v>7.85E-2</v>
      </c>
      <c r="C26" s="5">
        <v>0</v>
      </c>
      <c r="D26" s="5">
        <f>VLOOKUP($A26,'2017'!A:N,6,0)</f>
        <v>0</v>
      </c>
      <c r="E26" s="5">
        <f>VLOOKUP($A26,'2018'!A:D,4,0)</f>
        <v>2.4E-2</v>
      </c>
      <c r="F26" s="5">
        <f>VLOOKUP($A26,'2019'!A:D,4,0)</f>
        <v>2.5999999999999999E-2</v>
      </c>
      <c r="G26" s="4"/>
      <c r="H26" s="5">
        <f t="shared" si="0"/>
        <v>1.4000000000002899E-3</v>
      </c>
      <c r="I26" s="4"/>
      <c r="J26" s="4"/>
    </row>
    <row r="27" spans="1:10" ht="15.4" x14ac:dyDescent="0.45">
      <c r="A27" s="3" t="s">
        <v>166</v>
      </c>
      <c r="B27" s="5">
        <f>VLOOKUP(A27,'2015'!A:L,6,0)</f>
        <v>0.34193000000000001</v>
      </c>
      <c r="C27" s="5">
        <f>VLOOKUP($A27,'2016'!A:M,7,0)</f>
        <v>0.42214000000000002</v>
      </c>
      <c r="D27" s="5">
        <f>VLOOKUP($A27,'2017'!A:N,6,0)</f>
        <v>0.43801298737525901</v>
      </c>
      <c r="E27" s="5">
        <f>VLOOKUP($A27,'2018'!A:D,4,0)</f>
        <v>0.35799999999999998</v>
      </c>
      <c r="F27" s="5">
        <f>VLOOKUP($A27,'2019'!A:D,4,0)</f>
        <v>0.35</v>
      </c>
      <c r="G27" s="4"/>
      <c r="H27" s="5">
        <f t="shared" si="0"/>
        <v>0.36761659747505071</v>
      </c>
      <c r="I27" s="4"/>
      <c r="J27" s="4"/>
    </row>
    <row r="28" spans="1:10" ht="15.4" x14ac:dyDescent="0.45">
      <c r="A28" s="3" t="s">
        <v>40</v>
      </c>
      <c r="B28" s="5">
        <f>VLOOKUP(A28,'2015'!A:L,6,0)</f>
        <v>1.1071500000000001</v>
      </c>
      <c r="C28" s="5">
        <f>VLOOKUP($A28,'2016'!A:M,7,0)</f>
        <v>1.2166999999999999</v>
      </c>
      <c r="D28" s="5">
        <f>VLOOKUP($A28,'2017'!A:N,6,0)</f>
        <v>1.25278460979462</v>
      </c>
      <c r="E28" s="5">
        <f>VLOOKUP($A28,'2018'!A:D,4,0)</f>
        <v>1.131</v>
      </c>
      <c r="F28" s="5">
        <f>VLOOKUP($A28,'2019'!A:D,4,0)</f>
        <v>1.159</v>
      </c>
      <c r="G28" s="4"/>
      <c r="H28" s="5">
        <f t="shared" si="0"/>
        <v>1.178726921958924</v>
      </c>
      <c r="I28" s="4"/>
      <c r="J28" s="4"/>
    </row>
    <row r="29" spans="1:10" ht="15.4" x14ac:dyDescent="0.45">
      <c r="A29" s="3" t="s">
        <v>101</v>
      </c>
      <c r="B29" s="5">
        <f>VLOOKUP(A29,'2015'!A:L,6,0)</f>
        <v>0.89012000000000002</v>
      </c>
      <c r="C29" s="5">
        <f>VLOOKUP($A29,'2016'!A:M,7,0)</f>
        <v>1.0278</v>
      </c>
      <c r="D29" s="5">
        <f>VLOOKUP($A29,'2017'!A:N,6,0)</f>
        <v>1.08116579055786</v>
      </c>
      <c r="E29" s="5">
        <f>VLOOKUP($A29,'2018'!A:D,4,0)</f>
        <v>0.98899999999999999</v>
      </c>
      <c r="F29" s="5">
        <f>VLOOKUP($A29,'2019'!A:D,4,0)</f>
        <v>1.0289999999999999</v>
      </c>
      <c r="G29" s="4"/>
      <c r="H29" s="5">
        <f t="shared" si="0"/>
        <v>1.0751051581115689</v>
      </c>
      <c r="I29" s="4"/>
      <c r="J29" s="4"/>
    </row>
    <row r="30" spans="1:10" ht="15.4" x14ac:dyDescent="0.45">
      <c r="A30" s="3" t="s">
        <v>47</v>
      </c>
      <c r="B30" s="5">
        <f>VLOOKUP(A30,'2015'!A:L,6,0)</f>
        <v>0.91861000000000004</v>
      </c>
      <c r="C30" s="5">
        <f>VLOOKUP($A30,'2016'!A:M,7,0)</f>
        <v>1.0303199999999999</v>
      </c>
      <c r="D30" s="5">
        <f>VLOOKUP($A30,'2017'!A:N,6,0)</f>
        <v>1.07062232494354</v>
      </c>
      <c r="E30" s="5">
        <f>VLOOKUP($A30,'2018'!A:D,4,0)</f>
        <v>0.96</v>
      </c>
      <c r="F30" s="5">
        <f>VLOOKUP($A30,'2019'!A:D,4,0)</f>
        <v>0.98499999999999999</v>
      </c>
      <c r="G30" s="4"/>
      <c r="H30" s="5">
        <f t="shared" si="0"/>
        <v>1.0116484649887081</v>
      </c>
      <c r="I30" s="4"/>
      <c r="J30" s="4"/>
    </row>
    <row r="31" spans="1:10" ht="15.4" x14ac:dyDescent="0.45">
      <c r="A31" s="3" t="s">
        <v>156</v>
      </c>
      <c r="B31" s="5">
        <f>VLOOKUP(A31,'2015'!A:L,6,0)</f>
        <v>0.67866000000000004</v>
      </c>
      <c r="C31" s="5">
        <f>VLOOKUP($A31,'2016'!A:M,7,0)</f>
        <v>0.77109000000000005</v>
      </c>
      <c r="D31" s="5">
        <f>VLOOKUP($A31,'2017'!A:N,6,0)</f>
        <v>0.80896425247192405</v>
      </c>
      <c r="E31" s="5">
        <f>VLOOKUP($A31,'2018'!A:D,4,0)</f>
        <v>0.68200000000000005</v>
      </c>
      <c r="F31" s="5">
        <f>VLOOKUP($A31,'2019'!A:D,4,0)</f>
        <v>0.67300000000000004</v>
      </c>
      <c r="G31" s="4"/>
      <c r="H31" s="5">
        <f t="shared" si="0"/>
        <v>0.69261985049438479</v>
      </c>
      <c r="I31" s="4"/>
      <c r="J31" s="4"/>
    </row>
    <row r="32" spans="1:10" ht="15.4" x14ac:dyDescent="0.45">
      <c r="A32" s="3" t="s">
        <v>137</v>
      </c>
      <c r="B32" s="5">
        <f>VLOOKUP(A32,'2015'!A:L,6,0)</f>
        <v>0</v>
      </c>
      <c r="C32" s="5">
        <f>VLOOKUP($A32,'2016'!A:M,7,0)</f>
        <v>5.6610000000000001E-2</v>
      </c>
      <c r="D32" s="5">
        <f>VLOOKUP($A32,'2017'!A:N,6,0)</f>
        <v>9.2102348804473905E-2</v>
      </c>
      <c r="E32" s="5">
        <f>VLOOKUP($A32,'2018'!A:D,4,0)</f>
        <v>6.9000000000000006E-2</v>
      </c>
      <c r="F32" s="5">
        <f>VLOOKUP($A32,'2019'!A:D,4,0)</f>
        <v>9.4E-2</v>
      </c>
      <c r="G32" s="4"/>
      <c r="H32" s="5">
        <f t="shared" si="0"/>
        <v>0.12245946976089073</v>
      </c>
      <c r="I32" s="4"/>
      <c r="J32" s="4"/>
    </row>
    <row r="33" spans="1:10" ht="15.4" x14ac:dyDescent="0.45">
      <c r="A33" s="3" t="s">
        <v>23</v>
      </c>
      <c r="B33" s="5">
        <f>VLOOKUP(A33,'2015'!A:L,6,0)</f>
        <v>0.95577999999999996</v>
      </c>
      <c r="C33" s="5">
        <f>VLOOKUP($A33,'2016'!A:M,7,0)</f>
        <v>1.0687899999999999</v>
      </c>
      <c r="D33" s="5">
        <f>VLOOKUP($A33,'2017'!A:N,6,0)</f>
        <v>1.1097062826156601</v>
      </c>
      <c r="E33" s="5">
        <f>VLOOKUP($A33,'2018'!A:D,4,0)</f>
        <v>1.01</v>
      </c>
      <c r="F33" s="5">
        <f>VLOOKUP($A33,'2019'!A:D,4,0)</f>
        <v>1.034</v>
      </c>
      <c r="G33" s="4"/>
      <c r="H33" s="5">
        <f t="shared" si="0"/>
        <v>1.0649502565231295</v>
      </c>
      <c r="I33" s="4"/>
      <c r="J33" s="4"/>
    </row>
    <row r="34" spans="1:10" ht="15.4" x14ac:dyDescent="0.45">
      <c r="A34" s="3" t="s">
        <v>77</v>
      </c>
      <c r="B34" s="5">
        <f>VLOOKUP(A34,'2015'!A:L,6,0)</f>
        <v>1.0825400000000001</v>
      </c>
      <c r="C34" s="5">
        <f>VLOOKUP($A34,'2016'!A:M,7,0)</f>
        <v>1.18649</v>
      </c>
      <c r="D34" s="5">
        <f>VLOOKUP($A34,'2017'!A:N,6,0)</f>
        <v>1.22255623340607</v>
      </c>
      <c r="E34" s="5">
        <f>VLOOKUP($A34,'2018'!A:D,4,0)</f>
        <v>1.115</v>
      </c>
      <c r="F34" s="5">
        <f>VLOOKUP($A34,'2019'!A:D,4,0)</f>
        <v>1.155</v>
      </c>
      <c r="G34" s="4"/>
      <c r="H34" s="5">
        <f t="shared" si="0"/>
        <v>1.174346246681214</v>
      </c>
      <c r="I34" s="4"/>
      <c r="J34" s="4"/>
    </row>
    <row r="35" spans="1:10" ht="15.4" x14ac:dyDescent="0.45">
      <c r="A35" s="3" t="s">
        <v>82</v>
      </c>
      <c r="B35" s="5">
        <f>VLOOKUP(A35,'2015'!A:L,6,0)</f>
        <v>1.2081299999999999</v>
      </c>
      <c r="C35" s="5">
        <f>VLOOKUP($A35,'2016'!A:M,7,0)</f>
        <v>1.31857</v>
      </c>
      <c r="D35" s="5">
        <f>VLOOKUP($A35,'2017'!A:N,6,0)</f>
        <v>1.3559380769729601</v>
      </c>
      <c r="E35" s="5">
        <f>VLOOKUP($A35,'2018'!A:D,4,0)</f>
        <v>1.2290000000000001</v>
      </c>
      <c r="F35" s="5">
        <f>VLOOKUP($A35,'2019'!A:D,4,0)</f>
        <v>1.2629999999999999</v>
      </c>
      <c r="G35" s="4"/>
      <c r="H35" s="5">
        <f t="shared" si="0"/>
        <v>1.2809786153945923</v>
      </c>
      <c r="I35" s="4"/>
      <c r="J35" s="4"/>
    </row>
    <row r="36" spans="1:10" ht="15.4" x14ac:dyDescent="0.45">
      <c r="A36" s="3" t="s">
        <v>44</v>
      </c>
      <c r="B36" s="5">
        <f>VLOOKUP(A36,'2015'!A:L,6,0)</f>
        <v>1.1789799999999999</v>
      </c>
      <c r="C36" s="5">
        <f>VLOOKUP($A36,'2016'!A:M,7,0)</f>
        <v>1.30915</v>
      </c>
      <c r="D36" s="5">
        <f>VLOOKUP($A36,'2017'!A:N,6,0)</f>
        <v>1.35268235206604</v>
      </c>
      <c r="E36" s="5">
        <f>VLOOKUP($A36,'2018'!A:D,4,0)</f>
        <v>1.2330000000000001</v>
      </c>
      <c r="F36" s="5">
        <f>VLOOKUP($A36,'2019'!A:D,4,0)</f>
        <v>1.2689999999999999</v>
      </c>
      <c r="G36" s="4"/>
      <c r="H36" s="5">
        <f t="shared" si="0"/>
        <v>1.2997294704132081</v>
      </c>
      <c r="I36" s="4"/>
      <c r="J36" s="4"/>
    </row>
    <row r="37" spans="1:10" ht="15.4" x14ac:dyDescent="0.45">
      <c r="A37" s="3" t="s">
        <v>11</v>
      </c>
      <c r="B37" s="5">
        <f>VLOOKUP(A37,'2015'!A:L,6,0)</f>
        <v>1.32548</v>
      </c>
      <c r="C37" s="5">
        <f>VLOOKUP($A37,'2016'!A:M,7,0)</f>
        <v>1.4417800000000001</v>
      </c>
      <c r="D37" s="5">
        <f>VLOOKUP($A37,'2017'!A:N,6,0)</f>
        <v>1.48238301277161</v>
      </c>
      <c r="E37" s="5">
        <f>VLOOKUP($A37,'2018'!A:D,4,0)</f>
        <v>1.351</v>
      </c>
      <c r="F37" s="5">
        <f>VLOOKUP($A37,'2019'!A:D,4,0)</f>
        <v>1.383</v>
      </c>
      <c r="G37" s="4"/>
      <c r="H37" s="5">
        <f t="shared" si="0"/>
        <v>1.4040066025543214</v>
      </c>
      <c r="I37" s="4"/>
      <c r="J37" s="4"/>
    </row>
    <row r="38" spans="1:10" ht="15.4" x14ac:dyDescent="0.45">
      <c r="A38" s="3" t="s">
        <v>115</v>
      </c>
      <c r="B38" s="5">
        <f>VLOOKUP(A38,'2015'!A:L,6,0)</f>
        <v>0.89537</v>
      </c>
      <c r="C38" s="5">
        <f>VLOOKUP($A38,'2016'!A:M,7,0)</f>
        <v>1.0278700000000001</v>
      </c>
      <c r="D38" s="5">
        <f>VLOOKUP($A38,'2017'!A:N,6,0)</f>
        <v>1.07937383651733</v>
      </c>
      <c r="E38" s="5">
        <f>VLOOKUP($A38,'2018'!A:D,4,0)</f>
        <v>0.98199999999999998</v>
      </c>
      <c r="F38" s="5">
        <f>VLOOKUP($A38,'2019'!A:D,4,0)</f>
        <v>1.0149999999999999</v>
      </c>
      <c r="G38" s="4"/>
      <c r="H38" s="5">
        <f t="shared" si="0"/>
        <v>1.0579397673034663</v>
      </c>
      <c r="I38" s="4"/>
      <c r="J38" s="4"/>
    </row>
    <row r="39" spans="1:10" ht="15.4" x14ac:dyDescent="0.45">
      <c r="A39" s="3" t="s">
        <v>63</v>
      </c>
      <c r="B39" s="5">
        <f>VLOOKUP(A39,'2015'!A:L,6,0)</f>
        <v>0.86402000000000001</v>
      </c>
      <c r="C39" s="5">
        <f>VLOOKUP($A39,'2016'!A:M,7,0)</f>
        <v>0.97306000000000004</v>
      </c>
      <c r="D39" s="5">
        <f>VLOOKUP($A39,'2017'!A:N,6,0)</f>
        <v>1.00082039833069</v>
      </c>
      <c r="E39" s="5">
        <f>VLOOKUP($A39,'2018'!A:D,4,0)</f>
        <v>0.88900000000000001</v>
      </c>
      <c r="F39" s="5">
        <f>VLOOKUP($A39,'2019'!A:D,4,0)</f>
        <v>0.91200000000000003</v>
      </c>
      <c r="G39" s="4"/>
      <c r="H39" s="5">
        <f t="shared" si="0"/>
        <v>0.93135007966613781</v>
      </c>
      <c r="I39" s="4"/>
      <c r="J39" s="4"/>
    </row>
    <row r="40" spans="1:10" ht="15.4" x14ac:dyDescent="0.45">
      <c r="A40" s="3" t="s">
        <v>152</v>
      </c>
      <c r="B40" s="5">
        <f>VLOOKUP(A40,'2015'!A:L,6,0)</f>
        <v>0.88180000000000003</v>
      </c>
      <c r="C40" s="5">
        <f>VLOOKUP($A40,'2016'!A:M,7,0)</f>
        <v>0.95394999999999996</v>
      </c>
      <c r="D40" s="5">
        <f>VLOOKUP($A40,'2017'!A:N,6,0)</f>
        <v>0.989701807498932</v>
      </c>
      <c r="E40" s="5">
        <f>VLOOKUP($A40,'2018'!A:D,4,0)</f>
        <v>0.88500000000000001</v>
      </c>
      <c r="F40" s="5">
        <f>VLOOKUP($A40,'2019'!A:D,4,0)</f>
        <v>0.91300000000000003</v>
      </c>
      <c r="G40" s="4"/>
      <c r="H40" s="5">
        <f t="shared" si="0"/>
        <v>0.92272536149978612</v>
      </c>
      <c r="I40" s="4"/>
      <c r="J40" s="4"/>
    </row>
    <row r="41" spans="1:10" ht="15.4" x14ac:dyDescent="0.45">
      <c r="A41" s="3" t="s">
        <v>57</v>
      </c>
      <c r="B41" s="5">
        <f>VLOOKUP(A41,'2015'!A:L,6,0)</f>
        <v>0.76454</v>
      </c>
      <c r="C41" s="5">
        <f>VLOOKUP($A41,'2016'!A:M,7,0)</f>
        <v>0.87370000000000003</v>
      </c>
      <c r="D41" s="5">
        <f>VLOOKUP($A41,'2017'!A:N,6,0)</f>
        <v>0.909784495830536</v>
      </c>
      <c r="E41" s="5">
        <f>VLOOKUP($A41,'2018'!A:D,4,0)</f>
        <v>0.80600000000000005</v>
      </c>
      <c r="F41" s="5">
        <f>VLOOKUP($A41,'2019'!A:D,4,0)</f>
        <v>0.79400000000000004</v>
      </c>
      <c r="G41" s="4"/>
      <c r="H41" s="5">
        <f t="shared" si="0"/>
        <v>0.82697089916610733</v>
      </c>
      <c r="I41" s="4"/>
      <c r="J41" s="4"/>
    </row>
    <row r="42" spans="1:10" ht="15.4" x14ac:dyDescent="0.45">
      <c r="A42" s="3" t="s">
        <v>89</v>
      </c>
      <c r="B42" s="5">
        <f>VLOOKUP(A42,'2015'!A:L,6,0)</f>
        <v>1.15174</v>
      </c>
      <c r="C42" s="5">
        <f>VLOOKUP($A42,'2016'!A:M,7,0)</f>
        <v>1.2796400000000001</v>
      </c>
      <c r="D42" s="5">
        <f>VLOOKUP($A42,'2017'!A:N,6,0)</f>
        <v>1.32087934017181</v>
      </c>
      <c r="E42" s="5">
        <f>VLOOKUP($A42,'2018'!A:D,4,0)</f>
        <v>1.2</v>
      </c>
      <c r="F42" s="5">
        <f>VLOOKUP($A42,'2019'!A:D,4,0)</f>
        <v>1.2370000000000001</v>
      </c>
      <c r="G42" s="4"/>
      <c r="H42" s="5">
        <f t="shared" si="0"/>
        <v>1.2651158680343642</v>
      </c>
      <c r="I42" s="4"/>
      <c r="J42" s="4"/>
    </row>
    <row r="43" spans="1:10" ht="15.4" x14ac:dyDescent="0.45">
      <c r="A43" s="3" t="s">
        <v>139</v>
      </c>
      <c r="B43" s="5">
        <f>VLOOKUP(A43,'2015'!A:L,6,0)</f>
        <v>0.19073000000000001</v>
      </c>
      <c r="C43" s="5">
        <f>VLOOKUP($A43,'2016'!A:M,7,0)</f>
        <v>0.29282999999999998</v>
      </c>
      <c r="D43" s="5">
        <f>VLOOKUP($A43,'2017'!A:N,6,0)</f>
        <v>0.33923384547233598</v>
      </c>
      <c r="E43" s="5">
        <f>VLOOKUP($A43,'2018'!A:D,4,0)</f>
        <v>0.308</v>
      </c>
      <c r="F43" s="5">
        <f>VLOOKUP($A43,'2019'!A:D,4,0)</f>
        <v>0.33600000000000002</v>
      </c>
      <c r="G43" s="4"/>
      <c r="H43" s="5">
        <f t="shared" si="0"/>
        <v>0.38507176909446628</v>
      </c>
      <c r="I43" s="4"/>
      <c r="J43" s="4"/>
    </row>
    <row r="44" spans="1:10" ht="15.4" x14ac:dyDescent="0.45">
      <c r="A44" s="3" t="s">
        <v>15</v>
      </c>
      <c r="B44" s="5">
        <f>VLOOKUP(A44,'2015'!A:L,6,0)</f>
        <v>1.2902499999999999</v>
      </c>
      <c r="C44" s="5">
        <f>VLOOKUP($A44,'2016'!A:M,7,0)</f>
        <v>1.40598</v>
      </c>
      <c r="D44" s="5">
        <f>VLOOKUP($A44,'2017'!A:N,6,0)</f>
        <v>1.4435719251632699</v>
      </c>
      <c r="E44" s="5">
        <f>VLOOKUP($A44,'2018'!A:D,4,0)</f>
        <v>1.3049999999999999</v>
      </c>
      <c r="F44" s="5">
        <f>VLOOKUP($A44,'2019'!A:D,4,0)</f>
        <v>1.34</v>
      </c>
      <c r="G44" s="4"/>
      <c r="H44" s="5">
        <f t="shared" si="0"/>
        <v>1.356516385032654</v>
      </c>
      <c r="I44" s="4"/>
      <c r="J44" s="4"/>
    </row>
    <row r="45" spans="1:10" ht="15.4" x14ac:dyDescent="0.45">
      <c r="A45" s="3" t="s">
        <v>42</v>
      </c>
      <c r="B45" s="5">
        <f>VLOOKUP(A45,'2015'!A:L,6,0)</f>
        <v>1.2777799999999999</v>
      </c>
      <c r="C45" s="5">
        <f>VLOOKUP($A45,'2016'!A:M,7,0)</f>
        <v>1.3948799999999999</v>
      </c>
      <c r="D45" s="5">
        <f>VLOOKUP($A45,'2017'!A:N,6,0)</f>
        <v>1.4309234619140601</v>
      </c>
      <c r="E45" s="5">
        <f>VLOOKUP($A45,'2018'!A:D,4,0)</f>
        <v>1.2929999999999999</v>
      </c>
      <c r="F45" s="5">
        <f>VLOOKUP($A45,'2019'!A:D,4,0)</f>
        <v>1.3240000000000001</v>
      </c>
      <c r="G45" s="4"/>
      <c r="H45" s="5">
        <f t="shared" si="0"/>
        <v>1.3412846923828119</v>
      </c>
      <c r="I45" s="4"/>
      <c r="J45" s="4"/>
    </row>
    <row r="46" spans="1:10" ht="15.4" x14ac:dyDescent="0.45">
      <c r="A46" s="3" t="s">
        <v>202</v>
      </c>
      <c r="B46" s="5">
        <f>VLOOKUP(A46,'2015'!A:L,6,0)</f>
        <v>1.0602400000000001</v>
      </c>
      <c r="C46" s="5">
        <f>VLOOKUP($A46,'2016'!A:M,7,0)</f>
        <v>1.1585099999999999</v>
      </c>
      <c r="D46" s="5">
        <f>VLOOKUP($A46,'2017'!A:N,6,0)</f>
        <v>1.1982102394103999</v>
      </c>
      <c r="E46" s="5">
        <f>VLOOKUP($A46,'2018'!A:D,4,0)</f>
        <v>1.036</v>
      </c>
      <c r="F46" s="5">
        <f>VLOOKUP($A46,'2019'!A:D,4,0)</f>
        <v>1.0569999999999999</v>
      </c>
      <c r="G46" s="4"/>
      <c r="H46" s="5">
        <f t="shared" si="0"/>
        <v>1.0632950478820824</v>
      </c>
      <c r="I46" s="4"/>
      <c r="J46" s="4"/>
    </row>
    <row r="47" spans="1:10" ht="15.4" x14ac:dyDescent="0.45">
      <c r="A47" s="3" t="s">
        <v>147</v>
      </c>
      <c r="B47" s="5">
        <f>VLOOKUP(A47,'2015'!A:L,6,0)</f>
        <v>0.7419</v>
      </c>
      <c r="C47" s="5">
        <f>VLOOKUP($A47,'2016'!A:M,7,0)</f>
        <v>0.83792</v>
      </c>
      <c r="D47" s="5">
        <f>VLOOKUP($A47,'2017'!A:N,6,0)</f>
        <v>0.95061266422271695</v>
      </c>
      <c r="E47" s="5">
        <f>VLOOKUP($A47,'2018'!A:D,4,0)</f>
        <v>0.85299999999999998</v>
      </c>
      <c r="F47" s="5">
        <f>VLOOKUP($A47,'2019'!A:D,4,0)</f>
        <v>0.88600000000000001</v>
      </c>
      <c r="G47" s="4"/>
      <c r="H47" s="5">
        <f t="shared" si="0"/>
        <v>0.94487053284453992</v>
      </c>
      <c r="I47" s="4"/>
      <c r="J47" s="4"/>
    </row>
    <row r="48" spans="1:10" ht="15.4" x14ac:dyDescent="0.45">
      <c r="A48" s="3" t="s">
        <v>39</v>
      </c>
      <c r="B48" s="5">
        <f>VLOOKUP(A48,'2015'!A:L,6,0)</f>
        <v>1.32792</v>
      </c>
      <c r="C48" s="5">
        <f>VLOOKUP($A48,'2016'!A:M,7,0)</f>
        <v>1.44787</v>
      </c>
      <c r="D48" s="5">
        <f>VLOOKUP($A48,'2017'!A:N,6,0)</f>
        <v>1.4879233837127701</v>
      </c>
      <c r="E48" s="5">
        <f>VLOOKUP($A48,'2018'!A:D,4,0)</f>
        <v>1.34</v>
      </c>
      <c r="F48" s="5">
        <f>VLOOKUP($A48,'2019'!A:D,4,0)</f>
        <v>1.373</v>
      </c>
      <c r="G48" s="4"/>
      <c r="H48" s="5">
        <f t="shared" si="0"/>
        <v>1.3900296767425542</v>
      </c>
      <c r="I48" s="4"/>
      <c r="J48" s="4"/>
    </row>
    <row r="49" spans="1:10" ht="15.4" x14ac:dyDescent="0.45">
      <c r="A49" s="3" t="s">
        <v>131</v>
      </c>
      <c r="B49" s="5">
        <f>VLOOKUP(A49,'2015'!A:L,6,0)</f>
        <v>0.54557999999999995</v>
      </c>
      <c r="C49" s="5">
        <f>VLOOKUP($A49,'2016'!A:M,7,0)</f>
        <v>0.63107000000000002</v>
      </c>
      <c r="D49" s="5">
        <f>VLOOKUP($A49,'2017'!A:N,6,0)</f>
        <v>0.66722482442855802</v>
      </c>
      <c r="E49" s="5">
        <f>VLOOKUP($A49,'2018'!A:D,4,0)</f>
        <v>0.59199999999999997</v>
      </c>
      <c r="F49" s="5">
        <f>VLOOKUP($A49,'2019'!A:D,4,0)</f>
        <v>0.61099999999999999</v>
      </c>
      <c r="G49" s="4"/>
      <c r="H49" s="5">
        <f t="shared" si="0"/>
        <v>0.63690596488570961</v>
      </c>
      <c r="I49" s="4"/>
      <c r="J49" s="4"/>
    </row>
    <row r="50" spans="1:10" ht="15.4" x14ac:dyDescent="0.45">
      <c r="A50" s="3" t="s">
        <v>119</v>
      </c>
      <c r="B50" s="5">
        <f>VLOOKUP(A50,'2015'!A:L,6,0)</f>
        <v>1.1540600000000001</v>
      </c>
      <c r="C50" s="5">
        <f>VLOOKUP($A50,'2016'!A:M,7,0)</f>
        <v>1.2488600000000001</v>
      </c>
      <c r="D50" s="5">
        <f>VLOOKUP($A50,'2017'!A:N,6,0)</f>
        <v>1.2894874811172501</v>
      </c>
      <c r="E50" s="5">
        <f>VLOOKUP($A50,'2018'!A:D,4,0)</f>
        <v>1.1539999999999999</v>
      </c>
      <c r="F50" s="5">
        <f>VLOOKUP($A50,'2019'!A:D,4,0)</f>
        <v>1.181</v>
      </c>
      <c r="G50" s="4"/>
      <c r="H50" s="5">
        <f t="shared" si="0"/>
        <v>1.1931874962234499</v>
      </c>
      <c r="I50" s="4"/>
      <c r="J50" s="4"/>
    </row>
    <row r="51" spans="1:10" ht="15.4" x14ac:dyDescent="0.45">
      <c r="A51" s="3" t="s">
        <v>58</v>
      </c>
      <c r="B51" s="5">
        <f>VLOOKUP(A51,'2015'!A:L,6,0)</f>
        <v>0.74553000000000003</v>
      </c>
      <c r="C51" s="5">
        <f>VLOOKUP($A51,'2016'!A:M,7,0)</f>
        <v>0.83453999999999995</v>
      </c>
      <c r="D51" s="5">
        <f>VLOOKUP($A51,'2017'!A:N,6,0)</f>
        <v>0.87200194597244296</v>
      </c>
      <c r="E51" s="5">
        <f>VLOOKUP($A51,'2018'!A:D,4,0)</f>
        <v>0.78100000000000003</v>
      </c>
      <c r="F51" s="5">
        <f>VLOOKUP($A51,'2019'!A:D,4,0)</f>
        <v>0.8</v>
      </c>
      <c r="G51" s="4"/>
      <c r="H51" s="5">
        <f t="shared" si="0"/>
        <v>0.82323438919448755</v>
      </c>
      <c r="I51" s="4"/>
      <c r="J51" s="4"/>
    </row>
    <row r="52" spans="1:10" ht="15.4" x14ac:dyDescent="0.45">
      <c r="A52" s="3" t="s">
        <v>167</v>
      </c>
      <c r="B52" s="5">
        <f>VLOOKUP(A52,'2015'!A:L,6,0)</f>
        <v>0.17416999999999999</v>
      </c>
      <c r="C52" s="5">
        <f>VLOOKUP($A52,'2016'!A:M,7,0)</f>
        <v>0.22414999999999999</v>
      </c>
      <c r="D52" s="5">
        <f>VLOOKUP($A52,'2017'!A:N,6,0)</f>
        <v>0.244549930095673</v>
      </c>
      <c r="E52" s="5">
        <f>VLOOKUP($A52,'2018'!A:D,4,0)</f>
        <v>0.34399999999999997</v>
      </c>
      <c r="F52" s="5">
        <f>VLOOKUP($A52,'2019'!A:D,4,0)</f>
        <v>0.38</v>
      </c>
      <c r="G52" s="4"/>
      <c r="H52" s="5">
        <f t="shared" si="0"/>
        <v>0.43282698601913694</v>
      </c>
      <c r="I52" s="4"/>
      <c r="J52" s="4"/>
    </row>
    <row r="53" spans="1:10" ht="15.4" x14ac:dyDescent="0.45">
      <c r="A53" s="3" t="s">
        <v>136</v>
      </c>
      <c r="B53" s="5">
        <f>VLOOKUP(A53,'2015'!A:L,6,0)</f>
        <v>0.26673000000000002</v>
      </c>
      <c r="C53" s="5">
        <f>VLOOKUP($A53,'2016'!A:M,7,0)</f>
        <v>0.34097</v>
      </c>
      <c r="D53" s="5">
        <f>VLOOKUP($A53,'2017'!A:N,6,0)</f>
        <v>0.36861026287078902</v>
      </c>
      <c r="E53" s="5">
        <f>VLOOKUP($A53,'2018'!A:D,4,0)</f>
        <v>0.315</v>
      </c>
      <c r="F53" s="5">
        <f>VLOOKUP($A53,'2019'!A:D,4,0)</f>
        <v>0.32300000000000001</v>
      </c>
      <c r="G53" s="4"/>
      <c r="H53" s="5">
        <f t="shared" si="0"/>
        <v>0.34883305257416097</v>
      </c>
      <c r="I53" s="4"/>
      <c r="J53" s="4"/>
    </row>
    <row r="54" spans="1:10" ht="15.4" x14ac:dyDescent="0.45">
      <c r="A54" s="3" t="s">
        <v>122</v>
      </c>
      <c r="B54" s="5">
        <f>VLOOKUP(A54,'2015'!A:L,6,0)</f>
        <v>0.59531999999999996</v>
      </c>
      <c r="C54" s="5">
        <f>VLOOKUP($A54,'2016'!A:M,7,0)</f>
        <v>0.69428999999999996</v>
      </c>
      <c r="D54" s="5">
        <f>VLOOKUP($A54,'2017'!A:N,6,0)</f>
        <v>0.73057311773300204</v>
      </c>
      <c r="E54" s="5">
        <f>VLOOKUP($A54,'2018'!A:D,4,0)</f>
        <v>0.62</v>
      </c>
      <c r="F54" s="5">
        <f>VLOOKUP($A54,'2019'!A:D,4,0)</f>
        <v>0.64200000000000002</v>
      </c>
      <c r="G54" s="4"/>
      <c r="H54" s="5">
        <f t="shared" si="0"/>
        <v>0.66215762354660068</v>
      </c>
      <c r="I54" s="4"/>
      <c r="J54" s="4"/>
    </row>
    <row r="55" spans="1:10" ht="15.4" x14ac:dyDescent="0.45">
      <c r="A55" s="3" t="s">
        <v>88</v>
      </c>
      <c r="B55" s="5">
        <f>VLOOKUP(A55,'2015'!A:L,6,0)</f>
        <v>1.3860399999999999</v>
      </c>
      <c r="C55" s="5">
        <f>VLOOKUP($A55,'2016'!A:M,7,0)</f>
        <v>1.5106999999999999</v>
      </c>
      <c r="D55" s="5">
        <f>VLOOKUP($A55,'2017'!A:N,6,0)</f>
        <v>1.55167484283447</v>
      </c>
      <c r="E55" s="5">
        <f>VLOOKUP($A55,'2018'!A:D,4,0)</f>
        <v>1.405</v>
      </c>
      <c r="F55" s="5">
        <f>VLOOKUP($A55,'2019'!A:D,4,0)</f>
        <v>1.4379999999999999</v>
      </c>
      <c r="G55" s="4"/>
      <c r="H55" s="5">
        <f t="shared" si="0"/>
        <v>1.4577489685668941</v>
      </c>
      <c r="I55" s="4"/>
      <c r="J55" s="4"/>
    </row>
    <row r="56" spans="1:10" ht="15.4" x14ac:dyDescent="0.45">
      <c r="A56" s="3" t="s">
        <v>121</v>
      </c>
      <c r="B56" s="5">
        <f>VLOOKUP(A56,'2015'!A:L,6,0)</f>
        <v>1.12094</v>
      </c>
      <c r="C56" s="5">
        <f>VLOOKUP($A56,'2016'!A:M,7,0)</f>
        <v>1.24142</v>
      </c>
      <c r="D56" s="5">
        <f>VLOOKUP($A56,'2017'!A:N,6,0)</f>
        <v>1.2860119342803999</v>
      </c>
      <c r="E56" s="5">
        <f>VLOOKUP($A56,'2018'!A:D,4,0)</f>
        <v>1.171</v>
      </c>
      <c r="F56" s="5">
        <f>VLOOKUP($A56,'2019'!A:D,4,0)</f>
        <v>1.2010000000000001</v>
      </c>
      <c r="G56" s="4"/>
      <c r="H56" s="5">
        <f t="shared" si="0"/>
        <v>1.2309843868560826</v>
      </c>
      <c r="I56" s="4"/>
      <c r="J56" s="4"/>
    </row>
    <row r="57" spans="1:10" ht="15.4" x14ac:dyDescent="0.45">
      <c r="A57" s="3" t="s">
        <v>10</v>
      </c>
      <c r="B57" s="5">
        <f>VLOOKUP(A57,'2015'!A:L,6,0)</f>
        <v>1.3023199999999999</v>
      </c>
      <c r="C57" s="5">
        <f>VLOOKUP($A57,'2016'!A:M,7,0)</f>
        <v>1.42666</v>
      </c>
      <c r="D57" s="5">
        <f>VLOOKUP($A57,'2017'!A:N,6,0)</f>
        <v>1.4806330204010001</v>
      </c>
      <c r="E57" s="5">
        <f>VLOOKUP($A57,'2018'!A:D,4,0)</f>
        <v>1.343</v>
      </c>
      <c r="F57" s="5">
        <f>VLOOKUP($A57,'2019'!A:D,4,0)</f>
        <v>1.38</v>
      </c>
      <c r="G57" s="4"/>
      <c r="H57" s="5">
        <f t="shared" si="0"/>
        <v>1.4080326040802014</v>
      </c>
      <c r="I57" s="4"/>
      <c r="J57" s="4"/>
    </row>
    <row r="58" spans="1:10" ht="15.4" x14ac:dyDescent="0.45">
      <c r="A58" s="3" t="s">
        <v>134</v>
      </c>
      <c r="B58" s="5">
        <f>VLOOKUP(A58,'2015'!A:L,6,0)</f>
        <v>0.64498999999999995</v>
      </c>
      <c r="C58" s="5">
        <f>VLOOKUP($A58,'2016'!A:M,7,0)</f>
        <v>0.74036000000000002</v>
      </c>
      <c r="D58" s="5">
        <f>VLOOKUP($A58,'2017'!A:N,6,0)</f>
        <v>0.79222124814987205</v>
      </c>
      <c r="E58" s="5">
        <f>VLOOKUP($A58,'2018'!A:D,4,0)</f>
        <v>0.72099999999999997</v>
      </c>
      <c r="F58" s="5">
        <f>VLOOKUP($A58,'2019'!A:D,4,0)</f>
        <v>0.755</v>
      </c>
      <c r="G58" s="4"/>
      <c r="H58" s="5">
        <f t="shared" si="0"/>
        <v>0.79091224962997586</v>
      </c>
      <c r="I58" s="4"/>
      <c r="J58" s="4"/>
    </row>
    <row r="59" spans="1:10" ht="15.4" x14ac:dyDescent="0.45">
      <c r="A59" s="3" t="s">
        <v>90</v>
      </c>
      <c r="B59" s="5">
        <f>VLOOKUP(A59,'2015'!A:L,6,0)</f>
        <v>0.82826999999999995</v>
      </c>
      <c r="C59" s="5">
        <f>VLOOKUP($A59,'2016'!A:M,7,0)</f>
        <v>0.95104</v>
      </c>
      <c r="D59" s="5">
        <f>VLOOKUP($A59,'2017'!A:N,6,0)</f>
        <v>0.99553859233856201</v>
      </c>
      <c r="E59" s="5">
        <f>VLOOKUP($A59,'2018'!A:D,4,0)</f>
        <v>0.89900000000000002</v>
      </c>
      <c r="F59" s="5">
        <f>VLOOKUP($A59,'2019'!A:D,4,0)</f>
        <v>0.93100000000000005</v>
      </c>
      <c r="G59" s="4"/>
      <c r="H59" s="5">
        <f t="shared" si="0"/>
        <v>0.96699571846771448</v>
      </c>
      <c r="I59" s="4"/>
      <c r="J59" s="4"/>
    </row>
    <row r="60" spans="1:10" ht="15.4" x14ac:dyDescent="0.45">
      <c r="A60" s="3" t="s">
        <v>127</v>
      </c>
      <c r="B60" s="5">
        <f>VLOOKUP(A60,'2015'!A:L,6,0)</f>
        <v>1.0087999999999999</v>
      </c>
      <c r="C60" s="5">
        <f>VLOOKUP($A60,'2016'!A:M,7,0)</f>
        <v>1.11758</v>
      </c>
      <c r="D60" s="5">
        <f>VLOOKUP($A60,'2017'!A:N,6,0)</f>
        <v>1.1568731069564799</v>
      </c>
      <c r="E60" s="5">
        <f>VLOOKUP($A60,'2018'!A:D,4,0)</f>
        <v>1.0589999999999999</v>
      </c>
      <c r="F60" s="5">
        <f>VLOOKUP($A60,'2019'!A:D,4,0)</f>
        <v>1.1000000000000001</v>
      </c>
      <c r="G60" s="4"/>
      <c r="H60" s="5">
        <f t="shared" si="0"/>
        <v>1.1255966213912956</v>
      </c>
      <c r="I60" s="4"/>
      <c r="J60" s="4"/>
    </row>
    <row r="61" spans="1:10" ht="15.4" x14ac:dyDescent="0.45">
      <c r="A61" s="3" t="s">
        <v>129</v>
      </c>
      <c r="B61" s="5">
        <f>VLOOKUP(A61,'2015'!A:L,6,0)</f>
        <v>0.98548999999999998</v>
      </c>
      <c r="C61" s="5">
        <f>VLOOKUP($A61,'2016'!A:M,7,0)</f>
        <v>1.07474</v>
      </c>
      <c r="D61" s="5">
        <f>VLOOKUP($A61,'2017'!A:N,6,0)</f>
        <v>1.10271048545837</v>
      </c>
      <c r="E61" s="5">
        <f>VLOOKUP($A61,'2018'!A:D,4,0)</f>
        <v>1.01</v>
      </c>
      <c r="F61" s="5">
        <f>VLOOKUP($A61,'2019'!A:D,4,0)</f>
        <v>1.0429999999999999</v>
      </c>
      <c r="G61" s="4"/>
      <c r="H61" s="5">
        <f t="shared" si="0"/>
        <v>1.0582720970916739</v>
      </c>
      <c r="I61" s="4"/>
      <c r="J61" s="4"/>
    </row>
    <row r="62" spans="1:10" ht="15.4" x14ac:dyDescent="0.45">
      <c r="A62" s="3" t="s">
        <v>30</v>
      </c>
      <c r="B62" s="5">
        <f>VLOOKUP(A62,'2015'!A:L,6,0)</f>
        <v>1.33596</v>
      </c>
      <c r="C62" s="5">
        <f>VLOOKUP($A62,'2016'!A:M,7,0)</f>
        <v>1.4834099999999999</v>
      </c>
      <c r="D62" s="5">
        <f>VLOOKUP($A62,'2017'!A:N,6,0)</f>
        <v>1.53570663928986</v>
      </c>
      <c r="E62" s="5">
        <f>VLOOKUP($A62,'2018'!A:D,4,0)</f>
        <v>1.448</v>
      </c>
      <c r="F62" s="5">
        <f>VLOOKUP($A62,'2019'!A:D,4,0)</f>
        <v>1.4990000000000001</v>
      </c>
      <c r="G62" s="4"/>
      <c r="H62" s="5">
        <f t="shared" si="0"/>
        <v>1.5476163278579733</v>
      </c>
      <c r="I62" s="4"/>
      <c r="J62" s="4"/>
    </row>
    <row r="63" spans="1:10" ht="15.4" x14ac:dyDescent="0.45">
      <c r="A63" s="3" t="s">
        <v>21</v>
      </c>
      <c r="B63" s="5">
        <f>VLOOKUP(A63,'2015'!A:L,6,0)</f>
        <v>1.2285699999999999</v>
      </c>
      <c r="C63" s="5">
        <f>VLOOKUP($A63,'2016'!A:M,7,0)</f>
        <v>1.3376600000000001</v>
      </c>
      <c r="D63" s="5">
        <f>VLOOKUP($A63,'2017'!A:N,6,0)</f>
        <v>1.37538242340088</v>
      </c>
      <c r="E63" s="5">
        <f>VLOOKUP($A63,'2018'!A:D,4,0)</f>
        <v>1.3009999999999999</v>
      </c>
      <c r="F63" s="5">
        <f>VLOOKUP($A63,'2019'!A:D,4,0)</f>
        <v>1.276</v>
      </c>
      <c r="G63" s="4"/>
      <c r="H63" s="5">
        <f t="shared" si="0"/>
        <v>1.3211824846801754</v>
      </c>
      <c r="I63" s="4"/>
      <c r="J63" s="4"/>
    </row>
    <row r="64" spans="1:10" ht="15.4" x14ac:dyDescent="0.45">
      <c r="A64" s="3" t="s">
        <v>65</v>
      </c>
      <c r="B64" s="5">
        <f>VLOOKUP(A64,'2015'!A:L,6,0)</f>
        <v>1.2511399999999999</v>
      </c>
      <c r="C64" s="5">
        <f>VLOOKUP($A64,'2016'!A:M,7,0)</f>
        <v>1.3549500000000001</v>
      </c>
      <c r="D64" s="5">
        <f>VLOOKUP($A64,'2017'!A:N,6,0)</f>
        <v>1.3950666189193699</v>
      </c>
      <c r="E64" s="5">
        <f>VLOOKUP($A64,'2018'!A:D,4,0)</f>
        <v>1.264</v>
      </c>
      <c r="F64" s="5">
        <f>VLOOKUP($A64,'2019'!A:D,4,0)</f>
        <v>1.294</v>
      </c>
      <c r="G64" s="4"/>
      <c r="H64" s="5">
        <f t="shared" si="0"/>
        <v>1.3102623237838742</v>
      </c>
      <c r="I64" s="4"/>
      <c r="J64" s="4"/>
    </row>
    <row r="65" spans="1:10" ht="15.4" x14ac:dyDescent="0.45">
      <c r="A65" s="3" t="s">
        <v>168</v>
      </c>
      <c r="B65" s="5">
        <f>VLOOKUP(A65,'2015'!A:L,6,0)</f>
        <v>0.46533999999999998</v>
      </c>
      <c r="C65" s="5">
        <f>VLOOKUP($A65,'2016'!A:M,7,0)</f>
        <v>0.55506999999999995</v>
      </c>
      <c r="D65" s="5">
        <f>VLOOKUP($A65,'2017'!A:N,6,0)</f>
        <v>0.60304892063140902</v>
      </c>
      <c r="E65" s="5">
        <f>VLOOKUP($A65,'2018'!A:D,4,0)</f>
        <v>0.54100000000000004</v>
      </c>
      <c r="F65" s="5">
        <f>VLOOKUP($A65,'2019'!A:D,4,0)</f>
        <v>0.56899999999999995</v>
      </c>
      <c r="G65" s="4"/>
      <c r="H65" s="5">
        <f t="shared" si="0"/>
        <v>0.60466678412628028</v>
      </c>
      <c r="I65" s="4"/>
      <c r="J65" s="4"/>
    </row>
    <row r="66" spans="1:10" ht="15.4" x14ac:dyDescent="0.45">
      <c r="A66" s="3" t="s">
        <v>80</v>
      </c>
      <c r="B66" s="5">
        <f>VLOOKUP(A66,'2015'!A:L,6,0)</f>
        <v>0.81037999999999999</v>
      </c>
      <c r="C66" s="5">
        <f>VLOOKUP($A66,'2016'!A:M,7,0)</f>
        <v>0.89332999999999996</v>
      </c>
      <c r="D66" s="5">
        <f>VLOOKUP($A66,'2017'!A:N,6,0)</f>
        <v>0.92557930946350098</v>
      </c>
      <c r="E66" s="5">
        <f>VLOOKUP($A66,'2018'!A:D,4,0)</f>
        <v>0.81899999999999995</v>
      </c>
      <c r="F66" s="5">
        <f>VLOOKUP($A66,'2019'!A:D,4,0)</f>
        <v>0.83099999999999996</v>
      </c>
      <c r="G66" s="4"/>
      <c r="H66" s="5">
        <f t="shared" si="0"/>
        <v>0.8459308618926995</v>
      </c>
      <c r="I66" s="4"/>
      <c r="J66" s="4"/>
    </row>
    <row r="67" spans="1:10" ht="15.4" x14ac:dyDescent="0.45">
      <c r="A67" s="3" t="s">
        <v>61</v>
      </c>
      <c r="B67" s="5">
        <f>VLOOKUP(A67,'2015'!A:L,6,0)</f>
        <v>1.27074</v>
      </c>
      <c r="C67" s="5">
        <f>VLOOKUP($A67,'2016'!A:M,7,0)</f>
        <v>1.3800699999999999</v>
      </c>
      <c r="D67" s="5">
        <f>VLOOKUP($A67,'2017'!A:N,6,0)</f>
        <v>1.41691517829895</v>
      </c>
      <c r="E67" s="5">
        <f>VLOOKUP($A67,'2018'!A:D,4,0)</f>
        <v>1.294</v>
      </c>
      <c r="F67" s="5">
        <f>VLOOKUP($A67,'2019'!A:D,4,0)</f>
        <v>1.327</v>
      </c>
      <c r="G67" s="4"/>
      <c r="H67" s="5">
        <f t="shared" ref="H67:H130" si="1">FORECAST($H$1,B67:F67,$B$1:$F$1)</f>
        <v>1.34568003565979</v>
      </c>
      <c r="I67" s="4"/>
      <c r="J67" s="4"/>
    </row>
    <row r="68" spans="1:10" ht="15.4" x14ac:dyDescent="0.45">
      <c r="A68" s="3" t="s">
        <v>99</v>
      </c>
      <c r="B68" s="5">
        <f>VLOOKUP(A68,'2015'!A:L,6,0)</f>
        <v>0.90198</v>
      </c>
      <c r="C68" s="5">
        <f>VLOOKUP($A68,'2016'!A:M,7,0)</f>
        <v>0.99673</v>
      </c>
      <c r="D68" s="5">
        <f>VLOOKUP($A68,'2017'!A:N,6,0)</f>
        <v>0.99101239442825295</v>
      </c>
      <c r="E68" s="5">
        <f>VLOOKUP($A68,'2018'!A:D,4,0)</f>
        <v>0.82199999999999995</v>
      </c>
      <c r="F68" s="5">
        <f>VLOOKUP($A68,'2019'!A:D,4,0)</f>
        <v>0.83699999999999997</v>
      </c>
      <c r="G68" s="4"/>
      <c r="H68" s="5">
        <f t="shared" si="1"/>
        <v>0.81833747888565256</v>
      </c>
      <c r="I68" s="4"/>
      <c r="J68" s="4"/>
    </row>
    <row r="69" spans="1:10" ht="15.4" x14ac:dyDescent="0.45">
      <c r="A69" s="3" t="s">
        <v>69</v>
      </c>
      <c r="B69" s="5">
        <f>VLOOKUP(A69,'2015'!A:L,6,0)</f>
        <v>1.1225400000000001</v>
      </c>
      <c r="C69" s="5">
        <f>VLOOKUP($A69,'2016'!A:M,7,0)</f>
        <v>1.22943</v>
      </c>
      <c r="D69" s="5">
        <f>VLOOKUP($A69,'2017'!A:N,6,0)</f>
        <v>1.28455626964569</v>
      </c>
      <c r="E69" s="5">
        <f>VLOOKUP($A69,'2018'!A:D,4,0)</f>
        <v>1.143</v>
      </c>
      <c r="F69" s="5">
        <f>VLOOKUP($A69,'2019'!A:D,4,0)</f>
        <v>1.173</v>
      </c>
      <c r="G69" s="4"/>
      <c r="H69" s="5">
        <f t="shared" si="1"/>
        <v>1.1948522539291382</v>
      </c>
      <c r="I69" s="4"/>
      <c r="J69" s="4"/>
    </row>
    <row r="70" spans="1:10" ht="15.4" x14ac:dyDescent="0.45">
      <c r="A70" s="3" t="s">
        <v>142</v>
      </c>
      <c r="B70" s="5">
        <f>VLOOKUP(A70,'2015'!A:L,6,0)</f>
        <v>0.36470999999999998</v>
      </c>
      <c r="C70" s="5">
        <f>VLOOKUP($A70,'2016'!A:M,7,0)</f>
        <v>0.52266999999999997</v>
      </c>
      <c r="D70" s="5">
        <f>VLOOKUP($A70,'2017'!A:N,6,0)</f>
        <v>0.56047946214675903</v>
      </c>
      <c r="E70" s="5">
        <f>VLOOKUP($A70,'2018'!A:D,4,0)</f>
        <v>0.49299999999999999</v>
      </c>
      <c r="F70" s="5">
        <f>VLOOKUP($A70,'2019'!A:D,4,0)</f>
        <v>0.51200000000000001</v>
      </c>
      <c r="G70" s="4"/>
      <c r="H70" s="5">
        <f t="shared" si="1"/>
        <v>0.57004489242935108</v>
      </c>
      <c r="I70" s="4"/>
      <c r="J70" s="4"/>
    </row>
    <row r="71" spans="1:10" ht="15.4" x14ac:dyDescent="0.45">
      <c r="A71" s="3" t="s">
        <v>84</v>
      </c>
      <c r="B71" s="5">
        <f>VLOOKUP(A71,'2015'!A:L,6,0)</f>
        <v>0.80147999999999997</v>
      </c>
      <c r="C71" s="5">
        <f>VLOOKUP($A71,'2016'!A:M,7,0)</f>
        <v>0.90144999999999997</v>
      </c>
      <c r="D71" s="5">
        <f>VLOOKUP($A71,'2017'!A:N,6,0)</f>
        <v>0.95148438215255704</v>
      </c>
      <c r="E71" s="5">
        <f>VLOOKUP($A71,'2018'!A:D,4,0)</f>
        <v>0.85499999999999998</v>
      </c>
      <c r="F71" s="5">
        <f>VLOOKUP($A71,'2019'!A:D,4,0)</f>
        <v>0.88200000000000001</v>
      </c>
      <c r="G71" s="4"/>
      <c r="H71" s="5">
        <f t="shared" si="1"/>
        <v>0.91265987643051361</v>
      </c>
      <c r="I71" s="4"/>
      <c r="J71" s="4"/>
    </row>
    <row r="72" spans="1:10" ht="15.4" x14ac:dyDescent="0.45">
      <c r="A72" s="3" t="s">
        <v>54</v>
      </c>
      <c r="B72" s="5">
        <f>VLOOKUP(A72,'2015'!A:L,6,0)</f>
        <v>1.5542199999999999</v>
      </c>
      <c r="C72" s="5">
        <f>VLOOKUP($A72,'2016'!A:M,7,0)</f>
        <v>1.61714</v>
      </c>
      <c r="D72" s="5">
        <f>VLOOKUP($A72,'2017'!A:N,6,0)</f>
        <v>1.63295245170593</v>
      </c>
      <c r="E72" s="5">
        <f>VLOOKUP($A72,'2018'!A:D,4,0)</f>
        <v>1.474</v>
      </c>
      <c r="F72" s="5">
        <f>VLOOKUP($A72,'2019'!A:D,4,0)</f>
        <v>1.5</v>
      </c>
      <c r="G72" s="4"/>
      <c r="H72" s="5">
        <f t="shared" si="1"/>
        <v>1.4801884903411846</v>
      </c>
      <c r="I72" s="4"/>
      <c r="J72" s="4"/>
    </row>
    <row r="73" spans="1:10" ht="15.4" x14ac:dyDescent="0.45">
      <c r="A73" s="3" t="s">
        <v>93</v>
      </c>
      <c r="B73" s="5">
        <f>VLOOKUP(A73,'2015'!A:L,6,0)</f>
        <v>0.47427999999999998</v>
      </c>
      <c r="C73" s="5">
        <f>VLOOKUP($A73,'2016'!A:M,7,0)</f>
        <v>0.56044000000000005</v>
      </c>
      <c r="D73" s="5">
        <f>VLOOKUP($A73,'2017'!A:N,6,0)</f>
        <v>0.59622007608413696</v>
      </c>
      <c r="E73" s="5">
        <f>VLOOKUP($A73,'2018'!A:D,4,0)</f>
        <v>0.53</v>
      </c>
      <c r="F73" s="5">
        <f>VLOOKUP($A73,'2019'!A:D,4,0)</f>
        <v>0.55100000000000005</v>
      </c>
      <c r="G73" s="4"/>
      <c r="H73" s="5">
        <f t="shared" si="1"/>
        <v>0.57928801521682516</v>
      </c>
      <c r="I73" s="4"/>
      <c r="J73" s="4"/>
    </row>
    <row r="74" spans="1:10" ht="15.4" x14ac:dyDescent="0.45">
      <c r="A74" s="3" t="s">
        <v>116</v>
      </c>
      <c r="B74" s="5">
        <f>VLOOKUP(A74,'2015'!A:L,6,0)</f>
        <v>0.59065999999999996</v>
      </c>
      <c r="C74" s="5">
        <f>VLOOKUP($A74,'2016'!A:M,7,0)</f>
        <v>0.68042000000000002</v>
      </c>
      <c r="D74" s="5">
        <v>0</v>
      </c>
      <c r="E74" s="5">
        <f>VLOOKUP($A74,'2018'!A:D,4,0)</f>
        <v>0.72</v>
      </c>
      <c r="F74" s="5">
        <f>VLOOKUP($A74,'2019'!A:D,4,0)</f>
        <v>0.76400000000000001</v>
      </c>
      <c r="G74" s="4"/>
      <c r="H74" s="5">
        <f t="shared" si="1"/>
        <v>0.66689399999999921</v>
      </c>
      <c r="I74" s="4"/>
      <c r="J74" s="4"/>
    </row>
    <row r="75" spans="1:10" ht="15.4" x14ac:dyDescent="0.45">
      <c r="A75" s="3" t="s">
        <v>106</v>
      </c>
      <c r="B75" s="5">
        <f>VLOOKUP(A75,'2015'!A:L,6,0)</f>
        <v>1.1131200000000001</v>
      </c>
      <c r="C75" s="5">
        <f>VLOOKUP($A75,'2016'!A:M,7,0)</f>
        <v>1.2178800000000001</v>
      </c>
      <c r="D75" s="5">
        <f>VLOOKUP($A75,'2017'!A:N,6,0)</f>
        <v>1.26074862480164</v>
      </c>
      <c r="E75" s="5">
        <f>VLOOKUP($A75,'2018'!A:D,4,0)</f>
        <v>1.1479999999999999</v>
      </c>
      <c r="F75" s="5">
        <f>VLOOKUP($A75,'2019'!A:D,4,0)</f>
        <v>1.1870000000000001</v>
      </c>
      <c r="G75" s="4"/>
      <c r="H75" s="5">
        <f t="shared" si="1"/>
        <v>1.2087137249603277</v>
      </c>
      <c r="I75" s="4"/>
      <c r="J75" s="4"/>
    </row>
    <row r="76" spans="1:10" ht="15.4" x14ac:dyDescent="0.45">
      <c r="A76" s="3" t="s">
        <v>120</v>
      </c>
      <c r="B76" s="5">
        <f>VLOOKUP(A76,'2015'!A:L,6,0)</f>
        <v>1.0256400000000001</v>
      </c>
      <c r="C76" s="5">
        <f>VLOOKUP($A76,'2016'!A:M,7,0)</f>
        <v>1.1226799999999999</v>
      </c>
      <c r="D76" s="5">
        <f>VLOOKUP($A76,'2017'!A:N,6,0)</f>
        <v>1.0749875307083101</v>
      </c>
      <c r="E76" s="5">
        <f>VLOOKUP($A76,'2018'!A:D,4,0)</f>
        <v>0.96499999999999997</v>
      </c>
      <c r="F76" s="5">
        <f>VLOOKUP($A76,'2019'!A:D,4,0)</f>
        <v>0.98699999999999999</v>
      </c>
      <c r="G76" s="4"/>
      <c r="H76" s="5">
        <f t="shared" si="1"/>
        <v>0.9645735061416616</v>
      </c>
      <c r="I76" s="4"/>
      <c r="J76" s="4"/>
    </row>
    <row r="77" spans="1:10" ht="15.4" x14ac:dyDescent="0.45">
      <c r="A77" s="3" t="s">
        <v>114</v>
      </c>
      <c r="B77" s="5">
        <f>VLOOKUP(A77,'2015'!A:L,6,0)</f>
        <v>0.37545000000000001</v>
      </c>
      <c r="C77" s="5">
        <v>0</v>
      </c>
      <c r="D77" s="5">
        <f>VLOOKUP($A77,'2017'!A:N,6,0)</f>
        <v>0.52102124691009499</v>
      </c>
      <c r="E77" s="5">
        <f>VLOOKUP($A77,'2018'!A:D,4,0)</f>
        <v>0.47199999999999998</v>
      </c>
      <c r="F77" s="5">
        <f>VLOOKUP($A77,'2019'!A:D,4,0)</f>
        <v>0.48899999999999999</v>
      </c>
      <c r="G77" s="4"/>
      <c r="H77" s="5">
        <f t="shared" si="1"/>
        <v>0.58122424938201789</v>
      </c>
      <c r="I77" s="4"/>
      <c r="J77" s="4"/>
    </row>
    <row r="78" spans="1:10" ht="15.4" x14ac:dyDescent="0.45">
      <c r="A78" s="3" t="s">
        <v>133</v>
      </c>
      <c r="B78" s="5">
        <f>VLOOKUP(A78,'2015'!A:L,6,0)</f>
        <v>7.1199999999999999E-2</v>
      </c>
      <c r="C78" s="5">
        <f>VLOOKUP($A78,'2016'!A:M,7,0)</f>
        <v>0.10706</v>
      </c>
      <c r="D78" s="5">
        <f>VLOOKUP($A78,'2017'!A:N,6,0)</f>
        <v>0.119041793048382</v>
      </c>
      <c r="E78" s="5">
        <f>VLOOKUP($A78,'2018'!A:D,4,0)</f>
        <v>7.5999999999999998E-2</v>
      </c>
      <c r="F78" s="5">
        <f>VLOOKUP($A78,'2019'!A:D,4,0)</f>
        <v>7.2999999999999995E-2</v>
      </c>
      <c r="G78" s="4"/>
      <c r="H78" s="5">
        <f t="shared" si="1"/>
        <v>8.1022358609676992E-2</v>
      </c>
      <c r="I78" s="4"/>
      <c r="J78" s="4"/>
    </row>
    <row r="79" spans="1:10" ht="15.4" x14ac:dyDescent="0.45">
      <c r="A79" s="3" t="s">
        <v>78</v>
      </c>
      <c r="B79" s="5">
        <f>VLOOKUP(A79,'2015'!A:L,6,0)</f>
        <v>1.1314500000000001</v>
      </c>
      <c r="C79" s="5">
        <f>VLOOKUP($A79,'2016'!A:M,7,0)</f>
        <v>1.0668800000000001</v>
      </c>
      <c r="D79" s="5">
        <f>VLOOKUP($A79,'2017'!A:N,6,0)</f>
        <v>1.1018030643463099</v>
      </c>
      <c r="E79" s="5">
        <f>VLOOKUP($A79,'2018'!A:D,4,0)</f>
        <v>0.98499999999999999</v>
      </c>
      <c r="F79" s="5">
        <f>VLOOKUP($A79,'2019'!A:D,4,0)</f>
        <v>1.044</v>
      </c>
      <c r="G79" s="4"/>
      <c r="H79" s="5">
        <f t="shared" si="1"/>
        <v>0.98879261286925413</v>
      </c>
      <c r="I79" s="4"/>
      <c r="J79" s="4"/>
    </row>
    <row r="80" spans="1:10" ht="15.4" x14ac:dyDescent="0.45">
      <c r="A80" s="3" t="s">
        <v>71</v>
      </c>
      <c r="B80" s="5">
        <f>VLOOKUP(A80,'2015'!A:L,6,0)</f>
        <v>1.14723</v>
      </c>
      <c r="C80" s="5">
        <f>VLOOKUP($A80,'2016'!A:M,7,0)</f>
        <v>1.2692000000000001</v>
      </c>
      <c r="D80" s="5">
        <f>VLOOKUP($A80,'2017'!A:N,6,0)</f>
        <v>1.3145823478698699</v>
      </c>
      <c r="E80" s="5">
        <f>VLOOKUP($A80,'2018'!A:D,4,0)</f>
        <v>1.1970000000000001</v>
      </c>
      <c r="F80" s="5">
        <f>VLOOKUP($A80,'2019'!A:D,4,0)</f>
        <v>1.238</v>
      </c>
      <c r="G80" s="4"/>
      <c r="H80" s="5">
        <f t="shared" si="1"/>
        <v>1.2660044695739749</v>
      </c>
      <c r="I80" s="4"/>
      <c r="J80" s="4"/>
    </row>
    <row r="81" spans="1:10" ht="15.4" x14ac:dyDescent="0.45">
      <c r="A81" s="3" t="s">
        <v>29</v>
      </c>
      <c r="B81" s="5">
        <f>VLOOKUP(A81,'2015'!A:L,6,0)</f>
        <v>1.5639099999999999</v>
      </c>
      <c r="C81" s="5">
        <f>VLOOKUP($A81,'2016'!A:M,7,0)</f>
        <v>1.6975199999999999</v>
      </c>
      <c r="D81" s="5">
        <f>VLOOKUP($A81,'2017'!A:N,6,0)</f>
        <v>1.74194359779358</v>
      </c>
      <c r="E81" s="5">
        <f>VLOOKUP($A81,'2018'!A:D,4,0)</f>
        <v>1.5760000000000001</v>
      </c>
      <c r="F81" s="5">
        <f>VLOOKUP($A81,'2019'!A:D,4,0)</f>
        <v>1.609</v>
      </c>
      <c r="G81" s="4"/>
      <c r="H81" s="5">
        <f t="shared" si="1"/>
        <v>1.6282727195587166</v>
      </c>
      <c r="I81" s="4"/>
      <c r="J81" s="4"/>
    </row>
    <row r="82" spans="1:10" ht="15.4" x14ac:dyDescent="0.45">
      <c r="A82" s="3" t="s">
        <v>164</v>
      </c>
      <c r="B82" s="5">
        <f>VLOOKUP(A82,'2015'!A:L,6,0)</f>
        <v>0.20824000000000001</v>
      </c>
      <c r="C82" s="5">
        <f>VLOOKUP($A82,'2016'!A:M,7,0)</f>
        <v>0.27954000000000001</v>
      </c>
      <c r="D82" s="5">
        <f>VLOOKUP($A82,'2017'!A:N,6,0)</f>
        <v>0.30580869317054699</v>
      </c>
      <c r="E82" s="5">
        <f>VLOOKUP($A82,'2018'!A:D,4,0)</f>
        <v>0.26200000000000001</v>
      </c>
      <c r="F82" s="5">
        <f>VLOOKUP($A82,'2019'!A:D,4,0)</f>
        <v>0.27400000000000002</v>
      </c>
      <c r="G82" s="4"/>
      <c r="H82" s="5">
        <f t="shared" si="1"/>
        <v>0.30011173863410789</v>
      </c>
      <c r="I82" s="4"/>
      <c r="J82" s="4"/>
    </row>
    <row r="83" spans="1:10" ht="15.4" x14ac:dyDescent="0.45">
      <c r="A83" s="3" t="s">
        <v>148</v>
      </c>
      <c r="B83" s="5">
        <f>VLOOKUP(A83,'2015'!A:L,6,0)</f>
        <v>1.6039999999999999E-2</v>
      </c>
      <c r="C83" s="5">
        <f>VLOOKUP($A83,'2016'!A:M,7,0)</f>
        <v>8.7090000000000001E-2</v>
      </c>
      <c r="D83" s="5">
        <f>VLOOKUP($A83,'2017'!A:N,6,0)</f>
        <v>0.233442038297653</v>
      </c>
      <c r="E83" s="5">
        <f>VLOOKUP($A83,'2018'!A:D,4,0)</f>
        <v>0.186</v>
      </c>
      <c r="F83" s="5">
        <f>VLOOKUP($A83,'2019'!A:D,4,0)</f>
        <v>0.191</v>
      </c>
      <c r="G83" s="4"/>
      <c r="H83" s="5">
        <f t="shared" si="1"/>
        <v>0.2773634076595215</v>
      </c>
      <c r="I83" s="4"/>
      <c r="J83" s="4"/>
    </row>
    <row r="84" spans="1:10" ht="15.4" x14ac:dyDescent="0.45">
      <c r="A84" s="3" t="s">
        <v>76</v>
      </c>
      <c r="B84" s="5">
        <f>VLOOKUP(A84,'2015'!A:L,6,0)</f>
        <v>1.12486</v>
      </c>
      <c r="C84" s="5">
        <f>VLOOKUP($A84,'2016'!A:M,7,0)</f>
        <v>1.25142</v>
      </c>
      <c r="D84" s="5">
        <f>VLOOKUP($A84,'2017'!A:N,6,0)</f>
        <v>1.29121541976929</v>
      </c>
      <c r="E84" s="5">
        <f>VLOOKUP($A84,'2018'!A:D,4,0)</f>
        <v>1.161</v>
      </c>
      <c r="F84" s="5">
        <f>VLOOKUP($A84,'2019'!A:D,4,0)</f>
        <v>1.2210000000000001</v>
      </c>
      <c r="G84" s="4"/>
      <c r="H84" s="5">
        <f t="shared" si="1"/>
        <v>1.2404570839538565</v>
      </c>
      <c r="I84" s="4"/>
      <c r="J84" s="4"/>
    </row>
    <row r="85" spans="1:10" ht="15.4" x14ac:dyDescent="0.45">
      <c r="A85" s="3" t="s">
        <v>155</v>
      </c>
      <c r="B85" s="5">
        <f>VLOOKUP(A85,'2015'!A:L,6,0)</f>
        <v>0.26074000000000003</v>
      </c>
      <c r="C85" s="5">
        <f>VLOOKUP($A85,'2016'!A:M,7,0)</f>
        <v>0.31291999999999998</v>
      </c>
      <c r="D85" s="5">
        <f>VLOOKUP($A85,'2017'!A:N,6,0)</f>
        <v>0.47618049383163502</v>
      </c>
      <c r="E85" s="5">
        <f>VLOOKUP($A85,'2018'!A:D,4,0)</f>
        <v>0.37</v>
      </c>
      <c r="F85" s="5">
        <f>VLOOKUP($A85,'2019'!A:D,4,0)</f>
        <v>0.38500000000000001</v>
      </c>
      <c r="G85" s="4"/>
      <c r="H85" s="5">
        <f t="shared" si="1"/>
        <v>0.45264809876633194</v>
      </c>
      <c r="I85" s="4"/>
      <c r="J85" s="4"/>
    </row>
    <row r="86" spans="1:10" ht="15.4" x14ac:dyDescent="0.45">
      <c r="A86" s="3" t="s">
        <v>51</v>
      </c>
      <c r="B86" s="5">
        <f>VLOOKUP(A86,'2015'!A:L,6,0)</f>
        <v>1.2074</v>
      </c>
      <c r="C86" s="5">
        <f>VLOOKUP($A86,'2016'!A:M,7,0)</f>
        <v>1.30782</v>
      </c>
      <c r="D86" s="5">
        <f>VLOOKUP($A86,'2017'!A:N,6,0)</f>
        <v>1.3432798385620099</v>
      </c>
      <c r="E86" s="5">
        <f>VLOOKUP($A86,'2018'!A:D,4,0)</f>
        <v>1.27</v>
      </c>
      <c r="F86" s="5">
        <f>VLOOKUP($A86,'2019'!A:D,4,0)</f>
        <v>1.3</v>
      </c>
      <c r="G86" s="4"/>
      <c r="H86" s="5">
        <f t="shared" si="1"/>
        <v>1.3299139677124039</v>
      </c>
      <c r="I86" s="4"/>
      <c r="J86" s="4"/>
    </row>
    <row r="87" spans="1:10" ht="15.4" x14ac:dyDescent="0.45">
      <c r="A87" s="3" t="s">
        <v>141</v>
      </c>
      <c r="B87" s="5">
        <f>VLOOKUP(A87,'2015'!A:L,6,0)</f>
        <v>0.45406999999999997</v>
      </c>
      <c r="C87" s="5">
        <f>VLOOKUP($A87,'2016'!A:M,7,0)</f>
        <v>0.61390999999999996</v>
      </c>
      <c r="D87" s="5">
        <f>VLOOKUP($A87,'2017'!A:N,6,0)</f>
        <v>0.64845728874206499</v>
      </c>
      <c r="E87" s="5">
        <f>VLOOKUP($A87,'2018'!A:D,4,0)</f>
        <v>0.55700000000000005</v>
      </c>
      <c r="F87" s="5">
        <f>VLOOKUP($A87,'2019'!A:D,4,0)</f>
        <v>0.56999999999999995</v>
      </c>
      <c r="G87" s="4"/>
      <c r="H87" s="5">
        <f t="shared" si="1"/>
        <v>0.62117245774840768</v>
      </c>
      <c r="I87" s="4"/>
      <c r="J87" s="4"/>
    </row>
    <row r="88" spans="1:10" ht="15.4" x14ac:dyDescent="0.45">
      <c r="A88" s="3" t="s">
        <v>86</v>
      </c>
      <c r="B88" s="5">
        <f>VLOOKUP(A88,'2015'!A:L,6,0)</f>
        <v>1.0076099999999999</v>
      </c>
      <c r="C88" s="5">
        <f>VLOOKUP($A88,'2016'!A:M,7,0)</f>
        <v>1.1437200000000001</v>
      </c>
      <c r="D88" s="5">
        <f>VLOOKUP($A88,'2017'!A:N,6,0)</f>
        <v>1.1893955469131501</v>
      </c>
      <c r="E88" s="5">
        <f>VLOOKUP($A88,'2018'!A:D,4,0)</f>
        <v>1.0900000000000001</v>
      </c>
      <c r="F88" s="5">
        <f>VLOOKUP($A88,'2019'!A:D,4,0)</f>
        <v>1.1200000000000001</v>
      </c>
      <c r="G88" s="4"/>
      <c r="H88" s="5">
        <f t="shared" si="1"/>
        <v>1.1614631093826304</v>
      </c>
      <c r="I88" s="4"/>
      <c r="J88" s="4"/>
    </row>
    <row r="89" spans="1:10" ht="15.4" x14ac:dyDescent="0.45">
      <c r="A89" s="3" t="s">
        <v>26</v>
      </c>
      <c r="B89" s="5">
        <f>VLOOKUP(A89,'2015'!A:L,6,0)</f>
        <v>1.02054</v>
      </c>
      <c r="C89" s="5">
        <f>VLOOKUP($A89,'2016'!A:M,7,0)</f>
        <v>1.1150800000000001</v>
      </c>
      <c r="D89" s="5">
        <f>VLOOKUP($A89,'2017'!A:N,6,0)</f>
        <v>1.1531838178634599</v>
      </c>
      <c r="E89" s="5">
        <f>VLOOKUP($A89,'2018'!A:D,4,0)</f>
        <v>1.038</v>
      </c>
      <c r="F89" s="5">
        <f>VLOOKUP($A89,'2019'!A:D,4,0)</f>
        <v>1.07</v>
      </c>
      <c r="G89" s="4"/>
      <c r="H89" s="5">
        <f t="shared" si="1"/>
        <v>1.0859127635726922</v>
      </c>
      <c r="I89" s="4"/>
      <c r="J89" s="4"/>
    </row>
    <row r="90" spans="1:10" ht="15.4" x14ac:dyDescent="0.45">
      <c r="A90" s="3" t="s">
        <v>67</v>
      </c>
      <c r="B90" s="5">
        <f>VLOOKUP(A90,'2015'!A:L,6,0)</f>
        <v>0.59448000000000001</v>
      </c>
      <c r="C90" s="5">
        <f>VLOOKUP($A90,'2016'!A:M,7,0)</f>
        <v>0.69177</v>
      </c>
      <c r="D90" s="5">
        <f>VLOOKUP($A90,'2017'!A:N,6,0)</f>
        <v>0.728870630264282</v>
      </c>
      <c r="E90" s="5">
        <f>VLOOKUP($A90,'2018'!A:D,4,0)</f>
        <v>0.65700000000000003</v>
      </c>
      <c r="F90" s="5">
        <f>VLOOKUP($A90,'2019'!A:D,4,0)</f>
        <v>0.68500000000000005</v>
      </c>
      <c r="G90" s="4"/>
      <c r="H90" s="5">
        <f t="shared" si="1"/>
        <v>0.71530512605285423</v>
      </c>
      <c r="I90" s="4"/>
      <c r="J90" s="4"/>
    </row>
    <row r="91" spans="1:10" ht="15.4" x14ac:dyDescent="0.45">
      <c r="A91" s="3" t="s">
        <v>117</v>
      </c>
      <c r="B91" s="5">
        <f>VLOOKUP(A91,'2015'!A:L,6,0)</f>
        <v>0.82818999999999998</v>
      </c>
      <c r="C91" s="5">
        <f>VLOOKUP($A91,'2016'!A:M,7,0)</f>
        <v>0.98853000000000002</v>
      </c>
      <c r="D91" s="5">
        <f>VLOOKUP($A91,'2017'!A:N,6,0)</f>
        <v>1.0272358655929601</v>
      </c>
      <c r="E91" s="5">
        <f>VLOOKUP($A91,'2018'!A:D,4,0)</f>
        <v>0.91400000000000003</v>
      </c>
      <c r="F91" s="5">
        <f>VLOOKUP($A91,'2019'!A:D,4,0)</f>
        <v>0.94799999999999995</v>
      </c>
      <c r="G91" s="4"/>
      <c r="H91" s="5">
        <f t="shared" si="1"/>
        <v>0.99071817311858723</v>
      </c>
      <c r="I91" s="4"/>
      <c r="J91" s="4"/>
    </row>
    <row r="92" spans="1:10" ht="15.4" x14ac:dyDescent="0.45">
      <c r="A92" s="3" t="s">
        <v>100</v>
      </c>
      <c r="B92" s="5">
        <f>VLOOKUP(A92,'2015'!A:L,6,0)</f>
        <v>0.97438000000000002</v>
      </c>
      <c r="C92" s="5">
        <f>VLOOKUP($A92,'2016'!A:M,7,0)</f>
        <v>1.0783799999999999</v>
      </c>
      <c r="D92" s="5">
        <f>VLOOKUP($A92,'2017'!A:N,6,0)</f>
        <v>1.1211290359497099</v>
      </c>
      <c r="E92" s="5">
        <f>VLOOKUP($A92,'2018'!A:D,4,0)</f>
        <v>1.0169999999999999</v>
      </c>
      <c r="F92" s="5">
        <f>VLOOKUP($A92,'2019'!A:D,4,0)</f>
        <v>1.0509999999999999</v>
      </c>
      <c r="G92" s="4"/>
      <c r="H92" s="5">
        <f t="shared" si="1"/>
        <v>1.0759358071899428</v>
      </c>
      <c r="I92" s="4"/>
      <c r="J92" s="4"/>
    </row>
    <row r="93" spans="1:10" ht="15.4" x14ac:dyDescent="0.45">
      <c r="A93" s="3" t="s">
        <v>109</v>
      </c>
      <c r="B93" s="5">
        <f>VLOOKUP(A93,'2015'!A:L,6,0)</f>
        <v>0.73479000000000005</v>
      </c>
      <c r="C93" s="5">
        <f>VLOOKUP($A93,'2016'!A:M,7,0)</f>
        <v>0.84057999999999999</v>
      </c>
      <c r="D93" s="5">
        <f>VLOOKUP($A93,'2017'!A:N,6,0)</f>
        <v>0.87811458110809304</v>
      </c>
      <c r="E93" s="5">
        <f>VLOOKUP($A93,'2018'!A:D,4,0)</f>
        <v>0.77900000000000003</v>
      </c>
      <c r="F93" s="5">
        <f>VLOOKUP($A93,'2019'!A:D,4,0)</f>
        <v>0.80100000000000005</v>
      </c>
      <c r="G93" s="4"/>
      <c r="H93" s="5">
        <f t="shared" si="1"/>
        <v>0.8279489162216187</v>
      </c>
      <c r="I93" s="4"/>
      <c r="J93" s="4"/>
    </row>
    <row r="94" spans="1:10" ht="15.4" x14ac:dyDescent="0.45">
      <c r="A94" s="3" t="s">
        <v>111</v>
      </c>
      <c r="B94" s="5">
        <f>VLOOKUP(A94,'2015'!A:L,6,0)</f>
        <v>8.3080000000000001E-2</v>
      </c>
      <c r="C94" s="5">
        <v>0</v>
      </c>
      <c r="D94" s="5">
        <f>VLOOKUP($A94,'2017'!A:N,6,0)</f>
        <v>0.234305649995804</v>
      </c>
      <c r="E94" s="5">
        <f>VLOOKUP($A94,'2018'!A:D,4,0)</f>
        <v>0.19800000000000001</v>
      </c>
      <c r="F94" s="5">
        <f>VLOOKUP($A94,'2019'!A:D,4,0)</f>
        <v>0.20399999999999999</v>
      </c>
      <c r="G94" s="4"/>
      <c r="H94" s="5">
        <f t="shared" si="1"/>
        <v>0.27582912999916687</v>
      </c>
      <c r="I94" s="4"/>
      <c r="J94" s="4"/>
    </row>
    <row r="95" spans="1:10" ht="15.4" x14ac:dyDescent="0.45">
      <c r="A95" s="3" t="s">
        <v>146</v>
      </c>
      <c r="B95" s="5">
        <f>VLOOKUP(A95,'2015'!A:L,6,0)</f>
        <v>0.27107999999999999</v>
      </c>
      <c r="C95" s="5">
        <f>VLOOKUP($A95,'2016'!A:M,7,0)</f>
        <v>0.34111999999999998</v>
      </c>
      <c r="D95" s="5">
        <f>VLOOKUP($A95,'2017'!A:N,6,0)</f>
        <v>0.36711055040359503</v>
      </c>
      <c r="E95" s="5">
        <f>VLOOKUP($A95,'2018'!A:D,4,0)</f>
        <v>0.68200000000000005</v>
      </c>
      <c r="F95" s="5">
        <f>VLOOKUP($A95,'2019'!A:D,4,0)</f>
        <v>0.71</v>
      </c>
      <c r="G95" s="4"/>
      <c r="H95" s="5">
        <f t="shared" si="1"/>
        <v>0.83987811008071844</v>
      </c>
      <c r="I95" s="4"/>
      <c r="J95" s="4"/>
    </row>
    <row r="96" spans="1:10" ht="15.4" x14ac:dyDescent="0.45">
      <c r="A96" s="3" t="s">
        <v>182</v>
      </c>
      <c r="B96" s="5">
        <v>0</v>
      </c>
      <c r="C96" s="5">
        <f>VLOOKUP($A96,'2016'!A:M,7,0)</f>
        <v>0.93286999999999998</v>
      </c>
      <c r="D96" s="5">
        <f>VLOOKUP($A96,'2017'!A:N,6,0)</f>
        <v>0.96443432569503795</v>
      </c>
      <c r="E96" s="5">
        <f>VLOOKUP($A96,'2018'!A:D,4,0)</f>
        <v>0.874</v>
      </c>
      <c r="F96" s="5">
        <f>VLOOKUP($A96,'2019'!A:D,4,0)</f>
        <v>0.879</v>
      </c>
      <c r="G96" s="4"/>
      <c r="H96" s="5">
        <f t="shared" si="1"/>
        <v>1.2397998651390481</v>
      </c>
      <c r="I96" s="4"/>
      <c r="J96" s="4"/>
    </row>
    <row r="97" spans="1:10" ht="15.4" x14ac:dyDescent="0.45">
      <c r="A97" s="3" t="s">
        <v>138</v>
      </c>
      <c r="B97" s="5">
        <f>VLOOKUP(A97,'2015'!A:L,6,0)</f>
        <v>0.35997000000000001</v>
      </c>
      <c r="C97" s="5">
        <f>VLOOKUP($A97,'2016'!A:M,7,0)</f>
        <v>0.44625999999999999</v>
      </c>
      <c r="D97" s="5">
        <f>VLOOKUP($A97,'2017'!A:N,6,0)</f>
        <v>0.47982019186019897</v>
      </c>
      <c r="E97" s="5">
        <f>VLOOKUP($A97,'2018'!A:D,4,0)</f>
        <v>0.42499999999999999</v>
      </c>
      <c r="F97" s="5">
        <f>VLOOKUP($A97,'2019'!A:D,4,0)</f>
        <v>0.44600000000000001</v>
      </c>
      <c r="G97" s="4"/>
      <c r="H97" s="5">
        <f t="shared" si="1"/>
        <v>0.47665003837203912</v>
      </c>
      <c r="I97" s="4"/>
      <c r="J97" s="4"/>
    </row>
    <row r="98" spans="1:10" ht="15.4" x14ac:dyDescent="0.45">
      <c r="A98" s="3" t="s">
        <v>16</v>
      </c>
      <c r="B98" s="5">
        <f>VLOOKUP(A98,'2015'!A:L,6,0)</f>
        <v>1.32944</v>
      </c>
      <c r="C98" s="5">
        <f>VLOOKUP($A98,'2016'!A:M,7,0)</f>
        <v>1.46468</v>
      </c>
      <c r="D98" s="5">
        <f>VLOOKUP($A98,'2017'!A:N,6,0)</f>
        <v>1.50394463539124</v>
      </c>
      <c r="E98" s="5">
        <f>VLOOKUP($A98,'2018'!A:D,4,0)</f>
        <v>1.361</v>
      </c>
      <c r="F98" s="5">
        <f>VLOOKUP($A98,'2019'!A:D,4,0)</f>
        <v>1.3959999999999999</v>
      </c>
      <c r="G98" s="4"/>
      <c r="H98" s="5">
        <f t="shared" si="1"/>
        <v>1.4198449270782474</v>
      </c>
      <c r="I98" s="4"/>
      <c r="J98" s="4"/>
    </row>
    <row r="99" spans="1:10" ht="15.4" x14ac:dyDescent="0.45">
      <c r="A99" s="3" t="s">
        <v>18</v>
      </c>
      <c r="B99" s="5">
        <f>VLOOKUP(A99,'2015'!A:L,6,0)</f>
        <v>1.2501800000000001</v>
      </c>
      <c r="C99" s="5">
        <f>VLOOKUP($A99,'2016'!A:M,7,0)</f>
        <v>1.36066</v>
      </c>
      <c r="D99" s="5">
        <f>VLOOKUP($A99,'2017'!A:N,6,0)</f>
        <v>1.40570604801178</v>
      </c>
      <c r="E99" s="5">
        <f>VLOOKUP($A99,'2018'!A:D,4,0)</f>
        <v>1.268</v>
      </c>
      <c r="F99" s="5">
        <f>VLOOKUP($A99,'2019'!A:D,4,0)</f>
        <v>1.3029999999999999</v>
      </c>
      <c r="G99" s="4"/>
      <c r="H99" s="5">
        <f t="shared" si="1"/>
        <v>1.3214032096023558</v>
      </c>
      <c r="I99" s="4"/>
      <c r="J99" s="4"/>
    </row>
    <row r="100" spans="1:10" ht="15.4" x14ac:dyDescent="0.45">
      <c r="A100" s="3" t="s">
        <v>72</v>
      </c>
      <c r="B100" s="5">
        <f>VLOOKUP(A100,'2015'!A:L,6,0)</f>
        <v>0.59325000000000006</v>
      </c>
      <c r="C100" s="5">
        <f>VLOOKUP($A100,'2016'!A:M,7,0)</f>
        <v>0.69384000000000001</v>
      </c>
      <c r="D100" s="5">
        <f>VLOOKUP($A100,'2017'!A:N,6,0)</f>
        <v>0.737299203872681</v>
      </c>
      <c r="E100" s="5">
        <f>VLOOKUP($A100,'2018'!A:D,4,0)</f>
        <v>0.66800000000000004</v>
      </c>
      <c r="F100" s="5">
        <f>VLOOKUP($A100,'2019'!A:D,4,0)</f>
        <v>0.69399999999999995</v>
      </c>
      <c r="G100" s="4"/>
      <c r="H100" s="5">
        <f t="shared" si="1"/>
        <v>0.72997584077453581</v>
      </c>
      <c r="I100" s="4"/>
      <c r="J100" s="4"/>
    </row>
    <row r="101" spans="1:10" ht="15.4" x14ac:dyDescent="0.45">
      <c r="A101" s="3" t="s">
        <v>161</v>
      </c>
      <c r="B101" s="5">
        <f>VLOOKUP(A101,'2015'!A:L,6,0)</f>
        <v>6.9400000000000003E-2</v>
      </c>
      <c r="C101" s="5">
        <f>VLOOKUP($A101,'2016'!A:M,7,0)</f>
        <v>0.13270000000000001</v>
      </c>
      <c r="D101" s="5">
        <f>VLOOKUP($A101,'2017'!A:N,6,0)</f>
        <v>0.16192533075809501</v>
      </c>
      <c r="E101" s="5">
        <f>VLOOKUP($A101,'2018'!A:D,4,0)</f>
        <v>0.13100000000000001</v>
      </c>
      <c r="F101" s="5">
        <f>VLOOKUP($A101,'2019'!A:D,4,0)</f>
        <v>0.13800000000000001</v>
      </c>
      <c r="G101" s="4"/>
      <c r="H101" s="5">
        <f t="shared" si="1"/>
        <v>0.16725506615161834</v>
      </c>
      <c r="I101" s="4"/>
      <c r="J101" s="4"/>
    </row>
    <row r="102" spans="1:10" ht="15.4" x14ac:dyDescent="0.45">
      <c r="A102" s="3" t="s">
        <v>94</v>
      </c>
      <c r="B102" s="5">
        <f>VLOOKUP(A102,'2015'!A:L,6,0)</f>
        <v>0.65434999999999999</v>
      </c>
      <c r="C102" s="5">
        <f>VLOOKUP($A102,'2016'!A:M,7,0)</f>
        <v>0.75216000000000005</v>
      </c>
      <c r="D102" s="5">
        <f>VLOOKUP($A102,'2017'!A:N,6,0)</f>
        <v>0.78375625610351596</v>
      </c>
      <c r="E102" s="5">
        <f>VLOOKUP($A102,'2018'!A:D,4,0)</f>
        <v>0.68899999999999995</v>
      </c>
      <c r="F102" s="5">
        <f>VLOOKUP($A102,'2019'!A:D,4,0)</f>
        <v>0.69599999999999995</v>
      </c>
      <c r="G102" s="4"/>
      <c r="H102" s="5">
        <f t="shared" si="1"/>
        <v>0.72109525122070295</v>
      </c>
      <c r="I102" s="4"/>
      <c r="J102" s="4"/>
    </row>
    <row r="103" spans="1:10" ht="15.4" x14ac:dyDescent="0.45">
      <c r="A103" s="3" t="s">
        <v>12</v>
      </c>
      <c r="B103" s="5">
        <f>VLOOKUP(A103,'2015'!A:L,6,0)</f>
        <v>1.4590000000000001</v>
      </c>
      <c r="C103" s="5">
        <f>VLOOKUP($A103,'2016'!A:M,7,0)</f>
        <v>1.57744</v>
      </c>
      <c r="D103" s="5">
        <f>VLOOKUP($A103,'2017'!A:N,6,0)</f>
        <v>1.6164631843566899</v>
      </c>
      <c r="E103" s="5">
        <f>VLOOKUP($A103,'2018'!A:D,4,0)</f>
        <v>1.456</v>
      </c>
      <c r="F103" s="5">
        <f>VLOOKUP($A103,'2019'!A:D,4,0)</f>
        <v>1.488</v>
      </c>
      <c r="G103" s="4"/>
      <c r="H103" s="5">
        <f t="shared" si="1"/>
        <v>1.5003486368713386</v>
      </c>
      <c r="I103" s="4"/>
      <c r="J103" s="4"/>
    </row>
    <row r="104" spans="1:10" ht="15.4" x14ac:dyDescent="0.45">
      <c r="A104" s="3" t="s">
        <v>98</v>
      </c>
      <c r="B104" s="5">
        <f>VLOOKUP(A104,'2015'!A:L,6,0)</f>
        <v>0.59543000000000001</v>
      </c>
      <c r="C104" s="5">
        <f>VLOOKUP($A104,'2016'!A:M,7,0)</f>
        <v>0.68815999999999999</v>
      </c>
      <c r="D104" s="5">
        <f>VLOOKUP($A104,'2017'!A:N,6,0)</f>
        <v>0.72688353061676003</v>
      </c>
      <c r="E104" s="5">
        <f>VLOOKUP($A104,'2018'!A:D,4,0)</f>
        <v>0.65200000000000002</v>
      </c>
      <c r="F104" s="5">
        <f>VLOOKUP($A104,'2019'!A:D,4,0)</f>
        <v>0.67700000000000005</v>
      </c>
      <c r="G104" s="4"/>
      <c r="H104" s="5">
        <f t="shared" si="1"/>
        <v>0.70598870612334963</v>
      </c>
      <c r="I104" s="4"/>
      <c r="J104" s="4"/>
    </row>
    <row r="105" spans="1:10" ht="15.4" x14ac:dyDescent="0.45">
      <c r="A105" s="3" t="s">
        <v>125</v>
      </c>
      <c r="B105" s="5">
        <f>VLOOKUP(A105,'2015'!A:L,6,0)</f>
        <v>0.59867000000000004</v>
      </c>
      <c r="C105" s="5">
        <f>VLOOKUP($A105,'2016'!A:M,7,0)</f>
        <v>0.67023999999999995</v>
      </c>
      <c r="D105" s="5">
        <f>VLOOKUP($A105,'2017'!A:N,6,0)</f>
        <v>0.71624922752380404</v>
      </c>
      <c r="E105" s="5">
        <f>VLOOKUP($A105,'2018'!A:D,4,0)</f>
        <v>0.64200000000000002</v>
      </c>
      <c r="F105" s="5">
        <f>VLOOKUP($A105,'2019'!A:D,4,0)</f>
        <v>0.65700000000000003</v>
      </c>
      <c r="G105" s="4"/>
      <c r="H105" s="5">
        <f t="shared" si="1"/>
        <v>0.6833578455047622</v>
      </c>
      <c r="I105" s="4"/>
      <c r="J105" s="4"/>
    </row>
    <row r="106" spans="1:10" ht="15.4" x14ac:dyDescent="0.45">
      <c r="A106" s="3" t="s">
        <v>38</v>
      </c>
      <c r="B106" s="5">
        <f>VLOOKUP(A106,'2015'!A:L,6,0)</f>
        <v>1.0635300000000001</v>
      </c>
      <c r="C106" s="5">
        <f>VLOOKUP($A106,'2016'!A:M,7,0)</f>
        <v>1.18306</v>
      </c>
      <c r="D106" s="5">
        <f>VLOOKUP($A106,'2017'!A:N,6,0)</f>
        <v>1.23374843597412</v>
      </c>
      <c r="E106" s="5">
        <f>VLOOKUP($A106,'2018'!A:D,4,0)</f>
        <v>1.1120000000000001</v>
      </c>
      <c r="F106" s="5">
        <f>VLOOKUP($A106,'2019'!A:D,4,0)</f>
        <v>1.149</v>
      </c>
      <c r="G106" s="4"/>
      <c r="H106" s="5">
        <f t="shared" si="1"/>
        <v>1.178231687194824</v>
      </c>
      <c r="I106" s="4"/>
      <c r="J106" s="4"/>
    </row>
    <row r="107" spans="1:10" ht="15.4" x14ac:dyDescent="0.45">
      <c r="A107" s="3" t="s">
        <v>68</v>
      </c>
      <c r="B107" s="5">
        <f>VLOOKUP(A107,'2015'!A:L,6,0)</f>
        <v>0.75985000000000003</v>
      </c>
      <c r="C107" s="5">
        <f>VLOOKUP($A107,'2016'!A:M,7,0)</f>
        <v>0.89373000000000002</v>
      </c>
      <c r="D107" s="5">
        <f>VLOOKUP($A107,'2017'!A:N,6,0)</f>
        <v>0.93253731727600098</v>
      </c>
      <c r="E107" s="5">
        <f>VLOOKUP($A107,'2018'!A:D,4,0)</f>
        <v>0.83499999999999996</v>
      </c>
      <c r="F107" s="5">
        <f>VLOOKUP($A107,'2019'!A:D,4,0)</f>
        <v>0.85499999999999998</v>
      </c>
      <c r="G107" s="4"/>
      <c r="H107" s="5">
        <f t="shared" si="1"/>
        <v>0.89469446345519899</v>
      </c>
      <c r="I107" s="4"/>
      <c r="J107" s="4"/>
    </row>
    <row r="108" spans="1:10" ht="15.4" x14ac:dyDescent="0.45">
      <c r="A108" s="3" t="s">
        <v>73</v>
      </c>
      <c r="B108" s="5">
        <f>VLOOKUP(A108,'2015'!A:L,6,0)</f>
        <v>0.90019000000000005</v>
      </c>
      <c r="C108" s="5">
        <f>VLOOKUP($A108,'2016'!A:M,7,0)</f>
        <v>0.99602000000000002</v>
      </c>
      <c r="D108" s="5">
        <f>VLOOKUP($A108,'2017'!A:N,6,0)</f>
        <v>1.0352252721786499</v>
      </c>
      <c r="E108" s="5">
        <f>VLOOKUP($A108,'2018'!A:D,4,0)</f>
        <v>0.93400000000000005</v>
      </c>
      <c r="F108" s="5">
        <f>VLOOKUP($A108,'2019'!A:D,4,0)</f>
        <v>0.96</v>
      </c>
      <c r="G108" s="4"/>
      <c r="H108" s="5">
        <f t="shared" si="1"/>
        <v>0.9823670544357288</v>
      </c>
      <c r="I108" s="4"/>
      <c r="J108" s="4"/>
    </row>
    <row r="109" spans="1:10" ht="15.4" x14ac:dyDescent="0.45">
      <c r="A109" s="3" t="s">
        <v>107</v>
      </c>
      <c r="B109" s="5">
        <f>VLOOKUP(A109,'2015'!A:L,6,0)</f>
        <v>0.70531999999999995</v>
      </c>
      <c r="C109" s="5">
        <f>VLOOKUP($A109,'2016'!A:M,7,0)</f>
        <v>0.81216999999999995</v>
      </c>
      <c r="D109" s="5">
        <f>VLOOKUP($A109,'2017'!A:N,6,0)</f>
        <v>0.85769921541214</v>
      </c>
      <c r="E109" s="5">
        <f>VLOOKUP($A109,'2018'!A:D,4,0)</f>
        <v>0.77500000000000002</v>
      </c>
      <c r="F109" s="5">
        <f>VLOOKUP($A109,'2019'!A:D,4,0)</f>
        <v>0.80700000000000005</v>
      </c>
      <c r="G109" s="4"/>
      <c r="H109" s="5">
        <f t="shared" si="1"/>
        <v>0.84129484308242297</v>
      </c>
      <c r="I109" s="4"/>
      <c r="J109" s="4"/>
    </row>
    <row r="110" spans="1:10" ht="15.4" x14ac:dyDescent="0.45">
      <c r="A110" s="3" t="s">
        <v>75</v>
      </c>
      <c r="B110" s="5">
        <f>VLOOKUP(A110,'2015'!A:L,6,0)</f>
        <v>1.1255500000000001</v>
      </c>
      <c r="C110" s="5">
        <f>VLOOKUP($A110,'2016'!A:M,7,0)</f>
        <v>1.2458499999999999</v>
      </c>
      <c r="D110" s="5">
        <f>VLOOKUP($A110,'2017'!A:N,6,0)</f>
        <v>1.29178786277771</v>
      </c>
      <c r="E110" s="5">
        <f>VLOOKUP($A110,'2018'!A:D,4,0)</f>
        <v>1.1759999999999999</v>
      </c>
      <c r="F110" s="5">
        <f>VLOOKUP($A110,'2019'!A:D,4,0)</f>
        <v>1.206</v>
      </c>
      <c r="G110" s="4"/>
      <c r="H110" s="5">
        <f t="shared" si="1"/>
        <v>1.2363525725555391</v>
      </c>
      <c r="I110" s="4"/>
      <c r="J110" s="4"/>
    </row>
    <row r="111" spans="1:10" ht="15.4" x14ac:dyDescent="0.45">
      <c r="A111" s="3" t="s">
        <v>105</v>
      </c>
      <c r="B111" s="5">
        <f>VLOOKUP(A111,'2015'!A:L,6,0)</f>
        <v>1.15991</v>
      </c>
      <c r="C111" s="5">
        <f>VLOOKUP($A111,'2016'!A:M,7,0)</f>
        <v>1.27607</v>
      </c>
      <c r="D111" s="5">
        <f>VLOOKUP($A111,'2017'!A:N,6,0)</f>
        <v>1.3151752948761</v>
      </c>
      <c r="E111" s="5">
        <f>VLOOKUP($A111,'2018'!A:D,4,0)</f>
        <v>1.1879999999999999</v>
      </c>
      <c r="F111" s="5">
        <f>VLOOKUP($A111,'2019'!A:D,4,0)</f>
        <v>1.2210000000000001</v>
      </c>
      <c r="G111" s="4"/>
      <c r="H111" s="5">
        <f t="shared" si="1"/>
        <v>1.2422640589752199</v>
      </c>
      <c r="I111" s="4"/>
      <c r="J111" s="4"/>
    </row>
    <row r="112" spans="1:10" ht="15.4" x14ac:dyDescent="0.45">
      <c r="A112" s="3" t="s">
        <v>41</v>
      </c>
      <c r="B112" s="5">
        <f>VLOOKUP(A112,'2015'!A:L,6,0)</f>
        <v>1.69042</v>
      </c>
      <c r="C112" s="5">
        <f>VLOOKUP($A112,'2016'!A:M,7,0)</f>
        <v>1.8242700000000001</v>
      </c>
      <c r="D112" s="5">
        <f>VLOOKUP($A112,'2017'!A:N,6,0)</f>
        <v>1.87076568603516</v>
      </c>
      <c r="E112" s="5">
        <f>VLOOKUP($A112,'2018'!A:D,4,0)</f>
        <v>1.649</v>
      </c>
      <c r="F112" s="5">
        <f>VLOOKUP($A112,'2019'!A:D,4,0)</f>
        <v>1.6839999999999999</v>
      </c>
      <c r="G112" s="4"/>
      <c r="H112" s="5">
        <f t="shared" si="1"/>
        <v>1.6872581372070314</v>
      </c>
      <c r="I112" s="4"/>
      <c r="J112" s="4"/>
    </row>
    <row r="113" spans="1:10" ht="15.4" x14ac:dyDescent="0.45">
      <c r="A113" s="3" t="s">
        <v>103</v>
      </c>
      <c r="B113" s="5">
        <f>VLOOKUP(A113,'2015'!A:L,6,0)</f>
        <v>1.04345</v>
      </c>
      <c r="C113" s="5">
        <f>VLOOKUP($A113,'2016'!A:M,7,0)</f>
        <v>1.1697</v>
      </c>
      <c r="D113" s="5">
        <f>VLOOKUP($A113,'2017'!A:N,6,0)</f>
        <v>1.21768391132355</v>
      </c>
      <c r="E113" s="5">
        <f>VLOOKUP($A113,'2018'!A:D,4,0)</f>
        <v>1.1160000000000001</v>
      </c>
      <c r="F113" s="5">
        <f>VLOOKUP($A113,'2019'!A:D,4,0)</f>
        <v>1.1619999999999999</v>
      </c>
      <c r="G113" s="4"/>
      <c r="H113" s="5">
        <f t="shared" si="1"/>
        <v>1.1967867822647094</v>
      </c>
      <c r="I113" s="4"/>
      <c r="J113" s="4"/>
    </row>
    <row r="114" spans="1:10" ht="15.4" x14ac:dyDescent="0.45">
      <c r="A114" s="3" t="s">
        <v>79</v>
      </c>
      <c r="B114" s="5">
        <f>VLOOKUP(A114,'2015'!A:L,6,0)</f>
        <v>1.13764</v>
      </c>
      <c r="C114" s="5">
        <f>VLOOKUP($A114,'2016'!A:M,7,0)</f>
        <v>1.23228</v>
      </c>
      <c r="D114" s="5">
        <f>VLOOKUP($A114,'2017'!A:N,6,0)</f>
        <v>1.28177809715271</v>
      </c>
      <c r="E114" s="5">
        <f>VLOOKUP($A114,'2018'!A:D,4,0)</f>
        <v>1.151</v>
      </c>
      <c r="F114" s="5">
        <f>VLOOKUP($A114,'2019'!A:D,4,0)</f>
        <v>1.1830000000000001</v>
      </c>
      <c r="G114" s="4"/>
      <c r="H114" s="5">
        <f t="shared" si="1"/>
        <v>1.1999716194305421</v>
      </c>
      <c r="I114" s="4"/>
      <c r="J114" s="4"/>
    </row>
    <row r="115" spans="1:10" ht="15.4" x14ac:dyDescent="0.45">
      <c r="A115" s="3" t="s">
        <v>171</v>
      </c>
      <c r="B115" s="5">
        <f>VLOOKUP(A115,'2015'!A:L,6,0)</f>
        <v>0.22208</v>
      </c>
      <c r="C115" s="5">
        <f>VLOOKUP($A115,'2016'!A:M,7,0)</f>
        <v>0.32845999999999997</v>
      </c>
      <c r="D115" s="5">
        <f>VLOOKUP($A115,'2017'!A:N,6,0)</f>
        <v>0.36874589323997498</v>
      </c>
      <c r="E115" s="5">
        <f>VLOOKUP($A115,'2018'!A:D,4,0)</f>
        <v>0.33200000000000002</v>
      </c>
      <c r="F115" s="5">
        <f>VLOOKUP($A115,'2019'!A:D,4,0)</f>
        <v>0.35899999999999999</v>
      </c>
      <c r="G115" s="4"/>
      <c r="H115" s="5">
        <f t="shared" si="1"/>
        <v>0.40527117864800033</v>
      </c>
      <c r="I115" s="4"/>
      <c r="J115" s="4"/>
    </row>
    <row r="116" spans="1:10" ht="15.4" x14ac:dyDescent="0.45">
      <c r="A116" s="3" t="s">
        <v>49</v>
      </c>
      <c r="B116" s="5">
        <f>VLOOKUP(A116,'2015'!A:L,6,0)</f>
        <v>1.39541</v>
      </c>
      <c r="C116" s="5">
        <f>VLOOKUP($A116,'2016'!A:M,7,0)</f>
        <v>1.48953</v>
      </c>
      <c r="D116" s="5">
        <f>VLOOKUP($A116,'2017'!A:N,6,0)</f>
        <v>1.53062355518341</v>
      </c>
      <c r="E116" s="5">
        <f>VLOOKUP($A116,'2018'!A:D,4,0)</f>
        <v>1.379</v>
      </c>
      <c r="F116" s="5">
        <f>VLOOKUP($A116,'2019'!A:D,4,0)</f>
        <v>1.403</v>
      </c>
      <c r="G116" s="4"/>
      <c r="H116" s="5">
        <f t="shared" si="1"/>
        <v>1.4109077110366819</v>
      </c>
      <c r="I116" s="4"/>
      <c r="J116" s="4"/>
    </row>
    <row r="117" spans="1:10" ht="15.4" x14ac:dyDescent="0.45">
      <c r="A117" s="3" t="s">
        <v>159</v>
      </c>
      <c r="B117" s="5">
        <f>VLOOKUP(A117,'2015'!A:L,6,0)</f>
        <v>0.36498000000000003</v>
      </c>
      <c r="C117" s="5">
        <f>VLOOKUP($A117,'2016'!A:M,7,0)</f>
        <v>0.44313999999999998</v>
      </c>
      <c r="D117" s="5">
        <f>VLOOKUP($A117,'2017'!A:N,6,0)</f>
        <v>0.479309022426605</v>
      </c>
      <c r="E117" s="5">
        <f>VLOOKUP($A117,'2018'!A:D,4,0)</f>
        <v>0.42899999999999999</v>
      </c>
      <c r="F117" s="5">
        <f>VLOOKUP($A117,'2019'!A:D,4,0)</f>
        <v>0.45</v>
      </c>
      <c r="G117" s="4"/>
      <c r="H117" s="5">
        <f t="shared" si="1"/>
        <v>0.48005580448532115</v>
      </c>
      <c r="I117" s="4"/>
      <c r="J117" s="4"/>
    </row>
    <row r="118" spans="1:10" ht="15.4" x14ac:dyDescent="0.45">
      <c r="A118" s="3" t="s">
        <v>104</v>
      </c>
      <c r="B118" s="5">
        <f>VLOOKUP(A118,'2015'!A:L,6,0)</f>
        <v>0.92052999999999996</v>
      </c>
      <c r="C118" s="5">
        <f>VLOOKUP($A118,'2016'!A:M,7,0)</f>
        <v>1.03437</v>
      </c>
      <c r="D118" s="5">
        <f>VLOOKUP($A118,'2017'!A:N,6,0)</f>
        <v>1.0693175792694101</v>
      </c>
      <c r="E118" s="5">
        <f>VLOOKUP($A118,'2018'!A:D,4,0)</f>
        <v>0.97499999999999998</v>
      </c>
      <c r="F118" s="5">
        <f>VLOOKUP($A118,'2019'!A:D,4,0)</f>
        <v>1.004</v>
      </c>
      <c r="G118" s="4"/>
      <c r="H118" s="5">
        <f t="shared" si="1"/>
        <v>1.0329145158538786</v>
      </c>
      <c r="I118" s="4"/>
      <c r="J118" s="4"/>
    </row>
    <row r="119" spans="1:10" ht="15.4" x14ac:dyDescent="0.45">
      <c r="A119" s="3" t="s">
        <v>140</v>
      </c>
      <c r="B119" s="5">
        <f>VLOOKUP(A119,'2015'!A:L,6,0)</f>
        <v>0.33023999999999998</v>
      </c>
      <c r="C119" s="5">
        <f>VLOOKUP($A119,'2016'!A:M,7,0)</f>
        <v>0.36485000000000001</v>
      </c>
      <c r="D119" s="5">
        <f>VLOOKUP($A119,'2017'!A:N,6,0)</f>
        <v>0.36842092871665999</v>
      </c>
      <c r="E119" s="5">
        <f>VLOOKUP($A119,'2018'!A:D,4,0)</f>
        <v>0.25600000000000001</v>
      </c>
      <c r="F119" s="5">
        <f>VLOOKUP($A119,'2019'!A:D,4,0)</f>
        <v>0.26800000000000002</v>
      </c>
      <c r="G119" s="4"/>
      <c r="H119" s="5">
        <f t="shared" si="1"/>
        <v>0.24750318574332653</v>
      </c>
      <c r="I119" s="4"/>
      <c r="J119" s="4"/>
    </row>
    <row r="120" spans="1:10" ht="15.4" x14ac:dyDescent="0.45">
      <c r="A120" s="3" t="s">
        <v>36</v>
      </c>
      <c r="B120" s="5">
        <f>VLOOKUP(A120,'2015'!A:L,6,0)</f>
        <v>1.52186</v>
      </c>
      <c r="C120" s="5">
        <f>VLOOKUP($A120,'2016'!A:M,7,0)</f>
        <v>1.6455500000000001</v>
      </c>
      <c r="D120" s="5">
        <f>VLOOKUP($A120,'2017'!A:N,6,0)</f>
        <v>1.69227766990662</v>
      </c>
      <c r="E120" s="5">
        <f>VLOOKUP($A120,'2018'!A:D,4,0)</f>
        <v>1.5289999999999999</v>
      </c>
      <c r="F120" s="5">
        <f>VLOOKUP($A120,'2019'!A:D,4,0)</f>
        <v>1.5720000000000001</v>
      </c>
      <c r="G120" s="4"/>
      <c r="H120" s="5">
        <f t="shared" si="1"/>
        <v>1.587256533981324</v>
      </c>
      <c r="I120" s="4"/>
      <c r="J120" s="4"/>
    </row>
    <row r="121" spans="1:10" ht="15.4" x14ac:dyDescent="0.45">
      <c r="A121" s="3" t="s">
        <v>60</v>
      </c>
      <c r="B121" s="5">
        <f>VLOOKUP(A121,'2015'!A:L,6,0)</f>
        <v>1.1689099999999999</v>
      </c>
      <c r="C121" s="5">
        <f>VLOOKUP($A121,'2016'!A:M,7,0)</f>
        <v>1.27973</v>
      </c>
      <c r="D121" s="5">
        <f>VLOOKUP($A121,'2017'!A:N,6,0)</f>
        <v>1.3253935575485201</v>
      </c>
      <c r="E121" s="5">
        <f>VLOOKUP($A121,'2018'!A:D,4,0)</f>
        <v>1.21</v>
      </c>
      <c r="F121" s="5">
        <f>VLOOKUP($A121,'2019'!A:D,4,0)</f>
        <v>1.246</v>
      </c>
      <c r="G121" s="4"/>
      <c r="H121" s="5">
        <f t="shared" si="1"/>
        <v>1.2713417115097023</v>
      </c>
      <c r="I121" s="4"/>
      <c r="J121" s="4"/>
    </row>
    <row r="122" spans="1:10" ht="15.4" x14ac:dyDescent="0.45">
      <c r="A122" s="3" t="s">
        <v>70</v>
      </c>
      <c r="B122" s="5">
        <f>VLOOKUP(A122,'2015'!A:L,6,0)</f>
        <v>1.1849799999999999</v>
      </c>
      <c r="C122" s="5">
        <f>VLOOKUP($A122,'2016'!A:M,7,0)</f>
        <v>1.2994699999999999</v>
      </c>
      <c r="D122" s="5">
        <f>VLOOKUP($A122,'2017'!A:N,6,0)</f>
        <v>1.3412059545517001</v>
      </c>
      <c r="E122" s="5">
        <f>VLOOKUP($A122,'2018'!A:D,4,0)</f>
        <v>1.2190000000000001</v>
      </c>
      <c r="F122" s="5">
        <f>VLOOKUP($A122,'2019'!A:D,4,0)</f>
        <v>1.258</v>
      </c>
      <c r="G122" s="4"/>
      <c r="H122" s="5">
        <f t="shared" si="1"/>
        <v>1.2802021909103392</v>
      </c>
      <c r="I122" s="4"/>
      <c r="J122" s="4"/>
    </row>
    <row r="123" spans="1:10" ht="15.4" x14ac:dyDescent="0.45">
      <c r="A123" s="3" t="s">
        <v>180</v>
      </c>
      <c r="B123" s="5">
        <v>0</v>
      </c>
      <c r="C123" s="5">
        <f>VLOOKUP($A123,'2016'!A:M,7,0)</f>
        <v>0</v>
      </c>
      <c r="D123" s="5">
        <f>VLOOKUP($A123,'2017'!A:N,6,0)</f>
        <v>2.2643184289336201E-2</v>
      </c>
      <c r="E123" s="5">
        <f>VLOOKUP($A123,'2018'!A:D,4,0)</f>
        <v>0</v>
      </c>
      <c r="F123" s="5">
        <f>VLOOKUP($A123,'2019'!A:D,4,0)</f>
        <v>0</v>
      </c>
      <c r="G123" s="4"/>
      <c r="H123" s="5">
        <f t="shared" si="1"/>
        <v>4.5286368578672399E-3</v>
      </c>
      <c r="I123" s="4"/>
      <c r="J123" s="4"/>
    </row>
    <row r="124" spans="1:10" ht="15.4" x14ac:dyDescent="0.45">
      <c r="A124" s="3" t="s">
        <v>130</v>
      </c>
      <c r="B124" s="5">
        <f>VLOOKUP(A124,'2015'!A:L,6,0)</f>
        <v>0.92049000000000003</v>
      </c>
      <c r="C124" s="5">
        <f>VLOOKUP($A124,'2016'!A:M,7,0)</f>
        <v>1.02416</v>
      </c>
      <c r="D124" s="5">
        <f>VLOOKUP($A124,'2017'!A:N,6,0)</f>
        <v>1.05469870567322</v>
      </c>
      <c r="E124" s="5">
        <f>VLOOKUP($A124,'2018'!A:D,4,0)</f>
        <v>0.94</v>
      </c>
      <c r="F124" s="5">
        <f>VLOOKUP($A124,'2019'!A:D,4,0)</f>
        <v>0.96</v>
      </c>
      <c r="G124" s="4"/>
      <c r="H124" s="5">
        <f t="shared" si="1"/>
        <v>0.9783277411346436</v>
      </c>
      <c r="I124" s="4"/>
      <c r="J124" s="4"/>
    </row>
    <row r="125" spans="1:10" ht="15.4" x14ac:dyDescent="0.45">
      <c r="A125" s="3" t="s">
        <v>62</v>
      </c>
      <c r="B125" s="5">
        <f>VLOOKUP(A125,'2015'!A:L,6,0)</f>
        <v>1.24461</v>
      </c>
      <c r="C125" s="5">
        <f>VLOOKUP($A125,'2016'!A:M,7,0)</f>
        <v>1.35948</v>
      </c>
      <c r="D125" s="5">
        <f>VLOOKUP($A125,'2017'!A:N,6,0)</f>
        <v>1.40167844295502</v>
      </c>
      <c r="E125" s="5">
        <f>VLOOKUP($A125,'2018'!A:D,4,0)</f>
        <v>1.266</v>
      </c>
      <c r="F125" s="5">
        <f>VLOOKUP($A125,'2019'!A:D,4,0)</f>
        <v>1.3009999999999999</v>
      </c>
      <c r="G125" s="4"/>
      <c r="H125" s="5">
        <f t="shared" si="1"/>
        <v>1.320343688591004</v>
      </c>
      <c r="I125" s="4"/>
      <c r="J125" s="4"/>
    </row>
    <row r="126" spans="1:10" ht="15.4" x14ac:dyDescent="0.45">
      <c r="A126" s="3" t="s">
        <v>183</v>
      </c>
      <c r="B126" s="5">
        <v>0</v>
      </c>
      <c r="C126" s="5">
        <f>VLOOKUP($A126,'2016'!A:M,7,0)</f>
        <v>0.39394000000000001</v>
      </c>
      <c r="D126" s="5">
        <f>VLOOKUP($A126,'2017'!A:N,6,0)</f>
        <v>0.39724862575531</v>
      </c>
      <c r="E126" s="5">
        <f>VLOOKUP($A126,'2018'!A:D,4,0)</f>
        <v>0.33700000000000002</v>
      </c>
      <c r="F126" s="5">
        <f>VLOOKUP($A126,'2019'!A:D,4,0)</f>
        <v>0.30599999999999999</v>
      </c>
      <c r="G126" s="4"/>
      <c r="H126" s="5">
        <f t="shared" si="1"/>
        <v>0.45335572515105582</v>
      </c>
      <c r="I126" s="4"/>
      <c r="J126" s="4"/>
    </row>
    <row r="127" spans="1:10" ht="15.4" x14ac:dyDescent="0.45">
      <c r="A127" s="3" t="s">
        <v>50</v>
      </c>
      <c r="B127" s="5">
        <f>VLOOKUP(A127,'2015'!A:L,6,0)</f>
        <v>1.23011</v>
      </c>
      <c r="C127" s="5">
        <f>VLOOKUP($A127,'2016'!A:M,7,0)</f>
        <v>1.34253</v>
      </c>
      <c r="D127" s="5">
        <f>VLOOKUP($A127,'2017'!A:N,6,0)</f>
        <v>1.3843978643417401</v>
      </c>
      <c r="E127" s="5">
        <f>VLOOKUP($A127,'2018'!A:D,4,0)</f>
        <v>1.2509999999999999</v>
      </c>
      <c r="F127" s="5">
        <f>VLOOKUP($A127,'2019'!A:D,4,0)</f>
        <v>1.286</v>
      </c>
      <c r="G127" s="4"/>
      <c r="H127" s="5">
        <f t="shared" si="1"/>
        <v>1.304882572868348</v>
      </c>
      <c r="I127" s="4"/>
      <c r="J127" s="4"/>
    </row>
    <row r="128" spans="1:10" ht="15.4" x14ac:dyDescent="0.45">
      <c r="A128" s="3" t="s">
        <v>149</v>
      </c>
      <c r="B128" s="5">
        <f>VLOOKUP(A128,'2015'!A:L,6,0)</f>
        <v>0.83523999999999998</v>
      </c>
      <c r="C128" s="5">
        <f>VLOOKUP($A128,'2016'!A:M,7,0)</f>
        <v>0.97318000000000005</v>
      </c>
      <c r="D128" s="5">
        <f>VLOOKUP($A128,'2017'!A:N,6,0)</f>
        <v>1.0098501443862899</v>
      </c>
      <c r="E128" s="5">
        <f>VLOOKUP($A128,'2018'!A:D,4,0)</f>
        <v>0.91800000000000004</v>
      </c>
      <c r="F128" s="5">
        <f>VLOOKUP($A128,'2019'!A:D,4,0)</f>
        <v>0.94899999999999995</v>
      </c>
      <c r="G128" s="4"/>
      <c r="H128" s="5">
        <f t="shared" si="1"/>
        <v>0.98875602887725478</v>
      </c>
      <c r="I128" s="4"/>
      <c r="J128" s="4"/>
    </row>
    <row r="129" spans="1:10" ht="15.4" x14ac:dyDescent="0.45">
      <c r="A129" s="3" t="s">
        <v>17</v>
      </c>
      <c r="B129" s="5">
        <f>VLOOKUP(A129,'2015'!A:L,6,0)</f>
        <v>1.3317099999999999</v>
      </c>
      <c r="C129" s="5">
        <f>VLOOKUP($A129,'2016'!A:M,7,0)</f>
        <v>1.45181</v>
      </c>
      <c r="D129" s="5">
        <f>VLOOKUP($A129,'2017'!A:N,6,0)</f>
        <v>1.4943872690200799</v>
      </c>
      <c r="E129" s="5">
        <f>VLOOKUP($A129,'2018'!A:D,4,0)</f>
        <v>1.355</v>
      </c>
      <c r="F129" s="5">
        <f>VLOOKUP($A129,'2019'!A:D,4,0)</f>
        <v>1.387</v>
      </c>
      <c r="G129" s="4"/>
      <c r="H129" s="5">
        <f t="shared" si="1"/>
        <v>1.4081124538040162</v>
      </c>
      <c r="I129" s="4"/>
      <c r="J129" s="4"/>
    </row>
    <row r="130" spans="1:10" ht="15.4" x14ac:dyDescent="0.45">
      <c r="A130" s="3" t="s">
        <v>8</v>
      </c>
      <c r="B130" s="5">
        <f>VLOOKUP(A130,'2015'!A:L,6,0)</f>
        <v>1.3965099999999999</v>
      </c>
      <c r="C130" s="5">
        <f>VLOOKUP($A130,'2016'!A:M,7,0)</f>
        <v>1.5273300000000001</v>
      </c>
      <c r="D130" s="5">
        <f>VLOOKUP($A130,'2017'!A:N,6,0)</f>
        <v>1.56497955322266</v>
      </c>
      <c r="E130" s="5">
        <f>VLOOKUP($A130,'2018'!A:D,4,0)</f>
        <v>1.42</v>
      </c>
      <c r="F130" s="5">
        <f>VLOOKUP($A130,'2019'!A:D,4,0)</f>
        <v>1.452</v>
      </c>
      <c r="G130" s="4"/>
      <c r="H130" s="5">
        <f t="shared" si="1"/>
        <v>1.4732589106445317</v>
      </c>
      <c r="I130" s="4"/>
      <c r="J130" s="4"/>
    </row>
    <row r="131" spans="1:10" ht="15.4" x14ac:dyDescent="0.45">
      <c r="A131" s="3" t="s">
        <v>173</v>
      </c>
      <c r="B131" s="5">
        <f>VLOOKUP(A131,'2015'!A:L,6,0)</f>
        <v>0.66320000000000001</v>
      </c>
      <c r="C131" s="5">
        <f>VLOOKUP($A131,'2016'!A:M,7,0)</f>
        <v>0.74719000000000002</v>
      </c>
      <c r="D131" s="5">
        <f>VLOOKUP($A131,'2017'!A:N,6,0)</f>
        <v>0.77715313434600797</v>
      </c>
      <c r="E131" s="5">
        <f>VLOOKUP($A131,'2018'!A:D,4,0)</f>
        <v>0.68899999999999995</v>
      </c>
      <c r="F131" s="5">
        <f>VLOOKUP($A131,'2019'!A:D,4,0)</f>
        <v>0.61899999999999999</v>
      </c>
      <c r="G131" s="4"/>
      <c r="H131" s="5">
        <f t="shared" ref="H131:H151" si="2">FORECAST($H$1,B131:F131,$B$1:$F$1)</f>
        <v>0.65513162686919912</v>
      </c>
      <c r="I131" s="4"/>
      <c r="J131" s="4"/>
    </row>
    <row r="132" spans="1:10" ht="15.4" x14ac:dyDescent="0.45">
      <c r="A132" s="3" t="s">
        <v>52</v>
      </c>
      <c r="B132" s="5">
        <f>VLOOKUP(A132,'2015'!A:L,6,0)</f>
        <v>1.29098</v>
      </c>
      <c r="C132" s="5">
        <f>VLOOKUP($A132,'2016'!A:M,7,0)</f>
        <v>1.3972899999999999</v>
      </c>
      <c r="D132" s="5">
        <f>VLOOKUP($A132,'2017'!A:N,6,0)</f>
        <v>1.43362653255463</v>
      </c>
      <c r="E132" s="5">
        <f>VLOOKUP($A132,'2018'!A:D,4,0)</f>
        <v>1.365</v>
      </c>
      <c r="F132" s="5">
        <f>VLOOKUP($A132,'2019'!A:D,4,0)</f>
        <v>1.3680000000000001</v>
      </c>
      <c r="G132" s="4"/>
      <c r="H132" s="5">
        <f t="shared" si="2"/>
        <v>1.4075043065109263</v>
      </c>
      <c r="I132" s="4"/>
      <c r="J132" s="4"/>
    </row>
    <row r="133" spans="1:10" ht="15.4" x14ac:dyDescent="0.45">
      <c r="A133" s="3" t="s">
        <v>123</v>
      </c>
      <c r="B133" s="5">
        <f>VLOOKUP(A133,'2015'!A:L,6,0)</f>
        <v>0.39046999999999998</v>
      </c>
      <c r="C133" s="5">
        <f>VLOOKUP($A133,'2016'!A:M,7,0)</f>
        <v>0.48835000000000001</v>
      </c>
      <c r="D133" s="5">
        <f>VLOOKUP($A133,'2017'!A:N,6,0)</f>
        <v>0.524713635444641</v>
      </c>
      <c r="E133" s="5">
        <f>VLOOKUP($A133,'2018'!A:D,4,0)</f>
        <v>0.47399999999999998</v>
      </c>
      <c r="F133" s="5">
        <f>VLOOKUP($A133,'2019'!A:D,4,0)</f>
        <v>0.49299999999999999</v>
      </c>
      <c r="G133" s="4"/>
      <c r="H133" s="5">
        <f t="shared" si="2"/>
        <v>0.53131972708892761</v>
      </c>
      <c r="I133" s="4"/>
      <c r="J133" s="4"/>
    </row>
    <row r="134" spans="1:10" ht="15.4" x14ac:dyDescent="0.45">
      <c r="A134" s="3" t="s">
        <v>163</v>
      </c>
      <c r="B134" s="5">
        <f>VLOOKUP(A134,'2015'!A:L,6,0)</f>
        <v>0.28520000000000001</v>
      </c>
      <c r="C134" s="5">
        <f>VLOOKUP($A134,'2016'!A:M,7,0)</f>
        <v>0.47155000000000002</v>
      </c>
      <c r="D134" s="5">
        <f>VLOOKUP($A134,'2017'!A:N,6,0)</f>
        <v>0.51113587617874101</v>
      </c>
      <c r="E134" s="5">
        <f>VLOOKUP($A134,'2018'!A:D,4,0)</f>
        <v>0.45500000000000002</v>
      </c>
      <c r="F134" s="5">
        <f>VLOOKUP($A134,'2019'!A:D,4,0)</f>
        <v>0.47599999999999998</v>
      </c>
      <c r="G134" s="4"/>
      <c r="H134" s="5">
        <f t="shared" si="2"/>
        <v>0.54929217523574891</v>
      </c>
      <c r="I134" s="4"/>
      <c r="J134" s="4"/>
    </row>
    <row r="135" spans="1:10" ht="15.4" x14ac:dyDescent="0.45">
      <c r="A135" s="3" t="s">
        <v>48</v>
      </c>
      <c r="B135" s="5">
        <f>VLOOKUP(A135,'2015'!A:L,6,0)</f>
        <v>0.96689999999999998</v>
      </c>
      <c r="C135" s="5">
        <f>VLOOKUP($A135,'2016'!A:M,7,0)</f>
        <v>1.0892999999999999</v>
      </c>
      <c r="D135" s="5">
        <f>VLOOKUP($A135,'2017'!A:N,6,0)</f>
        <v>1.12786877155304</v>
      </c>
      <c r="E135" s="5">
        <f>VLOOKUP($A135,'2018'!A:D,4,0)</f>
        <v>1.016</v>
      </c>
      <c r="F135" s="5">
        <f>VLOOKUP($A135,'2019'!A:D,4,0)</f>
        <v>1.05</v>
      </c>
      <c r="G135" s="4"/>
      <c r="H135" s="5">
        <f t="shared" si="2"/>
        <v>1.0778837543106086</v>
      </c>
      <c r="I135" s="4"/>
      <c r="J135" s="4"/>
    </row>
    <row r="136" spans="1:10" ht="15.4" x14ac:dyDescent="0.45">
      <c r="A136" s="3" t="s">
        <v>175</v>
      </c>
      <c r="B136" s="5">
        <f>VLOOKUP(A136,'2015'!A:L,6,0)</f>
        <v>0.20868</v>
      </c>
      <c r="C136" s="5">
        <f>VLOOKUP($A136,'2016'!A:M,7,0)</f>
        <v>0.28122999999999998</v>
      </c>
      <c r="D136" s="5">
        <f>VLOOKUP($A136,'2017'!A:N,6,0)</f>
        <v>0.30544471740722701</v>
      </c>
      <c r="E136" s="5">
        <f>VLOOKUP($A136,'2018'!A:D,4,0)</f>
        <v>0.25900000000000001</v>
      </c>
      <c r="F136" s="5">
        <f>VLOOKUP($A136,'2019'!A:D,4,0)</f>
        <v>0.27500000000000002</v>
      </c>
      <c r="G136" s="4"/>
      <c r="H136" s="5">
        <f t="shared" si="2"/>
        <v>0.29899394348144526</v>
      </c>
      <c r="I136" s="4"/>
      <c r="J136" s="4"/>
    </row>
    <row r="137" spans="1:10" ht="15.4" x14ac:dyDescent="0.45">
      <c r="A137" s="3" t="s">
        <v>124</v>
      </c>
      <c r="B137" s="5">
        <f>VLOOKUP(A137,'2015'!A:L,6,0)</f>
        <v>0.88112999999999997</v>
      </c>
      <c r="C137" s="5">
        <f>VLOOKUP($A137,'2016'!A:M,7,0)</f>
        <v>0.97724</v>
      </c>
      <c r="D137" s="5">
        <f>VLOOKUP($A137,'2017'!A:N,6,0)</f>
        <v>1.0072658061981199</v>
      </c>
      <c r="E137" s="5">
        <f>VLOOKUP($A137,'2018'!A:D,4,0)</f>
        <v>0.9</v>
      </c>
      <c r="F137" s="5">
        <f>VLOOKUP($A137,'2019'!A:D,4,0)</f>
        <v>0.92100000000000004</v>
      </c>
      <c r="G137" s="4"/>
      <c r="H137" s="5">
        <f t="shared" si="2"/>
        <v>0.93807716123962392</v>
      </c>
      <c r="I137" s="4"/>
      <c r="J137" s="4"/>
    </row>
    <row r="138" spans="1:10" ht="15.4" x14ac:dyDescent="0.45">
      <c r="A138" s="3" t="s">
        <v>92</v>
      </c>
      <c r="B138" s="5">
        <f>VLOOKUP(A138,'2015'!A:L,6,0)</f>
        <v>1.06098</v>
      </c>
      <c r="C138" s="5">
        <f>VLOOKUP($A138,'2016'!A:M,7,0)</f>
        <v>1.16492</v>
      </c>
      <c r="D138" s="5">
        <f>VLOOKUP($A138,'2017'!A:N,6,0)</f>
        <v>1.19827437400818</v>
      </c>
      <c r="E138" s="5">
        <f>VLOOKUP($A138,'2018'!A:D,4,0)</f>
        <v>1.1479999999999999</v>
      </c>
      <c r="F138" s="5">
        <f>VLOOKUP($A138,'2019'!A:D,4,0)</f>
        <v>1.1830000000000001</v>
      </c>
      <c r="G138" s="4"/>
      <c r="H138" s="5">
        <f t="shared" si="2"/>
        <v>1.2191708748016339</v>
      </c>
      <c r="I138" s="4"/>
      <c r="J138" s="4"/>
    </row>
    <row r="139" spans="1:10" ht="15.4" x14ac:dyDescent="0.45">
      <c r="A139" s="3" t="s">
        <v>85</v>
      </c>
      <c r="B139" s="5">
        <f>VLOOKUP(A139,'2015'!A:L,6,0)</f>
        <v>0.95847000000000004</v>
      </c>
      <c r="C139" s="5">
        <f>VLOOKUP($A139,'2016'!A:M,7,0)</f>
        <v>1.0801700000000001</v>
      </c>
      <c r="D139" s="5">
        <f>VLOOKUP($A139,'2017'!A:N,6,0)</f>
        <v>1.13077676296234</v>
      </c>
      <c r="E139" s="5">
        <f>VLOOKUP($A139,'2018'!A:D,4,0)</f>
        <v>1.016</v>
      </c>
      <c r="F139" s="5">
        <f>VLOOKUP($A139,'2019'!A:D,4,0)</f>
        <v>1.052</v>
      </c>
      <c r="G139" s="4"/>
      <c r="H139" s="5">
        <f t="shared" si="2"/>
        <v>1.0843503525924696</v>
      </c>
      <c r="I139" s="4"/>
      <c r="J139" s="4"/>
    </row>
    <row r="140" spans="1:10" ht="15.4" x14ac:dyDescent="0.45">
      <c r="A140" s="3" t="s">
        <v>158</v>
      </c>
      <c r="B140" s="5">
        <f>VLOOKUP(A140,'2015'!A:L,6,0)</f>
        <v>0.21102000000000001</v>
      </c>
      <c r="C140" s="5">
        <f>VLOOKUP($A140,'2016'!A:M,7,0)</f>
        <v>0.34719</v>
      </c>
      <c r="D140" s="5">
        <f>VLOOKUP($A140,'2017'!A:N,6,0)</f>
        <v>0.38143071532249501</v>
      </c>
      <c r="E140" s="5">
        <f>VLOOKUP($A140,'2018'!A:D,4,0)</f>
        <v>0.32200000000000001</v>
      </c>
      <c r="F140" s="5">
        <f>VLOOKUP($A140,'2019'!A:D,4,0)</f>
        <v>0.33200000000000002</v>
      </c>
      <c r="G140" s="4"/>
      <c r="H140" s="5">
        <f t="shared" si="2"/>
        <v>0.38375914306450198</v>
      </c>
      <c r="I140" s="4"/>
      <c r="J140" s="4"/>
    </row>
    <row r="141" spans="1:10" ht="15.4" x14ac:dyDescent="0.45">
      <c r="A141" s="3" t="s">
        <v>128</v>
      </c>
      <c r="B141" s="5">
        <f>VLOOKUP(A141,'2015'!A:L,6,0)</f>
        <v>0.79906999999999995</v>
      </c>
      <c r="C141" s="5">
        <f>VLOOKUP($A141,'2016'!A:M,7,0)</f>
        <v>0.87287000000000003</v>
      </c>
      <c r="D141" s="5">
        <f>VLOOKUP($A141,'2017'!A:N,6,0)</f>
        <v>0.89465194940567005</v>
      </c>
      <c r="E141" s="5">
        <f>VLOOKUP($A141,'2018'!A:D,4,0)</f>
        <v>0.79300000000000004</v>
      </c>
      <c r="F141" s="5">
        <f>VLOOKUP($A141,'2019'!A:D,4,0)</f>
        <v>0.82</v>
      </c>
      <c r="G141" s="4"/>
      <c r="H141" s="5">
        <f t="shared" si="2"/>
        <v>0.82451538988113438</v>
      </c>
      <c r="I141" s="4"/>
      <c r="J141" s="4"/>
    </row>
    <row r="142" spans="1:10" ht="15.4" x14ac:dyDescent="0.45">
      <c r="A142" s="3" t="s">
        <v>32</v>
      </c>
      <c r="B142" s="5">
        <f>VLOOKUP(A142,'2015'!A:L,6,0)</f>
        <v>1.42727</v>
      </c>
      <c r="C142" s="5">
        <f>VLOOKUP($A142,'2016'!A:M,7,0)</f>
        <v>1.57352</v>
      </c>
      <c r="D142" s="5">
        <f>VLOOKUP($A142,'2017'!A:N,6,0)</f>
        <v>1.62634336948395</v>
      </c>
      <c r="E142" s="5">
        <f>VLOOKUP($A142,'2018'!A:D,4,0)</f>
        <v>2.0960000000000001</v>
      </c>
      <c r="F142" s="5">
        <f>VLOOKUP($A142,'2019'!A:D,4,0)</f>
        <v>1.5029999999999999</v>
      </c>
      <c r="G142" s="4"/>
      <c r="H142" s="5">
        <f t="shared" si="2"/>
        <v>1.8474086738967799</v>
      </c>
      <c r="I142" s="4"/>
      <c r="J142" s="4"/>
    </row>
    <row r="143" spans="1:10" ht="15.4" x14ac:dyDescent="0.45">
      <c r="A143" s="3" t="s">
        <v>33</v>
      </c>
      <c r="B143" s="5">
        <f>VLOOKUP(A143,'2015'!A:L,6,0)</f>
        <v>1.26637</v>
      </c>
      <c r="C143" s="5">
        <f>VLOOKUP($A143,'2016'!A:M,7,0)</f>
        <v>1.40283</v>
      </c>
      <c r="D143" s="5">
        <f>VLOOKUP($A143,'2017'!A:N,6,0)</f>
        <v>1.44163393974304</v>
      </c>
      <c r="E143" s="5">
        <f>VLOOKUP($A143,'2018'!A:D,4,0)</f>
        <v>1.244</v>
      </c>
      <c r="F143" s="5">
        <f>VLOOKUP($A143,'2019'!A:D,4,0)</f>
        <v>1.333</v>
      </c>
      <c r="G143" s="4"/>
      <c r="H143" s="5">
        <f t="shared" si="2"/>
        <v>1.3298957879486082</v>
      </c>
      <c r="I143" s="4"/>
      <c r="J143" s="4"/>
    </row>
    <row r="144" spans="1:10" ht="15.4" x14ac:dyDescent="0.45">
      <c r="A144" s="3" t="s">
        <v>27</v>
      </c>
      <c r="B144" s="5">
        <f>VLOOKUP(A144,'2015'!A:L,6,0)</f>
        <v>1.3945099999999999</v>
      </c>
      <c r="C144" s="5">
        <f>VLOOKUP($A144,'2016'!A:M,7,0)</f>
        <v>1.50796</v>
      </c>
      <c r="D144" s="5">
        <f>VLOOKUP($A144,'2017'!A:N,6,0)</f>
        <v>1.54625928401947</v>
      </c>
      <c r="E144" s="5">
        <f>VLOOKUP($A144,'2018'!A:D,4,0)</f>
        <v>1.3979999999999999</v>
      </c>
      <c r="F144" s="5">
        <f>VLOOKUP($A144,'2019'!A:D,4,0)</f>
        <v>1.4330000000000001</v>
      </c>
      <c r="G144" s="4"/>
      <c r="H144" s="5">
        <f t="shared" si="2"/>
        <v>1.4460518568038951</v>
      </c>
      <c r="I144" s="4"/>
      <c r="J144" s="4"/>
    </row>
    <row r="145" spans="1:10" ht="15.4" x14ac:dyDescent="0.45">
      <c r="A145" s="3" t="s">
        <v>46</v>
      </c>
      <c r="B145" s="5">
        <f>VLOOKUP(A145,'2015'!A:L,6,0)</f>
        <v>1.06166</v>
      </c>
      <c r="C145" s="5">
        <f>VLOOKUP($A145,'2016'!A:M,7,0)</f>
        <v>1.18157</v>
      </c>
      <c r="D145" s="5">
        <f>VLOOKUP($A145,'2017'!A:N,6,0)</f>
        <v>1.2175596952438399</v>
      </c>
      <c r="E145" s="5">
        <f>VLOOKUP($A145,'2018'!A:D,4,0)</f>
        <v>1.093</v>
      </c>
      <c r="F145" s="5">
        <f>VLOOKUP($A145,'2019'!A:D,4,0)</f>
        <v>1.1240000000000001</v>
      </c>
      <c r="G145" s="4"/>
      <c r="H145" s="5">
        <f t="shared" si="2"/>
        <v>1.1463909390487679</v>
      </c>
      <c r="I145" s="4"/>
      <c r="J145" s="4"/>
    </row>
    <row r="146" spans="1:10" ht="15.4" x14ac:dyDescent="0.45">
      <c r="A146" s="3" t="s">
        <v>59</v>
      </c>
      <c r="B146" s="5">
        <f>VLOOKUP(A146,'2015'!A:L,6,0)</f>
        <v>0.63244</v>
      </c>
      <c r="C146" s="5">
        <f>VLOOKUP($A146,'2016'!A:M,7,0)</f>
        <v>0.73590999999999995</v>
      </c>
      <c r="D146" s="5">
        <f>VLOOKUP($A146,'2017'!A:N,6,0)</f>
        <v>0.78644108772277799</v>
      </c>
      <c r="E146" s="5">
        <f>VLOOKUP($A146,'2018'!A:D,4,0)</f>
        <v>0.71899999999999997</v>
      </c>
      <c r="F146" s="5">
        <f>VLOOKUP($A146,'2019'!A:D,4,0)</f>
        <v>0.745</v>
      </c>
      <c r="G146" s="4"/>
      <c r="H146" s="5">
        <f t="shared" si="2"/>
        <v>0.78622121754455776</v>
      </c>
      <c r="I146" s="4"/>
      <c r="J146" s="4"/>
    </row>
    <row r="147" spans="1:10" ht="15.4" x14ac:dyDescent="0.45">
      <c r="A147" s="3" t="s">
        <v>35</v>
      </c>
      <c r="B147" s="5">
        <f>VLOOKUP(A147,'2015'!A:L,6,0)</f>
        <v>1.0442400000000001</v>
      </c>
      <c r="C147" s="5">
        <f>VLOOKUP($A147,'2016'!A:M,7,0)</f>
        <v>1.13367</v>
      </c>
      <c r="D147" s="5">
        <f>VLOOKUP($A147,'2017'!A:N,6,0)</f>
        <v>1.1284312009811399</v>
      </c>
      <c r="E147" s="5">
        <f>VLOOKUP($A147,'2018'!A:D,4,0)</f>
        <v>0.996</v>
      </c>
      <c r="F147" s="5">
        <f>VLOOKUP($A147,'2019'!A:D,4,0)</f>
        <v>0.96</v>
      </c>
      <c r="G147" s="4"/>
      <c r="H147" s="5">
        <f t="shared" si="2"/>
        <v>0.96062324019622736</v>
      </c>
      <c r="I147" s="4"/>
      <c r="J147" s="4"/>
    </row>
    <row r="148" spans="1:10" ht="15.4" x14ac:dyDescent="0.45">
      <c r="A148" s="3" t="s">
        <v>91</v>
      </c>
      <c r="B148" s="5">
        <f>VLOOKUP(A148,'2015'!A:L,6,0)</f>
        <v>0.63216000000000006</v>
      </c>
      <c r="C148" s="5">
        <f>VLOOKUP($A148,'2016'!A:M,7,0)</f>
        <v>0.74036999999999997</v>
      </c>
      <c r="D148" s="5">
        <f>VLOOKUP($A148,'2017'!A:N,6,0)</f>
        <v>0.78854757547378496</v>
      </c>
      <c r="E148" s="5">
        <f>VLOOKUP($A148,'2018'!A:D,4,0)</f>
        <v>0.71499999999999997</v>
      </c>
      <c r="F148" s="5">
        <f>VLOOKUP($A148,'2019'!A:D,4,0)</f>
        <v>0.74099999999999999</v>
      </c>
      <c r="G148" s="4"/>
      <c r="H148" s="5">
        <f t="shared" si="2"/>
        <v>0.78110851509475765</v>
      </c>
      <c r="I148" s="4"/>
      <c r="J148" s="4"/>
    </row>
    <row r="149" spans="1:10" ht="15.4" x14ac:dyDescent="0.45">
      <c r="A149" s="3" t="s">
        <v>153</v>
      </c>
      <c r="B149" s="5">
        <f>VLOOKUP(A149,'2015'!A:L,6,0)</f>
        <v>0.54649000000000003</v>
      </c>
      <c r="C149" s="5">
        <f>VLOOKUP($A149,'2016'!A:M,7,0)</f>
        <v>0.57938999999999996</v>
      </c>
      <c r="D149" s="5">
        <f>VLOOKUP($A149,'2017'!A:N,6,0)</f>
        <v>0.59168344736099199</v>
      </c>
      <c r="E149" s="5">
        <f>VLOOKUP($A149,'2018'!A:D,4,0)</f>
        <v>0.442</v>
      </c>
      <c r="F149" s="5">
        <f>VLOOKUP($A149,'2019'!A:D,4,0)</f>
        <v>0.28699999999999998</v>
      </c>
      <c r="G149" s="4"/>
      <c r="H149" s="5">
        <f t="shared" si="2"/>
        <v>0.29240168947220013</v>
      </c>
      <c r="I149" s="4"/>
      <c r="J149" s="4"/>
    </row>
    <row r="150" spans="1:10" ht="15.4" x14ac:dyDescent="0.45">
      <c r="A150" s="3" t="s">
        <v>102</v>
      </c>
      <c r="B150" s="5">
        <f>VLOOKUP(A150,'2015'!A:L,6,0)</f>
        <v>0.47038000000000002</v>
      </c>
      <c r="C150" s="5">
        <f>VLOOKUP($A150,'2016'!A:M,7,0)</f>
        <v>0.61202000000000001</v>
      </c>
      <c r="D150" s="5">
        <f>VLOOKUP($A150,'2017'!A:N,6,0)</f>
        <v>0.63640677928924605</v>
      </c>
      <c r="E150" s="5">
        <f>VLOOKUP($A150,'2018'!A:D,4,0)</f>
        <v>0.56200000000000006</v>
      </c>
      <c r="F150" s="5">
        <f>VLOOKUP($A150,'2019'!A:D,4,0)</f>
        <v>0.57799999999999996</v>
      </c>
      <c r="G150" s="4"/>
      <c r="H150" s="5">
        <f t="shared" si="2"/>
        <v>0.62132735585785781</v>
      </c>
      <c r="I150" s="4"/>
      <c r="J150" s="4"/>
    </row>
    <row r="151" spans="1:10" ht="15.4" x14ac:dyDescent="0.45">
      <c r="A151" s="3" t="s">
        <v>132</v>
      </c>
      <c r="B151" s="5">
        <f>VLOOKUP(A151,'2015'!A:L,6,0)</f>
        <v>0.27100000000000002</v>
      </c>
      <c r="C151" s="5">
        <f>VLOOKUP($A151,'2016'!A:M,7,0)</f>
        <v>0.35041</v>
      </c>
      <c r="D151" s="5">
        <f>VLOOKUP($A151,'2017'!A:N,6,0)</f>
        <v>0.37584653496742199</v>
      </c>
      <c r="E151" s="5">
        <f>VLOOKUP($A151,'2018'!A:D,4,0)</f>
        <v>0.35699999999999998</v>
      </c>
      <c r="F151" s="5">
        <f>VLOOKUP($A151,'2019'!A:D,4,0)</f>
        <v>0.36599999999999999</v>
      </c>
      <c r="G151" s="4"/>
      <c r="H151" s="5">
        <f t="shared" si="2"/>
        <v>0.40302830699348391</v>
      </c>
      <c r="I151" s="4"/>
      <c r="J151" s="4"/>
    </row>
  </sheetData>
  <autoFilter ref="H1:H151" xr:uid="{6B4EBB38-9B99-4BE7-B30C-F39734F44DB5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D0269-E137-4BD9-B5A8-40F312FA3452}">
  <dimension ref="A1:J151"/>
  <sheetViews>
    <sheetView workbookViewId="0">
      <selection activeCell="R21" sqref="R21"/>
    </sheetView>
  </sheetViews>
  <sheetFormatPr defaultRowHeight="14.25" x14ac:dyDescent="0.45"/>
  <cols>
    <col min="1" max="1" width="22" customWidth="1"/>
    <col min="8" max="8" width="9.265625" style="1" bestFit="1" customWidth="1"/>
  </cols>
  <sheetData>
    <row r="1" spans="1:10" ht="15.4" x14ac:dyDescent="0.45">
      <c r="A1" s="3" t="s">
        <v>0</v>
      </c>
      <c r="B1" s="3">
        <v>2015</v>
      </c>
      <c r="C1" s="3">
        <v>2016</v>
      </c>
      <c r="D1" s="3">
        <v>2017</v>
      </c>
      <c r="E1" s="3">
        <v>2018</v>
      </c>
      <c r="F1" s="3">
        <v>2019</v>
      </c>
      <c r="G1" s="4"/>
      <c r="H1" s="9">
        <v>2020</v>
      </c>
      <c r="I1" s="4"/>
      <c r="J1" s="4"/>
    </row>
    <row r="2" spans="1:10" ht="15.4" x14ac:dyDescent="0.45">
      <c r="A2" s="4" t="s">
        <v>170</v>
      </c>
      <c r="B2" s="5">
        <f>VLOOKUP(A2,'2015'!A:L,7,0)</f>
        <v>0.30285000000000001</v>
      </c>
      <c r="C2" s="5">
        <f>VLOOKUP($A2,'2016'!A:M,8,0)</f>
        <v>0.11037</v>
      </c>
      <c r="D2" s="5">
        <f>VLOOKUP($A2,'2017'!A:N,7,0)</f>
        <v>0.58154332637786899</v>
      </c>
      <c r="E2" s="5">
        <f>VLOOKUP($A2,'2018'!A:F,5,0)</f>
        <v>0.53700000000000003</v>
      </c>
      <c r="F2" s="5">
        <f>VLOOKUP($A2,'2019'!A:F,5,0)</f>
        <v>0.51700000000000002</v>
      </c>
      <c r="G2" s="4"/>
      <c r="H2" s="5">
        <f>FORECAST($H$1,B2:F2,$B$1:$F$1)</f>
        <v>0.66623166527557487</v>
      </c>
      <c r="I2" s="4"/>
      <c r="J2" s="4"/>
    </row>
    <row r="3" spans="1:10" ht="15.4" x14ac:dyDescent="0.45">
      <c r="A3" s="4" t="s">
        <v>112</v>
      </c>
      <c r="B3" s="5">
        <f>VLOOKUP(A3,'2015'!A:L,7,0)</f>
        <v>0.80434000000000005</v>
      </c>
      <c r="C3" s="5">
        <f>VLOOKUP($A3,'2016'!A:M,8,0)</f>
        <v>0.50163000000000002</v>
      </c>
      <c r="D3" s="5">
        <f>VLOOKUP($A3,'2017'!A:N,7,0)</f>
        <v>0.80368524789810203</v>
      </c>
      <c r="E3" s="5">
        <f>VLOOKUP($A3,'2018'!A:F,5,0)</f>
        <v>0.81699999999999995</v>
      </c>
      <c r="F3" s="5">
        <f>VLOOKUP($A3,'2019'!A:F,5,0)</f>
        <v>0.84799999999999998</v>
      </c>
      <c r="G3" s="4"/>
      <c r="H3" s="5">
        <f t="shared" ref="H3:H66" si="0">FORECAST($H$1,B3:F3,$B$1:$F$1)</f>
        <v>0.87573804957962409</v>
      </c>
      <c r="I3" s="4"/>
      <c r="J3" s="4"/>
    </row>
    <row r="4" spans="1:10" ht="15.4" x14ac:dyDescent="0.45">
      <c r="A4" s="4" t="s">
        <v>83</v>
      </c>
      <c r="B4" s="5">
        <f>VLOOKUP(A4,'2015'!A:L,7,0)</f>
        <v>1.07772</v>
      </c>
      <c r="C4" s="5">
        <f>VLOOKUP($A4,'2016'!A:M,8,0)</f>
        <v>0.83309</v>
      </c>
      <c r="D4" s="5">
        <f>VLOOKUP($A4,'2017'!A:N,7,0)</f>
        <v>1.1462174654007</v>
      </c>
      <c r="E4" s="5">
        <f>VLOOKUP($A4,'2018'!A:F,5,0)</f>
        <v>1.1539999999999999</v>
      </c>
      <c r="F4" s="5">
        <f>VLOOKUP($A4,'2019'!A:F,5,0)</f>
        <v>1.1599999999999999</v>
      </c>
      <c r="G4" s="4"/>
      <c r="H4" s="5">
        <f t="shared" si="0"/>
        <v>1.2198464930801549</v>
      </c>
      <c r="I4" s="4"/>
      <c r="J4" s="4"/>
    </row>
    <row r="5" spans="1:10" ht="15.4" x14ac:dyDescent="0.45">
      <c r="A5" s="4" t="s">
        <v>43</v>
      </c>
      <c r="B5" s="5">
        <f>VLOOKUP(A5,'2015'!A:L,7,0)</f>
        <v>1.24823</v>
      </c>
      <c r="C5" s="5">
        <f>VLOOKUP($A5,'2016'!A:M,8,0)</f>
        <v>1.06612</v>
      </c>
      <c r="D5" s="5">
        <f>VLOOKUP($A5,'2017'!A:N,7,0)</f>
        <v>1.44045114517212</v>
      </c>
      <c r="E5" s="5">
        <f>VLOOKUP($A5,'2018'!A:F,5,0)</f>
        <v>1.468</v>
      </c>
      <c r="F5" s="5">
        <f>VLOOKUP($A5,'2019'!A:F,5,0)</f>
        <v>1.4319999999999999</v>
      </c>
      <c r="G5" s="4"/>
      <c r="H5" s="5">
        <f t="shared" si="0"/>
        <v>1.5617862290343965</v>
      </c>
      <c r="I5" s="4"/>
      <c r="J5" s="4"/>
    </row>
    <row r="6" spans="1:10" ht="15.4" x14ac:dyDescent="0.45">
      <c r="A6" s="4" t="s">
        <v>144</v>
      </c>
      <c r="B6" s="5">
        <f>VLOOKUP(A6,'2015'!A:L,7,0)</f>
        <v>0.77710999999999997</v>
      </c>
      <c r="C6" s="5">
        <f>VLOOKUP($A6,'2016'!A:M,8,0)</f>
        <v>0.62477000000000005</v>
      </c>
      <c r="D6" s="5">
        <f>VLOOKUP($A6,'2017'!A:N,7,0)</f>
        <v>1.0074837207794201</v>
      </c>
      <c r="E6" s="5">
        <f>VLOOKUP($A6,'2018'!A:F,5,0)</f>
        <v>0.99</v>
      </c>
      <c r="F6" s="5">
        <f>VLOOKUP($A6,'2019'!A:F,5,0)</f>
        <v>1.0549999999999999</v>
      </c>
      <c r="G6" s="4"/>
      <c r="H6" s="5">
        <f t="shared" si="0"/>
        <v>1.1671757441558839</v>
      </c>
      <c r="I6" s="4"/>
      <c r="J6" s="4"/>
    </row>
    <row r="7" spans="1:10" ht="15.4" x14ac:dyDescent="0.45">
      <c r="A7" s="4" t="s">
        <v>20</v>
      </c>
      <c r="B7" s="5">
        <f>VLOOKUP(A7,'2015'!A:L,7,0)</f>
        <v>1.3092299999999999</v>
      </c>
      <c r="C7" s="5">
        <f>VLOOKUP($A7,'2016'!A:M,8,0)</f>
        <v>1.10476</v>
      </c>
      <c r="D7" s="5">
        <f>VLOOKUP($A7,'2017'!A:N,7,0)</f>
        <v>1.51004195213318</v>
      </c>
      <c r="E7" s="5">
        <f>VLOOKUP($A7,'2018'!A:F,5,0)</f>
        <v>1.573</v>
      </c>
      <c r="F7" s="5">
        <f>VLOOKUP($A7,'2019'!A:F,5,0)</f>
        <v>1.548</v>
      </c>
      <c r="G7" s="4"/>
      <c r="H7" s="5">
        <f t="shared" si="0"/>
        <v>1.6927403904266214</v>
      </c>
      <c r="I7" s="4"/>
      <c r="J7" s="4"/>
    </row>
    <row r="8" spans="1:10" ht="15.4" x14ac:dyDescent="0.45">
      <c r="A8" s="4" t="s">
        <v>25</v>
      </c>
      <c r="B8" s="5">
        <f>VLOOKUP(A8,'2015'!A:L,7,0)</f>
        <v>1.29704</v>
      </c>
      <c r="C8" s="5">
        <f>VLOOKUP($A8,'2016'!A:M,8,0)</f>
        <v>1.0838300000000001</v>
      </c>
      <c r="D8" s="5">
        <f>VLOOKUP($A8,'2017'!A:N,7,0)</f>
        <v>1.4599449634552</v>
      </c>
      <c r="E8" s="5">
        <f>VLOOKUP($A8,'2018'!A:F,5,0)</f>
        <v>1.504</v>
      </c>
      <c r="F8" s="5">
        <f>VLOOKUP($A8,'2019'!A:F,5,0)</f>
        <v>1.4750000000000001</v>
      </c>
      <c r="G8" s="4"/>
      <c r="H8" s="5">
        <f t="shared" si="0"/>
        <v>1.596789992691015</v>
      </c>
      <c r="I8" s="4"/>
      <c r="J8" s="4"/>
    </row>
    <row r="9" spans="1:10" ht="15.4" x14ac:dyDescent="0.45">
      <c r="A9" s="4" t="s">
        <v>97</v>
      </c>
      <c r="B9" s="5">
        <f>VLOOKUP(A9,'2015'!A:L,7,0)</f>
        <v>0.93793000000000004</v>
      </c>
      <c r="C9" s="5">
        <f>VLOOKUP($A9,'2016'!A:M,8,0)</f>
        <v>0.76041999999999998</v>
      </c>
      <c r="D9" s="5">
        <f>VLOOKUP($A9,'2017'!A:N,7,0)</f>
        <v>1.15240025520325</v>
      </c>
      <c r="E9" s="5">
        <f>VLOOKUP($A9,'2018'!A:F,5,0)</f>
        <v>1.161</v>
      </c>
      <c r="F9" s="5">
        <f>VLOOKUP($A9,'2019'!A:F,5,0)</f>
        <v>1.147</v>
      </c>
      <c r="G9" s="4"/>
      <c r="H9" s="5">
        <f t="shared" si="0"/>
        <v>1.2773660510406444</v>
      </c>
      <c r="I9" s="4"/>
      <c r="J9" s="4"/>
    </row>
    <row r="10" spans="1:10" ht="15.4" x14ac:dyDescent="0.45">
      <c r="A10" s="4" t="s">
        <v>64</v>
      </c>
      <c r="B10" s="5">
        <f>VLOOKUP(A10,'2015'!A:L,7,0)</f>
        <v>1.21624</v>
      </c>
      <c r="C10" s="5">
        <f>VLOOKUP($A10,'2016'!A:M,8,0)</f>
        <v>0.94396999999999998</v>
      </c>
      <c r="D10" s="5">
        <f>VLOOKUP($A10,'2017'!A:N,7,0)</f>
        <v>1.3231104612350499</v>
      </c>
      <c r="E10" s="5">
        <f>VLOOKUP($A10,'2018'!A:F,5,0)</f>
        <v>1.3660000000000001</v>
      </c>
      <c r="F10" s="5">
        <f>VLOOKUP($A10,'2019'!A:F,5,0)</f>
        <v>1.3680000000000001</v>
      </c>
      <c r="G10" s="4"/>
      <c r="H10" s="5">
        <f t="shared" si="0"/>
        <v>1.4611290922470062</v>
      </c>
      <c r="I10" s="4"/>
      <c r="J10" s="4"/>
    </row>
    <row r="11" spans="1:10" ht="15.4" x14ac:dyDescent="0.45">
      <c r="A11" s="4" t="s">
        <v>126</v>
      </c>
      <c r="B11" s="5">
        <f>VLOOKUP(A11,'2015'!A:L,7,0)</f>
        <v>0.43106</v>
      </c>
      <c r="C11" s="5">
        <f>VLOOKUP($A11,'2016'!A:M,8,0)</f>
        <v>0.24748999999999999</v>
      </c>
      <c r="D11" s="5">
        <f>VLOOKUP($A11,'2017'!A:N,7,0)</f>
        <v>0.73513174057006803</v>
      </c>
      <c r="E11" s="5">
        <f>VLOOKUP($A11,'2018'!A:F,5,0)</f>
        <v>0.85</v>
      </c>
      <c r="F11" s="5">
        <f>VLOOKUP($A11,'2019'!A:F,5,0)</f>
        <v>0.92800000000000005</v>
      </c>
      <c r="G11" s="4"/>
      <c r="H11" s="5">
        <f t="shared" si="0"/>
        <v>1.1172533481139908</v>
      </c>
      <c r="I11" s="4"/>
      <c r="J11" s="4"/>
    </row>
    <row r="12" spans="1:10" ht="15.4" x14ac:dyDescent="0.45">
      <c r="A12" s="4" t="s">
        <v>74</v>
      </c>
      <c r="B12" s="5">
        <f>VLOOKUP(A12,'2015'!A:L,7,0)</f>
        <v>1.23289</v>
      </c>
      <c r="C12" s="5">
        <f>VLOOKUP($A12,'2016'!A:M,8,0)</f>
        <v>1.04993</v>
      </c>
      <c r="D12" s="5">
        <f>VLOOKUP($A12,'2017'!A:N,7,0)</f>
        <v>1.44494521617889</v>
      </c>
      <c r="E12" s="5">
        <f>VLOOKUP($A12,'2018'!A:F,5,0)</f>
        <v>1.498</v>
      </c>
      <c r="F12" s="5">
        <f>VLOOKUP($A12,'2019'!A:F,5,0)</f>
        <v>1.4650000000000001</v>
      </c>
      <c r="G12" s="4"/>
      <c r="H12" s="5">
        <f t="shared" si="0"/>
        <v>1.6118400432357873</v>
      </c>
      <c r="I12" s="4"/>
      <c r="J12" s="4"/>
    </row>
    <row r="13" spans="1:10" ht="15.4" x14ac:dyDescent="0.45">
      <c r="A13" s="4" t="s">
        <v>31</v>
      </c>
      <c r="B13" s="5">
        <f>VLOOKUP(A13,'2015'!A:L,7,0)</f>
        <v>1.28566</v>
      </c>
      <c r="C13" s="5">
        <f>VLOOKUP($A13,'2016'!A:M,8,0)</f>
        <v>1.0524899999999999</v>
      </c>
      <c r="D13" s="5">
        <f>VLOOKUP($A13,'2017'!A:N,7,0)</f>
        <v>1.46231269836426</v>
      </c>
      <c r="E13" s="5">
        <f>VLOOKUP($A13,'2018'!A:F,5,0)</f>
        <v>1.4830000000000001</v>
      </c>
      <c r="F13" s="5">
        <f>VLOOKUP($A13,'2019'!A:F,5,0)</f>
        <v>1.504</v>
      </c>
      <c r="G13" s="4"/>
      <c r="H13" s="5">
        <f t="shared" si="0"/>
        <v>1.6176495396728399</v>
      </c>
      <c r="I13" s="4"/>
      <c r="J13" s="4"/>
    </row>
    <row r="14" spans="1:10" ht="15.4" x14ac:dyDescent="0.45">
      <c r="A14" s="4" t="s">
        <v>172</v>
      </c>
      <c r="B14" s="5">
        <f>VLOOKUP(A14,'2015'!A:L,7,0)</f>
        <v>0.35386000000000001</v>
      </c>
      <c r="C14" s="5">
        <f>VLOOKUP($A14,'2016'!A:M,8,0)</f>
        <v>0.10419</v>
      </c>
      <c r="D14" s="5">
        <f>VLOOKUP($A14,'2017'!A:N,7,0)</f>
        <v>0.435299843549728</v>
      </c>
      <c r="E14" s="5">
        <f>VLOOKUP($A14,'2018'!A:F,5,0)</f>
        <v>0.372</v>
      </c>
      <c r="F14" s="5">
        <f>VLOOKUP($A14,'2019'!A:F,5,0)</f>
        <v>0.437</v>
      </c>
      <c r="G14" s="4"/>
      <c r="H14" s="5">
        <f t="shared" si="0"/>
        <v>0.47069696870994449</v>
      </c>
      <c r="I14" s="4"/>
      <c r="J14" s="4"/>
    </row>
    <row r="15" spans="1:10" ht="15.4" x14ac:dyDescent="0.45">
      <c r="A15" s="4" t="s">
        <v>95</v>
      </c>
      <c r="B15" s="5">
        <f>VLOOKUP(A15,'2015'!A:L,7,0)</f>
        <v>1.10395</v>
      </c>
      <c r="C15" s="5">
        <f>VLOOKUP($A15,'2016'!A:M,8,0)</f>
        <v>0.90835999999999995</v>
      </c>
      <c r="D15" s="5">
        <f>VLOOKUP($A15,'2017'!A:N,7,0)</f>
        <v>1.34012651443481</v>
      </c>
      <c r="E15" s="5">
        <f>VLOOKUP($A15,'2018'!A:F,5,0)</f>
        <v>1.335</v>
      </c>
      <c r="F15" s="5">
        <f>VLOOKUP($A15,'2019'!A:F,5,0)</f>
        <v>1.321</v>
      </c>
      <c r="G15" s="4"/>
      <c r="H15" s="5">
        <f t="shared" si="0"/>
        <v>1.4599093028869561</v>
      </c>
      <c r="I15" s="4"/>
      <c r="J15" s="4"/>
    </row>
    <row r="16" spans="1:10" ht="15.4" x14ac:dyDescent="0.45">
      <c r="A16" s="4" t="s">
        <v>66</v>
      </c>
      <c r="B16" s="5">
        <f>VLOOKUP(A16,'2015'!A:L,7,0)</f>
        <v>0.97841</v>
      </c>
      <c r="C16" s="5">
        <f>VLOOKUP($A16,'2016'!A:M,8,0)</f>
        <v>0.83779000000000003</v>
      </c>
      <c r="D16" s="5">
        <f>VLOOKUP($A16,'2017'!A:N,7,0)</f>
        <v>1.2276190519332899</v>
      </c>
      <c r="E16" s="5">
        <f>VLOOKUP($A16,'2018'!A:F,5,0)</f>
        <v>1.2230000000000001</v>
      </c>
      <c r="F16" s="5">
        <f>VLOOKUP($A16,'2019'!A:F,5,0)</f>
        <v>1.2090000000000001</v>
      </c>
      <c r="G16" s="4"/>
      <c r="H16" s="5">
        <f t="shared" si="0"/>
        <v>1.3490808103866527</v>
      </c>
      <c r="I16" s="4"/>
      <c r="J16" s="4"/>
    </row>
    <row r="17" spans="1:10" ht="15.4" x14ac:dyDescent="0.45">
      <c r="A17" s="4" t="s">
        <v>113</v>
      </c>
      <c r="B17" s="5">
        <f>VLOOKUP(A17,'2015'!A:L,7,0)</f>
        <v>0.91915999999999998</v>
      </c>
      <c r="C17" s="5">
        <f>VLOOKUP($A17,'2016'!A:M,8,0)</f>
        <v>0.64366999999999996</v>
      </c>
      <c r="D17" s="5">
        <f>VLOOKUP($A17,'2017'!A:N,7,0)</f>
        <v>1.0693359375</v>
      </c>
      <c r="E17" s="5">
        <f>VLOOKUP($A17,'2018'!A:F,5,0)</f>
        <v>1.0780000000000001</v>
      </c>
      <c r="F17" s="5">
        <f>VLOOKUP($A17,'2019'!A:F,5,0)</f>
        <v>1.212</v>
      </c>
      <c r="G17" s="4"/>
      <c r="H17" s="5">
        <f t="shared" si="0"/>
        <v>1.2904361875000063</v>
      </c>
      <c r="I17" s="4"/>
      <c r="J17" s="4"/>
    </row>
    <row r="18" spans="1:10" ht="15.4" x14ac:dyDescent="0.45">
      <c r="A18" s="4" t="s">
        <v>145</v>
      </c>
      <c r="B18" s="5">
        <f>VLOOKUP(A18,'2015'!A:L,7,0)</f>
        <v>1.1046400000000001</v>
      </c>
      <c r="C18" s="5">
        <f>VLOOKUP($A18,'2016'!A:M,8,0)</f>
        <v>0.89185999999999999</v>
      </c>
      <c r="D18" s="5">
        <f>VLOOKUP($A18,'2017'!A:N,7,0)</f>
        <v>1.2215549945831301</v>
      </c>
      <c r="E18" s="5">
        <f>VLOOKUP($A18,'2018'!A:F,5,0)</f>
        <v>1.1739999999999999</v>
      </c>
      <c r="F18" s="5">
        <f>VLOOKUP($A18,'2019'!A:F,5,0)</f>
        <v>1.145</v>
      </c>
      <c r="G18" s="4"/>
      <c r="H18" s="5">
        <f t="shared" si="0"/>
        <v>1.2162689989166182</v>
      </c>
      <c r="I18" s="4"/>
      <c r="J18" s="4"/>
    </row>
    <row r="19" spans="1:10" ht="15.4" x14ac:dyDescent="0.45">
      <c r="A19" s="4" t="s">
        <v>28</v>
      </c>
      <c r="B19" s="5">
        <f>VLOOKUP(A19,'2015'!A:L,7,0)</f>
        <v>1.2328699999999999</v>
      </c>
      <c r="C19" s="5">
        <f>VLOOKUP($A19,'2016'!A:M,8,0)</f>
        <v>1.03938</v>
      </c>
      <c r="D19" s="5">
        <f>VLOOKUP($A19,'2017'!A:N,7,0)</f>
        <v>1.4313060045242301</v>
      </c>
      <c r="E19" s="5">
        <f>VLOOKUP($A19,'2018'!A:F,5,0)</f>
        <v>1.474</v>
      </c>
      <c r="F19" s="5">
        <f>VLOOKUP($A19,'2019'!A:F,5,0)</f>
        <v>1.4390000000000001</v>
      </c>
      <c r="G19" s="4"/>
      <c r="H19" s="5">
        <f t="shared" si="0"/>
        <v>1.5773752009048394</v>
      </c>
      <c r="I19" s="4"/>
      <c r="J19" s="4"/>
    </row>
    <row r="20" spans="1:10" ht="15.4" x14ac:dyDescent="0.45">
      <c r="A20" s="4" t="s">
        <v>151</v>
      </c>
      <c r="B20" s="5">
        <f>VLOOKUP(A20,'2015'!A:L,7,0)</f>
        <v>1.1061399999999999</v>
      </c>
      <c r="C20" s="5">
        <f>VLOOKUP($A20,'2016'!A:M,8,0)</f>
        <v>0.92542000000000002</v>
      </c>
      <c r="D20" s="5">
        <f>VLOOKUP($A20,'2017'!A:N,7,0)</f>
        <v>1.4343794584274301</v>
      </c>
      <c r="E20" s="5">
        <f>VLOOKUP($A20,'2018'!A:F,5,0)</f>
        <v>1.5149999999999999</v>
      </c>
      <c r="F20" s="5">
        <f>VLOOKUP($A20,'2019'!A:F,5,0)</f>
        <v>1.5129999999999999</v>
      </c>
      <c r="G20" s="4"/>
      <c r="H20" s="5">
        <f t="shared" si="0"/>
        <v>1.71977789168551</v>
      </c>
      <c r="I20" s="4"/>
      <c r="J20" s="4"/>
    </row>
    <row r="21" spans="1:10" ht="15.4" x14ac:dyDescent="0.45">
      <c r="A21" s="4" t="s">
        <v>169</v>
      </c>
      <c r="B21" s="5">
        <f>VLOOKUP(A21,'2015'!A:L,7,0)</f>
        <v>0.85187999999999997</v>
      </c>
      <c r="C21" s="5">
        <f>VLOOKUP($A21,'2016'!A:M,8,0)</f>
        <v>0.63053999999999999</v>
      </c>
      <c r="D21" s="5">
        <f>VLOOKUP($A21,'2017'!A:N,7,0)</f>
        <v>1.04328000545502</v>
      </c>
      <c r="E21" s="5">
        <f>VLOOKUP($A21,'2018'!A:F,5,0)</f>
        <v>1.097</v>
      </c>
      <c r="F21" s="5">
        <f>VLOOKUP($A21,'2019'!A:F,5,0)</f>
        <v>1.056</v>
      </c>
      <c r="G21" s="4"/>
      <c r="H21" s="5">
        <f t="shared" si="0"/>
        <v>1.198150001090994</v>
      </c>
      <c r="I21" s="4"/>
      <c r="J21" s="4"/>
    </row>
    <row r="22" spans="1:10" ht="15.4" x14ac:dyDescent="0.45">
      <c r="A22" s="4" t="s">
        <v>174</v>
      </c>
      <c r="B22" s="5">
        <f>VLOOKUP(A22,'2015'!A:L,7,0)</f>
        <v>0.41587000000000002</v>
      </c>
      <c r="C22" s="5">
        <f>VLOOKUP($A22,'2016'!A:M,8,0)</f>
        <v>0.23441999999999999</v>
      </c>
      <c r="D22" s="5">
        <f>VLOOKUP($A22,'2017'!A:N,7,0)</f>
        <v>0.62979358434677102</v>
      </c>
      <c r="E22" s="5">
        <f>VLOOKUP($A22,'2018'!A:F,5,0)</f>
        <v>0.627</v>
      </c>
      <c r="F22" s="5">
        <f>VLOOKUP($A22,'2019'!A:F,5,0)</f>
        <v>0.44700000000000001</v>
      </c>
      <c r="G22" s="4"/>
      <c r="H22" s="5">
        <f t="shared" si="0"/>
        <v>0.60726871686935624</v>
      </c>
      <c r="I22" s="4"/>
      <c r="J22" s="4"/>
    </row>
    <row r="23" spans="1:10" ht="15.4" x14ac:dyDescent="0.45">
      <c r="A23" s="4" t="s">
        <v>162</v>
      </c>
      <c r="B23" s="5">
        <f>VLOOKUP(A23,'2015'!A:L,7,0)</f>
        <v>0.62736000000000003</v>
      </c>
      <c r="C23" s="5">
        <f>VLOOKUP($A23,'2016'!A:M,8,0)</f>
        <v>0.53749999999999998</v>
      </c>
      <c r="D23" s="5">
        <f>VLOOKUP($A23,'2017'!A:N,7,0)</f>
        <v>1.0062383413314799</v>
      </c>
      <c r="E23" s="5">
        <f>VLOOKUP($A23,'2018'!A:F,5,0)</f>
        <v>1.0880000000000001</v>
      </c>
      <c r="F23" s="5">
        <f>VLOOKUP($A23,'2019'!A:F,5,0)</f>
        <v>1.1220000000000001</v>
      </c>
      <c r="G23" s="4"/>
      <c r="H23" s="5">
        <f t="shared" si="0"/>
        <v>1.3381536682663295</v>
      </c>
      <c r="I23" s="4"/>
      <c r="J23" s="4"/>
    </row>
    <row r="24" spans="1:10" ht="15.4" x14ac:dyDescent="0.45">
      <c r="A24" s="4" t="s">
        <v>150</v>
      </c>
      <c r="B24" s="5">
        <f>VLOOKUP(A24,'2015'!A:L,7,0)</f>
        <v>0.88766999999999996</v>
      </c>
      <c r="C24" s="5">
        <f>VLOOKUP($A24,'2016'!A:M,8,0)</f>
        <v>0.62541999999999998</v>
      </c>
      <c r="D24" s="5">
        <f>VLOOKUP($A24,'2017'!A:N,7,0)</f>
        <v>0.94601821899414096</v>
      </c>
      <c r="E24" s="5">
        <f>VLOOKUP($A24,'2018'!A:F,5,0)</f>
        <v>0.89100000000000001</v>
      </c>
      <c r="F24" s="5">
        <f>VLOOKUP($A24,'2019'!A:F,5,0)</f>
        <v>0.91</v>
      </c>
      <c r="G24" s="4"/>
      <c r="H24" s="5">
        <f t="shared" si="0"/>
        <v>0.94509364379882754</v>
      </c>
      <c r="I24" s="4"/>
      <c r="J24" s="4"/>
    </row>
    <row r="25" spans="1:10" ht="15.4" x14ac:dyDescent="0.45">
      <c r="A25" s="4" t="s">
        <v>13</v>
      </c>
      <c r="B25" s="5">
        <f>VLOOKUP(A25,'2015'!A:L,7,0)</f>
        <v>1.3226100000000001</v>
      </c>
      <c r="C25" s="5">
        <f>VLOOKUP($A25,'2016'!A:M,8,0)</f>
        <v>1.0961000000000001</v>
      </c>
      <c r="D25" s="5">
        <f>VLOOKUP($A25,'2017'!A:N,7,0)</f>
        <v>1.4813489913940401</v>
      </c>
      <c r="E25" s="5">
        <f>VLOOKUP($A25,'2018'!A:F,5,0)</f>
        <v>1.532</v>
      </c>
      <c r="F25" s="5">
        <f>VLOOKUP($A25,'2019'!A:F,5,0)</f>
        <v>1.5049999999999999</v>
      </c>
      <c r="G25" s="4"/>
      <c r="H25" s="5">
        <f t="shared" si="0"/>
        <v>1.6276157982788106</v>
      </c>
      <c r="I25" s="4"/>
      <c r="J25" s="4"/>
    </row>
    <row r="26" spans="1:10" ht="15.4" x14ac:dyDescent="0.45">
      <c r="A26" s="4" t="s">
        <v>165</v>
      </c>
      <c r="B26" s="5">
        <f>VLOOKUP(A26,'2015'!A:L,7,0)</f>
        <v>0</v>
      </c>
      <c r="C26" s="5">
        <v>0</v>
      </c>
      <c r="D26" s="5">
        <f>VLOOKUP($A26,'2017'!A:N,7,0)</f>
        <v>0</v>
      </c>
      <c r="E26" s="5">
        <f>VLOOKUP($A26,'2018'!A:F,5,0)</f>
        <v>0</v>
      </c>
      <c r="F26" s="5">
        <f>VLOOKUP($A26,'2019'!A:F,5,0)</f>
        <v>0</v>
      </c>
      <c r="G26" s="4"/>
      <c r="H26" s="5">
        <f t="shared" si="0"/>
        <v>0</v>
      </c>
      <c r="I26" s="4"/>
      <c r="J26" s="4"/>
    </row>
    <row r="27" spans="1:10" ht="15.4" x14ac:dyDescent="0.45">
      <c r="A27" s="4" t="s">
        <v>166</v>
      </c>
      <c r="B27" s="5">
        <f>VLOOKUP(A27,'2015'!A:L,7,0)</f>
        <v>0.76061999999999996</v>
      </c>
      <c r="C27" s="5">
        <f>VLOOKUP($A27,'2016'!A:M,8,0)</f>
        <v>0.63178000000000001</v>
      </c>
      <c r="D27" s="5">
        <f>VLOOKUP($A27,'2017'!A:N,7,0)</f>
        <v>0.95385587215423595</v>
      </c>
      <c r="E27" s="5">
        <f>VLOOKUP($A27,'2018'!A:F,5,0)</f>
        <v>0.90700000000000003</v>
      </c>
      <c r="F27" s="5">
        <f>VLOOKUP($A27,'2019'!A:F,5,0)</f>
        <v>0.76600000000000001</v>
      </c>
      <c r="G27" s="4"/>
      <c r="H27" s="5">
        <f t="shared" si="0"/>
        <v>0.88964517443084645</v>
      </c>
      <c r="I27" s="4"/>
      <c r="J27" s="4"/>
    </row>
    <row r="28" spans="1:10" ht="15.4" x14ac:dyDescent="0.45">
      <c r="A28" s="4" t="s">
        <v>40</v>
      </c>
      <c r="B28" s="5">
        <f>VLOOKUP(A28,'2015'!A:L,7,0)</f>
        <v>1.1244700000000001</v>
      </c>
      <c r="C28" s="5">
        <f>VLOOKUP($A28,'2016'!A:M,8,0)</f>
        <v>0.90586999999999995</v>
      </c>
      <c r="D28" s="5">
        <f>VLOOKUP($A28,'2017'!A:N,7,0)</f>
        <v>1.28402495384216</v>
      </c>
      <c r="E28" s="5">
        <f>VLOOKUP($A28,'2018'!A:F,5,0)</f>
        <v>1.331</v>
      </c>
      <c r="F28" s="5">
        <f>VLOOKUP($A28,'2019'!A:F,5,0)</f>
        <v>1.369</v>
      </c>
      <c r="G28" s="4"/>
      <c r="H28" s="5">
        <f t="shared" si="0"/>
        <v>1.4771299907684465</v>
      </c>
      <c r="I28" s="4"/>
      <c r="J28" s="4"/>
    </row>
    <row r="29" spans="1:10" ht="15.4" x14ac:dyDescent="0.45">
      <c r="A29" s="4" t="s">
        <v>101</v>
      </c>
      <c r="B29" s="5">
        <f>VLOOKUP(A29,'2015'!A:L,7,0)</f>
        <v>0.94674999999999998</v>
      </c>
      <c r="C29" s="5">
        <f>VLOOKUP($A29,'2016'!A:M,8,0)</f>
        <v>0.79381000000000002</v>
      </c>
      <c r="D29" s="5">
        <f>VLOOKUP($A29,'2017'!A:N,7,0)</f>
        <v>1.1608374118804901</v>
      </c>
      <c r="E29" s="5">
        <f>VLOOKUP($A29,'2018'!A:F,5,0)</f>
        <v>1.1419999999999999</v>
      </c>
      <c r="F29" s="5">
        <f>VLOOKUP($A29,'2019'!A:F,5,0)</f>
        <v>1.125</v>
      </c>
      <c r="G29" s="4"/>
      <c r="H29" s="5">
        <f t="shared" si="0"/>
        <v>1.2450864823761094</v>
      </c>
      <c r="I29" s="4"/>
      <c r="J29" s="4"/>
    </row>
    <row r="30" spans="1:10" ht="15.4" x14ac:dyDescent="0.45">
      <c r="A30" s="4" t="s">
        <v>47</v>
      </c>
      <c r="B30" s="5">
        <f>VLOOKUP(A30,'2015'!A:L,7,0)</f>
        <v>1.2401800000000001</v>
      </c>
      <c r="C30" s="5">
        <f>VLOOKUP($A30,'2016'!A:M,8,0)</f>
        <v>1.02169</v>
      </c>
      <c r="D30" s="5">
        <f>VLOOKUP($A30,'2017'!A:N,7,0)</f>
        <v>1.4021829366684</v>
      </c>
      <c r="E30" s="5">
        <f>VLOOKUP($A30,'2018'!A:F,5,0)</f>
        <v>1.4390000000000001</v>
      </c>
      <c r="F30" s="5">
        <f>VLOOKUP($A30,'2019'!A:F,5,0)</f>
        <v>1.41</v>
      </c>
      <c r="G30" s="4"/>
      <c r="H30" s="5">
        <f t="shared" si="0"/>
        <v>1.5296955873336628</v>
      </c>
      <c r="I30" s="4"/>
      <c r="J30" s="4"/>
    </row>
    <row r="31" spans="1:10" ht="15.4" x14ac:dyDescent="0.45">
      <c r="A31" s="4" t="s">
        <v>156</v>
      </c>
      <c r="B31" s="5">
        <f>VLOOKUP(A31,'2015'!A:L,7,0)</f>
        <v>0.66290000000000004</v>
      </c>
      <c r="C31" s="5">
        <f>VLOOKUP($A31,'2016'!A:M,8,0)</f>
        <v>0.47799000000000003</v>
      </c>
      <c r="D31" s="5">
        <f>VLOOKUP($A31,'2017'!A:N,7,0)</f>
        <v>0.83204436302185103</v>
      </c>
      <c r="E31" s="5">
        <f>VLOOKUP($A31,'2018'!A:F,5,0)</f>
        <v>0.81100000000000005</v>
      </c>
      <c r="F31" s="5">
        <f>VLOOKUP($A31,'2019'!A:F,5,0)</f>
        <v>0.79900000000000004</v>
      </c>
      <c r="G31" s="4"/>
      <c r="H31" s="5">
        <f t="shared" si="0"/>
        <v>0.89814987260437817</v>
      </c>
      <c r="I31" s="4"/>
      <c r="J31" s="4"/>
    </row>
    <row r="32" spans="1:10" ht="15.4" x14ac:dyDescent="0.45">
      <c r="A32" s="4" t="s">
        <v>137</v>
      </c>
      <c r="B32" s="5">
        <f>VLOOKUP(A32,'2015'!A:L,7,0)</f>
        <v>1.0012000000000001</v>
      </c>
      <c r="C32" s="5">
        <f>VLOOKUP($A32,'2016'!A:M,8,0)</f>
        <v>0.80676000000000003</v>
      </c>
      <c r="D32" s="5">
        <f>VLOOKUP($A32,'2017'!A:N,7,0)</f>
        <v>1.2290234565734901</v>
      </c>
      <c r="E32" s="5">
        <f>VLOOKUP($A32,'2018'!A:F,5,0)</f>
        <v>1.1359999999999999</v>
      </c>
      <c r="F32" s="5">
        <f>VLOOKUP($A32,'2019'!A:F,5,0)</f>
        <v>1.125</v>
      </c>
      <c r="G32" s="4"/>
      <c r="H32" s="5">
        <f t="shared" si="0"/>
        <v>1.2326486913146937</v>
      </c>
      <c r="I32" s="4"/>
      <c r="J32" s="4"/>
    </row>
    <row r="33" spans="1:10" ht="15.4" x14ac:dyDescent="0.45">
      <c r="A33" s="4" t="s">
        <v>23</v>
      </c>
      <c r="B33" s="5">
        <f>VLOOKUP(A33,'2015'!A:L,7,0)</f>
        <v>1.2378800000000001</v>
      </c>
      <c r="C33" s="5">
        <f>VLOOKUP($A33,'2016'!A:M,8,0)</f>
        <v>1.02152</v>
      </c>
      <c r="D33" s="5">
        <f>VLOOKUP($A33,'2017'!A:N,7,0)</f>
        <v>1.41640365123749</v>
      </c>
      <c r="E33" s="5">
        <f>VLOOKUP($A33,'2018'!A:F,5,0)</f>
        <v>1.4590000000000001</v>
      </c>
      <c r="F33" s="5">
        <f>VLOOKUP($A33,'2019'!A:F,5,0)</f>
        <v>1.4410000000000001</v>
      </c>
      <c r="G33" s="4"/>
      <c r="H33" s="5">
        <f t="shared" si="0"/>
        <v>1.5682767302475042</v>
      </c>
      <c r="I33" s="4"/>
      <c r="J33" s="4"/>
    </row>
    <row r="34" spans="1:10" ht="15.4" x14ac:dyDescent="0.45">
      <c r="A34" s="4" t="s">
        <v>77</v>
      </c>
      <c r="B34" s="5">
        <f>VLOOKUP(A34,'2015'!A:L,7,0)</f>
        <v>0.79623999999999995</v>
      </c>
      <c r="C34" s="5">
        <f>VLOOKUP($A34,'2016'!A:M,8,0)</f>
        <v>0.60809000000000002</v>
      </c>
      <c r="D34" s="5">
        <f>VLOOKUP($A34,'2017'!A:N,7,0)</f>
        <v>0.96798300743103005</v>
      </c>
      <c r="E34" s="5">
        <f>VLOOKUP($A34,'2018'!A:F,5,0)</f>
        <v>1.161</v>
      </c>
      <c r="F34" s="5">
        <f>VLOOKUP($A34,'2019'!A:F,5,0)</f>
        <v>1.266</v>
      </c>
      <c r="G34" s="4"/>
      <c r="H34" s="5">
        <f t="shared" si="0"/>
        <v>1.4075916014861605</v>
      </c>
      <c r="I34" s="4"/>
      <c r="J34" s="4"/>
    </row>
    <row r="35" spans="1:10" ht="15.4" x14ac:dyDescent="0.45">
      <c r="A35" s="4" t="s">
        <v>82</v>
      </c>
      <c r="B35" s="5">
        <f>VLOOKUP(A35,'2015'!A:L,7,0)</f>
        <v>0.89317999999999997</v>
      </c>
      <c r="C35" s="5">
        <f>VLOOKUP($A35,'2016'!A:M,8,0)</f>
        <v>0.70696999999999999</v>
      </c>
      <c r="D35" s="5">
        <f>VLOOKUP($A35,'2017'!A:N,7,0)</f>
        <v>1.13136327266693</v>
      </c>
      <c r="E35" s="5">
        <f>VLOOKUP($A35,'2018'!A:F,5,0)</f>
        <v>1.1910000000000001</v>
      </c>
      <c r="F35" s="5">
        <f>VLOOKUP($A35,'2019'!A:F,5,0)</f>
        <v>1.2230000000000001</v>
      </c>
      <c r="G35" s="4"/>
      <c r="H35" s="5">
        <f t="shared" si="0"/>
        <v>1.3722036545333651</v>
      </c>
      <c r="I35" s="4"/>
      <c r="J35" s="4"/>
    </row>
    <row r="36" spans="1:10" ht="15.4" x14ac:dyDescent="0.45">
      <c r="A36" s="4" t="s">
        <v>44</v>
      </c>
      <c r="B36" s="5">
        <f>VLOOKUP(A36,'2015'!A:L,7,0)</f>
        <v>1.2064299999999999</v>
      </c>
      <c r="C36" s="5">
        <f>VLOOKUP($A36,'2016'!A:M,8,0)</f>
        <v>1.00793</v>
      </c>
      <c r="D36" s="5">
        <f>VLOOKUP($A36,'2017'!A:N,7,0)</f>
        <v>1.4338852167129501</v>
      </c>
      <c r="E36" s="5">
        <f>VLOOKUP($A36,'2018'!A:F,5,0)</f>
        <v>1.4890000000000001</v>
      </c>
      <c r="F36" s="5">
        <f>VLOOKUP($A36,'2019'!A:F,5,0)</f>
        <v>1.4870000000000001</v>
      </c>
      <c r="G36" s="4"/>
      <c r="H36" s="5">
        <f t="shared" si="0"/>
        <v>1.637512043342582</v>
      </c>
      <c r="I36" s="4"/>
      <c r="J36" s="4"/>
    </row>
    <row r="37" spans="1:10" ht="15.4" x14ac:dyDescent="0.45">
      <c r="A37" s="4" t="s">
        <v>11</v>
      </c>
      <c r="B37" s="5">
        <f>VLOOKUP(A37,'2015'!A:L,7,0)</f>
        <v>1.3605799999999999</v>
      </c>
      <c r="C37" s="5">
        <f>VLOOKUP($A37,'2016'!A:M,8,0)</f>
        <v>1.16374</v>
      </c>
      <c r="D37" s="5">
        <f>VLOOKUP($A37,'2017'!A:N,7,0)</f>
        <v>1.5511215925216699</v>
      </c>
      <c r="E37" s="5">
        <f>VLOOKUP($A37,'2018'!A:F,5,0)</f>
        <v>1.59</v>
      </c>
      <c r="F37" s="5">
        <f>VLOOKUP($A37,'2019'!A:F,5,0)</f>
        <v>1.573</v>
      </c>
      <c r="G37" s="4"/>
      <c r="H37" s="5">
        <f t="shared" si="0"/>
        <v>1.70301831850432</v>
      </c>
      <c r="I37" s="4"/>
      <c r="J37" s="4"/>
    </row>
    <row r="38" spans="1:10" ht="15.4" x14ac:dyDescent="0.45">
      <c r="A38" s="4" t="s">
        <v>115</v>
      </c>
      <c r="B38" s="5">
        <f>VLOOKUP(A38,'2015'!A:L,7,0)</f>
        <v>1.1720200000000001</v>
      </c>
      <c r="C38" s="5">
        <f>VLOOKUP($A38,'2016'!A:M,8,0)</f>
        <v>0.99495999999999996</v>
      </c>
      <c r="D38" s="5">
        <f>VLOOKUP($A38,'2017'!A:N,7,0)</f>
        <v>1.40241670608521</v>
      </c>
      <c r="E38" s="5">
        <f>VLOOKUP($A38,'2018'!A:F,5,0)</f>
        <v>1.4410000000000001</v>
      </c>
      <c r="F38" s="5">
        <f>VLOOKUP($A38,'2019'!A:F,5,0)</f>
        <v>1.401</v>
      </c>
      <c r="G38" s="4"/>
      <c r="H38" s="5">
        <f t="shared" si="0"/>
        <v>1.5534793412170416</v>
      </c>
      <c r="I38" s="4"/>
      <c r="J38" s="4"/>
    </row>
    <row r="39" spans="1:10" ht="15.4" x14ac:dyDescent="0.45">
      <c r="A39" s="4" t="s">
        <v>63</v>
      </c>
      <c r="B39" s="5">
        <f>VLOOKUP(A39,'2015'!A:L,7,0)</f>
        <v>0.99902999999999997</v>
      </c>
      <c r="C39" s="5">
        <f>VLOOKUP($A39,'2016'!A:M,8,0)</f>
        <v>0.85973999999999995</v>
      </c>
      <c r="D39" s="5">
        <f>VLOOKUP($A39,'2017'!A:N,7,0)</f>
        <v>1.2861688137054399</v>
      </c>
      <c r="E39" s="5">
        <f>VLOOKUP($A39,'2018'!A:F,5,0)</f>
        <v>1.33</v>
      </c>
      <c r="F39" s="5">
        <f>VLOOKUP($A39,'2019'!A:F,5,0)</f>
        <v>1.3120000000000001</v>
      </c>
      <c r="G39" s="4"/>
      <c r="H39" s="5">
        <f t="shared" si="0"/>
        <v>1.486247762741101</v>
      </c>
      <c r="I39" s="4"/>
      <c r="J39" s="4"/>
    </row>
    <row r="40" spans="1:10" ht="15.4" x14ac:dyDescent="0.45">
      <c r="A40" s="4" t="s">
        <v>152</v>
      </c>
      <c r="B40" s="5">
        <f>VLOOKUP(A40,'2015'!A:L,7,0)</f>
        <v>0.747</v>
      </c>
      <c r="C40" s="5">
        <f>VLOOKUP($A40,'2016'!A:M,8,0)</f>
        <v>0.49813000000000002</v>
      </c>
      <c r="D40" s="5">
        <f>VLOOKUP($A40,'2017'!A:N,7,0)</f>
        <v>0.99747139215469405</v>
      </c>
      <c r="E40" s="5">
        <f>VLOOKUP($A40,'2018'!A:F,5,0)</f>
        <v>1.0249999999999999</v>
      </c>
      <c r="F40" s="5">
        <f>VLOOKUP($A40,'2019'!A:F,5,0)</f>
        <v>1.0389999999999999</v>
      </c>
      <c r="G40" s="4"/>
      <c r="H40" s="5">
        <f t="shared" si="0"/>
        <v>1.1945812784309453</v>
      </c>
      <c r="I40" s="4"/>
      <c r="J40" s="4"/>
    </row>
    <row r="41" spans="1:10" ht="15.4" x14ac:dyDescent="0.45">
      <c r="A41" s="4" t="s">
        <v>57</v>
      </c>
      <c r="B41" s="5">
        <f>VLOOKUP(A41,'2015'!A:L,7,0)</f>
        <v>1.0250699999999999</v>
      </c>
      <c r="C41" s="5">
        <f>VLOOKUP($A41,'2016'!A:M,8,0)</f>
        <v>0.80974999999999997</v>
      </c>
      <c r="D41" s="5">
        <f>VLOOKUP($A41,'2017'!A:N,7,0)</f>
        <v>1.1821250915527299</v>
      </c>
      <c r="E41" s="5">
        <f>VLOOKUP($A41,'2018'!A:F,5,0)</f>
        <v>1.2310000000000001</v>
      </c>
      <c r="F41" s="5">
        <f>VLOOKUP($A41,'2019'!A:F,5,0)</f>
        <v>1.242</v>
      </c>
      <c r="G41" s="4"/>
      <c r="H41" s="5">
        <f t="shared" si="0"/>
        <v>1.3545220183105755</v>
      </c>
      <c r="I41" s="4"/>
      <c r="J41" s="4"/>
    </row>
    <row r="42" spans="1:10" ht="15.4" x14ac:dyDescent="0.45">
      <c r="A42" s="4" t="s">
        <v>89</v>
      </c>
      <c r="B42" s="5">
        <f>VLOOKUP(A42,'2015'!A:L,7,0)</f>
        <v>1.2279100000000001</v>
      </c>
      <c r="C42" s="5">
        <f>VLOOKUP($A42,'2016'!A:M,8,0)</f>
        <v>1.0516300000000001</v>
      </c>
      <c r="D42" s="5">
        <f>VLOOKUP($A42,'2017'!A:N,7,0)</f>
        <v>1.4766710996627801</v>
      </c>
      <c r="E42" s="5">
        <f>VLOOKUP($A42,'2018'!A:F,5,0)</f>
        <v>1.532</v>
      </c>
      <c r="F42" s="5">
        <f>VLOOKUP($A42,'2019'!A:F,5,0)</f>
        <v>1.528</v>
      </c>
      <c r="G42" s="4"/>
      <c r="H42" s="5">
        <f t="shared" si="0"/>
        <v>1.6874072199325383</v>
      </c>
      <c r="I42" s="4"/>
      <c r="J42" s="4"/>
    </row>
    <row r="43" spans="1:10" ht="15.4" x14ac:dyDescent="0.45">
      <c r="A43" s="4" t="s">
        <v>139</v>
      </c>
      <c r="B43" s="5">
        <f>VLOOKUP(A43,'2015'!A:L,7,0)</f>
        <v>0.60406000000000004</v>
      </c>
      <c r="C43" s="5">
        <f>VLOOKUP($A43,'2016'!A:M,8,0)</f>
        <v>0.37931999999999999</v>
      </c>
      <c r="D43" s="5">
        <f>VLOOKUP($A43,'2017'!A:N,7,0)</f>
        <v>0.86466920375823997</v>
      </c>
      <c r="E43" s="5">
        <f>VLOOKUP($A43,'2018'!A:F,5,0)</f>
        <v>0.95</v>
      </c>
      <c r="F43" s="5">
        <f>VLOOKUP($A43,'2019'!A:F,5,0)</f>
        <v>1.0329999999999999</v>
      </c>
      <c r="G43" s="4"/>
      <c r="H43" s="5">
        <f t="shared" si="0"/>
        <v>1.1947778407516125</v>
      </c>
      <c r="I43" s="4"/>
      <c r="J43" s="4"/>
    </row>
    <row r="44" spans="1:10" ht="15.4" x14ac:dyDescent="0.45">
      <c r="A44" s="4" t="s">
        <v>15</v>
      </c>
      <c r="B44" s="5">
        <f>VLOOKUP(A44,'2015'!A:L,7,0)</f>
        <v>1.31826</v>
      </c>
      <c r="C44" s="5">
        <f>VLOOKUP($A44,'2016'!A:M,8,0)</f>
        <v>1.1346400000000001</v>
      </c>
      <c r="D44" s="5">
        <f>VLOOKUP($A44,'2017'!A:N,7,0)</f>
        <v>1.5402467250823999</v>
      </c>
      <c r="E44" s="5">
        <f>VLOOKUP($A44,'2018'!A:F,5,0)</f>
        <v>1.5920000000000001</v>
      </c>
      <c r="F44" s="5">
        <f>VLOOKUP($A44,'2019'!A:F,5,0)</f>
        <v>1.587</v>
      </c>
      <c r="G44" s="4"/>
      <c r="H44" s="5">
        <f t="shared" si="0"/>
        <v>1.732881345016466</v>
      </c>
      <c r="I44" s="4"/>
      <c r="J44" s="4"/>
    </row>
    <row r="45" spans="1:10" ht="15.4" x14ac:dyDescent="0.45">
      <c r="A45" s="4" t="s">
        <v>42</v>
      </c>
      <c r="B45" s="5">
        <f>VLOOKUP(A45,'2015'!A:L,7,0)</f>
        <v>1.2603800000000001</v>
      </c>
      <c r="C45" s="5">
        <f>VLOOKUP($A45,'2016'!A:M,8,0)</f>
        <v>1.00508</v>
      </c>
      <c r="D45" s="5">
        <f>VLOOKUP($A45,'2017'!A:N,7,0)</f>
        <v>1.3877768516540501</v>
      </c>
      <c r="E45" s="5">
        <f>VLOOKUP($A45,'2018'!A:F,5,0)</f>
        <v>1.466</v>
      </c>
      <c r="F45" s="5">
        <f>VLOOKUP($A45,'2019'!A:F,5,0)</f>
        <v>1.472</v>
      </c>
      <c r="G45" s="4"/>
      <c r="H45" s="5">
        <f t="shared" si="0"/>
        <v>1.5834953703308088</v>
      </c>
      <c r="I45" s="4"/>
      <c r="J45" s="4"/>
    </row>
    <row r="46" spans="1:10" ht="15.4" x14ac:dyDescent="0.45">
      <c r="A46" s="4" t="s">
        <v>160</v>
      </c>
      <c r="B46" s="5">
        <f>VLOOKUP(A46,'2015'!A:L,7,0)</f>
        <v>0.90527999999999997</v>
      </c>
      <c r="C46" s="5">
        <f>VLOOKUP($A46,'2016'!A:M,8,0)</f>
        <v>0.72367999999999999</v>
      </c>
      <c r="D46" s="5">
        <f>VLOOKUP($A46,'2017'!A:N,7,0)</f>
        <v>1.1556202173232999</v>
      </c>
      <c r="E46" s="5">
        <f>VLOOKUP($A46,'2018'!A:F,5,0)</f>
        <v>1.1639999999999999</v>
      </c>
      <c r="F46" s="5">
        <f>VLOOKUP($A46,'2019'!A:F,5,0)</f>
        <v>1.1830000000000001</v>
      </c>
      <c r="G46" s="4"/>
      <c r="H46" s="5">
        <f t="shared" si="0"/>
        <v>1.3250440434646578</v>
      </c>
      <c r="I46" s="4"/>
      <c r="J46" s="4"/>
    </row>
    <row r="47" spans="1:10" ht="15.4" x14ac:dyDescent="0.45">
      <c r="A47" s="4" t="s">
        <v>147</v>
      </c>
      <c r="B47" s="5">
        <f>VLOOKUP(A47,'2015'!A:L,7,0)</f>
        <v>0.38562000000000002</v>
      </c>
      <c r="C47" s="5">
        <f>VLOOKUP($A47,'2016'!A:M,8,0)</f>
        <v>0.19248999999999999</v>
      </c>
      <c r="D47" s="5">
        <f>VLOOKUP($A47,'2017'!A:N,7,0)</f>
        <v>0.57061493396759</v>
      </c>
      <c r="E47" s="5">
        <f>VLOOKUP($A47,'2018'!A:F,5,0)</f>
        <v>0.59199999999999997</v>
      </c>
      <c r="F47" s="5">
        <f>VLOOKUP($A47,'2019'!A:F,5,0)</f>
        <v>0.66600000000000004</v>
      </c>
      <c r="G47" s="4"/>
      <c r="H47" s="5">
        <f t="shared" si="0"/>
        <v>0.76942598679349317</v>
      </c>
      <c r="I47" s="4"/>
      <c r="J47" s="4"/>
    </row>
    <row r="48" spans="1:10" ht="15.4" x14ac:dyDescent="0.45">
      <c r="A48" s="4" t="s">
        <v>39</v>
      </c>
      <c r="B48" s="5">
        <f>VLOOKUP(A48,'2015'!A:L,7,0)</f>
        <v>1.2993699999999999</v>
      </c>
      <c r="C48" s="5">
        <f>VLOOKUP($A48,'2016'!A:M,8,0)</f>
        <v>1.0977399999999999</v>
      </c>
      <c r="D48" s="5">
        <f>VLOOKUP($A48,'2017'!A:N,7,0)</f>
        <v>1.4725203514099101</v>
      </c>
      <c r="E48" s="5">
        <f>VLOOKUP($A48,'2018'!A:F,5,0)</f>
        <v>1.474</v>
      </c>
      <c r="F48" s="5">
        <f>VLOOKUP($A48,'2019'!A:F,5,0)</f>
        <v>1.454</v>
      </c>
      <c r="G48" s="4"/>
      <c r="H48" s="5">
        <f t="shared" si="0"/>
        <v>1.5651820702819919</v>
      </c>
      <c r="I48" s="4"/>
      <c r="J48" s="4"/>
    </row>
    <row r="49" spans="1:10" ht="15.4" x14ac:dyDescent="0.45">
      <c r="A49" s="4" t="s">
        <v>131</v>
      </c>
      <c r="B49" s="5">
        <f>VLOOKUP(A49,'2015'!A:L,7,0)</f>
        <v>0.67954000000000003</v>
      </c>
      <c r="C49" s="5">
        <f>VLOOKUP($A49,'2016'!A:M,8,0)</f>
        <v>0.49353000000000002</v>
      </c>
      <c r="D49" s="5">
        <f>VLOOKUP($A49,'2017'!A:N,7,0)</f>
        <v>0.87366473674774203</v>
      </c>
      <c r="E49" s="5">
        <f>VLOOKUP($A49,'2018'!A:F,5,0)</f>
        <v>0.89600000000000002</v>
      </c>
      <c r="F49" s="5">
        <f>VLOOKUP($A49,'2019'!A:F,5,0)</f>
        <v>0.86799999999999999</v>
      </c>
      <c r="G49" s="4"/>
      <c r="H49" s="5">
        <f t="shared" si="0"/>
        <v>0.99596394734956561</v>
      </c>
      <c r="I49" s="4"/>
      <c r="J49" s="4"/>
    </row>
    <row r="50" spans="1:10" ht="15.4" x14ac:dyDescent="0.45">
      <c r="A50" s="4" t="s">
        <v>119</v>
      </c>
      <c r="B50" s="5">
        <f>VLOOKUP(A50,'2015'!A:L,7,0)</f>
        <v>0.92932999999999999</v>
      </c>
      <c r="C50" s="5">
        <f>VLOOKUP($A50,'2016'!A:M,8,0)</f>
        <v>0.75473000000000001</v>
      </c>
      <c r="D50" s="5">
        <f>VLOOKUP($A50,'2017'!A:N,7,0)</f>
        <v>1.2394145727157599</v>
      </c>
      <c r="E50" s="5">
        <f>VLOOKUP($A50,'2018'!A:F,5,0)</f>
        <v>1.202</v>
      </c>
      <c r="F50" s="5">
        <f>VLOOKUP($A50,'2019'!A:F,5,0)</f>
        <v>1.1559999999999999</v>
      </c>
      <c r="G50" s="4"/>
      <c r="H50" s="5">
        <f t="shared" si="0"/>
        <v>1.3264779145431476</v>
      </c>
      <c r="I50" s="4"/>
      <c r="J50" s="4"/>
    </row>
    <row r="51" spans="1:10" ht="15.4" x14ac:dyDescent="0.45">
      <c r="A51" s="4" t="s">
        <v>58</v>
      </c>
      <c r="B51" s="5">
        <f>VLOOKUP(A51,'2015'!A:L,7,0)</f>
        <v>1.04356</v>
      </c>
      <c r="C51" s="5">
        <f>VLOOKUP($A51,'2016'!A:M,8,0)</f>
        <v>0.87119000000000002</v>
      </c>
      <c r="D51" s="5">
        <f>VLOOKUP($A51,'2017'!A:N,7,0)</f>
        <v>1.2555851936340301</v>
      </c>
      <c r="E51" s="5">
        <f>VLOOKUP($A51,'2018'!A:F,5,0)</f>
        <v>1.268</v>
      </c>
      <c r="F51" s="5">
        <f>VLOOKUP($A51,'2019'!A:F,5,0)</f>
        <v>1.2689999999999999</v>
      </c>
      <c r="G51" s="4"/>
      <c r="H51" s="5">
        <f t="shared" si="0"/>
        <v>1.3957740387267847</v>
      </c>
      <c r="I51" s="4"/>
      <c r="J51" s="4"/>
    </row>
    <row r="52" spans="1:10" ht="15.4" x14ac:dyDescent="0.45">
      <c r="A52" s="4" t="s">
        <v>167</v>
      </c>
      <c r="B52" s="5">
        <f>VLOOKUP(A52,'2015'!A:L,7,0)</f>
        <v>0.46475</v>
      </c>
      <c r="C52" s="5">
        <f>VLOOKUP($A52,'2016'!A:M,8,0)</f>
        <v>0.31090000000000001</v>
      </c>
      <c r="D52" s="5">
        <f>VLOOKUP($A52,'2017'!A:N,7,0)</f>
        <v>0.79124468564987205</v>
      </c>
      <c r="E52" s="5">
        <f>VLOOKUP($A52,'2018'!A:F,5,0)</f>
        <v>0.79200000000000004</v>
      </c>
      <c r="F52" s="5">
        <f>VLOOKUP($A52,'2019'!A:F,5,0)</f>
        <v>0.82899999999999996</v>
      </c>
      <c r="G52" s="4"/>
      <c r="H52" s="5">
        <f t="shared" si="0"/>
        <v>1.0004589371299915</v>
      </c>
      <c r="I52" s="4"/>
      <c r="J52" s="4"/>
    </row>
    <row r="53" spans="1:10" ht="15.4" x14ac:dyDescent="0.45">
      <c r="A53" s="4" t="s">
        <v>136</v>
      </c>
      <c r="B53" s="5">
        <f>VLOOKUP(A53,'2015'!A:L,7,0)</f>
        <v>0.74302000000000001</v>
      </c>
      <c r="C53" s="5">
        <f>VLOOKUP($A53,'2016'!A:M,8,0)</f>
        <v>0.29560999999999998</v>
      </c>
      <c r="D53" s="5">
        <f>VLOOKUP($A53,'2017'!A:N,7,0)</f>
        <v>0.64044982194900502</v>
      </c>
      <c r="E53" s="5">
        <f>VLOOKUP($A53,'2018'!A:F,5,0)</f>
        <v>0.71399999999999997</v>
      </c>
      <c r="F53" s="5">
        <f>VLOOKUP($A53,'2019'!A:F,5,0)</f>
        <v>0.68799999999999994</v>
      </c>
      <c r="G53" s="4"/>
      <c r="H53" s="5">
        <f t="shared" si="0"/>
        <v>0.70872096438980492</v>
      </c>
      <c r="I53" s="4"/>
      <c r="J53" s="4"/>
    </row>
    <row r="54" spans="1:10" ht="15.4" x14ac:dyDescent="0.45">
      <c r="A54" s="4" t="s">
        <v>122</v>
      </c>
      <c r="B54" s="5">
        <f>VLOOKUP(A54,'2015'!A:L,7,0)</f>
        <v>0.95347999999999999</v>
      </c>
      <c r="C54" s="5">
        <f>VLOOKUP($A54,'2016'!A:M,8,0)</f>
        <v>0.75595999999999997</v>
      </c>
      <c r="D54" s="5">
        <f>VLOOKUP($A54,'2017'!A:N,7,0)</f>
        <v>1.1439449787139899</v>
      </c>
      <c r="E54" s="5">
        <f>VLOOKUP($A54,'2018'!A:F,5,0)</f>
        <v>1.2050000000000001</v>
      </c>
      <c r="F54" s="5">
        <f>VLOOKUP($A54,'2019'!A:F,5,0)</f>
        <v>1.236</v>
      </c>
      <c r="G54" s="4"/>
      <c r="H54" s="5">
        <f t="shared" si="0"/>
        <v>1.3631009957427977</v>
      </c>
      <c r="I54" s="4"/>
      <c r="J54" s="4"/>
    </row>
    <row r="55" spans="1:10" ht="15.4" x14ac:dyDescent="0.45">
      <c r="A55" s="4" t="s">
        <v>88</v>
      </c>
      <c r="B55" s="5">
        <f>VLOOKUP(A55,'2015'!A:L,7,0)</f>
        <v>1.0581799999999999</v>
      </c>
      <c r="C55" s="5">
        <f>VLOOKUP($A55,'2016'!A:M,8,0)</f>
        <v>0.87021000000000004</v>
      </c>
      <c r="D55" s="5">
        <f>VLOOKUP($A55,'2017'!A:N,7,0)</f>
        <v>1.2627909183502199</v>
      </c>
      <c r="E55" s="5">
        <f>VLOOKUP($A55,'2018'!A:F,5,0)</f>
        <v>1.29</v>
      </c>
      <c r="F55" s="5">
        <f>VLOOKUP($A55,'2019'!A:F,5,0)</f>
        <v>1.2769999999999999</v>
      </c>
      <c r="G55" s="4"/>
      <c r="H55" s="5">
        <f t="shared" si="0"/>
        <v>1.4088651836700308</v>
      </c>
      <c r="I55" s="4"/>
      <c r="J55" s="4"/>
    </row>
    <row r="56" spans="1:10" ht="15.4" x14ac:dyDescent="0.45">
      <c r="A56" s="4" t="s">
        <v>121</v>
      </c>
      <c r="B56" s="5">
        <f>VLOOKUP(A56,'2015'!A:L,7,0)</f>
        <v>1.2021500000000001</v>
      </c>
      <c r="C56" s="5">
        <f>VLOOKUP($A56,'2016'!A:M,8,0)</f>
        <v>0.93164000000000002</v>
      </c>
      <c r="D56" s="5">
        <f>VLOOKUP($A56,'2017'!A:N,7,0)</f>
        <v>1.34313309192657</v>
      </c>
      <c r="E56" s="5">
        <f>VLOOKUP($A56,'2018'!A:F,5,0)</f>
        <v>1.401</v>
      </c>
      <c r="F56" s="5">
        <f>VLOOKUP($A56,'2019'!A:F,5,0)</f>
        <v>1.41</v>
      </c>
      <c r="G56" s="4"/>
      <c r="H56" s="5">
        <f t="shared" si="0"/>
        <v>1.5231026183853089</v>
      </c>
      <c r="I56" s="4"/>
      <c r="J56" s="4"/>
    </row>
    <row r="57" spans="1:10" ht="15.4" x14ac:dyDescent="0.45">
      <c r="A57" s="4" t="s">
        <v>10</v>
      </c>
      <c r="B57" s="5">
        <f>VLOOKUP(A57,'2015'!A:L,7,0)</f>
        <v>1.4022300000000001</v>
      </c>
      <c r="C57" s="5">
        <f>VLOOKUP($A57,'2016'!A:M,8,0)</f>
        <v>1.18326</v>
      </c>
      <c r="D57" s="5">
        <f>VLOOKUP($A57,'2017'!A:N,7,0)</f>
        <v>1.6105740070343</v>
      </c>
      <c r="E57" s="5">
        <f>VLOOKUP($A57,'2018'!A:F,5,0)</f>
        <v>1.6439999999999999</v>
      </c>
      <c r="F57" s="5">
        <f>VLOOKUP($A57,'2019'!A:F,5,0)</f>
        <v>1.6240000000000001</v>
      </c>
      <c r="G57" s="4"/>
      <c r="H57" s="5">
        <f t="shared" si="0"/>
        <v>1.764096801406879</v>
      </c>
      <c r="I57" s="4"/>
      <c r="J57" s="4"/>
    </row>
    <row r="58" spans="1:10" ht="15.4" x14ac:dyDescent="0.45">
      <c r="A58" s="4" t="s">
        <v>134</v>
      </c>
      <c r="B58" s="5">
        <f>VLOOKUP(A58,'2015'!A:L,7,0)</f>
        <v>0.38174000000000002</v>
      </c>
      <c r="C58" s="5">
        <f>VLOOKUP($A58,'2016'!A:M,8,0)</f>
        <v>0.29247000000000001</v>
      </c>
      <c r="D58" s="5">
        <f>VLOOKUP($A58,'2017'!A:N,7,0)</f>
        <v>0.75437259674072299</v>
      </c>
      <c r="E58" s="5">
        <f>VLOOKUP($A58,'2018'!A:F,5,0)</f>
        <v>0.747</v>
      </c>
      <c r="F58" s="5">
        <f>VLOOKUP($A58,'2019'!A:F,5,0)</f>
        <v>0.76500000000000001</v>
      </c>
      <c r="G58" s="4"/>
      <c r="H58" s="5">
        <f t="shared" si="0"/>
        <v>0.95443151934816228</v>
      </c>
      <c r="I58" s="4"/>
      <c r="J58" s="4"/>
    </row>
    <row r="59" spans="1:10" ht="15.4" x14ac:dyDescent="0.45">
      <c r="A59" s="4" t="s">
        <v>90</v>
      </c>
      <c r="B59" s="5">
        <f>VLOOKUP(A59,'2015'!A:L,7,0)</f>
        <v>1.08708</v>
      </c>
      <c r="C59" s="5">
        <f>VLOOKUP($A59,'2016'!A:M,8,0)</f>
        <v>0.87624999999999997</v>
      </c>
      <c r="D59" s="5">
        <f>VLOOKUP($A59,'2017'!A:N,7,0)</f>
        <v>1.2744446992874101</v>
      </c>
      <c r="E59" s="5">
        <f>VLOOKUP($A59,'2018'!A:F,5,0)</f>
        <v>1.2150000000000001</v>
      </c>
      <c r="F59" s="5">
        <f>VLOOKUP($A59,'2019'!A:F,5,0)</f>
        <v>1.2030000000000001</v>
      </c>
      <c r="G59" s="4"/>
      <c r="H59" s="5">
        <f t="shared" si="0"/>
        <v>1.3023319398574813</v>
      </c>
      <c r="I59" s="4"/>
      <c r="J59" s="4"/>
    </row>
    <row r="60" spans="1:10" ht="15.4" x14ac:dyDescent="0.45">
      <c r="A60" s="4" t="s">
        <v>127</v>
      </c>
      <c r="B60" s="5">
        <f>VLOOKUP(A60,'2015'!A:L,7,0)</f>
        <v>0.54447000000000001</v>
      </c>
      <c r="C60" s="5">
        <f>VLOOKUP($A60,'2016'!A:M,8,0)</f>
        <v>0.38857000000000003</v>
      </c>
      <c r="D60" s="5">
        <f>VLOOKUP($A60,'2017'!A:N,7,0)</f>
        <v>0.71155124902725198</v>
      </c>
      <c r="E60" s="5">
        <f>VLOOKUP($A60,'2018'!A:F,5,0)</f>
        <v>0.77100000000000002</v>
      </c>
      <c r="F60" s="5">
        <f>VLOOKUP($A60,'2019'!A:F,5,0)</f>
        <v>0.84199999999999997</v>
      </c>
      <c r="G60" s="4"/>
      <c r="H60" s="5">
        <f t="shared" si="0"/>
        <v>0.94476524980544241</v>
      </c>
      <c r="I60" s="4"/>
      <c r="J60" s="4"/>
    </row>
    <row r="61" spans="1:10" ht="15.4" x14ac:dyDescent="0.45">
      <c r="A61" s="4" t="s">
        <v>129</v>
      </c>
      <c r="B61" s="5">
        <f>VLOOKUP(A61,'2015'!A:L,7,0)</f>
        <v>0.81889000000000001</v>
      </c>
      <c r="C61" s="5">
        <f>VLOOKUP($A61,'2016'!A:M,8,0)</f>
        <v>0.59204999999999997</v>
      </c>
      <c r="D61" s="5">
        <f>VLOOKUP($A61,'2017'!A:N,7,0)</f>
        <v>0.97861319780349698</v>
      </c>
      <c r="E61" s="5">
        <f>VLOOKUP($A61,'2018'!A:F,5,0)</f>
        <v>0.97099999999999997</v>
      </c>
      <c r="F61" s="5">
        <f>VLOOKUP($A61,'2019'!A:F,5,0)</f>
        <v>0.98</v>
      </c>
      <c r="G61" s="4"/>
      <c r="H61" s="5">
        <f t="shared" si="0"/>
        <v>1.0784616395607145</v>
      </c>
      <c r="I61" s="4"/>
      <c r="J61" s="4"/>
    </row>
    <row r="62" spans="1:10" ht="15.4" x14ac:dyDescent="0.45">
      <c r="A62" s="4" t="s">
        <v>30</v>
      </c>
      <c r="B62" s="5">
        <f>VLOOKUP(A62,'2015'!A:L,7,0)</f>
        <v>1.36948</v>
      </c>
      <c r="C62" s="5">
        <f>VLOOKUP($A62,'2016'!A:M,8,0)</f>
        <v>1.16157</v>
      </c>
      <c r="D62" s="5">
        <f>VLOOKUP($A62,'2017'!A:N,7,0)</f>
        <v>1.5582311153411901</v>
      </c>
      <c r="E62" s="5">
        <f>VLOOKUP($A62,'2018'!A:F,5,0)</f>
        <v>1.583</v>
      </c>
      <c r="F62" s="5">
        <f>VLOOKUP($A62,'2019'!A:F,5,0)</f>
        <v>1.5529999999999999</v>
      </c>
      <c r="G62" s="4"/>
      <c r="H62" s="5">
        <f t="shared" si="0"/>
        <v>1.6815972230682235</v>
      </c>
      <c r="I62" s="4"/>
      <c r="J62" s="4"/>
    </row>
    <row r="63" spans="1:10" ht="15.4" x14ac:dyDescent="0.45">
      <c r="A63" s="4" t="s">
        <v>21</v>
      </c>
      <c r="B63" s="5">
        <f>VLOOKUP(A63,'2015'!A:L,7,0)</f>
        <v>1.22393</v>
      </c>
      <c r="C63" s="5">
        <f>VLOOKUP($A63,'2016'!A:M,8,0)</f>
        <v>0.99536999999999998</v>
      </c>
      <c r="D63" s="5">
        <f>VLOOKUP($A63,'2017'!A:N,7,0)</f>
        <v>1.3762899637222299</v>
      </c>
      <c r="E63" s="5">
        <f>VLOOKUP($A63,'2018'!A:F,5,0)</f>
        <v>1.5589999999999999</v>
      </c>
      <c r="F63" s="5">
        <f>VLOOKUP($A63,'2019'!A:F,5,0)</f>
        <v>1.4550000000000001</v>
      </c>
      <c r="G63" s="4"/>
      <c r="H63" s="5">
        <f t="shared" si="0"/>
        <v>1.6296489927444782</v>
      </c>
      <c r="I63" s="4"/>
      <c r="J63" s="4"/>
    </row>
    <row r="64" spans="1:10" ht="15.4" x14ac:dyDescent="0.45">
      <c r="A64" s="4" t="s">
        <v>65</v>
      </c>
      <c r="B64" s="5">
        <f>VLOOKUP(A64,'2015'!A:L,7,0)</f>
        <v>1.19777</v>
      </c>
      <c r="C64" s="5">
        <f>VLOOKUP($A64,'2016'!A:M,8,0)</f>
        <v>1.0416700000000001</v>
      </c>
      <c r="D64" s="5">
        <f>VLOOKUP($A64,'2017'!A:N,7,0)</f>
        <v>1.44492328166962</v>
      </c>
      <c r="E64" s="5">
        <f>VLOOKUP($A64,'2018'!A:F,5,0)</f>
        <v>1.5009999999999999</v>
      </c>
      <c r="F64" s="5">
        <f>VLOOKUP($A64,'2019'!A:F,5,0)</f>
        <v>1.488</v>
      </c>
      <c r="G64" s="4"/>
      <c r="H64" s="5">
        <f t="shared" si="0"/>
        <v>1.6466096563339363</v>
      </c>
      <c r="I64" s="4"/>
      <c r="J64" s="4"/>
    </row>
    <row r="65" spans="1:10" ht="15.4" x14ac:dyDescent="0.45">
      <c r="A65" s="4" t="s">
        <v>168</v>
      </c>
      <c r="B65" s="5">
        <f>VLOOKUP(A65,'2015'!A:L,7,0)</f>
        <v>0.77115</v>
      </c>
      <c r="C65" s="5">
        <f>VLOOKUP($A65,'2016'!A:M,8,0)</f>
        <v>0.57576000000000005</v>
      </c>
      <c r="D65" s="5">
        <f>VLOOKUP($A65,'2017'!A:N,7,0)</f>
        <v>0.90478003025054898</v>
      </c>
      <c r="E65" s="5">
        <f>VLOOKUP($A65,'2018'!A:F,5,0)</f>
        <v>0.872</v>
      </c>
      <c r="F65" s="5">
        <f>VLOOKUP($A65,'2019'!A:F,5,0)</f>
        <v>0.80800000000000005</v>
      </c>
      <c r="G65" s="4"/>
      <c r="H65" s="5">
        <f t="shared" si="0"/>
        <v>0.89732000605012274</v>
      </c>
      <c r="I65" s="4"/>
      <c r="J65" s="4"/>
    </row>
    <row r="66" spans="1:10" ht="15.4" x14ac:dyDescent="0.45">
      <c r="A66" s="4" t="s">
        <v>80</v>
      </c>
      <c r="B66" s="5">
        <f>VLOOKUP(A66,'2015'!A:L,7,0)</f>
        <v>1.1510199999999999</v>
      </c>
      <c r="C66" s="5">
        <f>VLOOKUP($A66,'2016'!A:M,8,0)</f>
        <v>0.96372000000000002</v>
      </c>
      <c r="D66" s="5">
        <f>VLOOKUP($A66,'2017'!A:N,7,0)</f>
        <v>1.3682180643081701</v>
      </c>
      <c r="E66" s="5">
        <f>VLOOKUP($A66,'2018'!A:F,5,0)</f>
        <v>1.4930000000000001</v>
      </c>
      <c r="F66" s="5">
        <f>VLOOKUP($A66,'2019'!A:F,5,0)</f>
        <v>1.478</v>
      </c>
      <c r="G66" s="4"/>
      <c r="H66" s="5">
        <f t="shared" si="0"/>
        <v>1.6457636128616286</v>
      </c>
      <c r="I66" s="4"/>
      <c r="J66" s="4"/>
    </row>
    <row r="67" spans="1:10" ht="15.4" x14ac:dyDescent="0.45">
      <c r="A67" s="4" t="s">
        <v>61</v>
      </c>
      <c r="B67" s="5">
        <f>VLOOKUP(A67,'2015'!A:L,7,0)</f>
        <v>1.25712</v>
      </c>
      <c r="C67" s="5">
        <f>VLOOKUP($A67,'2016'!A:M,8,0)</f>
        <v>1.06054</v>
      </c>
      <c r="D67" s="5">
        <f>VLOOKUP($A67,'2017'!A:N,7,0)</f>
        <v>1.4363378286361701</v>
      </c>
      <c r="E67" s="5">
        <f>VLOOKUP($A67,'2018'!A:F,5,0)</f>
        <v>1.462</v>
      </c>
      <c r="F67" s="5">
        <f>VLOOKUP($A67,'2019'!A:F,5,0)</f>
        <v>1.419</v>
      </c>
      <c r="G67" s="4"/>
      <c r="H67" s="5">
        <f t="shared" ref="H67:H130" si="1">FORECAST($H$1,B67:F67,$B$1:$F$1)</f>
        <v>1.5445655657272255</v>
      </c>
      <c r="I67" s="4"/>
      <c r="J67" s="4"/>
    </row>
    <row r="68" spans="1:10" ht="15.4" x14ac:dyDescent="0.45">
      <c r="A68" s="4" t="s">
        <v>99</v>
      </c>
      <c r="B68" s="5">
        <f>VLOOKUP(A68,'2015'!A:L,7,0)</f>
        <v>1.05392</v>
      </c>
      <c r="C68" s="5">
        <f>VLOOKUP($A68,'2016'!A:M,8,0)</f>
        <v>0.86216000000000004</v>
      </c>
      <c r="D68" s="5">
        <f>VLOOKUP($A68,'2017'!A:N,7,0)</f>
        <v>1.2390888929367101</v>
      </c>
      <c r="E68" s="5">
        <f>VLOOKUP($A68,'2018'!A:F,5,0)</f>
        <v>1.2649999999999999</v>
      </c>
      <c r="F68" s="5">
        <f>VLOOKUP($A68,'2019'!A:F,5,0)</f>
        <v>1.2250000000000001</v>
      </c>
      <c r="G68" s="4"/>
      <c r="H68" s="5">
        <f t="shared" si="1"/>
        <v>1.3525337785873432</v>
      </c>
      <c r="I68" s="4"/>
      <c r="J68" s="4"/>
    </row>
    <row r="69" spans="1:10" ht="15.4" x14ac:dyDescent="0.45">
      <c r="A69" s="4" t="s">
        <v>69</v>
      </c>
      <c r="B69" s="5">
        <f>VLOOKUP(A69,'2015'!A:L,7,0)</f>
        <v>1.1224099999999999</v>
      </c>
      <c r="C69" s="5">
        <f>VLOOKUP($A69,'2016'!A:M,8,0)</f>
        <v>0.95543999999999996</v>
      </c>
      <c r="D69" s="5">
        <f>VLOOKUP($A69,'2017'!A:N,7,0)</f>
        <v>1.3843690156936601</v>
      </c>
      <c r="E69" s="5">
        <f>VLOOKUP($A69,'2018'!A:F,5,0)</f>
        <v>1.516</v>
      </c>
      <c r="F69" s="5">
        <f>VLOOKUP($A69,'2019'!A:F,5,0)</f>
        <v>1.508</v>
      </c>
      <c r="G69" s="4"/>
      <c r="H69" s="5">
        <f t="shared" si="1"/>
        <v>1.6967658031387032</v>
      </c>
      <c r="I69" s="4"/>
      <c r="J69" s="4"/>
    </row>
    <row r="70" spans="1:10" ht="15.4" x14ac:dyDescent="0.45">
      <c r="A70" s="4" t="s">
        <v>142</v>
      </c>
      <c r="B70" s="5">
        <f>VLOOKUP(A70,'2015'!A:L,7,0)</f>
        <v>0.99875999999999998</v>
      </c>
      <c r="C70" s="5">
        <f>VLOOKUP($A70,'2016'!A:M,8,0)</f>
        <v>0.76239999999999997</v>
      </c>
      <c r="D70" s="5">
        <f>VLOOKUP($A70,'2017'!A:N,7,0)</f>
        <v>1.0679507255554199</v>
      </c>
      <c r="E70" s="5">
        <f>VLOOKUP($A70,'2018'!A:F,5,0)</f>
        <v>1.048</v>
      </c>
      <c r="F70" s="5">
        <f>VLOOKUP($A70,'2019'!A:F,5,0)</f>
        <v>0.98299999999999998</v>
      </c>
      <c r="G70" s="4"/>
      <c r="H70" s="5">
        <f t="shared" si="1"/>
        <v>1.0482461451110794</v>
      </c>
      <c r="I70" s="4"/>
      <c r="J70" s="4"/>
    </row>
    <row r="71" spans="1:10" ht="15.4" x14ac:dyDescent="0.45">
      <c r="A71" s="4" t="s">
        <v>84</v>
      </c>
      <c r="B71" s="5">
        <f>VLOOKUP(A71,'2015'!A:L,7,0)</f>
        <v>0.81198000000000004</v>
      </c>
      <c r="C71" s="5">
        <f>VLOOKUP($A71,'2016'!A:M,8,0)</f>
        <v>0.66061999999999999</v>
      </c>
      <c r="D71" s="5">
        <f>VLOOKUP($A71,'2017'!A:N,7,0)</f>
        <v>1.1378535032272299</v>
      </c>
      <c r="E71" s="5">
        <f>VLOOKUP($A71,'2018'!A:F,5,0)</f>
        <v>1.23</v>
      </c>
      <c r="F71" s="5">
        <f>VLOOKUP($A71,'2019'!A:F,5,0)</f>
        <v>1.232</v>
      </c>
      <c r="G71" s="4"/>
      <c r="H71" s="5">
        <f t="shared" si="1"/>
        <v>1.4373167006454537</v>
      </c>
      <c r="I71" s="4"/>
      <c r="J71" s="4"/>
    </row>
    <row r="72" spans="1:10" ht="15.4" x14ac:dyDescent="0.45">
      <c r="A72" s="4" t="s">
        <v>54</v>
      </c>
      <c r="B72" s="5">
        <f>VLOOKUP(A72,'2015'!A:L,7,0)</f>
        <v>1.16594</v>
      </c>
      <c r="C72" s="5">
        <f>VLOOKUP($A72,'2016'!A:M,8,0)</f>
        <v>0.87758000000000003</v>
      </c>
      <c r="D72" s="5">
        <f>VLOOKUP($A72,'2017'!A:N,7,0)</f>
        <v>1.25969874858856</v>
      </c>
      <c r="E72" s="5">
        <f>VLOOKUP($A72,'2018'!A:F,5,0)</f>
        <v>1.3009999999999999</v>
      </c>
      <c r="F72" s="5">
        <f>VLOOKUP($A72,'2019'!A:F,5,0)</f>
        <v>1.319</v>
      </c>
      <c r="G72" s="4"/>
      <c r="H72" s="5">
        <f t="shared" si="1"/>
        <v>1.4035057497177093</v>
      </c>
      <c r="I72" s="4"/>
      <c r="J72" s="4"/>
    </row>
    <row r="73" spans="1:10" ht="15.4" x14ac:dyDescent="0.45">
      <c r="A73" s="4" t="s">
        <v>93</v>
      </c>
      <c r="B73" s="5">
        <f>VLOOKUP(A73,'2015'!A:L,7,0)</f>
        <v>1.1511499999999999</v>
      </c>
      <c r="C73" s="5">
        <f>VLOOKUP($A73,'2016'!A:M,8,0)</f>
        <v>0.95433999999999997</v>
      </c>
      <c r="D73" s="5">
        <f>VLOOKUP($A73,'2017'!A:N,7,0)</f>
        <v>1.3942385911941499</v>
      </c>
      <c r="E73" s="5">
        <f>VLOOKUP($A73,'2018'!A:F,5,0)</f>
        <v>1.4159999999999999</v>
      </c>
      <c r="F73" s="5">
        <f>VLOOKUP($A73,'2019'!A:F,5,0)</f>
        <v>1.4379999999999999</v>
      </c>
      <c r="G73" s="4"/>
      <c r="H73" s="5">
        <f t="shared" si="1"/>
        <v>1.5813537182388302</v>
      </c>
      <c r="I73" s="4"/>
      <c r="J73" s="4"/>
    </row>
    <row r="74" spans="1:10" ht="15.4" x14ac:dyDescent="0.45">
      <c r="A74" s="4" t="s">
        <v>116</v>
      </c>
      <c r="B74" s="5">
        <f>VLOOKUP(A74,'2015'!A:L,7,0)</f>
        <v>0.73802999999999996</v>
      </c>
      <c r="C74" s="5">
        <f>VLOOKUP($A74,'2016'!A:M,8,0)</f>
        <v>0.54969999999999997</v>
      </c>
      <c r="D74" s="5">
        <v>0</v>
      </c>
      <c r="E74" s="5">
        <f>VLOOKUP($A74,'2018'!A:F,5,0)</f>
        <v>1.034</v>
      </c>
      <c r="F74" s="5">
        <f>VLOOKUP($A74,'2019'!A:F,5,0)</f>
        <v>1.03</v>
      </c>
      <c r="G74" s="4"/>
      <c r="H74" s="5">
        <f t="shared" si="1"/>
        <v>0.99081799999999021</v>
      </c>
      <c r="I74" s="4"/>
      <c r="J74" s="4"/>
    </row>
    <row r="75" spans="1:10" ht="15.4" x14ac:dyDescent="0.45">
      <c r="A75" s="4" t="s">
        <v>106</v>
      </c>
      <c r="B75" s="5">
        <f>VLOOKUP(A75,'2015'!A:L,7,0)</f>
        <v>1.09562</v>
      </c>
      <c r="C75" s="5">
        <f>VLOOKUP($A75,'2016'!A:M,8,0)</f>
        <v>0.95025000000000004</v>
      </c>
      <c r="D75" s="5">
        <f>VLOOKUP($A75,'2017'!A:N,7,0)</f>
        <v>1.4047149419784499</v>
      </c>
      <c r="E75" s="5">
        <f>VLOOKUP($A75,'2018'!A:F,5,0)</f>
        <v>1.454</v>
      </c>
      <c r="F75" s="5">
        <f>VLOOKUP($A75,'2019'!A:F,5,0)</f>
        <v>1.4650000000000001</v>
      </c>
      <c r="G75" s="4"/>
      <c r="H75" s="5">
        <f t="shared" si="1"/>
        <v>1.6466699883956721</v>
      </c>
      <c r="I75" s="4"/>
      <c r="J75" s="4"/>
    </row>
    <row r="76" spans="1:10" ht="15.4" x14ac:dyDescent="0.45">
      <c r="A76" s="4" t="s">
        <v>120</v>
      </c>
      <c r="B76" s="5">
        <f>VLOOKUP(A76,'2015'!A:L,7,0)</f>
        <v>0.80001</v>
      </c>
      <c r="C76" s="5">
        <f>VLOOKUP($A76,'2016'!A:M,8,0)</f>
        <v>0.64183999999999997</v>
      </c>
      <c r="D76" s="5">
        <f>VLOOKUP($A76,'2017'!A:N,7,0)</f>
        <v>1.1296242475509599</v>
      </c>
      <c r="E76" s="5">
        <f>VLOOKUP($A76,'2018'!A:F,5,0)</f>
        <v>1.179</v>
      </c>
      <c r="F76" s="5">
        <f>VLOOKUP($A76,'2019'!A:F,5,0)</f>
        <v>1.224</v>
      </c>
      <c r="G76" s="4"/>
      <c r="H76" s="5">
        <f t="shared" si="1"/>
        <v>1.4104368495101767</v>
      </c>
      <c r="I76" s="4"/>
      <c r="J76" s="4"/>
    </row>
    <row r="77" spans="1:10" ht="15.4" x14ac:dyDescent="0.45">
      <c r="A77" s="4" t="s">
        <v>114</v>
      </c>
      <c r="B77" s="5">
        <f>VLOOKUP(A77,'2015'!A:L,7,0)</f>
        <v>1.0410299999999999</v>
      </c>
      <c r="C77" s="5">
        <v>0</v>
      </c>
      <c r="D77" s="5">
        <f>VLOOKUP($A77,'2017'!A:N,7,0)</f>
        <v>1.1900951862335201</v>
      </c>
      <c r="E77" s="5">
        <f>VLOOKUP($A77,'2018'!A:F,5,0)</f>
        <v>1.2150000000000001</v>
      </c>
      <c r="F77" s="5">
        <f>VLOOKUP($A77,'2019'!A:F,5,0)</f>
        <v>1.169</v>
      </c>
      <c r="G77" s="4"/>
      <c r="H77" s="5">
        <f t="shared" si="1"/>
        <v>1.3643070372467037</v>
      </c>
      <c r="I77" s="4"/>
      <c r="J77" s="4"/>
    </row>
    <row r="78" spans="1:10" ht="15.4" x14ac:dyDescent="0.45">
      <c r="A78" s="4" t="s">
        <v>133</v>
      </c>
      <c r="B78" s="5">
        <f>VLOOKUP(A78,'2015'!A:L,7,0)</f>
        <v>0.78968000000000005</v>
      </c>
      <c r="C78" s="5">
        <f>VLOOKUP($A78,'2016'!A:M,8,0)</f>
        <v>0.50353000000000003</v>
      </c>
      <c r="D78" s="5">
        <f>VLOOKUP($A78,'2017'!A:N,7,0)</f>
        <v>0.87211793661117598</v>
      </c>
      <c r="E78" s="5">
        <f>VLOOKUP($A78,'2018'!A:F,5,0)</f>
        <v>0.85799999999999998</v>
      </c>
      <c r="F78" s="5">
        <f>VLOOKUP($A78,'2019'!A:F,5,0)</f>
        <v>0.92200000000000004</v>
      </c>
      <c r="G78" s="4"/>
      <c r="H78" s="5">
        <f t="shared" si="1"/>
        <v>0.97479858732224045</v>
      </c>
      <c r="I78" s="4"/>
      <c r="J78" s="4"/>
    </row>
    <row r="79" spans="1:10" ht="15.4" x14ac:dyDescent="0.45">
      <c r="A79" s="4" t="s">
        <v>78</v>
      </c>
      <c r="B79" s="5">
        <f>VLOOKUP(A79,'2015'!A:L,7,0)</f>
        <v>1.1186199999999999</v>
      </c>
      <c r="C79" s="5">
        <f>VLOOKUP($A79,'2016'!A:M,8,0)</f>
        <v>0.95076000000000005</v>
      </c>
      <c r="D79" s="5">
        <f>VLOOKUP($A79,'2017'!A:N,7,0)</f>
        <v>1.3575643301010101</v>
      </c>
      <c r="E79" s="5">
        <f>VLOOKUP($A79,'2018'!A:F,5,0)</f>
        <v>1.35</v>
      </c>
      <c r="F79" s="5">
        <f>VLOOKUP($A79,'2019'!A:F,5,0)</f>
        <v>1.3029999999999999</v>
      </c>
      <c r="G79" s="4"/>
      <c r="H79" s="5">
        <f t="shared" si="1"/>
        <v>1.4463888660202144</v>
      </c>
      <c r="I79" s="4"/>
      <c r="J79" s="4"/>
    </row>
    <row r="80" spans="1:10" ht="15.4" x14ac:dyDescent="0.45">
      <c r="A80" s="4" t="s">
        <v>71</v>
      </c>
      <c r="B80" s="5">
        <f>VLOOKUP(A80,'2015'!A:L,7,0)</f>
        <v>1.25745</v>
      </c>
      <c r="C80" s="5">
        <f>VLOOKUP($A80,'2016'!A:M,8,0)</f>
        <v>1.0641099999999999</v>
      </c>
      <c r="D80" s="5">
        <f>VLOOKUP($A80,'2017'!A:N,7,0)</f>
        <v>1.47351610660553</v>
      </c>
      <c r="E80" s="5">
        <f>VLOOKUP($A80,'2018'!A:F,5,0)</f>
        <v>1.5269999999999999</v>
      </c>
      <c r="F80" s="5">
        <f>VLOOKUP($A80,'2019'!A:F,5,0)</f>
        <v>1.5149999999999999</v>
      </c>
      <c r="G80" s="4"/>
      <c r="H80" s="5">
        <f t="shared" si="1"/>
        <v>1.6608122213210947</v>
      </c>
      <c r="I80" s="4"/>
      <c r="J80" s="4"/>
    </row>
    <row r="81" spans="1:10" ht="15.4" x14ac:dyDescent="0.45">
      <c r="A81" s="4" t="s">
        <v>29</v>
      </c>
      <c r="B81" s="5">
        <f>VLOOKUP(A81,'2015'!A:L,7,0)</f>
        <v>1.21963</v>
      </c>
      <c r="C81" s="5">
        <f>VLOOKUP($A81,'2016'!A:M,8,0)</f>
        <v>1.03999</v>
      </c>
      <c r="D81" s="5">
        <f>VLOOKUP($A81,'2017'!A:N,7,0)</f>
        <v>1.4575836658477801</v>
      </c>
      <c r="E81" s="5">
        <f>VLOOKUP($A81,'2018'!A:F,5,0)</f>
        <v>1.52</v>
      </c>
      <c r="F81" s="5">
        <f>VLOOKUP($A81,'2019'!A:F,5,0)</f>
        <v>1.4790000000000001</v>
      </c>
      <c r="G81" s="4"/>
      <c r="H81" s="5">
        <f t="shared" si="1"/>
        <v>1.6428657331695433</v>
      </c>
      <c r="I81" s="4"/>
      <c r="J81" s="4"/>
    </row>
    <row r="82" spans="1:10" ht="15.4" x14ac:dyDescent="0.45">
      <c r="A82" s="4" t="s">
        <v>164</v>
      </c>
      <c r="B82" s="5">
        <f>VLOOKUP(A82,'2015'!A:L,7,0)</f>
        <v>0.66800999999999999</v>
      </c>
      <c r="C82" s="5">
        <f>VLOOKUP($A82,'2016'!A:M,8,0)</f>
        <v>0.46115</v>
      </c>
      <c r="D82" s="5">
        <f>VLOOKUP($A82,'2017'!A:N,7,0)</f>
        <v>0.91302037239074696</v>
      </c>
      <c r="E82" s="5">
        <f>VLOOKUP($A82,'2018'!A:F,5,0)</f>
        <v>0.90800000000000003</v>
      </c>
      <c r="F82" s="5">
        <f>VLOOKUP($A82,'2019'!A:F,5,0)</f>
        <v>0.91600000000000004</v>
      </c>
      <c r="G82" s="4"/>
      <c r="H82" s="5">
        <f t="shared" si="1"/>
        <v>1.0560850744781476</v>
      </c>
      <c r="I82" s="4"/>
      <c r="J82" s="4"/>
    </row>
    <row r="83" spans="1:10" ht="15.4" x14ac:dyDescent="0.45">
      <c r="A83" s="4" t="s">
        <v>148</v>
      </c>
      <c r="B83" s="5">
        <f>VLOOKUP(A83,'2015'!A:L,7,0)</f>
        <v>0.41133999999999998</v>
      </c>
      <c r="C83" s="5">
        <f>VLOOKUP($A83,'2016'!A:M,8,0)</f>
        <v>0.14699999999999999</v>
      </c>
      <c r="D83" s="5">
        <f>VLOOKUP($A83,'2017'!A:N,7,0)</f>
        <v>0.51256883144378695</v>
      </c>
      <c r="E83" s="5">
        <f>VLOOKUP($A83,'2018'!A:F,5,0)</f>
        <v>0.54100000000000004</v>
      </c>
      <c r="F83" s="5">
        <f>VLOOKUP($A83,'2019'!A:F,5,0)</f>
        <v>0.56000000000000005</v>
      </c>
      <c r="G83" s="4"/>
      <c r="H83" s="5">
        <f t="shared" si="1"/>
        <v>0.64177776628875449</v>
      </c>
      <c r="I83" s="4"/>
      <c r="J83" s="4"/>
    </row>
    <row r="84" spans="1:10" ht="15.4" x14ac:dyDescent="0.45">
      <c r="A84" s="4" t="s">
        <v>76</v>
      </c>
      <c r="B84" s="5">
        <f>VLOOKUP(A84,'2015'!A:L,7,0)</f>
        <v>1.07023</v>
      </c>
      <c r="C84" s="5">
        <f>VLOOKUP($A84,'2016'!A:M,8,0)</f>
        <v>0.88024999999999998</v>
      </c>
      <c r="D84" s="5">
        <f>VLOOKUP($A84,'2017'!A:N,7,0)</f>
        <v>1.28464603424072</v>
      </c>
      <c r="E84" s="5">
        <f>VLOOKUP($A84,'2018'!A:F,5,0)</f>
        <v>1.258</v>
      </c>
      <c r="F84" s="5">
        <f>VLOOKUP($A84,'2019'!A:F,5,0)</f>
        <v>1.171</v>
      </c>
      <c r="G84" s="4"/>
      <c r="H84" s="5">
        <f t="shared" si="1"/>
        <v>1.3066122068481434</v>
      </c>
      <c r="I84" s="4"/>
      <c r="J84" s="4"/>
    </row>
    <row r="85" spans="1:10" ht="15.4" x14ac:dyDescent="0.45">
      <c r="A85" s="4" t="s">
        <v>155</v>
      </c>
      <c r="B85" s="5">
        <f>VLOOKUP(A85,'2015'!A:L,7,0)</f>
        <v>1.0352600000000001</v>
      </c>
      <c r="C85" s="5">
        <f>VLOOKUP($A85,'2016'!A:M,8,0)</f>
        <v>0.86333000000000004</v>
      </c>
      <c r="D85" s="5">
        <f>VLOOKUP($A85,'2017'!A:N,7,0)</f>
        <v>1.2814733982086199</v>
      </c>
      <c r="E85" s="5">
        <f>VLOOKUP($A85,'2018'!A:F,5,0)</f>
        <v>1.2330000000000001</v>
      </c>
      <c r="F85" s="5">
        <f>VLOOKUP($A85,'2019'!A:F,5,0)</f>
        <v>1.105</v>
      </c>
      <c r="G85" s="4"/>
      <c r="H85" s="5">
        <f t="shared" si="1"/>
        <v>1.2563576796417379</v>
      </c>
      <c r="I85" s="4"/>
      <c r="J85" s="4"/>
    </row>
    <row r="86" spans="1:10" ht="15.4" x14ac:dyDescent="0.45">
      <c r="A86" s="4" t="s">
        <v>51</v>
      </c>
      <c r="B86" s="5">
        <f>VLOOKUP(A86,'2015'!A:L,7,0)</f>
        <v>1.30203</v>
      </c>
      <c r="C86" s="5">
        <f>VLOOKUP($A86,'2016'!A:M,8,0)</f>
        <v>1.0987899999999999</v>
      </c>
      <c r="D86" s="5">
        <f>VLOOKUP($A86,'2017'!A:N,7,0)</f>
        <v>1.4884116649627701</v>
      </c>
      <c r="E86" s="5">
        <f>VLOOKUP($A86,'2018'!A:F,5,0)</f>
        <v>1.5249999999999999</v>
      </c>
      <c r="F86" s="5">
        <f>VLOOKUP($A86,'2019'!A:F,5,0)</f>
        <v>1.52</v>
      </c>
      <c r="G86" s="4"/>
      <c r="H86" s="5">
        <f t="shared" si="1"/>
        <v>1.6454913329925489</v>
      </c>
      <c r="I86" s="4"/>
      <c r="J86" s="4"/>
    </row>
    <row r="87" spans="1:10" ht="15.4" x14ac:dyDescent="0.45">
      <c r="A87" s="4" t="s">
        <v>141</v>
      </c>
      <c r="B87" s="5">
        <f>VLOOKUP(A87,'2015'!A:L,7,0)</f>
        <v>0.86907999999999996</v>
      </c>
      <c r="C87" s="5">
        <f>VLOOKUP($A87,'2016'!A:M,8,0)</f>
        <v>0.84141999999999995</v>
      </c>
      <c r="D87" s="5">
        <f>VLOOKUP($A87,'2017'!A:N,7,0)</f>
        <v>1.2720308303832999</v>
      </c>
      <c r="E87" s="5">
        <f>VLOOKUP($A87,'2018'!A:F,5,0)</f>
        <v>1.2450000000000001</v>
      </c>
      <c r="F87" s="5">
        <f>VLOOKUP($A87,'2019'!A:F,5,0)</f>
        <v>1.167</v>
      </c>
      <c r="G87" s="4"/>
      <c r="H87" s="5">
        <f t="shared" si="1"/>
        <v>1.3787321660766736</v>
      </c>
      <c r="I87" s="4"/>
      <c r="J87" s="4"/>
    </row>
    <row r="88" spans="1:10" ht="15.4" x14ac:dyDescent="0.45">
      <c r="A88" s="4" t="s">
        <v>86</v>
      </c>
      <c r="B88" s="5">
        <f>VLOOKUP(A88,'2015'!A:L,7,0)</f>
        <v>0.98521000000000003</v>
      </c>
      <c r="C88" s="5">
        <f>VLOOKUP($A88,'2016'!A:M,8,0)</f>
        <v>0.75695000000000001</v>
      </c>
      <c r="D88" s="5">
        <f>VLOOKUP($A88,'2017'!A:N,7,0)</f>
        <v>1.20956099033356</v>
      </c>
      <c r="E88" s="5">
        <f>VLOOKUP($A88,'2018'!A:F,5,0)</f>
        <v>1.387</v>
      </c>
      <c r="F88" s="5">
        <f>VLOOKUP($A88,'2019'!A:F,5,0)</f>
        <v>1.4019999999999999</v>
      </c>
      <c r="G88" s="4"/>
      <c r="H88" s="5">
        <f t="shared" si="1"/>
        <v>1.5872331980667127</v>
      </c>
      <c r="I88" s="4"/>
      <c r="J88" s="4"/>
    </row>
    <row r="89" spans="1:10" ht="15.4" x14ac:dyDescent="0.45">
      <c r="A89" s="4" t="s">
        <v>26</v>
      </c>
      <c r="B89" s="5">
        <f>VLOOKUP(A89,'2015'!A:L,7,0)</f>
        <v>0.91451000000000005</v>
      </c>
      <c r="C89" s="5">
        <f>VLOOKUP($A89,'2016'!A:M,8,0)</f>
        <v>0.71460000000000001</v>
      </c>
      <c r="D89" s="5">
        <f>VLOOKUP($A89,'2017'!A:N,7,0)</f>
        <v>1.2108621597289999</v>
      </c>
      <c r="E89" s="5">
        <f>VLOOKUP($A89,'2018'!A:F,5,0)</f>
        <v>1.252</v>
      </c>
      <c r="F89" s="5">
        <f>VLOOKUP($A89,'2019'!A:F,5,0)</f>
        <v>1.323</v>
      </c>
      <c r="G89" s="4"/>
      <c r="H89" s="5">
        <f t="shared" si="1"/>
        <v>1.4893084319458012</v>
      </c>
      <c r="I89" s="4"/>
      <c r="J89" s="4"/>
    </row>
    <row r="90" spans="1:10" ht="15.4" x14ac:dyDescent="0.45">
      <c r="A90" s="4" t="s">
        <v>67</v>
      </c>
      <c r="B90" s="5">
        <f>VLOOKUP(A90,'2015'!A:L,7,0)</f>
        <v>1.01528</v>
      </c>
      <c r="C90" s="5">
        <f>VLOOKUP($A90,'2016'!A:M,8,0)</f>
        <v>0.83131999999999995</v>
      </c>
      <c r="D90" s="5">
        <f>VLOOKUP($A90,'2017'!A:N,7,0)</f>
        <v>1.25182557106018</v>
      </c>
      <c r="E90" s="5">
        <f>VLOOKUP($A90,'2018'!A:F,5,0)</f>
        <v>1.3009999999999999</v>
      </c>
      <c r="F90" s="5">
        <f>VLOOKUP($A90,'2019'!A:F,5,0)</f>
        <v>1.3280000000000001</v>
      </c>
      <c r="G90" s="4"/>
      <c r="H90" s="5">
        <f t="shared" si="1"/>
        <v>1.4740211142120074</v>
      </c>
      <c r="I90" s="4"/>
      <c r="J90" s="4"/>
    </row>
    <row r="91" spans="1:10" ht="15.4" x14ac:dyDescent="0.45">
      <c r="A91" s="4" t="s">
        <v>117</v>
      </c>
      <c r="B91" s="5">
        <f>VLOOKUP(A91,'2015'!A:L,7,0)</f>
        <v>1.3006</v>
      </c>
      <c r="C91" s="5">
        <f>VLOOKUP($A91,'2016'!A:M,8,0)</f>
        <v>1.0898300000000001</v>
      </c>
      <c r="D91" s="5">
        <f>VLOOKUP($A91,'2017'!A:N,7,0)</f>
        <v>1.4930112361907999</v>
      </c>
      <c r="E91" s="5">
        <f>VLOOKUP($A91,'2018'!A:F,5,0)</f>
        <v>1.5169999999999999</v>
      </c>
      <c r="F91" s="5">
        <f>VLOOKUP($A91,'2019'!A:F,5,0)</f>
        <v>1.5309999999999999</v>
      </c>
      <c r="G91" s="4"/>
      <c r="H91" s="5">
        <f t="shared" si="1"/>
        <v>1.6526792472381544</v>
      </c>
      <c r="I91" s="4"/>
      <c r="J91" s="4"/>
    </row>
    <row r="92" spans="1:10" ht="15.4" x14ac:dyDescent="0.45">
      <c r="A92" s="4" t="s">
        <v>100</v>
      </c>
      <c r="B92" s="5">
        <f>VLOOKUP(A92,'2015'!A:L,7,0)</f>
        <v>0.90556999999999999</v>
      </c>
      <c r="C92" s="5">
        <f>VLOOKUP($A92,'2016'!A:M,8,0)</f>
        <v>0.74173</v>
      </c>
      <c r="D92" s="5">
        <f>VLOOKUP($A92,'2017'!A:N,7,0)</f>
        <v>1.23837649822235</v>
      </c>
      <c r="E92" s="5">
        <f>VLOOKUP($A92,'2018'!A:F,5,0)</f>
        <v>1.2789999999999999</v>
      </c>
      <c r="F92" s="5">
        <f>VLOOKUP($A92,'2019'!A:F,5,0)</f>
        <v>1.361</v>
      </c>
      <c r="G92" s="4"/>
      <c r="H92" s="5">
        <f t="shared" si="1"/>
        <v>1.539574299644471</v>
      </c>
      <c r="I92" s="4"/>
      <c r="J92" s="4"/>
    </row>
    <row r="93" spans="1:10" ht="15.4" x14ac:dyDescent="0.45">
      <c r="A93" s="4" t="s">
        <v>109</v>
      </c>
      <c r="B93" s="5">
        <f>VLOOKUP(A93,'2015'!A:L,7,0)</f>
        <v>0.64095000000000002</v>
      </c>
      <c r="C93" s="5">
        <f>VLOOKUP($A93,'2016'!A:M,8,0)</f>
        <v>0.38595000000000002</v>
      </c>
      <c r="D93" s="5">
        <f>VLOOKUP($A93,'2017'!A:N,7,0)</f>
        <v>0.77486443519592296</v>
      </c>
      <c r="E93" s="5">
        <f>VLOOKUP($A93,'2018'!A:F,5,0)</f>
        <v>0.79700000000000004</v>
      </c>
      <c r="F93" s="5">
        <f>VLOOKUP($A93,'2019'!A:F,5,0)</f>
        <v>0.78200000000000003</v>
      </c>
      <c r="G93" s="4"/>
      <c r="H93" s="5">
        <f t="shared" si="1"/>
        <v>0.88409788703918935</v>
      </c>
      <c r="I93" s="4"/>
      <c r="J93" s="4"/>
    </row>
    <row r="94" spans="1:10" ht="15.4" x14ac:dyDescent="0.45">
      <c r="A94" s="4" t="s">
        <v>111</v>
      </c>
      <c r="B94" s="5">
        <f>VLOOKUP(A94,'2015'!A:L,7,0)</f>
        <v>1.02626</v>
      </c>
      <c r="C94" s="5">
        <v>0</v>
      </c>
      <c r="D94" s="5">
        <f>VLOOKUP($A94,'2017'!A:N,7,0)</f>
        <v>0.87070101499557495</v>
      </c>
      <c r="E94" s="5">
        <f>VLOOKUP($A94,'2018'!A:F,5,0)</f>
        <v>0.90200000000000002</v>
      </c>
      <c r="F94" s="5">
        <f>VLOOKUP($A94,'2019'!A:F,5,0)</f>
        <v>0.98599999999999999</v>
      </c>
      <c r="G94" s="4"/>
      <c r="H94" s="5">
        <f t="shared" si="1"/>
        <v>1.0034362029991541</v>
      </c>
      <c r="I94" s="4"/>
      <c r="J94" s="4"/>
    </row>
    <row r="95" spans="1:10" ht="15.4" x14ac:dyDescent="0.45">
      <c r="A95" s="4" t="s">
        <v>146</v>
      </c>
      <c r="B95" s="5">
        <f>VLOOKUP(A95,'2015'!A:L,7,0)</f>
        <v>0.70904999999999996</v>
      </c>
      <c r="C95" s="5">
        <f>VLOOKUP($A95,'2016'!A:M,8,0)</f>
        <v>0.69981000000000004</v>
      </c>
      <c r="D95" s="5">
        <f>VLOOKUP($A95,'2017'!A:N,7,0)</f>
        <v>1.12323594093323</v>
      </c>
      <c r="E95" s="5">
        <f>VLOOKUP($A95,'2018'!A:F,5,0)</f>
        <v>1.1739999999999999</v>
      </c>
      <c r="F95" s="5">
        <f>VLOOKUP($A95,'2019'!A:F,5,0)</f>
        <v>1.181</v>
      </c>
      <c r="G95" s="4"/>
      <c r="H95" s="5">
        <f t="shared" si="1"/>
        <v>1.402846188186686</v>
      </c>
      <c r="I95" s="4"/>
      <c r="J95" s="4"/>
    </row>
    <row r="96" spans="1:10" ht="15.4" x14ac:dyDescent="0.45">
      <c r="A96" s="4" t="s">
        <v>182</v>
      </c>
      <c r="B96" s="5">
        <v>0</v>
      </c>
      <c r="C96" s="5">
        <f>VLOOKUP($A96,'2016'!A:M,8,0)</f>
        <v>0.70362000000000002</v>
      </c>
      <c r="D96" s="5">
        <f>VLOOKUP($A96,'2017'!A:N,7,0)</f>
        <v>1.0984708070755</v>
      </c>
      <c r="E96" s="5">
        <f>VLOOKUP($A96,'2018'!A:F,5,0)</f>
        <v>1.2809999999999999</v>
      </c>
      <c r="F96" s="5">
        <f>VLOOKUP($A96,'2019'!A:F,5,0)</f>
        <v>1.3129999999999999</v>
      </c>
      <c r="G96" s="4"/>
      <c r="H96" s="5">
        <f t="shared" si="1"/>
        <v>1.8402321614150878</v>
      </c>
      <c r="I96" s="4"/>
      <c r="J96" s="4"/>
    </row>
    <row r="97" spans="1:10" ht="15.4" x14ac:dyDescent="0.45">
      <c r="A97" s="4" t="s">
        <v>138</v>
      </c>
      <c r="B97" s="5">
        <f>VLOOKUP(A97,'2015'!A:L,7,0)</f>
        <v>0.86448999999999998</v>
      </c>
      <c r="C97" s="5">
        <f>VLOOKUP($A97,'2016'!A:M,8,0)</f>
        <v>0.69699</v>
      </c>
      <c r="D97" s="5">
        <f>VLOOKUP($A97,'2017'!A:N,7,0)</f>
        <v>1.17928326129913</v>
      </c>
      <c r="E97" s="5">
        <f>VLOOKUP($A97,'2018'!A:F,5,0)</f>
        <v>1.228</v>
      </c>
      <c r="F97" s="5">
        <f>VLOOKUP($A97,'2019'!A:F,5,0)</f>
        <v>1.226</v>
      </c>
      <c r="G97" s="4"/>
      <c r="H97" s="5">
        <f t="shared" si="1"/>
        <v>1.4151616522598545</v>
      </c>
      <c r="I97" s="4"/>
      <c r="J97" s="4"/>
    </row>
    <row r="98" spans="1:10" ht="15.4" x14ac:dyDescent="0.45">
      <c r="A98" s="4" t="s">
        <v>16</v>
      </c>
      <c r="B98" s="5">
        <f>VLOOKUP(A98,'2015'!A:L,7,0)</f>
        <v>1.28017</v>
      </c>
      <c r="C98" s="5">
        <f>VLOOKUP($A98,'2016'!A:M,8,0)</f>
        <v>1.02912</v>
      </c>
      <c r="D98" s="5">
        <f>VLOOKUP($A98,'2017'!A:N,7,0)</f>
        <v>1.42893922328949</v>
      </c>
      <c r="E98" s="5">
        <f>VLOOKUP($A98,'2018'!A:F,5,0)</f>
        <v>1.488</v>
      </c>
      <c r="F98" s="5">
        <f>VLOOKUP($A98,'2019'!A:F,5,0)</f>
        <v>1.522</v>
      </c>
      <c r="G98" s="4"/>
      <c r="H98" s="5">
        <f t="shared" si="1"/>
        <v>1.6324078446578767</v>
      </c>
      <c r="I98" s="4"/>
      <c r="J98" s="4"/>
    </row>
    <row r="99" spans="1:10" ht="15.4" x14ac:dyDescent="0.45">
      <c r="A99" s="4" t="s">
        <v>18</v>
      </c>
      <c r="B99" s="5">
        <f>VLOOKUP(A99,'2015'!A:L,7,0)</f>
        <v>1.3196699999999999</v>
      </c>
      <c r="C99" s="5">
        <f>VLOOKUP($A99,'2016'!A:M,8,0)</f>
        <v>1.1727799999999999</v>
      </c>
      <c r="D99" s="5">
        <f>VLOOKUP($A99,'2017'!A:N,7,0)</f>
        <v>1.54819512367249</v>
      </c>
      <c r="E99" s="5">
        <f>VLOOKUP($A99,'2018'!A:F,5,0)</f>
        <v>1.601</v>
      </c>
      <c r="F99" s="5">
        <f>VLOOKUP($A99,'2019'!A:F,5,0)</f>
        <v>1.5569999999999999</v>
      </c>
      <c r="G99" s="4"/>
      <c r="H99" s="5">
        <f t="shared" si="1"/>
        <v>1.7105930247344929</v>
      </c>
      <c r="I99" s="4"/>
      <c r="J99" s="4"/>
    </row>
    <row r="100" spans="1:10" ht="15.4" x14ac:dyDescent="0.45">
      <c r="A100" s="4" t="s">
        <v>72</v>
      </c>
      <c r="B100" s="5">
        <f>VLOOKUP(A100,'2015'!A:L,7,0)</f>
        <v>1.14184</v>
      </c>
      <c r="C100" s="5">
        <f>VLOOKUP($A100,'2016'!A:M,8,0)</f>
        <v>0.89520999999999995</v>
      </c>
      <c r="D100" s="5">
        <f>VLOOKUP($A100,'2017'!A:N,7,0)</f>
        <v>1.28721570968628</v>
      </c>
      <c r="E100" s="5">
        <f>VLOOKUP($A100,'2018'!A:F,5,0)</f>
        <v>1.319</v>
      </c>
      <c r="F100" s="5">
        <f>VLOOKUP($A100,'2019'!A:F,5,0)</f>
        <v>1.325</v>
      </c>
      <c r="G100" s="4"/>
      <c r="H100" s="5">
        <f t="shared" si="1"/>
        <v>1.4306861419372581</v>
      </c>
      <c r="I100" s="4"/>
      <c r="J100" s="4"/>
    </row>
    <row r="101" spans="1:10" ht="15.4" x14ac:dyDescent="0.45">
      <c r="A101" s="4" t="s">
        <v>161</v>
      </c>
      <c r="B101" s="5">
        <f>VLOOKUP(A101,'2015'!A:L,7,0)</f>
        <v>0.77264999999999995</v>
      </c>
      <c r="C101" s="5">
        <f>VLOOKUP($A101,'2016'!A:M,8,0)</f>
        <v>0.60529999999999995</v>
      </c>
      <c r="D101" s="5">
        <f>VLOOKUP($A101,'2017'!A:N,7,0)</f>
        <v>0.99302500486373901</v>
      </c>
      <c r="E101" s="5">
        <f>VLOOKUP($A101,'2018'!A:F,5,0)</f>
        <v>0.86699999999999999</v>
      </c>
      <c r="F101" s="5">
        <f>VLOOKUP($A101,'2019'!A:F,5,0)</f>
        <v>0.77400000000000002</v>
      </c>
      <c r="G101" s="4"/>
      <c r="H101" s="5">
        <f t="shared" si="1"/>
        <v>0.88171500097274702</v>
      </c>
      <c r="I101" s="4"/>
      <c r="J101" s="4"/>
    </row>
    <row r="102" spans="1:10" ht="15.4" x14ac:dyDescent="0.45">
      <c r="A102" s="4" t="s">
        <v>94</v>
      </c>
      <c r="B102" s="5">
        <f>VLOOKUP(A102,'2015'!A:L,7,0)</f>
        <v>0.90432000000000001</v>
      </c>
      <c r="C102" s="5">
        <f>VLOOKUP($A102,'2016'!A:M,8,0)</f>
        <v>0.64498</v>
      </c>
      <c r="D102" s="5">
        <f>VLOOKUP($A102,'2017'!A:N,7,0)</f>
        <v>1.21577048301697</v>
      </c>
      <c r="E102" s="5">
        <f>VLOOKUP($A102,'2018'!A:F,5,0)</f>
        <v>1.1719999999999999</v>
      </c>
      <c r="F102" s="5">
        <f>VLOOKUP($A102,'2019'!A:F,5,0)</f>
        <v>1.111</v>
      </c>
      <c r="G102" s="4"/>
      <c r="H102" s="5">
        <f t="shared" si="1"/>
        <v>1.291728096603407</v>
      </c>
      <c r="I102" s="4"/>
      <c r="J102" s="4"/>
    </row>
    <row r="103" spans="1:10" ht="15.4" x14ac:dyDescent="0.45">
      <c r="A103" s="4" t="s">
        <v>12</v>
      </c>
      <c r="B103" s="5">
        <f>VLOOKUP(A103,'2015'!A:L,7,0)</f>
        <v>1.3309500000000001</v>
      </c>
      <c r="C103" s="5">
        <f>VLOOKUP($A103,'2016'!A:M,8,0)</f>
        <v>1.1269</v>
      </c>
      <c r="D103" s="5">
        <f>VLOOKUP($A103,'2017'!A:N,7,0)</f>
        <v>1.5335235595703101</v>
      </c>
      <c r="E103" s="5">
        <f>VLOOKUP($A103,'2018'!A:F,5,0)</f>
        <v>1.5820000000000001</v>
      </c>
      <c r="F103" s="5">
        <f>VLOOKUP($A103,'2019'!A:F,5,0)</f>
        <v>1.5820000000000001</v>
      </c>
      <c r="G103" s="4"/>
      <c r="H103" s="5">
        <f t="shared" si="1"/>
        <v>1.7182347119140502</v>
      </c>
      <c r="I103" s="4"/>
      <c r="J103" s="4"/>
    </row>
    <row r="104" spans="1:10" ht="15.4" x14ac:dyDescent="0.45">
      <c r="A104" s="4" t="s">
        <v>98</v>
      </c>
      <c r="B104" s="5">
        <f>VLOOKUP(A104,'2015'!A:L,7,0)</f>
        <v>0.41410999999999998</v>
      </c>
      <c r="C104" s="5">
        <f>VLOOKUP($A104,'2016'!A:M,8,0)</f>
        <v>0.26135000000000003</v>
      </c>
      <c r="D104" s="5">
        <f>VLOOKUP($A104,'2017'!A:N,7,0)</f>
        <v>0.672690689563751</v>
      </c>
      <c r="E104" s="5">
        <f>VLOOKUP($A104,'2018'!A:F,5,0)</f>
        <v>0.81</v>
      </c>
      <c r="F104" s="5">
        <f>VLOOKUP($A104,'2019'!A:F,5,0)</f>
        <v>0.88600000000000001</v>
      </c>
      <c r="G104" s="4"/>
      <c r="H104" s="5">
        <f t="shared" si="1"/>
        <v>1.0565591379127568</v>
      </c>
      <c r="I104" s="4"/>
      <c r="J104" s="4"/>
    </row>
    <row r="105" spans="1:10" ht="15.4" x14ac:dyDescent="0.45">
      <c r="A105" s="4" t="s">
        <v>125</v>
      </c>
      <c r="B105" s="5">
        <f>VLOOKUP(A105,'2015'!A:L,7,0)</f>
        <v>0.92557999999999996</v>
      </c>
      <c r="C105" s="5">
        <f>VLOOKUP($A105,'2016'!A:M,8,0)</f>
        <v>0.71628999999999998</v>
      </c>
      <c r="D105" s="5">
        <f>VLOOKUP($A105,'2017'!A:N,7,0)</f>
        <v>1.1556471586227399</v>
      </c>
      <c r="E105" s="5">
        <f>VLOOKUP($A105,'2018'!A:F,5,0)</f>
        <v>1.2170000000000001</v>
      </c>
      <c r="F105" s="5">
        <f>VLOOKUP($A105,'2019'!A:F,5,0)</f>
        <v>1.2470000000000001</v>
      </c>
      <c r="G105" s="4"/>
      <c r="H105" s="5">
        <f t="shared" si="1"/>
        <v>1.3953684317245347</v>
      </c>
      <c r="I105" s="4"/>
      <c r="J105" s="4"/>
    </row>
    <row r="106" spans="1:10" ht="15.4" x14ac:dyDescent="0.45">
      <c r="A106" s="4" t="s">
        <v>38</v>
      </c>
      <c r="B106" s="5">
        <f>VLOOKUP(A106,'2015'!A:L,7,0)</f>
        <v>1.1984999999999999</v>
      </c>
      <c r="C106" s="5">
        <f>VLOOKUP($A106,'2016'!A:M,8,0)</f>
        <v>0.98912</v>
      </c>
      <c r="D106" s="5">
        <f>VLOOKUP($A106,'2017'!A:N,7,0)</f>
        <v>1.3731925487518299</v>
      </c>
      <c r="E106" s="5">
        <f>VLOOKUP($A106,'2018'!A:F,5,0)</f>
        <v>1.4379999999999999</v>
      </c>
      <c r="F106" s="5">
        <f>VLOOKUP($A106,'2019'!A:F,5,0)</f>
        <v>1.4419999999999999</v>
      </c>
      <c r="G106" s="4"/>
      <c r="H106" s="5">
        <f t="shared" si="1"/>
        <v>1.5689265097503835</v>
      </c>
      <c r="I106" s="4"/>
      <c r="J106" s="4"/>
    </row>
    <row r="107" spans="1:10" ht="15.4" x14ac:dyDescent="0.45">
      <c r="A107" s="4" t="s">
        <v>68</v>
      </c>
      <c r="B107" s="5">
        <f>VLOOKUP(A107,'2015'!A:L,7,0)</f>
        <v>1.30477</v>
      </c>
      <c r="C107" s="5">
        <f>VLOOKUP($A107,'2016'!A:M,8,0)</f>
        <v>1.11111</v>
      </c>
      <c r="D107" s="5">
        <f>VLOOKUP($A107,'2017'!A:N,7,0)</f>
        <v>1.50728487968445</v>
      </c>
      <c r="E107" s="5">
        <f>VLOOKUP($A107,'2018'!A:F,5,0)</f>
        <v>1.522</v>
      </c>
      <c r="F107" s="5">
        <f>VLOOKUP($A107,'2019'!A:F,5,0)</f>
        <v>1.4750000000000001</v>
      </c>
      <c r="G107" s="4"/>
      <c r="H107" s="5">
        <f t="shared" si="1"/>
        <v>1.6094379759368849</v>
      </c>
      <c r="I107" s="4"/>
      <c r="J107" s="4"/>
    </row>
    <row r="108" spans="1:10" ht="15.4" x14ac:dyDescent="0.45">
      <c r="A108" s="4" t="s">
        <v>73</v>
      </c>
      <c r="B108" s="5">
        <f>VLOOKUP(A108,'2015'!A:L,7,0)</f>
        <v>0.97458999999999996</v>
      </c>
      <c r="C108" s="5">
        <f>VLOOKUP($A108,'2016'!A:M,8,0)</f>
        <v>0.81254999999999999</v>
      </c>
      <c r="D108" s="5">
        <f>VLOOKUP($A108,'2017'!A:N,7,0)</f>
        <v>1.2187703847885101</v>
      </c>
      <c r="E108" s="5">
        <f>VLOOKUP($A108,'2018'!A:F,5,0)</f>
        <v>1.2490000000000001</v>
      </c>
      <c r="F108" s="5">
        <f>VLOOKUP($A108,'2019'!A:F,5,0)</f>
        <v>1.274</v>
      </c>
      <c r="G108" s="4"/>
      <c r="H108" s="5">
        <f t="shared" si="1"/>
        <v>1.4163630769577082</v>
      </c>
      <c r="I108" s="4"/>
      <c r="J108" s="4"/>
    </row>
    <row r="109" spans="1:10" ht="15.4" x14ac:dyDescent="0.45">
      <c r="A109" s="4" t="s">
        <v>107</v>
      </c>
      <c r="B109" s="5">
        <f>VLOOKUP(A109,'2015'!A:L,7,0)</f>
        <v>1.0351600000000001</v>
      </c>
      <c r="C109" s="5">
        <f>VLOOKUP($A109,'2016'!A:M,8,0)</f>
        <v>0.87877000000000005</v>
      </c>
      <c r="D109" s="5">
        <f>VLOOKUP($A109,'2017'!A:N,7,0)</f>
        <v>1.25391757488251</v>
      </c>
      <c r="E109" s="5">
        <f>VLOOKUP($A109,'2018'!A:F,5,0)</f>
        <v>1.3120000000000001</v>
      </c>
      <c r="F109" s="5">
        <f>VLOOKUP($A109,'2019'!A:F,5,0)</f>
        <v>1.2929999999999999</v>
      </c>
      <c r="G109" s="4"/>
      <c r="H109" s="5">
        <f t="shared" si="1"/>
        <v>1.4392425149765131</v>
      </c>
      <c r="I109" s="4"/>
      <c r="J109" s="4"/>
    </row>
    <row r="110" spans="1:10" ht="15.4" x14ac:dyDescent="0.45">
      <c r="A110" s="4" t="s">
        <v>75</v>
      </c>
      <c r="B110" s="5">
        <f>VLOOKUP(A110,'2015'!A:L,7,0)</f>
        <v>1.27948</v>
      </c>
      <c r="C110" s="5">
        <f>VLOOKUP($A110,'2016'!A:M,8,0)</f>
        <v>1.0468500000000001</v>
      </c>
      <c r="D110" s="5">
        <f>VLOOKUP($A110,'2017'!A:N,7,0)</f>
        <v>1.44571197032928</v>
      </c>
      <c r="E110" s="5">
        <f>VLOOKUP($A110,'2018'!A:F,5,0)</f>
        <v>1.448</v>
      </c>
      <c r="F110" s="5">
        <f>VLOOKUP($A110,'2019'!A:F,5,0)</f>
        <v>1.4379999999999999</v>
      </c>
      <c r="G110" s="4"/>
      <c r="H110" s="5">
        <f t="shared" si="1"/>
        <v>1.5470653940658678</v>
      </c>
      <c r="I110" s="4"/>
      <c r="J110" s="4"/>
    </row>
    <row r="111" spans="1:10" ht="15.4" x14ac:dyDescent="0.45">
      <c r="A111" s="4" t="s">
        <v>105</v>
      </c>
      <c r="B111" s="5">
        <f>VLOOKUP(A111,'2015'!A:L,7,0)</f>
        <v>1.1393500000000001</v>
      </c>
      <c r="C111" s="5">
        <f>VLOOKUP($A111,'2016'!A:M,8,0)</f>
        <v>0.94367000000000001</v>
      </c>
      <c r="D111" s="5">
        <f>VLOOKUP($A111,'2017'!A:N,7,0)</f>
        <v>1.36704301834106</v>
      </c>
      <c r="E111" s="5">
        <f>VLOOKUP($A111,'2018'!A:F,5,0)</f>
        <v>1.429</v>
      </c>
      <c r="F111" s="5">
        <f>VLOOKUP($A111,'2019'!A:F,5,0)</f>
        <v>1.431</v>
      </c>
      <c r="G111" s="4"/>
      <c r="H111" s="5">
        <f t="shared" si="1"/>
        <v>1.5826016036681949</v>
      </c>
      <c r="I111" s="4"/>
      <c r="J111" s="4"/>
    </row>
    <row r="112" spans="1:10" ht="15.4" x14ac:dyDescent="0.45">
      <c r="A112" s="4" t="s">
        <v>41</v>
      </c>
      <c r="B112" s="5">
        <f>VLOOKUP(A112,'2015'!A:L,7,0)</f>
        <v>1.0786</v>
      </c>
      <c r="C112" s="5">
        <f>VLOOKUP($A112,'2016'!A:M,8,0)</f>
        <v>0.87963999999999998</v>
      </c>
      <c r="D112" s="5">
        <f>VLOOKUP($A112,'2017'!A:N,7,0)</f>
        <v>1.27429687976837</v>
      </c>
      <c r="E112" s="5">
        <f>VLOOKUP($A112,'2018'!A:F,5,0)</f>
        <v>1.3029999999999999</v>
      </c>
      <c r="F112" s="5">
        <f>VLOOKUP($A112,'2019'!A:F,5,0)</f>
        <v>1.3129999999999999</v>
      </c>
      <c r="G112" s="4"/>
      <c r="H112" s="5">
        <f t="shared" si="1"/>
        <v>1.4373553759536435</v>
      </c>
      <c r="I112" s="4"/>
      <c r="J112" s="4"/>
    </row>
    <row r="113" spans="1:10" ht="15.4" x14ac:dyDescent="0.45">
      <c r="A113" s="4" t="s">
        <v>103</v>
      </c>
      <c r="B113" s="5">
        <f>VLOOKUP(A113,'2015'!A:L,7,0)</f>
        <v>0.88588</v>
      </c>
      <c r="C113" s="5">
        <f>VLOOKUP($A113,'2016'!A:M,8,0)</f>
        <v>0.72802999999999995</v>
      </c>
      <c r="D113" s="5">
        <f>VLOOKUP($A113,'2017'!A:N,7,0)</f>
        <v>1.15009129047394</v>
      </c>
      <c r="E113" s="5">
        <f>VLOOKUP($A113,'2018'!A:F,5,0)</f>
        <v>1.2190000000000001</v>
      </c>
      <c r="F113" s="5">
        <f>VLOOKUP($A113,'2019'!A:F,5,0)</f>
        <v>1.232</v>
      </c>
      <c r="G113" s="4"/>
      <c r="H113" s="5">
        <f t="shared" si="1"/>
        <v>1.3979632580947907</v>
      </c>
      <c r="I113" s="4"/>
      <c r="J113" s="4"/>
    </row>
    <row r="114" spans="1:10" ht="15.4" x14ac:dyDescent="0.45">
      <c r="A114" s="4" t="s">
        <v>79</v>
      </c>
      <c r="B114" s="5">
        <f>VLOOKUP(A114,'2015'!A:L,7,0)</f>
        <v>1.23617</v>
      </c>
      <c r="C114" s="5">
        <f>VLOOKUP($A114,'2016'!A:M,8,0)</f>
        <v>1.05261</v>
      </c>
      <c r="D114" s="5">
        <f>VLOOKUP($A114,'2017'!A:N,7,0)</f>
        <v>1.46928238868713</v>
      </c>
      <c r="E114" s="5">
        <f>VLOOKUP($A114,'2018'!A:F,5,0)</f>
        <v>1.4790000000000001</v>
      </c>
      <c r="F114" s="5">
        <f>VLOOKUP($A114,'2019'!A:F,5,0)</f>
        <v>1.452</v>
      </c>
      <c r="G114" s="4"/>
      <c r="H114" s="5">
        <f t="shared" si="1"/>
        <v>1.5952274777374384</v>
      </c>
      <c r="I114" s="4"/>
      <c r="J114" s="4"/>
    </row>
    <row r="115" spans="1:10" ht="15.4" x14ac:dyDescent="0.45">
      <c r="A115" s="4" t="s">
        <v>171</v>
      </c>
      <c r="B115" s="5">
        <f>VLOOKUP(A115,'2015'!A:L,7,0)</f>
        <v>0.77370000000000005</v>
      </c>
      <c r="C115" s="5">
        <f>VLOOKUP($A115,'2016'!A:M,8,0)</f>
        <v>0.61585999999999996</v>
      </c>
      <c r="D115" s="5">
        <f>VLOOKUP($A115,'2017'!A:N,7,0)</f>
        <v>0.94570702314376798</v>
      </c>
      <c r="E115" s="5">
        <f>VLOOKUP($A115,'2018'!A:F,5,0)</f>
        <v>0.89600000000000002</v>
      </c>
      <c r="F115" s="5">
        <f>VLOOKUP($A115,'2019'!A:F,5,0)</f>
        <v>0.71099999999999997</v>
      </c>
      <c r="G115" s="4"/>
      <c r="H115" s="5">
        <f t="shared" si="1"/>
        <v>0.83487540462875387</v>
      </c>
      <c r="I115" s="4"/>
      <c r="J115" s="4"/>
    </row>
    <row r="116" spans="1:10" ht="15.4" x14ac:dyDescent="0.45">
      <c r="A116" s="4" t="s">
        <v>49</v>
      </c>
      <c r="B116" s="5">
        <f>VLOOKUP(A116,'2015'!A:L,7,0)</f>
        <v>1.0839300000000001</v>
      </c>
      <c r="C116" s="5">
        <f>VLOOKUP($A116,'2016'!A:M,8,0)</f>
        <v>0.84828999999999999</v>
      </c>
      <c r="D116" s="5">
        <f>VLOOKUP($A116,'2017'!A:N,7,0)</f>
        <v>1.28667759895325</v>
      </c>
      <c r="E116" s="5">
        <f>VLOOKUP($A116,'2018'!A:F,5,0)</f>
        <v>1.331</v>
      </c>
      <c r="F116" s="5">
        <f>VLOOKUP($A116,'2019'!A:F,5,0)</f>
        <v>1.357</v>
      </c>
      <c r="G116" s="4"/>
      <c r="H116" s="5">
        <f t="shared" si="1"/>
        <v>1.4900345197906688</v>
      </c>
      <c r="I116" s="4"/>
      <c r="J116" s="4"/>
    </row>
    <row r="117" spans="1:10" ht="15.4" x14ac:dyDescent="0.45">
      <c r="A117" s="4" t="s">
        <v>159</v>
      </c>
      <c r="B117" s="5">
        <f>VLOOKUP(A117,'2015'!A:L,7,0)</f>
        <v>0.97619</v>
      </c>
      <c r="C117" s="5">
        <f>VLOOKUP($A117,'2016'!A:M,8,0)</f>
        <v>0.77415999999999996</v>
      </c>
      <c r="D117" s="5">
        <f>VLOOKUP($A117,'2017'!A:N,7,0)</f>
        <v>1.17969191074371</v>
      </c>
      <c r="E117" s="5">
        <f>VLOOKUP($A117,'2018'!A:F,5,0)</f>
        <v>1.117</v>
      </c>
      <c r="F117" s="5">
        <f>VLOOKUP($A117,'2019'!A:F,5,0)</f>
        <v>1.1339999999999999</v>
      </c>
      <c r="G117" s="4"/>
      <c r="H117" s="5">
        <f t="shared" si="1"/>
        <v>1.2337463821487518</v>
      </c>
      <c r="I117" s="4"/>
      <c r="J117" s="4"/>
    </row>
    <row r="118" spans="1:10" ht="15.4" x14ac:dyDescent="0.45">
      <c r="A118" s="4" t="s">
        <v>104</v>
      </c>
      <c r="B118" s="5">
        <f>VLOOKUP(A118,'2015'!A:L,7,0)</f>
        <v>1.0096400000000001</v>
      </c>
      <c r="C118" s="5">
        <f>VLOOKUP($A118,'2016'!A:M,8,0)</f>
        <v>0.81328999999999996</v>
      </c>
      <c r="D118" s="5">
        <f>VLOOKUP($A118,'2017'!A:N,7,0)</f>
        <v>1.25818979740143</v>
      </c>
      <c r="E118" s="5">
        <f>VLOOKUP($A118,'2018'!A:F,5,0)</f>
        <v>1.369</v>
      </c>
      <c r="F118" s="5">
        <f>VLOOKUP($A118,'2019'!A:F,5,0)</f>
        <v>1.383</v>
      </c>
      <c r="G118" s="4"/>
      <c r="H118" s="5">
        <f t="shared" si="1"/>
        <v>1.5573529594802835</v>
      </c>
      <c r="I118" s="4"/>
      <c r="J118" s="4"/>
    </row>
    <row r="119" spans="1:10" ht="15.4" x14ac:dyDescent="0.45">
      <c r="A119" s="4" t="s">
        <v>140</v>
      </c>
      <c r="B119" s="5">
        <f>VLOOKUP(A119,'2015'!A:L,7,0)</f>
        <v>0.95570999999999995</v>
      </c>
      <c r="C119" s="5">
        <f>VLOOKUP($A119,'2016'!A:M,8,0)</f>
        <v>0.628</v>
      </c>
      <c r="D119" s="5">
        <f>VLOOKUP($A119,'2017'!A:N,7,0)</f>
        <v>0.98413604497909501</v>
      </c>
      <c r="E119" s="5">
        <f>VLOOKUP($A119,'2018'!A:F,5,0)</f>
        <v>0.81299999999999994</v>
      </c>
      <c r="F119" s="5">
        <f>VLOOKUP($A119,'2019'!A:F,5,0)</f>
        <v>0.84099999999999997</v>
      </c>
      <c r="G119" s="4"/>
      <c r="H119" s="5">
        <f t="shared" si="1"/>
        <v>0.8310432089958173</v>
      </c>
      <c r="I119" s="4"/>
      <c r="J119" s="4"/>
    </row>
    <row r="120" spans="1:10" ht="15.4" x14ac:dyDescent="0.45">
      <c r="A120" s="4" t="s">
        <v>36</v>
      </c>
      <c r="B120" s="5">
        <f>VLOOKUP(A120,'2015'!A:L,7,0)</f>
        <v>1.02</v>
      </c>
      <c r="C120" s="5">
        <f>VLOOKUP($A120,'2016'!A:M,8,0)</f>
        <v>0.86758000000000002</v>
      </c>
      <c r="D120" s="5">
        <f>VLOOKUP($A120,'2017'!A:N,7,0)</f>
        <v>1.35381436347961</v>
      </c>
      <c r="E120" s="5">
        <f>VLOOKUP($A120,'2018'!A:F,5,0)</f>
        <v>1.4510000000000001</v>
      </c>
      <c r="F120" s="5">
        <f>VLOOKUP($A120,'2019'!A:F,5,0)</f>
        <v>1.4630000000000001</v>
      </c>
      <c r="G120" s="4"/>
      <c r="H120" s="5">
        <f t="shared" si="1"/>
        <v>1.6719048726959613</v>
      </c>
      <c r="I120" s="4"/>
      <c r="J120" s="4"/>
    </row>
    <row r="121" spans="1:10" ht="15.4" x14ac:dyDescent="0.45">
      <c r="A121" s="4" t="s">
        <v>60</v>
      </c>
      <c r="B121" s="5">
        <f>VLOOKUP(A121,'2015'!A:L,7,0)</f>
        <v>1.26999</v>
      </c>
      <c r="C121" s="5">
        <f>VLOOKUP($A121,'2016'!A:M,8,0)</f>
        <v>1.0826800000000001</v>
      </c>
      <c r="D121" s="5">
        <f>VLOOKUP($A121,'2017'!A:N,7,0)</f>
        <v>1.50505924224854</v>
      </c>
      <c r="E121" s="5">
        <f>VLOOKUP($A121,'2018'!A:F,5,0)</f>
        <v>1.5369999999999999</v>
      </c>
      <c r="F121" s="5">
        <f>VLOOKUP($A121,'2019'!A:F,5,0)</f>
        <v>1.504</v>
      </c>
      <c r="G121" s="4"/>
      <c r="H121" s="5">
        <f t="shared" si="1"/>
        <v>1.6564478484497158</v>
      </c>
      <c r="I121" s="4"/>
      <c r="J121" s="4"/>
    </row>
    <row r="122" spans="1:10" ht="15.4" x14ac:dyDescent="0.45">
      <c r="A122" s="4" t="s">
        <v>70</v>
      </c>
      <c r="B122" s="5">
        <f>VLOOKUP(A122,'2015'!A:L,7,0)</f>
        <v>1.2738499999999999</v>
      </c>
      <c r="C122" s="5">
        <f>VLOOKUP($A122,'2016'!A:M,8,0)</f>
        <v>1.05613</v>
      </c>
      <c r="D122" s="5">
        <f>VLOOKUP($A122,'2017'!A:N,7,0)</f>
        <v>1.4525188207626301</v>
      </c>
      <c r="E122" s="5">
        <f>VLOOKUP($A122,'2018'!A:F,5,0)</f>
        <v>1.506</v>
      </c>
      <c r="F122" s="5">
        <f>VLOOKUP($A122,'2019'!A:F,5,0)</f>
        <v>1.5229999999999999</v>
      </c>
      <c r="G122" s="4"/>
      <c r="H122" s="5">
        <f t="shared" si="1"/>
        <v>1.6467507641525287</v>
      </c>
      <c r="I122" s="4"/>
      <c r="J122" s="4"/>
    </row>
    <row r="123" spans="1:10" ht="15.4" x14ac:dyDescent="0.45">
      <c r="A123" s="4" t="s">
        <v>180</v>
      </c>
      <c r="B123" s="5">
        <v>0</v>
      </c>
      <c r="C123" s="5">
        <f>VLOOKUP($A123,'2016'!A:M,8,0)</f>
        <v>0.33612999999999998</v>
      </c>
      <c r="D123" s="5">
        <f>VLOOKUP($A123,'2017'!A:N,7,0)</f>
        <v>0.72115135192871105</v>
      </c>
      <c r="E123" s="5">
        <f>VLOOKUP($A123,'2018'!A:F,5,0)</f>
        <v>0.71199999999999997</v>
      </c>
      <c r="F123" s="5">
        <f>VLOOKUP($A123,'2019'!A:F,5,0)</f>
        <v>0.69799999999999995</v>
      </c>
      <c r="G123" s="4"/>
      <c r="H123" s="5">
        <f t="shared" si="1"/>
        <v>1.0250172703857743</v>
      </c>
      <c r="I123" s="4"/>
      <c r="J123" s="4"/>
    </row>
    <row r="124" spans="1:10" ht="15.4" x14ac:dyDescent="0.45">
      <c r="A124" s="4" t="s">
        <v>130</v>
      </c>
      <c r="B124" s="5">
        <f>VLOOKUP(A124,'2015'!A:L,7,0)</f>
        <v>1.18468</v>
      </c>
      <c r="C124" s="5">
        <f>VLOOKUP($A124,'2016'!A:M,8,0)</f>
        <v>0.96052999999999999</v>
      </c>
      <c r="D124" s="5">
        <f>VLOOKUP($A124,'2017'!A:N,7,0)</f>
        <v>1.38478863239288</v>
      </c>
      <c r="E124" s="5">
        <f>VLOOKUP($A124,'2018'!A:F,5,0)</f>
        <v>1.41</v>
      </c>
      <c r="F124" s="5">
        <f>VLOOKUP($A124,'2019'!A:F,5,0)</f>
        <v>1.351</v>
      </c>
      <c r="G124" s="4"/>
      <c r="H124" s="5">
        <f t="shared" si="1"/>
        <v>1.4928327264785821</v>
      </c>
      <c r="I124" s="4"/>
      <c r="J124" s="4"/>
    </row>
    <row r="125" spans="1:10" ht="15.4" x14ac:dyDescent="0.45">
      <c r="A125" s="4" t="s">
        <v>62</v>
      </c>
      <c r="B125" s="5">
        <f>VLOOKUP(A125,'2015'!A:L,7,0)</f>
        <v>0.95774000000000004</v>
      </c>
      <c r="C125" s="5">
        <f>VLOOKUP($A125,'2016'!A:M,8,0)</f>
        <v>0.72194000000000003</v>
      </c>
      <c r="D125" s="5">
        <f>VLOOKUP($A125,'2017'!A:N,7,0)</f>
        <v>1.12827444076538</v>
      </c>
      <c r="E125" s="5">
        <f>VLOOKUP($A125,'2018'!A:F,5,0)</f>
        <v>1.204</v>
      </c>
      <c r="F125" s="5">
        <f>VLOOKUP($A125,'2019'!A:F,5,0)</f>
        <v>1.2190000000000001</v>
      </c>
      <c r="G125" s="4"/>
      <c r="H125" s="5">
        <f t="shared" si="1"/>
        <v>1.3475648881530446</v>
      </c>
      <c r="I125" s="4"/>
      <c r="J125" s="4"/>
    </row>
    <row r="126" spans="1:10" ht="15.4" x14ac:dyDescent="0.45">
      <c r="A126" s="4" t="s">
        <v>183</v>
      </c>
      <c r="B126" s="5">
        <v>0</v>
      </c>
      <c r="C126" s="5">
        <f>VLOOKUP($A126,'2016'!A:M,8,0)</f>
        <v>0.18518999999999999</v>
      </c>
      <c r="D126" s="5">
        <f>VLOOKUP($A126,'2017'!A:N,7,0)</f>
        <v>0.60132312774658203</v>
      </c>
      <c r="E126" s="5">
        <f>VLOOKUP($A126,'2018'!A:F,5,0)</f>
        <v>0.60799999999999998</v>
      </c>
      <c r="F126" s="5">
        <f>VLOOKUP($A126,'2019'!A:F,5,0)</f>
        <v>0.57499999999999996</v>
      </c>
      <c r="G126" s="4"/>
      <c r="H126" s="5">
        <f t="shared" si="1"/>
        <v>0.86574562554937984</v>
      </c>
      <c r="I126" s="4"/>
      <c r="J126" s="4"/>
    </row>
    <row r="127" spans="1:10" ht="15.4" x14ac:dyDescent="0.45">
      <c r="A127" s="4" t="s">
        <v>50</v>
      </c>
      <c r="B127" s="5">
        <f>VLOOKUP(A127,'2015'!A:L,7,0)</f>
        <v>1.31379</v>
      </c>
      <c r="C127" s="5">
        <f>VLOOKUP($A127,'2016'!A:M,8,0)</f>
        <v>1.1294500000000001</v>
      </c>
      <c r="D127" s="5">
        <f>VLOOKUP($A127,'2017'!A:N,7,0)</f>
        <v>1.5320909023284901</v>
      </c>
      <c r="E127" s="5">
        <f>VLOOKUP($A127,'2018'!A:F,5,0)</f>
        <v>1.538</v>
      </c>
      <c r="F127" s="5">
        <f>VLOOKUP($A127,'2019'!A:F,5,0)</f>
        <v>1.484</v>
      </c>
      <c r="G127" s="4"/>
      <c r="H127" s="5">
        <f t="shared" si="1"/>
        <v>1.6241571804657156</v>
      </c>
      <c r="I127" s="4"/>
      <c r="J127" s="4"/>
    </row>
    <row r="128" spans="1:10" ht="15.4" x14ac:dyDescent="0.45">
      <c r="A128" s="4" t="s">
        <v>149</v>
      </c>
      <c r="B128" s="5">
        <f>VLOOKUP(A128,'2015'!A:L,7,0)</f>
        <v>1.01905</v>
      </c>
      <c r="C128" s="5">
        <f>VLOOKUP($A128,'2016'!A:M,8,0)</f>
        <v>0.84782999999999997</v>
      </c>
      <c r="D128" s="5">
        <f>VLOOKUP($A128,'2017'!A:N,7,0)</f>
        <v>1.25997638702393</v>
      </c>
      <c r="E128" s="5">
        <f>VLOOKUP($A128,'2018'!A:F,5,0)</f>
        <v>1.3140000000000001</v>
      </c>
      <c r="F128" s="5">
        <f>VLOOKUP($A128,'2019'!A:F,5,0)</f>
        <v>1.2649999999999999</v>
      </c>
      <c r="G128" s="4"/>
      <c r="H128" s="5">
        <f t="shared" si="1"/>
        <v>1.4285922774048174</v>
      </c>
      <c r="I128" s="4"/>
      <c r="J128" s="4"/>
    </row>
    <row r="129" spans="1:10" ht="15.4" x14ac:dyDescent="0.45">
      <c r="A129" s="4" t="s">
        <v>17</v>
      </c>
      <c r="B129" s="5">
        <f>VLOOKUP(A129,'2015'!A:L,7,0)</f>
        <v>1.2890699999999999</v>
      </c>
      <c r="C129" s="5">
        <f>VLOOKUP($A129,'2016'!A:M,8,0)</f>
        <v>1.0876399999999999</v>
      </c>
      <c r="D129" s="5">
        <f>VLOOKUP($A129,'2017'!A:N,7,0)</f>
        <v>1.4781621694564799</v>
      </c>
      <c r="E129" s="5">
        <f>VLOOKUP($A129,'2018'!A:F,5,0)</f>
        <v>1.5009999999999999</v>
      </c>
      <c r="F129" s="5">
        <f>VLOOKUP($A129,'2019'!A:F,5,0)</f>
        <v>1.4870000000000001</v>
      </c>
      <c r="G129" s="4"/>
      <c r="H129" s="5">
        <f t="shared" si="1"/>
        <v>1.6113404338912858</v>
      </c>
      <c r="I129" s="4"/>
      <c r="J129" s="4"/>
    </row>
    <row r="130" spans="1:10" ht="15.4" x14ac:dyDescent="0.45">
      <c r="A130" s="4" t="s">
        <v>8</v>
      </c>
      <c r="B130" s="5">
        <f>VLOOKUP(A130,'2015'!A:L,7,0)</f>
        <v>1.34951</v>
      </c>
      <c r="C130" s="5">
        <f>VLOOKUP($A130,'2016'!A:M,8,0)</f>
        <v>1.14524</v>
      </c>
      <c r="D130" s="5">
        <f>VLOOKUP($A130,'2017'!A:N,7,0)</f>
        <v>1.51691174507141</v>
      </c>
      <c r="E130" s="5">
        <f>VLOOKUP($A130,'2018'!A:F,5,0)</f>
        <v>1.5489999999999999</v>
      </c>
      <c r="F130" s="5">
        <f>VLOOKUP($A130,'2019'!A:F,5,0)</f>
        <v>1.526</v>
      </c>
      <c r="G130" s="4"/>
      <c r="H130" s="5">
        <f t="shared" si="1"/>
        <v>1.6443543490142645</v>
      </c>
      <c r="I130" s="4"/>
      <c r="J130" s="4"/>
    </row>
    <row r="131" spans="1:10" ht="15.4" x14ac:dyDescent="0.45">
      <c r="A131" s="4" t="s">
        <v>173</v>
      </c>
      <c r="B131" s="5">
        <f>VLOOKUP(A131,'2015'!A:L,7,0)</f>
        <v>0.47488999999999998</v>
      </c>
      <c r="C131" s="5">
        <f>VLOOKUP($A131,'2016'!A:M,8,0)</f>
        <v>0.14865999999999999</v>
      </c>
      <c r="D131" s="5">
        <f>VLOOKUP($A131,'2017'!A:N,7,0)</f>
        <v>0.39610260725021401</v>
      </c>
      <c r="E131" s="5">
        <f>VLOOKUP($A131,'2018'!A:F,5,0)</f>
        <v>0.38200000000000001</v>
      </c>
      <c r="F131" s="5">
        <f>VLOOKUP($A131,'2019'!A:F,5,0)</f>
        <v>0.378</v>
      </c>
      <c r="G131" s="4"/>
      <c r="H131" s="5">
        <f t="shared" ref="H131:H151" si="2">FORECAST($H$1,B131:F131,$B$1:$F$1)</f>
        <v>0.36779852145004277</v>
      </c>
      <c r="I131" s="4"/>
      <c r="J131" s="4"/>
    </row>
    <row r="132" spans="1:10" ht="15.4" x14ac:dyDescent="0.45">
      <c r="A132" s="4" t="s">
        <v>52</v>
      </c>
      <c r="B132" s="5">
        <f>VLOOKUP(A132,'2015'!A:L,7,0)</f>
        <v>1.0761700000000001</v>
      </c>
      <c r="C132" s="5">
        <f>VLOOKUP($A132,'2016'!A:M,8,0)</f>
        <v>0.92623999999999995</v>
      </c>
      <c r="D132" s="5">
        <f>VLOOKUP($A132,'2017'!A:N,7,0)</f>
        <v>1.38456535339355</v>
      </c>
      <c r="E132" s="5">
        <f>VLOOKUP($A132,'2018'!A:F,5,0)</f>
        <v>1.4359999999999999</v>
      </c>
      <c r="F132" s="5">
        <f>VLOOKUP($A132,'2019'!A:F,5,0)</f>
        <v>1.43</v>
      </c>
      <c r="G132" s="4"/>
      <c r="H132" s="5">
        <f t="shared" si="2"/>
        <v>1.6158210706787202</v>
      </c>
      <c r="I132" s="4"/>
      <c r="J132" s="4"/>
    </row>
    <row r="133" spans="1:10" ht="15.4" x14ac:dyDescent="0.45">
      <c r="A133" s="4" t="s">
        <v>123</v>
      </c>
      <c r="B133" s="5">
        <f>VLOOKUP(A133,'2015'!A:L,7,0)</f>
        <v>0.85563</v>
      </c>
      <c r="C133" s="5">
        <f>VLOOKUP($A133,'2016'!A:M,8,0)</f>
        <v>0.75602000000000003</v>
      </c>
      <c r="D133" s="5">
        <f>VLOOKUP($A133,'2017'!A:N,7,0)</f>
        <v>1.27146327495575</v>
      </c>
      <c r="E133" s="5">
        <f>VLOOKUP($A133,'2018'!A:F,5,0)</f>
        <v>1.1659999999999999</v>
      </c>
      <c r="F133" s="5">
        <f>VLOOKUP($A133,'2019'!A:F,5,0)</f>
        <v>1.0980000000000001</v>
      </c>
      <c r="G133" s="4"/>
      <c r="H133" s="5">
        <f t="shared" si="2"/>
        <v>1.2978386549911534</v>
      </c>
      <c r="I133" s="4"/>
      <c r="J133" s="4"/>
    </row>
    <row r="134" spans="1:10" ht="15.4" x14ac:dyDescent="0.45">
      <c r="A134" s="4" t="s">
        <v>163</v>
      </c>
      <c r="B134" s="5">
        <f>VLOOKUP(A134,'2015'!A:L,7,0)</f>
        <v>1.00268</v>
      </c>
      <c r="C134" s="5">
        <f>VLOOKUP($A134,'2016'!A:M,8,0)</f>
        <v>0.77622999999999998</v>
      </c>
      <c r="D134" s="5">
        <f>VLOOKUP($A134,'2017'!A:N,7,0)</f>
        <v>1.0419898033142101</v>
      </c>
      <c r="E134" s="5">
        <f>VLOOKUP($A134,'2018'!A:F,5,0)</f>
        <v>0.99099999999999999</v>
      </c>
      <c r="F134" s="5">
        <f>VLOOKUP($A134,'2019'!A:F,5,0)</f>
        <v>0.88500000000000001</v>
      </c>
      <c r="G134" s="4"/>
      <c r="H134" s="5">
        <f t="shared" si="2"/>
        <v>0.93320296066284225</v>
      </c>
      <c r="I134" s="4"/>
      <c r="J134" s="4"/>
    </row>
    <row r="135" spans="1:10" ht="15.4" x14ac:dyDescent="0.45">
      <c r="A135" s="4" t="s">
        <v>48</v>
      </c>
      <c r="B135" s="5">
        <f>VLOOKUP(A135,'2015'!A:L,7,0)</f>
        <v>1.2650399999999999</v>
      </c>
      <c r="C135" s="5">
        <f>VLOOKUP($A135,'2016'!A:M,8,0)</f>
        <v>1.04477</v>
      </c>
      <c r="D135" s="5">
        <f>VLOOKUP($A135,'2017'!A:N,7,0)</f>
        <v>1.42579245567322</v>
      </c>
      <c r="E135" s="5">
        <f>VLOOKUP($A135,'2018'!A:F,5,0)</f>
        <v>1.417</v>
      </c>
      <c r="F135" s="5">
        <f>VLOOKUP($A135,'2019'!A:F,5,0)</f>
        <v>1.409</v>
      </c>
      <c r="G135" s="4"/>
      <c r="H135" s="5">
        <f t="shared" si="2"/>
        <v>1.5103654911346496</v>
      </c>
      <c r="I135" s="4"/>
      <c r="J135" s="4"/>
    </row>
    <row r="136" spans="1:10" ht="15.4" x14ac:dyDescent="0.45">
      <c r="A136" s="4" t="s">
        <v>175</v>
      </c>
      <c r="B136" s="5">
        <f>VLOOKUP(A136,'2015'!A:L,7,0)</f>
        <v>0.13994999999999999</v>
      </c>
      <c r="C136" s="5">
        <f>VLOOKUP($A136,'2016'!A:M,8,0)</f>
        <v>0</v>
      </c>
      <c r="D136" s="5">
        <f>VLOOKUP($A136,'2017'!A:N,7,0)</f>
        <v>0.43188253045082098</v>
      </c>
      <c r="E136" s="5">
        <f>VLOOKUP($A136,'2018'!A:F,5,0)</f>
        <v>0.47399999999999998</v>
      </c>
      <c r="F136" s="5">
        <f>VLOOKUP($A136,'2019'!A:F,5,0)</f>
        <v>0.57199999999999995</v>
      </c>
      <c r="G136" s="4"/>
      <c r="H136" s="5">
        <f t="shared" si="2"/>
        <v>0.72499650609012178</v>
      </c>
      <c r="I136" s="4"/>
      <c r="J136" s="4"/>
    </row>
    <row r="137" spans="1:10" ht="15.4" x14ac:dyDescent="0.45">
      <c r="A137" s="4" t="s">
        <v>124</v>
      </c>
      <c r="B137" s="5">
        <f>VLOOKUP(A137,'2015'!A:L,7,0)</f>
        <v>0.60428999999999999</v>
      </c>
      <c r="C137" s="5">
        <f>VLOOKUP($A137,'2016'!A:M,8,0)</f>
        <v>0.43164999999999998</v>
      </c>
      <c r="D137" s="5">
        <f>VLOOKUP($A137,'2017'!A:N,7,0)</f>
        <v>0.86835145950317405</v>
      </c>
      <c r="E137" s="5">
        <f>VLOOKUP($A137,'2018'!A:F,5,0)</f>
        <v>0.90600000000000003</v>
      </c>
      <c r="F137" s="5">
        <f>VLOOKUP($A137,'2019'!A:F,5,0)</f>
        <v>1</v>
      </c>
      <c r="G137" s="4"/>
      <c r="H137" s="5">
        <f t="shared" si="2"/>
        <v>1.1417892919006647</v>
      </c>
      <c r="I137" s="4"/>
      <c r="J137" s="4"/>
    </row>
    <row r="138" spans="1:10" ht="15.4" x14ac:dyDescent="0.45">
      <c r="A138" s="4" t="s">
        <v>92</v>
      </c>
      <c r="B138" s="5">
        <f>VLOOKUP(A138,'2015'!A:L,7,0)</f>
        <v>0.94632000000000005</v>
      </c>
      <c r="C138" s="5">
        <f>VLOOKUP($A138,'2016'!A:M,8,0)</f>
        <v>0.87717000000000001</v>
      </c>
      <c r="D138" s="5">
        <f>VLOOKUP($A138,'2017'!A:N,7,0)</f>
        <v>1.3377531766891499</v>
      </c>
      <c r="E138" s="5">
        <f>VLOOKUP($A138,'2018'!A:F,5,0)</f>
        <v>1.38</v>
      </c>
      <c r="F138" s="5">
        <f>VLOOKUP($A138,'2019'!A:F,5,0)</f>
        <v>1.36</v>
      </c>
      <c r="G138" s="4"/>
      <c r="H138" s="5">
        <f t="shared" si="2"/>
        <v>1.5793056353377892</v>
      </c>
      <c r="I138" s="4"/>
      <c r="J138" s="4"/>
    </row>
    <row r="139" spans="1:10" ht="15.4" x14ac:dyDescent="0.45">
      <c r="A139" s="4" t="s">
        <v>85</v>
      </c>
      <c r="B139" s="5">
        <f>VLOOKUP(A139,'2015'!A:L,7,0)</f>
        <v>1.22668</v>
      </c>
      <c r="C139" s="5">
        <f>VLOOKUP($A139,'2016'!A:M,8,0)</f>
        <v>1.03817</v>
      </c>
      <c r="D139" s="5">
        <f>VLOOKUP($A139,'2017'!A:N,7,0)</f>
        <v>1.4931491613388099</v>
      </c>
      <c r="E139" s="5">
        <f>VLOOKUP($A139,'2018'!A:F,5,0)</f>
        <v>1.5329999999999999</v>
      </c>
      <c r="F139" s="5">
        <f>VLOOKUP($A139,'2019'!A:F,5,0)</f>
        <v>1.538</v>
      </c>
      <c r="G139" s="4"/>
      <c r="H139" s="5">
        <f t="shared" si="2"/>
        <v>1.7010408322677506</v>
      </c>
      <c r="I139" s="4"/>
      <c r="J139" s="4"/>
    </row>
    <row r="140" spans="1:10" ht="15.4" x14ac:dyDescent="0.45">
      <c r="A140" s="4" t="s">
        <v>158</v>
      </c>
      <c r="B140" s="5">
        <f>VLOOKUP(A140,'2015'!A:L,7,0)</f>
        <v>1.1329899999999999</v>
      </c>
      <c r="C140" s="5">
        <f>VLOOKUP($A140,'2016'!A:M,8,0)</f>
        <v>0.90981000000000001</v>
      </c>
      <c r="D140" s="5">
        <f>VLOOKUP($A140,'2017'!A:N,7,0)</f>
        <v>1.12982773780823</v>
      </c>
      <c r="E140" s="5">
        <f>VLOOKUP($A140,'2018'!A:F,5,0)</f>
        <v>1.0900000000000001</v>
      </c>
      <c r="F140" s="5">
        <f>VLOOKUP($A140,'2019'!A:F,5,0)</f>
        <v>1.069</v>
      </c>
      <c r="G140" s="4"/>
      <c r="H140" s="5">
        <f t="shared" si="2"/>
        <v>1.0819885475616466</v>
      </c>
      <c r="I140" s="4"/>
      <c r="J140" s="4"/>
    </row>
    <row r="141" spans="1:10" ht="15.4" x14ac:dyDescent="0.45">
      <c r="A141" s="4" t="s">
        <v>128</v>
      </c>
      <c r="B141" s="5">
        <f>VLOOKUP(A141,'2015'!A:L,7,0)</f>
        <v>1.20278</v>
      </c>
      <c r="C141" s="5">
        <f>VLOOKUP($A141,'2016'!A:M,8,0)</f>
        <v>1.01413</v>
      </c>
      <c r="D141" s="5">
        <f>VLOOKUP($A141,'2017'!A:N,7,0)</f>
        <v>1.39453756809235</v>
      </c>
      <c r="E141" s="5">
        <f>VLOOKUP($A141,'2018'!A:F,5,0)</f>
        <v>1.413</v>
      </c>
      <c r="F141" s="5">
        <f>VLOOKUP($A141,'2019'!A:F,5,0)</f>
        <v>1.39</v>
      </c>
      <c r="G141" s="4"/>
      <c r="H141" s="5">
        <f t="shared" si="2"/>
        <v>1.5148825136184598</v>
      </c>
      <c r="I141" s="4"/>
      <c r="J141" s="4"/>
    </row>
    <row r="142" spans="1:10" ht="15.4" x14ac:dyDescent="0.45">
      <c r="A142" s="4" t="s">
        <v>32</v>
      </c>
      <c r="B142" s="5">
        <f>VLOOKUP(A142,'2015'!A:L,7,0)</f>
        <v>1.12575</v>
      </c>
      <c r="C142" s="5">
        <f>VLOOKUP($A142,'2016'!A:M,8,0)</f>
        <v>0.87114000000000003</v>
      </c>
      <c r="D142" s="5">
        <f>VLOOKUP($A142,'2017'!A:N,7,0)</f>
        <v>1.2664102315902701</v>
      </c>
      <c r="E142" s="5">
        <f>VLOOKUP($A142,'2018'!A:F,5,0)</f>
        <v>0.77600000000000002</v>
      </c>
      <c r="F142" s="5">
        <f>VLOOKUP($A142,'2019'!A:F,5,0)</f>
        <v>1.31</v>
      </c>
      <c r="G142" s="4"/>
      <c r="H142" s="5">
        <f t="shared" si="2"/>
        <v>1.1518680463180573</v>
      </c>
      <c r="I142" s="4"/>
      <c r="J142" s="4"/>
    </row>
    <row r="143" spans="1:10" ht="15.4" x14ac:dyDescent="0.45">
      <c r="A143" s="4" t="s">
        <v>33</v>
      </c>
      <c r="B143" s="5">
        <f>VLOOKUP(A143,'2015'!A:L,7,0)</f>
        <v>1.28548</v>
      </c>
      <c r="C143" s="5">
        <f>VLOOKUP($A143,'2016'!A:M,8,0)</f>
        <v>1.0867199999999999</v>
      </c>
      <c r="D143" s="5">
        <f>VLOOKUP($A143,'2017'!A:N,7,0)</f>
        <v>1.49646008014679</v>
      </c>
      <c r="E143" s="5">
        <f>VLOOKUP($A143,'2018'!A:F,5,0)</f>
        <v>1.4330000000000001</v>
      </c>
      <c r="F143" s="5">
        <f>VLOOKUP($A143,'2019'!A:F,5,0)</f>
        <v>1.538</v>
      </c>
      <c r="G143" s="4"/>
      <c r="H143" s="5">
        <f t="shared" si="2"/>
        <v>1.6233280160293475</v>
      </c>
      <c r="I143" s="4"/>
      <c r="J143" s="4"/>
    </row>
    <row r="144" spans="1:10" ht="15.4" x14ac:dyDescent="0.45">
      <c r="A144" s="4" t="s">
        <v>27</v>
      </c>
      <c r="B144" s="5">
        <f>VLOOKUP(A144,'2015'!A:L,7,0)</f>
        <v>1.2471099999999999</v>
      </c>
      <c r="C144" s="5">
        <f>VLOOKUP($A144,'2016'!A:M,8,0)</f>
        <v>1.04782</v>
      </c>
      <c r="D144" s="5">
        <f>VLOOKUP($A144,'2017'!A:N,7,0)</f>
        <v>1.4199205636978101</v>
      </c>
      <c r="E144" s="5">
        <f>VLOOKUP($A144,'2018'!A:F,5,0)</f>
        <v>1.4710000000000001</v>
      </c>
      <c r="F144" s="5">
        <f>VLOOKUP($A144,'2019'!A:F,5,0)</f>
        <v>1.4570000000000001</v>
      </c>
      <c r="G144" s="4"/>
      <c r="H144" s="5">
        <f t="shared" si="2"/>
        <v>1.5814581127395684</v>
      </c>
      <c r="I144" s="4"/>
      <c r="J144" s="4"/>
    </row>
    <row r="145" spans="1:10" ht="15.4" x14ac:dyDescent="0.45">
      <c r="A145" s="4" t="s">
        <v>46</v>
      </c>
      <c r="B145" s="5">
        <f>VLOOKUP(A145,'2015'!A:L,7,0)</f>
        <v>1.2089000000000001</v>
      </c>
      <c r="C145" s="5">
        <f>VLOOKUP($A145,'2016'!A:M,8,0)</f>
        <v>1.0314300000000001</v>
      </c>
      <c r="D145" s="5">
        <f>VLOOKUP($A145,'2017'!A:N,7,0)</f>
        <v>1.4122278690338099</v>
      </c>
      <c r="E145" s="5">
        <f>VLOOKUP($A145,'2018'!A:F,5,0)</f>
        <v>1.4590000000000001</v>
      </c>
      <c r="F145" s="5">
        <f>VLOOKUP($A145,'2019'!A:F,5,0)</f>
        <v>1.4650000000000001</v>
      </c>
      <c r="G145" s="4"/>
      <c r="H145" s="5">
        <f t="shared" si="2"/>
        <v>1.5972425738067386</v>
      </c>
      <c r="I145" s="4"/>
      <c r="J145" s="4"/>
    </row>
    <row r="146" spans="1:10" ht="15.4" x14ac:dyDescent="0.45">
      <c r="A146" s="4" t="s">
        <v>59</v>
      </c>
      <c r="B146" s="5">
        <f>VLOOKUP(A146,'2015'!A:L,7,0)</f>
        <v>1.34043</v>
      </c>
      <c r="C146" s="5">
        <f>VLOOKUP($A146,'2016'!A:M,8,0)</f>
        <v>1.1680999999999999</v>
      </c>
      <c r="D146" s="5">
        <f>VLOOKUP($A146,'2017'!A:N,7,0)</f>
        <v>1.5489691495895399</v>
      </c>
      <c r="E146" s="5">
        <f>VLOOKUP($A146,'2018'!A:F,5,0)</f>
        <v>1.5840000000000001</v>
      </c>
      <c r="F146" s="5">
        <f>VLOOKUP($A146,'2019'!A:F,5,0)</f>
        <v>1.5289999999999999</v>
      </c>
      <c r="G146" s="4"/>
      <c r="H146" s="5">
        <f t="shared" si="2"/>
        <v>1.6720118299178921</v>
      </c>
      <c r="I146" s="4"/>
      <c r="J146" s="4"/>
    </row>
    <row r="147" spans="1:10" ht="15.4" x14ac:dyDescent="0.45">
      <c r="A147" s="4" t="s">
        <v>35</v>
      </c>
      <c r="B147" s="5">
        <f>VLOOKUP(A147,'2015'!A:L,7,0)</f>
        <v>1.25596</v>
      </c>
      <c r="C147" s="5">
        <f>VLOOKUP($A147,'2016'!A:M,8,0)</f>
        <v>1.03302</v>
      </c>
      <c r="D147" s="5">
        <f>VLOOKUP($A147,'2017'!A:N,7,0)</f>
        <v>1.4313375949859599</v>
      </c>
      <c r="E147" s="5">
        <f>VLOOKUP($A147,'2018'!A:F,5,0)</f>
        <v>1.4690000000000001</v>
      </c>
      <c r="F147" s="5">
        <f>VLOOKUP($A147,'2019'!A:F,5,0)</f>
        <v>1.427</v>
      </c>
      <c r="G147" s="4"/>
      <c r="H147" s="5">
        <f t="shared" si="2"/>
        <v>1.5566815189971805</v>
      </c>
      <c r="I147" s="4"/>
      <c r="J147" s="4"/>
    </row>
    <row r="148" spans="1:10" ht="15.4" x14ac:dyDescent="0.45">
      <c r="A148" s="4" t="s">
        <v>91</v>
      </c>
      <c r="B148" s="5">
        <f>VLOOKUP(A148,'2015'!A:L,7,0)</f>
        <v>0.91225999999999996</v>
      </c>
      <c r="C148" s="5">
        <f>VLOOKUP($A148,'2016'!A:M,8,0)</f>
        <v>0.79117000000000004</v>
      </c>
      <c r="D148" s="5">
        <f>VLOOKUP($A148,'2017'!A:N,7,0)</f>
        <v>1.2774913311004601</v>
      </c>
      <c r="E148" s="5">
        <f>VLOOKUP($A148,'2018'!A:F,5,0)</f>
        <v>1.365</v>
      </c>
      <c r="F148" s="5">
        <f>VLOOKUP($A148,'2019'!A:F,5,0)</f>
        <v>1.3460000000000001</v>
      </c>
      <c r="G148" s="4"/>
      <c r="H148" s="5">
        <f t="shared" si="2"/>
        <v>1.570777266220091</v>
      </c>
      <c r="I148" s="4"/>
      <c r="J148" s="4"/>
    </row>
    <row r="149" spans="1:10" ht="15.4" x14ac:dyDescent="0.45">
      <c r="A149" s="4" t="s">
        <v>153</v>
      </c>
      <c r="B149" s="5">
        <f>VLOOKUP(A149,'2015'!A:L,7,0)</f>
        <v>0.68093000000000004</v>
      </c>
      <c r="C149" s="5">
        <f>VLOOKUP($A149,'2016'!A:M,8,0)</f>
        <v>0.47493000000000002</v>
      </c>
      <c r="D149" s="5">
        <f>VLOOKUP($A149,'2017'!A:N,7,0)</f>
        <v>0.93538224697113004</v>
      </c>
      <c r="E149" s="5">
        <f>VLOOKUP($A149,'2018'!A:F,5,0)</f>
        <v>1.073</v>
      </c>
      <c r="F149" s="5">
        <f>VLOOKUP($A149,'2019'!A:F,5,0)</f>
        <v>1.163</v>
      </c>
      <c r="G149" s="4"/>
      <c r="H149" s="5">
        <f t="shared" si="2"/>
        <v>1.3341114493942428</v>
      </c>
      <c r="I149" s="4"/>
      <c r="J149" s="4"/>
    </row>
    <row r="150" spans="1:10" ht="15.4" x14ac:dyDescent="0.45">
      <c r="A150" s="4" t="s">
        <v>102</v>
      </c>
      <c r="B150" s="5">
        <f>VLOOKUP(A150,'2015'!A:L,7,0)</f>
        <v>0.91612000000000005</v>
      </c>
      <c r="C150" s="5">
        <f>VLOOKUP($A150,'2016'!A:M,8,0)</f>
        <v>0.63759999999999994</v>
      </c>
      <c r="D150" s="5">
        <f>VLOOKUP($A150,'2017'!A:N,7,0)</f>
        <v>1.0031872987747199</v>
      </c>
      <c r="E150" s="5">
        <f>VLOOKUP($A150,'2018'!A:F,5,0)</f>
        <v>1.0469999999999999</v>
      </c>
      <c r="F150" s="5">
        <f>VLOOKUP($A150,'2019'!A:F,5,0)</f>
        <v>1.0580000000000001</v>
      </c>
      <c r="G150" s="4"/>
      <c r="H150" s="5">
        <f t="shared" si="2"/>
        <v>1.1403294597549518</v>
      </c>
      <c r="I150" s="4"/>
      <c r="J150" s="4"/>
    </row>
    <row r="151" spans="1:10" ht="15.4" x14ac:dyDescent="0.45">
      <c r="A151" s="4" t="s">
        <v>132</v>
      </c>
      <c r="B151" s="5">
        <f>VLOOKUP(A151,'2015'!A:L,7,0)</f>
        <v>1.0327599999999999</v>
      </c>
      <c r="C151" s="5">
        <f>VLOOKUP($A151,'2016'!A:M,8,0)</f>
        <v>0.71477999999999997</v>
      </c>
      <c r="D151" s="5">
        <f>VLOOKUP($A151,'2017'!A:N,7,0)</f>
        <v>1.08309590816498</v>
      </c>
      <c r="E151" s="5">
        <f>VLOOKUP($A151,'2018'!A:F,5,0)</f>
        <v>1.0940000000000001</v>
      </c>
      <c r="F151" s="5">
        <f>VLOOKUP($A151,'2019'!A:F,5,0)</f>
        <v>1.1140000000000001</v>
      </c>
      <c r="G151" s="4"/>
      <c r="H151" s="5">
        <f t="shared" si="2"/>
        <v>1.1702371816329986</v>
      </c>
      <c r="I151" s="4"/>
      <c r="J151" s="4"/>
    </row>
  </sheetData>
  <autoFilter ref="H1:H151" xr:uid="{049EFD73-8E71-4246-B670-FC363DE88E6F}"/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5BB52-56A4-4087-876B-6D00058576B2}">
  <dimension ref="A1:J151"/>
  <sheetViews>
    <sheetView topLeftCell="A23" workbookViewId="0">
      <selection activeCell="A36" sqref="A36"/>
    </sheetView>
  </sheetViews>
  <sheetFormatPr defaultRowHeight="14.25" x14ac:dyDescent="0.45"/>
  <cols>
    <col min="1" max="1" width="24.796875" style="2" customWidth="1"/>
  </cols>
  <sheetData>
    <row r="1" spans="1:10" ht="15.4" x14ac:dyDescent="0.45">
      <c r="A1" s="3" t="s">
        <v>0</v>
      </c>
      <c r="B1" s="3">
        <v>2015</v>
      </c>
      <c r="C1" s="3">
        <v>2016</v>
      </c>
      <c r="D1" s="3">
        <v>2017</v>
      </c>
      <c r="E1" s="3">
        <v>2018</v>
      </c>
      <c r="F1" s="3">
        <v>2019</v>
      </c>
      <c r="G1" s="3"/>
      <c r="H1" s="3">
        <v>2020</v>
      </c>
      <c r="I1" s="4"/>
      <c r="J1" s="4"/>
    </row>
    <row r="2" spans="1:10" ht="15.4" x14ac:dyDescent="0.45">
      <c r="A2" s="3" t="s">
        <v>170</v>
      </c>
      <c r="B2" s="5">
        <f>VLOOKUP(A2,'2015'!A:L,8,0)</f>
        <v>0.30335000000000001</v>
      </c>
      <c r="C2" s="5">
        <f>VLOOKUP($A2,'2016'!A:M,9,0)</f>
        <v>0.17344000000000001</v>
      </c>
      <c r="D2" s="5">
        <f>VLOOKUP($A2,'2017'!A:N,8,0)</f>
        <v>0.18074677884578699</v>
      </c>
      <c r="E2" s="5">
        <f>VLOOKUP($A2,'2018'!A:H,6,0)</f>
        <v>0.255</v>
      </c>
      <c r="F2" s="5">
        <f>VLOOKUP($A2,'2019'!A:H,6,0)</f>
        <v>0.36099999999999999</v>
      </c>
      <c r="G2" s="4"/>
      <c r="H2" s="5">
        <f>FORECAST($H$1,B2:F2,$B$1:$F$1)</f>
        <v>0.31376535576915643</v>
      </c>
      <c r="I2" s="4"/>
      <c r="J2" s="4"/>
    </row>
    <row r="3" spans="1:10" ht="15.4" x14ac:dyDescent="0.45">
      <c r="A3" s="3" t="s">
        <v>112</v>
      </c>
      <c r="B3" s="5">
        <f>VLOOKUP(A3,'2015'!A:L,8,0)</f>
        <v>0.81325000000000003</v>
      </c>
      <c r="C3" s="5">
        <f>VLOOKUP($A3,'2016'!A:M,9,0)</f>
        <v>0.73007</v>
      </c>
      <c r="D3" s="5">
        <f>VLOOKUP($A3,'2017'!A:N,8,0)</f>
        <v>0.73115974664688099</v>
      </c>
      <c r="E3" s="5">
        <f>VLOOKUP($A3,'2018'!A:H,6,0)</f>
        <v>0.79</v>
      </c>
      <c r="F3" s="5">
        <f>VLOOKUP($A3,'2019'!A:H,6,0)</f>
        <v>0.874</v>
      </c>
      <c r="G3" s="4"/>
      <c r="H3" s="5">
        <f t="shared" ref="H3:H66" si="0">FORECAST($H$1,B3:F3,$B$1:$F$1)</f>
        <v>0.84212494932937432</v>
      </c>
      <c r="I3" s="4"/>
      <c r="J3" s="4"/>
    </row>
    <row r="4" spans="1:10" ht="15.4" x14ac:dyDescent="0.45">
      <c r="A4" s="3" t="s">
        <v>83</v>
      </c>
      <c r="B4" s="5">
        <f>VLOOKUP(A4,'2015'!A:L,8,0)</f>
        <v>0.61765999999999999</v>
      </c>
      <c r="C4" s="5">
        <f>VLOOKUP($A4,'2016'!A:M,9,0)</f>
        <v>0.61804000000000003</v>
      </c>
      <c r="D4" s="5">
        <f>VLOOKUP($A4,'2017'!A:N,8,0)</f>
        <v>0.61758464574813798</v>
      </c>
      <c r="E4" s="5">
        <f>VLOOKUP($A4,'2018'!A:H,6,0)</f>
        <v>0.68700000000000006</v>
      </c>
      <c r="F4" s="5">
        <f>VLOOKUP($A4,'2019'!A:H,6,0)</f>
        <v>0.78500000000000003</v>
      </c>
      <c r="G4" s="4"/>
      <c r="H4" s="5">
        <f t="shared" si="0"/>
        <v>0.78614892914963264</v>
      </c>
      <c r="I4" s="4"/>
      <c r="J4" s="4"/>
    </row>
    <row r="5" spans="1:10" ht="15.4" x14ac:dyDescent="0.45">
      <c r="A5" s="3" t="s">
        <v>43</v>
      </c>
      <c r="B5" s="5">
        <f>VLOOKUP(A5,'2015'!A:L,8,0)</f>
        <v>0.78722999999999999</v>
      </c>
      <c r="C5" s="5">
        <f>VLOOKUP($A5,'2016'!A:M,9,0)</f>
        <v>0.69711000000000001</v>
      </c>
      <c r="D5" s="5">
        <f>VLOOKUP($A5,'2017'!A:N,8,0)</f>
        <v>0.69513708353042603</v>
      </c>
      <c r="E5" s="5">
        <f>VLOOKUP($A5,'2018'!A:H,6,0)</f>
        <v>0.74399999999999999</v>
      </c>
      <c r="F5" s="5">
        <f>VLOOKUP($A5,'2019'!A:H,6,0)</f>
        <v>0.88100000000000001</v>
      </c>
      <c r="G5" s="4"/>
      <c r="H5" s="5">
        <f t="shared" si="0"/>
        <v>0.83122441670608538</v>
      </c>
      <c r="I5" s="4"/>
      <c r="J5" s="4"/>
    </row>
    <row r="6" spans="1:10" ht="15.4" x14ac:dyDescent="0.45">
      <c r="A6" s="3" t="s">
        <v>144</v>
      </c>
      <c r="B6" s="5">
        <f>VLOOKUP(A6,'2015'!A:L,8,0)</f>
        <v>0.72989999999999999</v>
      </c>
      <c r="C6" s="5">
        <f>VLOOKUP($A6,'2016'!A:M,9,0)</f>
        <v>0.64083000000000001</v>
      </c>
      <c r="D6" s="5">
        <f>VLOOKUP($A6,'2017'!A:N,8,0)</f>
        <v>0.63752442598342896</v>
      </c>
      <c r="E6" s="5">
        <f>VLOOKUP($A6,'2018'!A:H,6,0)</f>
        <v>0.66600000000000004</v>
      </c>
      <c r="F6" s="5">
        <f>VLOOKUP($A6,'2019'!A:H,6,0)</f>
        <v>0.81499999999999995</v>
      </c>
      <c r="G6" s="4"/>
      <c r="H6" s="5">
        <f t="shared" si="0"/>
        <v>0.75646188519668556</v>
      </c>
      <c r="I6" s="4"/>
      <c r="J6" s="4"/>
    </row>
    <row r="7" spans="1:10" ht="15.4" x14ac:dyDescent="0.45">
      <c r="A7" s="3" t="s">
        <v>20</v>
      </c>
      <c r="B7" s="5">
        <f>VLOOKUP(A7,'2015'!A:L,8,0)</f>
        <v>0.93156000000000005</v>
      </c>
      <c r="C7" s="5">
        <f>VLOOKUP($A7,'2016'!A:M,9,0)</f>
        <v>0.85119999999999996</v>
      </c>
      <c r="D7" s="5">
        <f>VLOOKUP($A7,'2017'!A:N,8,0)</f>
        <v>0.84388679265975997</v>
      </c>
      <c r="E7" s="5">
        <f>VLOOKUP($A7,'2018'!A:H,6,0)</f>
        <v>0.91</v>
      </c>
      <c r="F7" s="5">
        <f>VLOOKUP($A7,'2019'!A:H,6,0)</f>
        <v>1.036</v>
      </c>
      <c r="G7" s="4"/>
      <c r="H7" s="5">
        <f t="shared" si="0"/>
        <v>0.99483335853194887</v>
      </c>
      <c r="I7" s="4"/>
      <c r="J7" s="4"/>
    </row>
    <row r="8" spans="1:10" ht="15.4" x14ac:dyDescent="0.45">
      <c r="A8" s="3" t="s">
        <v>25</v>
      </c>
      <c r="B8" s="5">
        <f>VLOOKUP(A8,'2015'!A:L,8,0)</f>
        <v>0.89041999999999999</v>
      </c>
      <c r="C8" s="5">
        <f>VLOOKUP($A8,'2016'!A:M,9,0)</f>
        <v>0.80564999999999998</v>
      </c>
      <c r="D8" s="5">
        <f>VLOOKUP($A8,'2017'!A:N,8,0)</f>
        <v>0.81532841920852706</v>
      </c>
      <c r="E8" s="5">
        <f>VLOOKUP($A8,'2018'!A:H,6,0)</f>
        <v>0.89100000000000001</v>
      </c>
      <c r="F8" s="5">
        <f>VLOOKUP($A8,'2019'!A:H,6,0)</f>
        <v>1.016</v>
      </c>
      <c r="G8" s="4"/>
      <c r="H8" s="5">
        <f t="shared" si="0"/>
        <v>0.98463268384170988</v>
      </c>
      <c r="I8" s="4"/>
      <c r="J8" s="4"/>
    </row>
    <row r="9" spans="1:10" ht="15.4" x14ac:dyDescent="0.45">
      <c r="A9" s="3" t="s">
        <v>97</v>
      </c>
      <c r="B9" s="5">
        <f>VLOOKUP(A9,'2015'!A:L,8,0)</f>
        <v>0.64044999999999996</v>
      </c>
      <c r="C9" s="5">
        <f>VLOOKUP($A9,'2016'!A:M,9,0)</f>
        <v>0.54503999999999997</v>
      </c>
      <c r="D9" s="5">
        <f>VLOOKUP($A9,'2017'!A:N,8,0)</f>
        <v>0.54077577590942405</v>
      </c>
      <c r="E9" s="5">
        <f>VLOOKUP($A9,'2018'!A:H,6,0)</f>
        <v>0.60299999999999998</v>
      </c>
      <c r="F9" s="5">
        <f>VLOOKUP($A9,'2019'!A:H,6,0)</f>
        <v>0.76900000000000002</v>
      </c>
      <c r="G9" s="4"/>
      <c r="H9" s="5">
        <f t="shared" si="0"/>
        <v>0.71417115518188723</v>
      </c>
      <c r="I9" s="4"/>
      <c r="J9" s="4"/>
    </row>
    <row r="10" spans="1:10" ht="15.4" x14ac:dyDescent="0.45">
      <c r="A10" s="3" t="s">
        <v>64</v>
      </c>
      <c r="B10" s="5">
        <f>VLOOKUP(A10,'2015'!A:L,8,0)</f>
        <v>0.74716000000000005</v>
      </c>
      <c r="C10" s="5">
        <f>VLOOKUP($A10,'2016'!A:M,9,0)</f>
        <v>0.65695999999999999</v>
      </c>
      <c r="D10" s="5">
        <f>VLOOKUP($A10,'2017'!A:N,8,0)</f>
        <v>0.65313303470611594</v>
      </c>
      <c r="E10" s="5">
        <f>VLOOKUP($A10,'2018'!A:H,6,0)</f>
        <v>0.69799999999999995</v>
      </c>
      <c r="F10" s="5">
        <f>VLOOKUP($A10,'2019'!A:H,6,0)</f>
        <v>0.871</v>
      </c>
      <c r="G10" s="4"/>
      <c r="H10" s="5">
        <f t="shared" si="0"/>
        <v>0.81186660694122281</v>
      </c>
      <c r="I10" s="4"/>
      <c r="J10" s="4"/>
    </row>
    <row r="11" spans="1:10" ht="15.4" x14ac:dyDescent="0.45">
      <c r="A11" s="3" t="s">
        <v>126</v>
      </c>
      <c r="B11" s="5">
        <f>VLOOKUP(A11,'2015'!A:L,8,0)</f>
        <v>0.60163999999999995</v>
      </c>
      <c r="C11" s="5">
        <f>VLOOKUP($A11,'2016'!A:M,9,0)</f>
        <v>0.52988999999999997</v>
      </c>
      <c r="D11" s="5">
        <f>VLOOKUP($A11,'2017'!A:N,8,0)</f>
        <v>0.53324103355407704</v>
      </c>
      <c r="E11" s="5">
        <f>VLOOKUP($A11,'2018'!A:H,6,0)</f>
        <v>0.57899999999999996</v>
      </c>
      <c r="F11" s="5">
        <f>VLOOKUP($A11,'2019'!A:H,6,0)</f>
        <v>0.72299999999999998</v>
      </c>
      <c r="G11" s="4"/>
      <c r="H11" s="5">
        <f t="shared" si="0"/>
        <v>0.68090320671081628</v>
      </c>
      <c r="I11" s="4"/>
      <c r="J11" s="4"/>
    </row>
    <row r="12" spans="1:10" ht="15.4" x14ac:dyDescent="0.45">
      <c r="A12" s="3" t="s">
        <v>74</v>
      </c>
      <c r="B12" s="5">
        <f>VLOOKUP(A12,'2015'!A:L,8,0)</f>
        <v>0.73607999999999996</v>
      </c>
      <c r="C12" s="5">
        <f>VLOOKUP($A12,'2016'!A:M,9,0)</f>
        <v>0.63104000000000005</v>
      </c>
      <c r="D12" s="5">
        <f>VLOOKUP($A12,'2017'!A:N,8,0)</f>
        <v>0.63771426677703902</v>
      </c>
      <c r="E12" s="5">
        <f>VLOOKUP($A12,'2018'!A:H,6,0)</f>
        <v>0.7</v>
      </c>
      <c r="F12" s="5">
        <f>VLOOKUP($A12,'2019'!A:H,6,0)</f>
        <v>0.78900000000000003</v>
      </c>
      <c r="G12" s="4"/>
      <c r="H12" s="5">
        <f t="shared" si="0"/>
        <v>0.75120685335540571</v>
      </c>
      <c r="I12" s="4"/>
      <c r="J12" s="4"/>
    </row>
    <row r="13" spans="1:10" ht="15.4" x14ac:dyDescent="0.45">
      <c r="A13" s="3" t="s">
        <v>31</v>
      </c>
      <c r="B13" s="5">
        <f>VLOOKUP(A13,'2015'!A:L,8,0)</f>
        <v>0.89666999999999997</v>
      </c>
      <c r="C13" s="5">
        <f>VLOOKUP($A13,'2016'!A:M,9,0)</f>
        <v>0.81959000000000004</v>
      </c>
      <c r="D13" s="5">
        <f>VLOOKUP($A13,'2017'!A:N,8,0)</f>
        <v>0.81809186935424805</v>
      </c>
      <c r="E13" s="5">
        <f>VLOOKUP($A13,'2018'!A:H,6,0)</f>
        <v>0.89400000000000002</v>
      </c>
      <c r="F13" s="5">
        <f>VLOOKUP($A13,'2019'!A:H,6,0)</f>
        <v>0.98599999999999999</v>
      </c>
      <c r="G13" s="4"/>
      <c r="H13" s="5">
        <f t="shared" si="0"/>
        <v>0.95879137387085223</v>
      </c>
      <c r="I13" s="4"/>
      <c r="J13" s="4"/>
    </row>
    <row r="14" spans="1:10" ht="15.4" x14ac:dyDescent="0.45">
      <c r="A14" s="3" t="s">
        <v>172</v>
      </c>
      <c r="B14" s="5">
        <f>VLOOKUP(A14,'2015'!A:L,8,0)</f>
        <v>0.31909999999999999</v>
      </c>
      <c r="C14" s="5">
        <f>VLOOKUP($A14,'2016'!A:M,9,0)</f>
        <v>0.21027999999999999</v>
      </c>
      <c r="D14" s="5">
        <f>VLOOKUP($A14,'2017'!A:N,8,0)</f>
        <v>0.20993021130561801</v>
      </c>
      <c r="E14" s="5">
        <f>VLOOKUP($A14,'2018'!A:H,6,0)</f>
        <v>0.24</v>
      </c>
      <c r="F14" s="5">
        <f>VLOOKUP($A14,'2019'!A:H,6,0)</f>
        <v>0.39700000000000002</v>
      </c>
      <c r="G14" s="4"/>
      <c r="H14" s="5">
        <f t="shared" si="0"/>
        <v>0.33091804226112487</v>
      </c>
      <c r="I14" s="4"/>
      <c r="J14" s="4"/>
    </row>
    <row r="15" spans="1:10" ht="15.4" x14ac:dyDescent="0.45">
      <c r="A15" s="3" t="s">
        <v>95</v>
      </c>
      <c r="B15" s="5">
        <f>VLOOKUP(A15,'2015'!A:L,8,0)</f>
        <v>0.57406999999999997</v>
      </c>
      <c r="C15" s="5">
        <f>VLOOKUP($A15,'2016'!A:M,9,0)</f>
        <v>0.49758999999999998</v>
      </c>
      <c r="D15" s="5">
        <f>VLOOKUP($A15,'2017'!A:N,8,0)</f>
        <v>0.49587929248809798</v>
      </c>
      <c r="E15" s="5">
        <f>VLOOKUP($A15,'2018'!A:H,6,0)</f>
        <v>0.52700000000000002</v>
      </c>
      <c r="F15" s="5">
        <f>VLOOKUP($A15,'2019'!A:H,6,0)</f>
        <v>0.60399999999999998</v>
      </c>
      <c r="G15" s="4"/>
      <c r="H15" s="5">
        <f t="shared" si="0"/>
        <v>0.56648885849761754</v>
      </c>
      <c r="I15" s="4"/>
      <c r="J15" s="4"/>
    </row>
    <row r="16" spans="1:10" ht="15.4" x14ac:dyDescent="0.45">
      <c r="A16" s="3" t="s">
        <v>66</v>
      </c>
      <c r="B16" s="5">
        <f>VLOOKUP(A16,'2015'!A:L,8,0)</f>
        <v>0.53920000000000001</v>
      </c>
      <c r="C16" s="5">
        <f>VLOOKUP($A16,'2016'!A:M,9,0)</f>
        <v>0.46970000000000001</v>
      </c>
      <c r="D16" s="5">
        <f>VLOOKUP($A16,'2017'!A:N,8,0)</f>
        <v>0.47363024950027499</v>
      </c>
      <c r="E16" s="5">
        <f>VLOOKUP($A16,'2018'!A:H,6,0)</f>
        <v>0.50800000000000001</v>
      </c>
      <c r="F16" s="5">
        <f>VLOOKUP($A16,'2019'!A:H,6,0)</f>
        <v>0.70599999999999996</v>
      </c>
      <c r="G16" s="4"/>
      <c r="H16" s="5">
        <f t="shared" si="0"/>
        <v>0.65087604990004877</v>
      </c>
      <c r="I16" s="4"/>
      <c r="J16" s="4"/>
    </row>
    <row r="17" spans="1:10" ht="15.4" x14ac:dyDescent="0.45">
      <c r="A17" s="3" t="s">
        <v>113</v>
      </c>
      <c r="B17" s="5">
        <f>VLOOKUP(A17,'2015'!A:L,8,0)</f>
        <v>0.79081000000000001</v>
      </c>
      <c r="C17" s="5">
        <f>VLOOKUP($A17,'2016'!A:M,9,0)</f>
        <v>0.70765999999999996</v>
      </c>
      <c r="D17" s="5">
        <f>VLOOKUP($A17,'2017'!A:N,8,0)</f>
        <v>0.705186307430267</v>
      </c>
      <c r="E17" s="5">
        <f>VLOOKUP($A17,'2018'!A:H,6,0)</f>
        <v>0.75800000000000001</v>
      </c>
      <c r="F17" s="5">
        <f>VLOOKUP($A17,'2019'!A:H,6,0)</f>
        <v>0.84499999999999997</v>
      </c>
      <c r="G17" s="4"/>
      <c r="H17" s="5">
        <f t="shared" si="0"/>
        <v>0.80894726148605756</v>
      </c>
      <c r="I17" s="4"/>
      <c r="J17" s="4"/>
    </row>
    <row r="18" spans="1:10" ht="15.4" x14ac:dyDescent="0.45">
      <c r="A18" s="3" t="s">
        <v>145</v>
      </c>
      <c r="B18" s="5">
        <f>VLOOKUP(A18,'2015'!A:L,8,0)</f>
        <v>4.7759999999999997E-2</v>
      </c>
      <c r="C18" s="5">
        <f>VLOOKUP($A18,'2016'!A:M,9,0)</f>
        <v>0.34752</v>
      </c>
      <c r="D18" s="5">
        <f>VLOOKUP($A18,'2017'!A:N,8,0)</f>
        <v>0.34175550937652599</v>
      </c>
      <c r="E18" s="5">
        <f>VLOOKUP($A18,'2018'!A:H,6,0)</f>
        <v>0.41699999999999998</v>
      </c>
      <c r="F18" s="5">
        <f>VLOOKUP($A18,'2019'!A:H,6,0)</f>
        <v>0.53800000000000003</v>
      </c>
      <c r="G18" s="4"/>
      <c r="H18" s="5">
        <f t="shared" si="0"/>
        <v>0.65339510187530436</v>
      </c>
      <c r="I18" s="4"/>
      <c r="J18" s="4"/>
    </row>
    <row r="19" spans="1:10" ht="15.4" x14ac:dyDescent="0.45">
      <c r="A19" s="3" t="s">
        <v>28</v>
      </c>
      <c r="B19" s="5">
        <f>VLOOKUP(A19,'2015'!A:L,8,0)</f>
        <v>0.69701999999999997</v>
      </c>
      <c r="C19" s="5">
        <f>VLOOKUP($A19,'2016'!A:M,9,0)</f>
        <v>0.61414999999999997</v>
      </c>
      <c r="D19" s="5">
        <f>VLOOKUP($A19,'2017'!A:N,8,0)</f>
        <v>0.61655235290527299</v>
      </c>
      <c r="E19" s="5">
        <f>VLOOKUP($A19,'2018'!A:H,6,0)</f>
        <v>0.67500000000000004</v>
      </c>
      <c r="F19" s="5">
        <f>VLOOKUP($A19,'2019'!A:H,6,0)</f>
        <v>0.80200000000000005</v>
      </c>
      <c r="G19" s="4"/>
      <c r="H19" s="5">
        <f t="shared" si="0"/>
        <v>0.76218747058105407</v>
      </c>
      <c r="I19" s="4"/>
      <c r="J19" s="4"/>
    </row>
    <row r="20" spans="1:10" ht="15.4" x14ac:dyDescent="0.45">
      <c r="A20" s="3" t="s">
        <v>151</v>
      </c>
      <c r="B20" s="5">
        <f>VLOOKUP(A20,'2015'!A:L,8,0)</f>
        <v>0.76649</v>
      </c>
      <c r="C20" s="5">
        <f>VLOOKUP($A20,'2016'!A:M,9,0)</f>
        <v>0.67806</v>
      </c>
      <c r="D20" s="5">
        <f>VLOOKUP($A20,'2017'!A:N,8,0)</f>
        <v>0.70821768045425404</v>
      </c>
      <c r="E20" s="5">
        <f>VLOOKUP($A20,'2018'!A:H,6,0)</f>
        <v>0.71199999999999997</v>
      </c>
      <c r="F20" s="5">
        <f>VLOOKUP($A20,'2019'!A:H,6,0)</f>
        <v>0.81499999999999995</v>
      </c>
      <c r="G20" s="4"/>
      <c r="H20" s="5">
        <f t="shared" si="0"/>
        <v>0.77524153609084934</v>
      </c>
      <c r="I20" s="4"/>
      <c r="J20" s="4"/>
    </row>
    <row r="21" spans="1:10" ht="15.4" x14ac:dyDescent="0.45">
      <c r="A21" s="3" t="s">
        <v>169</v>
      </c>
      <c r="B21" s="5">
        <f>VLOOKUP(A21,'2015'!A:L,8,0)</f>
        <v>0.27124999999999999</v>
      </c>
      <c r="C21" s="5">
        <f>VLOOKUP($A21,'2016'!A:M,9,0)</f>
        <v>0.21296999999999999</v>
      </c>
      <c r="D21" s="5">
        <f>VLOOKUP($A21,'2017'!A:N,8,0)</f>
        <v>0.21584425866603901</v>
      </c>
      <c r="E21" s="5">
        <f>VLOOKUP($A21,'2018'!A:H,6,0)</f>
        <v>0.254</v>
      </c>
      <c r="F21" s="5">
        <f>VLOOKUP($A21,'2019'!A:H,6,0)</f>
        <v>0.38</v>
      </c>
      <c r="G21" s="4"/>
      <c r="H21" s="5">
        <f t="shared" si="0"/>
        <v>0.34437185173320728</v>
      </c>
      <c r="I21" s="4"/>
      <c r="J21" s="4"/>
    </row>
    <row r="22" spans="1:10" ht="15.4" x14ac:dyDescent="0.45">
      <c r="A22" s="3" t="s">
        <v>174</v>
      </c>
      <c r="B22" s="5">
        <f>VLOOKUP(A22,'2015'!A:L,8,0)</f>
        <v>0.22395999999999999</v>
      </c>
      <c r="C22" s="5">
        <f>VLOOKUP($A22,'2016'!A:M,9,0)</f>
        <v>0.15747</v>
      </c>
      <c r="D22" s="5">
        <f>VLOOKUP($A22,'2017'!A:N,8,0)</f>
        <v>0.15161079168319699</v>
      </c>
      <c r="E22" s="5">
        <f>VLOOKUP($A22,'2018'!A:H,6,0)</f>
        <v>0.14499999999999999</v>
      </c>
      <c r="F22" s="5">
        <f>VLOOKUP($A22,'2019'!A:H,6,0)</f>
        <v>0.38</v>
      </c>
      <c r="G22" s="4"/>
      <c r="H22" s="5">
        <f t="shared" si="0"/>
        <v>0.30149115833663132</v>
      </c>
      <c r="I22" s="4"/>
      <c r="J22" s="4"/>
    </row>
    <row r="23" spans="1:10" ht="15.4" x14ac:dyDescent="0.45">
      <c r="A23" s="3" t="s">
        <v>162</v>
      </c>
      <c r="B23" s="5">
        <f>VLOOKUP(A23,'2015'!A:L,8,0)</f>
        <v>0.61114000000000002</v>
      </c>
      <c r="C23" s="5">
        <f>VLOOKUP($A23,'2016'!A:M,9,0)</f>
        <v>0.42493999999999998</v>
      </c>
      <c r="D23" s="5">
        <f>VLOOKUP($A23,'2017'!A:N,8,0)</f>
        <v>0.42978340387344399</v>
      </c>
      <c r="E23" s="5">
        <f>VLOOKUP($A23,'2018'!A:H,6,0)</f>
        <v>0.45700000000000002</v>
      </c>
      <c r="F23" s="5">
        <f>VLOOKUP($A23,'2019'!A:H,6,0)</f>
        <v>0.63700000000000001</v>
      </c>
      <c r="G23" s="4"/>
      <c r="H23" s="5">
        <f t="shared" si="0"/>
        <v>0.53710668077468782</v>
      </c>
      <c r="I23" s="4"/>
      <c r="J23" s="4"/>
    </row>
    <row r="24" spans="1:10" ht="15.4" x14ac:dyDescent="0.45">
      <c r="A24" s="3" t="s">
        <v>150</v>
      </c>
      <c r="B24" s="5">
        <f>VLOOKUP(A24,'2015'!A:L,8,0)</f>
        <v>0.23402000000000001</v>
      </c>
      <c r="C24" s="5">
        <f>VLOOKUP($A24,'2016'!A:M,9,0)</f>
        <v>0.12698000000000001</v>
      </c>
      <c r="D24" s="5">
        <f>VLOOKUP($A24,'2017'!A:N,8,0)</f>
        <v>0.13289211690425901</v>
      </c>
      <c r="E24" s="5">
        <f>VLOOKUP($A24,'2018'!A:H,6,0)</f>
        <v>0.182</v>
      </c>
      <c r="F24" s="5">
        <f>VLOOKUP($A24,'2019'!A:H,6,0)</f>
        <v>0.33100000000000002</v>
      </c>
      <c r="G24" s="4"/>
      <c r="H24" s="5">
        <f t="shared" si="0"/>
        <v>0.27607242338085314</v>
      </c>
      <c r="I24" s="4"/>
      <c r="J24" s="4"/>
    </row>
    <row r="25" spans="1:10" ht="15.4" x14ac:dyDescent="0.45">
      <c r="A25" s="3" t="s">
        <v>13</v>
      </c>
      <c r="B25" s="5">
        <f>VLOOKUP(A25,'2015'!A:L,8,0)</f>
        <v>0.90563000000000005</v>
      </c>
      <c r="C25" s="5">
        <f>VLOOKUP($A25,'2016'!A:M,9,0)</f>
        <v>0.8276</v>
      </c>
      <c r="D25" s="5">
        <f>VLOOKUP($A25,'2017'!A:N,8,0)</f>
        <v>0.83455765247345004</v>
      </c>
      <c r="E25" s="5">
        <f>VLOOKUP($A25,'2018'!A:H,6,0)</f>
        <v>0.89600000000000002</v>
      </c>
      <c r="F25" s="5">
        <f>VLOOKUP($A25,'2019'!A:H,6,0)</f>
        <v>1.0389999999999999</v>
      </c>
      <c r="G25" s="4"/>
      <c r="H25" s="5">
        <f t="shared" si="0"/>
        <v>1.0010995304946988</v>
      </c>
      <c r="I25" s="4"/>
      <c r="J25" s="4"/>
    </row>
    <row r="26" spans="1:10" ht="15.4" x14ac:dyDescent="0.45">
      <c r="A26" s="3" t="s">
        <v>165</v>
      </c>
      <c r="B26" s="5">
        <f>VLOOKUP(A26,'2015'!A:L,8,0)</f>
        <v>6.6989999999999994E-2</v>
      </c>
      <c r="C26" s="5">
        <v>0</v>
      </c>
      <c r="D26" s="5">
        <f>VLOOKUP($A26,'2017'!A:N,8,0)</f>
        <v>1.8772685900330498E-2</v>
      </c>
      <c r="E26" s="5">
        <f>VLOOKUP($A26,'2018'!A:H,6,0)</f>
        <v>0.01</v>
      </c>
      <c r="F26" s="5">
        <f>VLOOKUP($A26,'2019'!A:H,6,0)</f>
        <v>0.105</v>
      </c>
      <c r="G26" s="4"/>
      <c r="H26" s="5">
        <f t="shared" si="0"/>
        <v>6.5958537180065946E-2</v>
      </c>
      <c r="I26" s="4"/>
      <c r="J26" s="4"/>
    </row>
    <row r="27" spans="1:10" ht="15.4" x14ac:dyDescent="0.45">
      <c r="A27" s="3" t="s">
        <v>166</v>
      </c>
      <c r="B27" s="5">
        <f>VLOOKUP(A27,'2015'!A:L,8,0)</f>
        <v>0.15010000000000001</v>
      </c>
      <c r="C27" s="5">
        <f>VLOOKUP($A27,'2016'!A:M,9,0)</f>
        <v>3.8240000000000003E-2</v>
      </c>
      <c r="D27" s="5">
        <f>VLOOKUP($A27,'2017'!A:N,8,0)</f>
        <v>4.1134715080261203E-2</v>
      </c>
      <c r="E27" s="5">
        <f>VLOOKUP($A27,'2018'!A:H,6,0)</f>
        <v>5.2999999999999999E-2</v>
      </c>
      <c r="F27" s="5">
        <f>VLOOKUP($A27,'2019'!A:H,6,0)</f>
        <v>0.192</v>
      </c>
      <c r="G27" s="4"/>
      <c r="H27" s="5">
        <f t="shared" si="0"/>
        <v>0.12446294301605221</v>
      </c>
      <c r="I27" s="4"/>
      <c r="J27" s="4"/>
    </row>
    <row r="28" spans="1:10" ht="15.4" x14ac:dyDescent="0.45">
      <c r="A28" s="3" t="s">
        <v>40</v>
      </c>
      <c r="B28" s="5">
        <f>VLOOKUP(A28,'2015'!A:L,8,0)</f>
        <v>0.85857000000000006</v>
      </c>
      <c r="C28" s="5">
        <f>VLOOKUP($A28,'2016'!A:M,9,0)</f>
        <v>0.81882999999999995</v>
      </c>
      <c r="D28" s="5">
        <f>VLOOKUP($A28,'2017'!A:N,8,0)</f>
        <v>0.81947970390319802</v>
      </c>
      <c r="E28" s="5">
        <f>VLOOKUP($A28,'2018'!A:H,6,0)</f>
        <v>0.80800000000000005</v>
      </c>
      <c r="F28" s="5">
        <f>VLOOKUP($A28,'2019'!A:H,6,0)</f>
        <v>0.92</v>
      </c>
      <c r="G28" s="4"/>
      <c r="H28" s="5">
        <f t="shared" si="0"/>
        <v>0.87858494078064098</v>
      </c>
      <c r="I28" s="4"/>
      <c r="J28" s="4"/>
    </row>
    <row r="29" spans="1:10" ht="15.4" x14ac:dyDescent="0.45">
      <c r="A29" s="3" t="s">
        <v>101</v>
      </c>
      <c r="B29" s="5">
        <f>VLOOKUP(A29,'2015'!A:L,8,0)</f>
        <v>0.81657999999999997</v>
      </c>
      <c r="C29" s="5">
        <f>VLOOKUP($A29,'2016'!A:M,9,0)</f>
        <v>0.73560999999999999</v>
      </c>
      <c r="D29" s="5">
        <f>VLOOKUP($A29,'2017'!A:N,8,0)</f>
        <v>0.74141550064086903</v>
      </c>
      <c r="E29" s="5">
        <f>VLOOKUP($A29,'2018'!A:H,6,0)</f>
        <v>0.79900000000000004</v>
      </c>
      <c r="F29" s="5">
        <f>VLOOKUP($A29,'2019'!A:H,6,0)</f>
        <v>0.89300000000000002</v>
      </c>
      <c r="G29" s="4"/>
      <c r="H29" s="5">
        <f t="shared" si="0"/>
        <v>0.86199010012817467</v>
      </c>
      <c r="I29" s="4"/>
      <c r="J29" s="4"/>
    </row>
    <row r="30" spans="1:10" ht="15.4" x14ac:dyDescent="0.45">
      <c r="A30" s="3" t="s">
        <v>47</v>
      </c>
      <c r="B30" s="5">
        <f>VLOOKUP(A30,'2015'!A:L,8,0)</f>
        <v>0.69077</v>
      </c>
      <c r="C30" s="5">
        <f>VLOOKUP($A30,'2016'!A:M,9,0)</f>
        <v>0.59658999999999995</v>
      </c>
      <c r="D30" s="5">
        <f>VLOOKUP($A30,'2017'!A:N,8,0)</f>
        <v>0.59502792358398404</v>
      </c>
      <c r="E30" s="5">
        <f>VLOOKUP($A30,'2018'!A:H,6,0)</f>
        <v>0.63500000000000001</v>
      </c>
      <c r="F30" s="5">
        <f>VLOOKUP($A30,'2019'!A:H,6,0)</f>
        <v>0.84099999999999997</v>
      </c>
      <c r="G30" s="4"/>
      <c r="H30" s="5">
        <f t="shared" si="0"/>
        <v>0.77333858471681083</v>
      </c>
      <c r="I30" s="4"/>
      <c r="J30" s="4"/>
    </row>
    <row r="31" spans="1:10" ht="15.4" x14ac:dyDescent="0.45">
      <c r="A31" s="3" t="s">
        <v>156</v>
      </c>
      <c r="B31" s="5">
        <f>VLOOKUP(A31,'2015'!A:L,8,0)</f>
        <v>0.31051000000000001</v>
      </c>
      <c r="C31" s="5">
        <f>VLOOKUP($A31,'2016'!A:M,9,0)</f>
        <v>0.28211999999999998</v>
      </c>
      <c r="D31" s="5">
        <f>VLOOKUP($A31,'2017'!A:N,8,0)</f>
        <v>0.28995743393897999</v>
      </c>
      <c r="E31" s="5">
        <f>VLOOKUP($A31,'2018'!A:H,6,0)</f>
        <v>0.34300000000000003</v>
      </c>
      <c r="F31" s="5">
        <f>VLOOKUP($A31,'2019'!A:H,6,0)</f>
        <v>0.50800000000000001</v>
      </c>
      <c r="G31" s="4"/>
      <c r="H31" s="5">
        <f t="shared" si="0"/>
        <v>0.48347548678779617</v>
      </c>
      <c r="I31" s="4"/>
      <c r="J31" s="4"/>
    </row>
    <row r="32" spans="1:10" ht="15.4" x14ac:dyDescent="0.45">
      <c r="A32" s="3" t="s">
        <v>137</v>
      </c>
      <c r="B32" s="5">
        <f>VLOOKUP(A32,'2015'!A:L,8,0)</f>
        <v>9.8059999999999994E-2</v>
      </c>
      <c r="C32" s="5">
        <f>VLOOKUP($A32,'2016'!A:M,9,0)</f>
        <v>0.188</v>
      </c>
      <c r="D32" s="5">
        <f>VLOOKUP($A32,'2017'!A:N,8,0)</f>
        <v>0.191407024860382</v>
      </c>
      <c r="E32" s="5">
        <f>VLOOKUP($A32,'2018'!A:H,6,0)</f>
        <v>0.20399999999999999</v>
      </c>
      <c r="F32" s="5">
        <f>VLOOKUP($A32,'2019'!A:H,6,0)</f>
        <v>0.35699999999999998</v>
      </c>
      <c r="G32" s="4"/>
      <c r="H32" s="5">
        <f t="shared" si="0"/>
        <v>0.36785740497207087</v>
      </c>
      <c r="I32" s="4"/>
      <c r="J32" s="4"/>
    </row>
    <row r="33" spans="1:10" ht="15.4" x14ac:dyDescent="0.45">
      <c r="A33" s="3" t="s">
        <v>23</v>
      </c>
      <c r="B33" s="5">
        <f>VLOOKUP(A33,'2015'!A:L,8,0)</f>
        <v>0.86026999999999998</v>
      </c>
      <c r="C33" s="5">
        <f>VLOOKUP($A33,'2016'!A:M,9,0)</f>
        <v>0.76146000000000003</v>
      </c>
      <c r="D33" s="5">
        <f>VLOOKUP($A33,'2017'!A:N,8,0)</f>
        <v>0.75950926542282104</v>
      </c>
      <c r="E33" s="5">
        <f>VLOOKUP($A33,'2018'!A:H,6,0)</f>
        <v>0.81699999999999995</v>
      </c>
      <c r="F33" s="5">
        <f>VLOOKUP($A33,'2019'!A:H,6,0)</f>
        <v>0.96299999999999997</v>
      </c>
      <c r="G33" s="4"/>
      <c r="H33" s="5">
        <f t="shared" si="0"/>
        <v>0.91054785308456587</v>
      </c>
      <c r="I33" s="4"/>
      <c r="J33" s="4"/>
    </row>
    <row r="34" spans="1:10" ht="15.4" x14ac:dyDescent="0.45">
      <c r="A34" s="3" t="s">
        <v>77</v>
      </c>
      <c r="B34" s="5">
        <f>VLOOKUP(A34,'2015'!A:L,8,0)</f>
        <v>0.78805000000000003</v>
      </c>
      <c r="C34" s="5">
        <f>VLOOKUP($A34,'2016'!A:M,9,0)</f>
        <v>0.70523999999999998</v>
      </c>
      <c r="D34" s="5">
        <f>VLOOKUP($A34,'2017'!A:N,8,0)</f>
        <v>0.701288521289825</v>
      </c>
      <c r="E34" s="5">
        <f>VLOOKUP($A34,'2018'!A:H,6,0)</f>
        <v>0.73699999999999999</v>
      </c>
      <c r="F34" s="5">
        <f>VLOOKUP($A34,'2019'!A:H,6,0)</f>
        <v>0.91400000000000003</v>
      </c>
      <c r="G34" s="4"/>
      <c r="H34" s="5">
        <f t="shared" si="0"/>
        <v>0.85421370425795828</v>
      </c>
      <c r="I34" s="4"/>
      <c r="J34" s="4"/>
    </row>
    <row r="35" spans="1:10" ht="15.4" x14ac:dyDescent="0.45">
      <c r="A35" s="3" t="s">
        <v>82</v>
      </c>
      <c r="B35" s="5">
        <f>VLOOKUP(A35,'2015'!A:L,8,0)</f>
        <v>0.92356000000000005</v>
      </c>
      <c r="C35" s="5">
        <f>VLOOKUP($A35,'2016'!A:M,9,0)</f>
        <v>0.8488</v>
      </c>
      <c r="D35" s="5">
        <f>VLOOKUP($A35,'2017'!A:N,8,0)</f>
        <v>0.84471470117569003</v>
      </c>
      <c r="E35" s="5">
        <f>VLOOKUP($A35,'2018'!A:H,6,0)</f>
        <v>0.90900000000000003</v>
      </c>
      <c r="F35" s="5">
        <f>VLOOKUP($A35,'2019'!A:H,6,0)</f>
        <v>1.042</v>
      </c>
      <c r="G35" s="4"/>
      <c r="H35" s="5">
        <f t="shared" si="0"/>
        <v>1.0027389402351403</v>
      </c>
      <c r="I35" s="4"/>
      <c r="J35" s="4"/>
    </row>
    <row r="36" spans="1:10" ht="15.4" x14ac:dyDescent="0.45">
      <c r="A36" s="3" t="s">
        <v>44</v>
      </c>
      <c r="B36" s="5">
        <f>VLOOKUP(A36,'2015'!A:L,8,0)</f>
        <v>0.84482999999999997</v>
      </c>
      <c r="C36" s="5">
        <f>VLOOKUP($A36,'2016'!A:M,9,0)</f>
        <v>0.76375999999999999</v>
      </c>
      <c r="D36" s="5">
        <f>VLOOKUP($A36,'2017'!A:N,8,0)</f>
        <v>0.75444400310516402</v>
      </c>
      <c r="E36" s="5">
        <f>VLOOKUP($A36,'2018'!A:H,6,0)</f>
        <v>0.85399999999999998</v>
      </c>
      <c r="F36" s="5">
        <f>VLOOKUP($A36,'2019'!A:H,6,0)</f>
        <v>0.92</v>
      </c>
      <c r="G36" s="4"/>
      <c r="H36" s="5">
        <f t="shared" si="0"/>
        <v>0.89958080062103107</v>
      </c>
      <c r="I36" s="4"/>
      <c r="J36" s="4"/>
    </row>
    <row r="37" spans="1:10" ht="15.4" x14ac:dyDescent="0.45">
      <c r="A37" s="3" t="s">
        <v>11</v>
      </c>
      <c r="B37" s="5">
        <f>VLOOKUP(A37,'2015'!A:L,8,0)</f>
        <v>0.87463999999999997</v>
      </c>
      <c r="C37" s="5">
        <f>VLOOKUP($A37,'2016'!A:M,9,0)</f>
        <v>0.79503999999999997</v>
      </c>
      <c r="D37" s="5">
        <f>VLOOKUP($A37,'2017'!A:N,8,0)</f>
        <v>0.79256552457809404</v>
      </c>
      <c r="E37" s="5">
        <f>VLOOKUP($A37,'2018'!A:H,6,0)</f>
        <v>0.86799999999999999</v>
      </c>
      <c r="F37" s="5">
        <f>VLOOKUP($A37,'2019'!A:H,6,0)</f>
        <v>0.996</v>
      </c>
      <c r="G37" s="4"/>
      <c r="H37" s="5">
        <f t="shared" si="0"/>
        <v>0.9599531049156198</v>
      </c>
      <c r="I37" s="4"/>
      <c r="J37" s="4"/>
    </row>
    <row r="38" spans="1:10" ht="15.4" x14ac:dyDescent="0.45">
      <c r="A38" s="3" t="s">
        <v>115</v>
      </c>
      <c r="B38" s="5">
        <f>VLOOKUP(A38,'2015'!A:L,8,0)</f>
        <v>0.66825000000000001</v>
      </c>
      <c r="C38" s="5">
        <f>VLOOKUP($A38,'2016'!A:M,9,0)</f>
        <v>0.57669000000000004</v>
      </c>
      <c r="D38" s="5">
        <f>VLOOKUP($A38,'2017'!A:N,8,0)</f>
        <v>0.57487374544143699</v>
      </c>
      <c r="E38" s="5">
        <f>VLOOKUP($A38,'2018'!A:H,6,0)</f>
        <v>0.61399999999999999</v>
      </c>
      <c r="F38" s="5">
        <f>VLOOKUP($A38,'2019'!A:H,6,0)</f>
        <v>0.77900000000000003</v>
      </c>
      <c r="G38" s="4"/>
      <c r="H38" s="5">
        <f t="shared" si="0"/>
        <v>0.7202057490882865</v>
      </c>
      <c r="I38" s="4"/>
      <c r="J38" s="4"/>
    </row>
    <row r="39" spans="1:10" ht="15.4" x14ac:dyDescent="0.45">
      <c r="A39" s="3" t="s">
        <v>63</v>
      </c>
      <c r="B39" s="5">
        <f>VLOOKUP(A39,'2015'!A:L,8,0)</f>
        <v>0.79074999999999995</v>
      </c>
      <c r="C39" s="5">
        <f>VLOOKUP($A39,'2016'!A:M,9,0)</f>
        <v>0.68613000000000002</v>
      </c>
      <c r="D39" s="5">
        <f>VLOOKUP($A39,'2017'!A:N,8,0)</f>
        <v>0.68563622236251798</v>
      </c>
      <c r="E39" s="5">
        <f>VLOOKUP($A39,'2018'!A:H,6,0)</f>
        <v>0.73599999999999999</v>
      </c>
      <c r="F39" s="5">
        <f>VLOOKUP($A39,'2019'!A:H,6,0)</f>
        <v>0.86799999999999999</v>
      </c>
      <c r="G39" s="4"/>
      <c r="H39" s="5">
        <f t="shared" si="0"/>
        <v>0.81461424447250863</v>
      </c>
      <c r="I39" s="4"/>
      <c r="J39" s="4"/>
    </row>
    <row r="40" spans="1:10" ht="15.4" x14ac:dyDescent="0.45">
      <c r="A40" s="3" t="s">
        <v>152</v>
      </c>
      <c r="B40" s="5">
        <f>VLOOKUP(A40,'2015'!A:L,8,0)</f>
        <v>0.61712</v>
      </c>
      <c r="C40" s="5">
        <f>VLOOKUP($A40,'2016'!A:M,9,0)</f>
        <v>0.52115999999999996</v>
      </c>
      <c r="D40" s="5">
        <f>VLOOKUP($A40,'2017'!A:N,8,0)</f>
        <v>0.52018725872039795</v>
      </c>
      <c r="E40" s="5">
        <f>VLOOKUP($A40,'2018'!A:H,6,0)</f>
        <v>0.55300000000000005</v>
      </c>
      <c r="F40" s="5">
        <f>VLOOKUP($A40,'2019'!A:H,6,0)</f>
        <v>0.64400000000000002</v>
      </c>
      <c r="G40" s="4"/>
      <c r="H40" s="5">
        <f t="shared" si="0"/>
        <v>0.59677345174408103</v>
      </c>
      <c r="I40" s="4"/>
      <c r="J40" s="4"/>
    </row>
    <row r="41" spans="1:10" ht="15.4" x14ac:dyDescent="0.45">
      <c r="A41" s="3" t="s">
        <v>57</v>
      </c>
      <c r="B41" s="5">
        <f>VLOOKUP(A41,'2015'!A:L,8,0)</f>
        <v>0.67737000000000003</v>
      </c>
      <c r="C41" s="5">
        <f>VLOOKUP($A41,'2016'!A:M,9,0)</f>
        <v>0.59599999999999997</v>
      </c>
      <c r="D41" s="5">
        <f>VLOOKUP($A41,'2017'!A:N,8,0)</f>
        <v>0.59601855278015103</v>
      </c>
      <c r="E41" s="5">
        <f>VLOOKUP($A41,'2018'!A:H,6,0)</f>
        <v>0.63900000000000001</v>
      </c>
      <c r="F41" s="5">
        <f>VLOOKUP($A41,'2019'!A:H,6,0)</f>
        <v>0.78900000000000003</v>
      </c>
      <c r="G41" s="4"/>
      <c r="H41" s="5">
        <f t="shared" si="0"/>
        <v>0.73935571055603333</v>
      </c>
      <c r="I41" s="4"/>
      <c r="J41" s="4"/>
    </row>
    <row r="42" spans="1:10" ht="15.4" x14ac:dyDescent="0.45">
      <c r="A42" s="3" t="s">
        <v>89</v>
      </c>
      <c r="B42" s="5">
        <f>VLOOKUP(A42,'2015'!A:L,8,0)</f>
        <v>0.77361000000000002</v>
      </c>
      <c r="C42" s="5">
        <f>VLOOKUP($A42,'2016'!A:M,9,0)</f>
        <v>0.68098000000000003</v>
      </c>
      <c r="D42" s="5">
        <f>VLOOKUP($A42,'2017'!A:N,8,0)</f>
        <v>0.695168316364288</v>
      </c>
      <c r="E42" s="5">
        <f>VLOOKUP($A42,'2018'!A:H,6,0)</f>
        <v>0.73699999999999999</v>
      </c>
      <c r="F42" s="5">
        <f>VLOOKUP($A42,'2019'!A:H,6,0)</f>
        <v>0.874</v>
      </c>
      <c r="G42" s="4"/>
      <c r="H42" s="5">
        <f t="shared" si="0"/>
        <v>0.82919166327285154</v>
      </c>
      <c r="I42" s="4"/>
      <c r="J42" s="4"/>
    </row>
    <row r="43" spans="1:10" ht="15.4" x14ac:dyDescent="0.45">
      <c r="A43" s="3" t="s">
        <v>139</v>
      </c>
      <c r="B43" s="5">
        <f>VLOOKUP(A43,'2015'!A:L,8,0)</f>
        <v>0.44055</v>
      </c>
      <c r="C43" s="5">
        <f>VLOOKUP($A43,'2016'!A:M,9,0)</f>
        <v>0.34577999999999998</v>
      </c>
      <c r="D43" s="5">
        <f>VLOOKUP($A43,'2017'!A:N,8,0)</f>
        <v>0.35340970754623402</v>
      </c>
      <c r="E43" s="5">
        <f>VLOOKUP($A43,'2018'!A:H,6,0)</f>
        <v>0.39100000000000001</v>
      </c>
      <c r="F43" s="5">
        <f>VLOOKUP($A43,'2019'!A:H,6,0)</f>
        <v>0.53200000000000003</v>
      </c>
      <c r="G43" s="4"/>
      <c r="H43" s="5">
        <f t="shared" si="0"/>
        <v>0.48098394150924406</v>
      </c>
      <c r="I43" s="4"/>
      <c r="J43" s="4"/>
    </row>
    <row r="44" spans="1:10" ht="15.4" x14ac:dyDescent="0.45">
      <c r="A44" s="3" t="s">
        <v>15</v>
      </c>
      <c r="B44" s="5">
        <f>VLOOKUP(A44,'2015'!A:L,8,0)</f>
        <v>0.88910999999999996</v>
      </c>
      <c r="C44" s="5">
        <f>VLOOKUP($A44,'2016'!A:M,9,0)</f>
        <v>0.81091000000000002</v>
      </c>
      <c r="D44" s="5">
        <f>VLOOKUP($A44,'2017'!A:N,8,0)</f>
        <v>0.80915766954421997</v>
      </c>
      <c r="E44" s="5">
        <f>VLOOKUP($A44,'2018'!A:H,6,0)</f>
        <v>0.874</v>
      </c>
      <c r="F44" s="5">
        <f>VLOOKUP($A44,'2019'!A:H,6,0)</f>
        <v>0.98599999999999999</v>
      </c>
      <c r="G44" s="4"/>
      <c r="H44" s="5">
        <f t="shared" si="0"/>
        <v>0.95089653390884621</v>
      </c>
      <c r="I44" s="4"/>
      <c r="J44" s="4"/>
    </row>
    <row r="45" spans="1:10" ht="15.4" x14ac:dyDescent="0.45">
      <c r="A45" s="3" t="s">
        <v>42</v>
      </c>
      <c r="B45" s="5">
        <f>VLOOKUP(A45,'2015'!A:L,8,0)</f>
        <v>0.94579000000000002</v>
      </c>
      <c r="C45" s="5">
        <f>VLOOKUP($A45,'2016'!A:M,9,0)</f>
        <v>0.83794999999999997</v>
      </c>
      <c r="D45" s="5">
        <f>VLOOKUP($A45,'2017'!A:N,8,0)</f>
        <v>0.844465851783752</v>
      </c>
      <c r="E45" s="5">
        <f>VLOOKUP($A45,'2018'!A:H,6,0)</f>
        <v>0.90800000000000003</v>
      </c>
      <c r="F45" s="5">
        <f>VLOOKUP($A45,'2019'!A:H,6,0)</f>
        <v>1.0449999999999999</v>
      </c>
      <c r="G45" s="4"/>
      <c r="H45" s="5">
        <f t="shared" si="0"/>
        <v>0.99678217035674521</v>
      </c>
      <c r="I45" s="4"/>
      <c r="J45" s="4"/>
    </row>
    <row r="46" spans="1:10" ht="15.4" x14ac:dyDescent="0.45">
      <c r="A46" s="3" t="s">
        <v>160</v>
      </c>
      <c r="B46" s="5">
        <f>VLOOKUP(A46,'2015'!A:L,8,0)</f>
        <v>0.43371999999999999</v>
      </c>
      <c r="C46" s="5">
        <f>VLOOKUP($A46,'2016'!A:M,9,0)</f>
        <v>0.34939999999999999</v>
      </c>
      <c r="D46" s="5">
        <f>VLOOKUP($A46,'2017'!A:N,8,0)</f>
        <v>0.356578588485718</v>
      </c>
      <c r="E46" s="5">
        <f>VLOOKUP($A46,'2018'!A:H,6,0)</f>
        <v>0.40400000000000003</v>
      </c>
      <c r="F46" s="5">
        <f>VLOOKUP($A46,'2019'!A:H,6,0)</f>
        <v>0.57099999999999995</v>
      </c>
      <c r="G46" s="4"/>
      <c r="H46" s="5">
        <f t="shared" si="0"/>
        <v>0.52168771769714795</v>
      </c>
      <c r="I46" s="4"/>
      <c r="J46" s="4"/>
    </row>
    <row r="47" spans="1:10" ht="15.4" x14ac:dyDescent="0.45">
      <c r="A47" s="3" t="s">
        <v>147</v>
      </c>
      <c r="B47" s="5">
        <f>VLOOKUP(A47,'2015'!A:L,8,0)</f>
        <v>0.72926000000000002</v>
      </c>
      <c r="C47" s="5">
        <f>VLOOKUP($A47,'2016'!A:M,9,0)</f>
        <v>0.64034999999999997</v>
      </c>
      <c r="D47" s="5">
        <f>VLOOKUP($A47,'2017'!A:N,8,0)</f>
        <v>0.64954698085784901</v>
      </c>
      <c r="E47" s="5">
        <f>VLOOKUP($A47,'2018'!A:H,6,0)</f>
        <v>0.64300000000000002</v>
      </c>
      <c r="F47" s="5">
        <f>VLOOKUP($A47,'2019'!A:H,6,0)</f>
        <v>0.752</v>
      </c>
      <c r="G47" s="4"/>
      <c r="H47" s="5">
        <f t="shared" si="0"/>
        <v>0.69727039617156983</v>
      </c>
      <c r="I47" s="4"/>
      <c r="J47" s="4"/>
    </row>
    <row r="48" spans="1:10" ht="15.4" x14ac:dyDescent="0.45">
      <c r="A48" s="3" t="s">
        <v>39</v>
      </c>
      <c r="B48" s="5">
        <f>VLOOKUP(A48,'2015'!A:L,8,0)</f>
        <v>0.89185999999999999</v>
      </c>
      <c r="C48" s="5">
        <f>VLOOKUP($A48,'2016'!A:M,9,0)</f>
        <v>0.81486999999999998</v>
      </c>
      <c r="D48" s="5">
        <f>VLOOKUP($A48,'2017'!A:N,8,0)</f>
        <v>0.79895073175430298</v>
      </c>
      <c r="E48" s="5">
        <f>VLOOKUP($A48,'2018'!A:H,6,0)</f>
        <v>0.86099999999999999</v>
      </c>
      <c r="F48" s="5">
        <f>VLOOKUP($A48,'2019'!A:H,6,0)</f>
        <v>0.98699999999999999</v>
      </c>
      <c r="G48" s="4"/>
      <c r="H48" s="5">
        <f t="shared" si="0"/>
        <v>0.94165914635085812</v>
      </c>
      <c r="I48" s="4"/>
      <c r="J48" s="4"/>
    </row>
    <row r="49" spans="1:10" ht="15.4" x14ac:dyDescent="0.45">
      <c r="A49" s="3" t="s">
        <v>131</v>
      </c>
      <c r="B49" s="5">
        <f>VLOOKUP(A49,'2015'!A:L,8,0)</f>
        <v>0.40132000000000001</v>
      </c>
      <c r="C49" s="5">
        <f>VLOOKUP($A49,'2016'!A:M,9,0)</f>
        <v>0.29681000000000002</v>
      </c>
      <c r="D49" s="5">
        <f>VLOOKUP($A49,'2017'!A:N,8,0)</f>
        <v>0.295637726783752</v>
      </c>
      <c r="E49" s="5">
        <f>VLOOKUP($A49,'2018'!A:H,6,0)</f>
        <v>0.33700000000000002</v>
      </c>
      <c r="F49" s="5">
        <f>VLOOKUP($A49,'2019'!A:H,6,0)</f>
        <v>0.48599999999999999</v>
      </c>
      <c r="G49" s="4"/>
      <c r="H49" s="5">
        <f t="shared" si="0"/>
        <v>0.42621854535675396</v>
      </c>
      <c r="I49" s="4"/>
      <c r="J49" s="4"/>
    </row>
    <row r="50" spans="1:10" ht="15.4" x14ac:dyDescent="0.45">
      <c r="A50" s="3" t="s">
        <v>119</v>
      </c>
      <c r="B50" s="5">
        <f>VLOOKUP(A50,'2015'!A:L,8,0)</f>
        <v>0.88212999999999997</v>
      </c>
      <c r="C50" s="5">
        <f>VLOOKUP($A50,'2016'!A:M,9,0)</f>
        <v>0.80028999999999995</v>
      </c>
      <c r="D50" s="5">
        <f>VLOOKUP($A50,'2017'!A:N,8,0)</f>
        <v>0.81019890308380105</v>
      </c>
      <c r="E50" s="5">
        <f>VLOOKUP($A50,'2018'!A:H,6,0)</f>
        <v>0.879</v>
      </c>
      <c r="F50" s="5">
        <f>VLOOKUP($A50,'2019'!A:H,6,0)</f>
        <v>0.999</v>
      </c>
      <c r="G50" s="4"/>
      <c r="H50" s="5">
        <f t="shared" si="0"/>
        <v>0.96785878061676556</v>
      </c>
      <c r="I50" s="4"/>
      <c r="J50" s="4"/>
    </row>
    <row r="51" spans="1:10" ht="15.4" x14ac:dyDescent="0.45">
      <c r="A51" s="3" t="s">
        <v>58</v>
      </c>
      <c r="B51" s="5">
        <f>VLOOKUP(A51,'2015'!A:L,8,0)</f>
        <v>0.64424999999999999</v>
      </c>
      <c r="C51" s="5">
        <f>VLOOKUP($A51,'2016'!A:M,9,0)</f>
        <v>0.54039000000000004</v>
      </c>
      <c r="D51" s="5">
        <f>VLOOKUP($A51,'2017'!A:N,8,0)</f>
        <v>0.54023998975753795</v>
      </c>
      <c r="E51" s="5">
        <f>VLOOKUP($A51,'2018'!A:H,6,0)</f>
        <v>0.60799999999999998</v>
      </c>
      <c r="F51" s="5">
        <f>VLOOKUP($A51,'2019'!A:H,6,0)</f>
        <v>0.746</v>
      </c>
      <c r="G51" s="4"/>
      <c r="H51" s="5">
        <f t="shared" si="0"/>
        <v>0.69710899795150993</v>
      </c>
      <c r="I51" s="4"/>
      <c r="J51" s="4"/>
    </row>
    <row r="52" spans="1:10" ht="15.4" x14ac:dyDescent="0.45">
      <c r="A52" s="3" t="s">
        <v>167</v>
      </c>
      <c r="B52" s="5">
        <f>VLOOKUP(A52,'2015'!A:L,8,0)</f>
        <v>0.24009</v>
      </c>
      <c r="C52" s="5">
        <f>VLOOKUP($A52,'2016'!A:M,9,0)</f>
        <v>0.18829000000000001</v>
      </c>
      <c r="D52" s="5">
        <f>VLOOKUP($A52,'2017'!A:N,8,0)</f>
        <v>0.194129139184952</v>
      </c>
      <c r="E52" s="5">
        <f>VLOOKUP($A52,'2018'!A:H,6,0)</f>
        <v>0.21099999999999999</v>
      </c>
      <c r="F52" s="5">
        <f>VLOOKUP($A52,'2019'!A:H,6,0)</f>
        <v>0.375</v>
      </c>
      <c r="G52" s="4"/>
      <c r="H52" s="5">
        <f t="shared" si="0"/>
        <v>0.32946082783699637</v>
      </c>
      <c r="I52" s="4"/>
      <c r="J52" s="4"/>
    </row>
    <row r="53" spans="1:10" ht="15.4" x14ac:dyDescent="0.45">
      <c r="A53" s="3" t="s">
        <v>136</v>
      </c>
      <c r="B53" s="5">
        <f>VLOOKUP(A53,'2015'!A:L,8,0)</f>
        <v>0.38846999999999998</v>
      </c>
      <c r="C53" s="5">
        <f>VLOOKUP($A53,'2016'!A:M,9,0)</f>
        <v>0.27494000000000002</v>
      </c>
      <c r="D53" s="5">
        <f>VLOOKUP($A53,'2017'!A:N,8,0)</f>
        <v>0.27732113003730802</v>
      </c>
      <c r="E53" s="5">
        <f>VLOOKUP($A53,'2018'!A:H,6,0)</f>
        <v>0.28899999999999998</v>
      </c>
      <c r="F53" s="5">
        <f>VLOOKUP($A53,'2019'!A:H,6,0)</f>
        <v>0.44900000000000001</v>
      </c>
      <c r="G53" s="4"/>
      <c r="H53" s="5">
        <f t="shared" si="0"/>
        <v>0.37628222600746142</v>
      </c>
      <c r="I53" s="4"/>
      <c r="J53" s="4"/>
    </row>
    <row r="54" spans="1:10" ht="15.4" x14ac:dyDescent="0.45">
      <c r="A54" s="3" t="s">
        <v>122</v>
      </c>
      <c r="B54" s="5">
        <f>VLOOKUP(A54,'2015'!A:L,8,0)</f>
        <v>0.69510000000000005</v>
      </c>
      <c r="C54" s="5">
        <f>VLOOKUP($A54,'2016'!A:M,9,0)</f>
        <v>0.58382999999999996</v>
      </c>
      <c r="D54" s="5">
        <f>VLOOKUP($A54,'2017'!A:N,8,0)</f>
        <v>0.582569479942322</v>
      </c>
      <c r="E54" s="5">
        <f>VLOOKUP($A54,'2018'!A:H,6,0)</f>
        <v>0.622</v>
      </c>
      <c r="F54" s="5">
        <f>VLOOKUP($A54,'2019'!A:H,6,0)</f>
        <v>0.82799999999999996</v>
      </c>
      <c r="G54" s="4"/>
      <c r="H54" s="5">
        <f t="shared" si="0"/>
        <v>0.75349089598846319</v>
      </c>
      <c r="I54" s="4"/>
      <c r="J54" s="4"/>
    </row>
    <row r="55" spans="1:10" ht="15.4" x14ac:dyDescent="0.45">
      <c r="A55" s="3" t="s">
        <v>88</v>
      </c>
      <c r="B55" s="5">
        <f>VLOOKUP(A55,'2015'!A:L,8,0)</f>
        <v>1.01328</v>
      </c>
      <c r="C55" s="5">
        <f>VLOOKUP($A55,'2016'!A:M,9,0)</f>
        <v>0.95277000000000001</v>
      </c>
      <c r="D55" s="5">
        <f>VLOOKUP($A55,'2017'!A:N,8,0)</f>
        <v>0.943062424659729</v>
      </c>
      <c r="E55" s="5">
        <f>VLOOKUP($A55,'2018'!A:H,6,0)</f>
        <v>1.03</v>
      </c>
      <c r="F55" s="5">
        <f>VLOOKUP($A55,'2019'!A:H,6,0)</f>
        <v>1.1220000000000001</v>
      </c>
      <c r="G55" s="4"/>
      <c r="H55" s="5">
        <f t="shared" si="0"/>
        <v>1.1006234849319441</v>
      </c>
      <c r="I55" s="4"/>
      <c r="J55" s="4"/>
    </row>
    <row r="56" spans="1:10" ht="15.4" x14ac:dyDescent="0.45">
      <c r="A56" s="3" t="s">
        <v>121</v>
      </c>
      <c r="B56" s="5">
        <f>VLOOKUP(A56,'2015'!A:L,8,0)</f>
        <v>0.75905</v>
      </c>
      <c r="C56" s="5">
        <f>VLOOKUP($A56,'2016'!A:M,9,0)</f>
        <v>0.67608000000000001</v>
      </c>
      <c r="D56" s="5">
        <f>VLOOKUP($A56,'2017'!A:N,8,0)</f>
        <v>0.687763452529907</v>
      </c>
      <c r="E56" s="5">
        <f>VLOOKUP($A56,'2018'!A:H,6,0)</f>
        <v>0.73199999999999998</v>
      </c>
      <c r="F56" s="5">
        <f>VLOOKUP($A56,'2019'!A:H,6,0)</f>
        <v>0.82799999999999996</v>
      </c>
      <c r="G56" s="4"/>
      <c r="H56" s="5">
        <f t="shared" si="0"/>
        <v>0.79472469050597994</v>
      </c>
      <c r="I56" s="4"/>
      <c r="J56" s="4"/>
    </row>
    <row r="57" spans="1:10" ht="15.4" x14ac:dyDescent="0.45">
      <c r="A57" s="3" t="s">
        <v>10</v>
      </c>
      <c r="B57" s="5">
        <f>VLOOKUP(A57,'2015'!A:L,8,0)</f>
        <v>0.94784000000000002</v>
      </c>
      <c r="C57" s="5">
        <f>VLOOKUP($A57,'2016'!A:M,9,0)</f>
        <v>0.86733000000000005</v>
      </c>
      <c r="D57" s="5">
        <f>VLOOKUP($A57,'2017'!A:N,8,0)</f>
        <v>0.83355212211608898</v>
      </c>
      <c r="E57" s="5">
        <f>VLOOKUP($A57,'2018'!A:H,6,0)</f>
        <v>0.91400000000000003</v>
      </c>
      <c r="F57" s="5">
        <f>VLOOKUP($A57,'2019'!A:H,6,0)</f>
        <v>1.026</v>
      </c>
      <c r="G57" s="4"/>
      <c r="H57" s="5">
        <f t="shared" si="0"/>
        <v>0.97864142442322333</v>
      </c>
      <c r="I57" s="4"/>
      <c r="J57" s="4"/>
    </row>
    <row r="58" spans="1:10" ht="15.4" x14ac:dyDescent="0.45">
      <c r="A58" s="3" t="s">
        <v>134</v>
      </c>
      <c r="B58" s="5">
        <f>VLOOKUP(A58,'2015'!A:L,8,0)</f>
        <v>0.51529000000000003</v>
      </c>
      <c r="C58" s="5">
        <f>VLOOKUP($A58,'2016'!A:M,9,0)</f>
        <v>0.45090999999999998</v>
      </c>
      <c r="D58" s="5">
        <f>VLOOKUP($A58,'2017'!A:N,8,0)</f>
        <v>0.455427616834641</v>
      </c>
      <c r="E58" s="5">
        <f>VLOOKUP($A58,'2018'!A:H,6,0)</f>
        <v>0.48499999999999999</v>
      </c>
      <c r="F58" s="5">
        <f>VLOOKUP($A58,'2019'!A:H,6,0)</f>
        <v>0.58799999999999997</v>
      </c>
      <c r="G58" s="4"/>
      <c r="H58" s="5">
        <f t="shared" si="0"/>
        <v>0.5527785233669249</v>
      </c>
      <c r="I58" s="4"/>
      <c r="J58" s="4"/>
    </row>
    <row r="59" spans="1:10" ht="15.4" x14ac:dyDescent="0.45">
      <c r="A59" s="3" t="s">
        <v>90</v>
      </c>
      <c r="B59" s="5">
        <f>VLOOKUP(A59,'2015'!A:L,8,0)</f>
        <v>0.63793</v>
      </c>
      <c r="C59" s="5">
        <f>VLOOKUP($A59,'2016'!A:M,9,0)</f>
        <v>0.49374000000000001</v>
      </c>
      <c r="D59" s="5">
        <f>VLOOKUP($A59,'2017'!A:N,8,0)</f>
        <v>0.492345720529556</v>
      </c>
      <c r="E59" s="5">
        <f>VLOOKUP($A59,'2018'!A:H,6,0)</f>
        <v>0.52200000000000002</v>
      </c>
      <c r="F59" s="5">
        <f>VLOOKUP($A59,'2019'!A:H,6,0)</f>
        <v>0.66</v>
      </c>
      <c r="G59" s="4"/>
      <c r="H59" s="5">
        <f t="shared" si="0"/>
        <v>0.58292314410591217</v>
      </c>
      <c r="I59" s="4"/>
      <c r="J59" s="4"/>
    </row>
    <row r="60" spans="1:10" ht="15.4" x14ac:dyDescent="0.45">
      <c r="A60" s="3" t="s">
        <v>127</v>
      </c>
      <c r="B60" s="5">
        <f>VLOOKUP(A60,'2015'!A:L,8,0)</f>
        <v>0.69804999999999995</v>
      </c>
      <c r="C60" s="5">
        <f>VLOOKUP($A60,'2016'!A:M,9,0)</f>
        <v>0.64232</v>
      </c>
      <c r="D60" s="5">
        <f>VLOOKUP($A60,'2017'!A:N,8,0)</f>
        <v>0.63933318853378296</v>
      </c>
      <c r="E60" s="5">
        <f>VLOOKUP($A60,'2018'!A:H,6,0)</f>
        <v>0.69099999999999995</v>
      </c>
      <c r="F60" s="5">
        <f>VLOOKUP($A60,'2019'!A:H,6,0)</f>
        <v>0.78500000000000003</v>
      </c>
      <c r="G60" s="4"/>
      <c r="H60" s="5">
        <f t="shared" si="0"/>
        <v>0.7579146377067616</v>
      </c>
      <c r="I60" s="4"/>
      <c r="J60" s="4"/>
    </row>
    <row r="61" spans="1:10" ht="15.4" x14ac:dyDescent="0.45">
      <c r="A61" s="3" t="s">
        <v>129</v>
      </c>
      <c r="B61" s="5">
        <f>VLOOKUP(A61,'2015'!A:L,8,0)</f>
        <v>0.60236999999999996</v>
      </c>
      <c r="C61" s="5">
        <f>VLOOKUP($A61,'2016'!A:M,9,0)</f>
        <v>0.51075999999999999</v>
      </c>
      <c r="D61" s="5">
        <f>VLOOKUP($A61,'2017'!A:N,8,0)</f>
        <v>0.50118046998977706</v>
      </c>
      <c r="E61" s="5">
        <f>VLOOKUP($A61,'2018'!A:H,6,0)</f>
        <v>0.53600000000000003</v>
      </c>
      <c r="F61" s="5">
        <f>VLOOKUP($A61,'2019'!A:H,6,0)</f>
        <v>0.57399999999999995</v>
      </c>
      <c r="G61" s="4"/>
      <c r="H61" s="5">
        <f t="shared" si="0"/>
        <v>0.5354120939979552</v>
      </c>
      <c r="I61" s="4"/>
      <c r="J61" s="4"/>
    </row>
    <row r="62" spans="1:10" ht="15.4" x14ac:dyDescent="0.45">
      <c r="A62" s="3" t="s">
        <v>30</v>
      </c>
      <c r="B62" s="5">
        <f>VLOOKUP(A62,'2015'!A:L,8,0)</f>
        <v>0.89532999999999996</v>
      </c>
      <c r="C62" s="5">
        <f>VLOOKUP($A62,'2016'!A:M,9,0)</f>
        <v>0.81455</v>
      </c>
      <c r="D62" s="5">
        <f>VLOOKUP($A62,'2017'!A:N,8,0)</f>
        <v>0.80978262424469005</v>
      </c>
      <c r="E62" s="5">
        <f>VLOOKUP($A62,'2018'!A:H,6,0)</f>
        <v>0.876</v>
      </c>
      <c r="F62" s="5">
        <f>VLOOKUP($A62,'2019'!A:H,6,0)</f>
        <v>0.999</v>
      </c>
      <c r="G62" s="4"/>
      <c r="H62" s="5">
        <f t="shared" si="0"/>
        <v>0.95956952484893776</v>
      </c>
      <c r="I62" s="4"/>
      <c r="J62" s="4"/>
    </row>
    <row r="63" spans="1:10" ht="15.4" x14ac:dyDescent="0.45">
      <c r="A63" s="3" t="s">
        <v>21</v>
      </c>
      <c r="B63" s="5">
        <f>VLOOKUP(A63,'2015'!A:L,8,0)</f>
        <v>0.91386999999999996</v>
      </c>
      <c r="C63" s="5">
        <f>VLOOKUP($A63,'2016'!A:M,9,0)</f>
        <v>0.84916999999999998</v>
      </c>
      <c r="D63" s="5">
        <f>VLOOKUP($A63,'2017'!A:N,8,0)</f>
        <v>0.83840399980545</v>
      </c>
      <c r="E63" s="5">
        <f>VLOOKUP($A63,'2018'!A:H,6,0)</f>
        <v>0.88300000000000001</v>
      </c>
      <c r="F63" s="5">
        <f>VLOOKUP($A63,'2019'!A:H,6,0)</f>
        <v>1.0289999999999999</v>
      </c>
      <c r="G63" s="4"/>
      <c r="H63" s="5">
        <f t="shared" si="0"/>
        <v>0.98191579996109368</v>
      </c>
      <c r="I63" s="4"/>
      <c r="J63" s="4"/>
    </row>
    <row r="64" spans="1:10" ht="15.4" x14ac:dyDescent="0.45">
      <c r="A64" s="3" t="s">
        <v>65</v>
      </c>
      <c r="B64" s="5">
        <f>VLOOKUP(A64,'2015'!A:L,8,0)</f>
        <v>0.95445999999999998</v>
      </c>
      <c r="C64" s="5">
        <f>VLOOKUP($A64,'2016'!A:M,9,0)</f>
        <v>0.85102</v>
      </c>
      <c r="D64" s="5">
        <f>VLOOKUP($A64,'2017'!A:N,8,0)</f>
        <v>0.85314434766769398</v>
      </c>
      <c r="E64" s="5">
        <f>VLOOKUP($A64,'2018'!A:H,6,0)</f>
        <v>0.94599999999999995</v>
      </c>
      <c r="F64" s="5">
        <f>VLOOKUP($A64,'2019'!A:H,6,0)</f>
        <v>1.0389999999999999</v>
      </c>
      <c r="G64" s="4"/>
      <c r="H64" s="5">
        <f t="shared" si="0"/>
        <v>1.0079428695335366</v>
      </c>
      <c r="I64" s="4"/>
      <c r="J64" s="4"/>
    </row>
    <row r="65" spans="1:10" ht="15.4" x14ac:dyDescent="0.45">
      <c r="A65" s="3" t="s">
        <v>168</v>
      </c>
      <c r="B65" s="5">
        <f>VLOOKUP(A65,'2015'!A:L,8,0)</f>
        <v>0.15185000000000001</v>
      </c>
      <c r="C65" s="5">
        <f>VLOOKUP($A65,'2016'!A:M,9,0)</f>
        <v>4.4760000000000001E-2</v>
      </c>
      <c r="D65" s="5">
        <f>VLOOKUP($A65,'2017'!A:N,8,0)</f>
        <v>4.8642169684171697E-2</v>
      </c>
      <c r="E65" s="5">
        <f>VLOOKUP($A65,'2018'!A:H,6,0)</f>
        <v>0.08</v>
      </c>
      <c r="F65" s="5">
        <f>VLOOKUP($A65,'2019'!A:H,6,0)</f>
        <v>0.23200000000000001</v>
      </c>
      <c r="G65" s="4"/>
      <c r="H65" s="5">
        <f t="shared" si="0"/>
        <v>0.17011243393683628</v>
      </c>
      <c r="I65" s="4"/>
      <c r="J65" s="4"/>
    </row>
    <row r="66" spans="1:10" ht="15.4" x14ac:dyDescent="0.45">
      <c r="A66" s="3" t="s">
        <v>80</v>
      </c>
      <c r="B66" s="5">
        <f>VLOOKUP(A66,'2015'!A:L,8,0)</f>
        <v>0.68740999999999997</v>
      </c>
      <c r="C66" s="5">
        <f>VLOOKUP($A66,'2016'!A:M,9,0)</f>
        <v>0.59469000000000005</v>
      </c>
      <c r="D66" s="5">
        <f>VLOOKUP($A66,'2017'!A:N,8,0)</f>
        <v>0.64102238416671797</v>
      </c>
      <c r="E66" s="5">
        <f>VLOOKUP($A66,'2018'!A:H,6,0)</f>
        <v>0.69299999999999995</v>
      </c>
      <c r="F66" s="5">
        <f>VLOOKUP($A66,'2019'!A:H,6,0)</f>
        <v>0.83099999999999996</v>
      </c>
      <c r="G66" s="4"/>
      <c r="H66" s="5">
        <f t="shared" si="0"/>
        <v>0.80507147683333358</v>
      </c>
      <c r="I66" s="4"/>
      <c r="J66" s="4"/>
    </row>
    <row r="67" spans="1:10" ht="15.4" x14ac:dyDescent="0.45">
      <c r="A67" s="3" t="s">
        <v>61</v>
      </c>
      <c r="B67" s="5">
        <f>VLOOKUP(A67,'2015'!A:L,8,0)</f>
        <v>0.99111000000000005</v>
      </c>
      <c r="C67" s="5">
        <f>VLOOKUP($A67,'2016'!A:M,9,0)</f>
        <v>0.91491</v>
      </c>
      <c r="D67" s="5">
        <f>VLOOKUP($A67,'2017'!A:N,8,0)</f>
        <v>0.91347587108612105</v>
      </c>
      <c r="E67" s="5">
        <f>VLOOKUP($A67,'2018'!A:H,6,0)</f>
        <v>0.98799999999999999</v>
      </c>
      <c r="F67" s="5">
        <f>VLOOKUP($A67,'2019'!A:H,6,0)</f>
        <v>1.0880000000000001</v>
      </c>
      <c r="G67" s="4"/>
      <c r="H67" s="5">
        <f t="shared" ref="H67:H130" si="1">FORECAST($H$1,B67:F67,$B$1:$F$1)</f>
        <v>1.0591601742172259</v>
      </c>
      <c r="I67" s="4"/>
      <c r="J67" s="4"/>
    </row>
    <row r="68" spans="1:10" ht="15.4" x14ac:dyDescent="0.45">
      <c r="A68" s="3" t="s">
        <v>99</v>
      </c>
      <c r="B68" s="5">
        <f>VLOOKUP(A68,'2015'!A:L,8,0)</f>
        <v>0.69638999999999995</v>
      </c>
      <c r="C68" s="5">
        <f>VLOOKUP($A68,'2016'!A:M,9,0)</f>
        <v>0.60711999999999999</v>
      </c>
      <c r="D68" s="5">
        <f>VLOOKUP($A68,'2017'!A:N,8,0)</f>
        <v>0.60459005832672097</v>
      </c>
      <c r="E68" s="5">
        <f>VLOOKUP($A68,'2018'!A:H,6,0)</f>
        <v>0.64500000000000002</v>
      </c>
      <c r="F68" s="5">
        <f>VLOOKUP($A68,'2019'!A:H,6,0)</f>
        <v>0.81499999999999995</v>
      </c>
      <c r="G68" s="4"/>
      <c r="H68" s="5">
        <f t="shared" si="1"/>
        <v>0.75615001166534057</v>
      </c>
      <c r="I68" s="4"/>
      <c r="J68" s="4"/>
    </row>
    <row r="69" spans="1:10" ht="15.4" x14ac:dyDescent="0.45">
      <c r="A69" s="3" t="s">
        <v>69</v>
      </c>
      <c r="B69" s="5">
        <f>VLOOKUP(A69,'2015'!A:L,8,0)</f>
        <v>0.64368000000000003</v>
      </c>
      <c r="C69" s="5">
        <f>VLOOKUP($A69,'2016'!A:M,9,0)</f>
        <v>0.57386000000000004</v>
      </c>
      <c r="D69" s="5">
        <f>VLOOKUP($A69,'2017'!A:N,8,0)</f>
        <v>0.60604155063629195</v>
      </c>
      <c r="E69" s="5">
        <f>VLOOKUP($A69,'2018'!A:H,6,0)</f>
        <v>0.63100000000000001</v>
      </c>
      <c r="F69" s="5">
        <f>VLOOKUP($A69,'2019'!A:H,6,0)</f>
        <v>0.72899999999999998</v>
      </c>
      <c r="G69" s="4"/>
      <c r="H69" s="5">
        <f t="shared" si="1"/>
        <v>0.70505031012725539</v>
      </c>
      <c r="I69" s="4"/>
      <c r="J69" s="4"/>
    </row>
    <row r="70" spans="1:10" ht="15.4" x14ac:dyDescent="0.45">
      <c r="A70" s="3" t="s">
        <v>142</v>
      </c>
      <c r="B70" s="5">
        <f>VLOOKUP(A70,'2015'!A:L,8,0)</f>
        <v>0.41435</v>
      </c>
      <c r="C70" s="5">
        <f>VLOOKUP($A70,'2016'!A:M,9,0)</f>
        <v>0.30147000000000002</v>
      </c>
      <c r="D70" s="5">
        <f>VLOOKUP($A70,'2017'!A:N,8,0)</f>
        <v>0.30998834967613198</v>
      </c>
      <c r="E70" s="5">
        <f>VLOOKUP($A70,'2018'!A:H,6,0)</f>
        <v>0.45400000000000001</v>
      </c>
      <c r="F70" s="5">
        <f>VLOOKUP($A70,'2019'!A:H,6,0)</f>
        <v>0.58099999999999996</v>
      </c>
      <c r="G70" s="4"/>
      <c r="H70" s="5">
        <f t="shared" si="1"/>
        <v>0.5579106699352252</v>
      </c>
      <c r="I70" s="4"/>
      <c r="J70" s="4"/>
    </row>
    <row r="71" spans="1:10" ht="15.4" x14ac:dyDescent="0.45">
      <c r="A71" s="3" t="s">
        <v>84</v>
      </c>
      <c r="B71" s="5">
        <f>VLOOKUP(A71,'2015'!A:L,8,0)</f>
        <v>0.63131999999999999</v>
      </c>
      <c r="C71" s="5">
        <f>VLOOKUP($A71,'2016'!A:M,9,0)</f>
        <v>0.54</v>
      </c>
      <c r="D71" s="5">
        <f>VLOOKUP($A71,'2017'!A:N,8,0)</f>
        <v>0.54145205020904497</v>
      </c>
      <c r="E71" s="5">
        <f>VLOOKUP($A71,'2018'!A:H,6,0)</f>
        <v>0.57799999999999996</v>
      </c>
      <c r="F71" s="5">
        <f>VLOOKUP($A71,'2019'!A:H,6,0)</f>
        <v>0.75800000000000001</v>
      </c>
      <c r="G71" s="4"/>
      <c r="H71" s="5">
        <f t="shared" si="1"/>
        <v>0.69716241004181256</v>
      </c>
      <c r="I71" s="4"/>
      <c r="J71" s="4"/>
    </row>
    <row r="72" spans="1:10" ht="15.4" x14ac:dyDescent="0.45">
      <c r="A72" s="3" t="s">
        <v>54</v>
      </c>
      <c r="B72" s="5">
        <f>VLOOKUP(A72,'2015'!A:L,8,0)</f>
        <v>0.72492000000000001</v>
      </c>
      <c r="C72" s="5">
        <f>VLOOKUP($A72,'2016'!A:M,9,0)</f>
        <v>0.63568999999999998</v>
      </c>
      <c r="D72" s="5">
        <f>VLOOKUP($A72,'2017'!A:N,8,0)</f>
        <v>0.63210570812225297</v>
      </c>
      <c r="E72" s="5">
        <f>VLOOKUP($A72,'2018'!A:H,6,0)</f>
        <v>0.67500000000000004</v>
      </c>
      <c r="F72" s="5">
        <f>VLOOKUP($A72,'2019'!A:H,6,0)</f>
        <v>0.80800000000000005</v>
      </c>
      <c r="G72" s="4"/>
      <c r="H72" s="5">
        <f t="shared" si="1"/>
        <v>0.75678414162445051</v>
      </c>
      <c r="I72" s="4"/>
      <c r="J72" s="4"/>
    </row>
    <row r="73" spans="1:10" ht="15.4" x14ac:dyDescent="0.45">
      <c r="A73" s="3" t="s">
        <v>93</v>
      </c>
      <c r="B73" s="5">
        <f>VLOOKUP(A73,'2015'!A:L,8,0)</f>
        <v>0.65088000000000001</v>
      </c>
      <c r="C73" s="5">
        <f>VLOOKUP($A73,'2016'!A:M,9,0)</f>
        <v>0.55449000000000004</v>
      </c>
      <c r="D73" s="5">
        <f>VLOOKUP($A73,'2017'!A:N,8,0)</f>
        <v>0.55345779657363903</v>
      </c>
      <c r="E73" s="5">
        <f>VLOOKUP($A73,'2018'!A:H,6,0)</f>
        <v>0.59399999999999997</v>
      </c>
      <c r="F73" s="5">
        <f>VLOOKUP($A73,'2019'!A:H,6,0)</f>
        <v>0.72299999999999998</v>
      </c>
      <c r="G73" s="4"/>
      <c r="H73" s="5">
        <f t="shared" si="1"/>
        <v>0.67029055931472925</v>
      </c>
      <c r="I73" s="4"/>
      <c r="J73" s="4"/>
    </row>
    <row r="74" spans="1:10" ht="15.4" x14ac:dyDescent="0.45">
      <c r="A74" s="3" t="s">
        <v>116</v>
      </c>
      <c r="B74" s="5">
        <f>VLOOKUP(A74,'2015'!A:L,8,0)</f>
        <v>0.54908999999999997</v>
      </c>
      <c r="C74" s="5">
        <f>VLOOKUP($A74,'2016'!A:M,9,0)</f>
        <v>0.38290999999999997</v>
      </c>
      <c r="D74" s="5">
        <v>0</v>
      </c>
      <c r="E74" s="5">
        <f>VLOOKUP($A74,'2018'!A:H,6,0)</f>
        <v>0.441</v>
      </c>
      <c r="F74" s="5">
        <f>VLOOKUP($A74,'2019'!A:H,6,0)</f>
        <v>0.55100000000000005</v>
      </c>
      <c r="G74" s="4"/>
      <c r="H74" s="5">
        <f t="shared" si="1"/>
        <v>0.4033730000000002</v>
      </c>
      <c r="I74" s="4"/>
      <c r="J74" s="4"/>
    </row>
    <row r="75" spans="1:10" ht="15.4" x14ac:dyDescent="0.45">
      <c r="A75" s="3" t="s">
        <v>106</v>
      </c>
      <c r="B75" s="5">
        <f>VLOOKUP(A75,'2015'!A:L,8,0)</f>
        <v>0.72436999999999996</v>
      </c>
      <c r="C75" s="5">
        <f>VLOOKUP($A75,'2016'!A:M,9,0)</f>
        <v>0.63951999999999998</v>
      </c>
      <c r="D75" s="5">
        <f>VLOOKUP($A75,'2017'!A:N,8,0)</f>
        <v>0.63856697082519498</v>
      </c>
      <c r="E75" s="5">
        <f>VLOOKUP($A75,'2018'!A:H,6,0)</f>
        <v>0.67100000000000004</v>
      </c>
      <c r="F75" s="5">
        <f>VLOOKUP($A75,'2019'!A:H,6,0)</f>
        <v>0.81200000000000006</v>
      </c>
      <c r="G75" s="4"/>
      <c r="H75" s="5">
        <f t="shared" si="1"/>
        <v>0.7591133941650412</v>
      </c>
      <c r="I75" s="4"/>
      <c r="J75" s="4"/>
    </row>
    <row r="76" spans="1:10" ht="15.4" x14ac:dyDescent="0.45">
      <c r="A76" s="3" t="s">
        <v>120</v>
      </c>
      <c r="B76" s="5">
        <f>VLOOKUP(A76,'2015'!A:L,8,0)</f>
        <v>0.83947000000000005</v>
      </c>
      <c r="C76" s="5">
        <f>VLOOKUP($A76,'2016'!A:M,9,0)</f>
        <v>0.76171</v>
      </c>
      <c r="D76" s="5">
        <f>VLOOKUP($A76,'2017'!A:N,8,0)</f>
        <v>0.73508107662200906</v>
      </c>
      <c r="E76" s="5">
        <f>VLOOKUP($A76,'2018'!A:H,6,0)</f>
        <v>0.78500000000000003</v>
      </c>
      <c r="F76" s="5">
        <f>VLOOKUP($A76,'2019'!A:H,6,0)</f>
        <v>0.81499999999999995</v>
      </c>
      <c r="G76" s="4"/>
      <c r="H76" s="5">
        <f t="shared" si="1"/>
        <v>0.77955721532440148</v>
      </c>
      <c r="I76" s="4"/>
      <c r="J76" s="4"/>
    </row>
    <row r="77" spans="1:10" ht="15.4" x14ac:dyDescent="0.45">
      <c r="A77" s="3" t="s">
        <v>114</v>
      </c>
      <c r="B77" s="5">
        <f>VLOOKUP(A77,'2015'!A:L,8,0)</f>
        <v>7.6119999999999993E-2</v>
      </c>
      <c r="C77" s="5">
        <v>0</v>
      </c>
      <c r="D77" s="5">
        <f>VLOOKUP($A77,'2017'!A:N,8,0)</f>
        <v>0</v>
      </c>
      <c r="E77" s="5">
        <f>VLOOKUP($A77,'2018'!A:H,6,0)</f>
        <v>7.9000000000000001E-2</v>
      </c>
      <c r="F77" s="5">
        <f>VLOOKUP($A77,'2019'!A:H,6,0)</f>
        <v>0.16800000000000001</v>
      </c>
      <c r="G77" s="4"/>
      <c r="H77" s="5">
        <f t="shared" si="1"/>
        <v>0.14345200000000347</v>
      </c>
      <c r="I77" s="4"/>
      <c r="J77" s="4"/>
    </row>
    <row r="78" spans="1:10" ht="15.4" x14ac:dyDescent="0.45">
      <c r="A78" s="3" t="s">
        <v>133</v>
      </c>
      <c r="B78" s="5">
        <f>VLOOKUP(A78,'2015'!A:L,8,0)</f>
        <v>0.34200999999999998</v>
      </c>
      <c r="C78" s="5">
        <f>VLOOKUP($A78,'2016'!A:M,9,0)</f>
        <v>0.23164999999999999</v>
      </c>
      <c r="D78" s="5">
        <f>VLOOKUP($A78,'2017'!A:N,8,0)</f>
        <v>0.22991819679737099</v>
      </c>
      <c r="E78" s="5">
        <f>VLOOKUP($A78,'2018'!A:H,6,0)</f>
        <v>0.26700000000000002</v>
      </c>
      <c r="F78" s="5">
        <f>VLOOKUP($A78,'2019'!A:H,6,0)</f>
        <v>0.443</v>
      </c>
      <c r="G78" s="4"/>
      <c r="H78" s="5">
        <f t="shared" si="1"/>
        <v>0.37391463935947655</v>
      </c>
      <c r="I78" s="4"/>
      <c r="J78" s="4"/>
    </row>
    <row r="79" spans="1:10" ht="15.4" x14ac:dyDescent="0.45">
      <c r="A79" s="3" t="s">
        <v>78</v>
      </c>
      <c r="B79" s="5">
        <f>VLOOKUP(A79,'2015'!A:L,8,0)</f>
        <v>0.70379999999999998</v>
      </c>
      <c r="C79" s="5">
        <f>VLOOKUP($A79,'2016'!A:M,9,0)</f>
        <v>0.52303999999999995</v>
      </c>
      <c r="D79" s="5">
        <f>VLOOKUP($A79,'2017'!A:N,8,0)</f>
        <v>0.52016901969909701</v>
      </c>
      <c r="E79" s="5">
        <f>VLOOKUP($A79,'2018'!A:H,6,0)</f>
        <v>0.55300000000000005</v>
      </c>
      <c r="F79" s="5">
        <f>VLOOKUP($A79,'2019'!A:H,6,0)</f>
        <v>0.67300000000000004</v>
      </c>
      <c r="G79" s="4"/>
      <c r="H79" s="5">
        <f t="shared" si="1"/>
        <v>0.58510980393981971</v>
      </c>
      <c r="I79" s="4"/>
      <c r="J79" s="4"/>
    </row>
    <row r="80" spans="1:10" ht="15.4" x14ac:dyDescent="0.45">
      <c r="A80" s="3" t="s">
        <v>71</v>
      </c>
      <c r="B80" s="5">
        <f>VLOOKUP(A80,'2015'!A:L,8,0)</f>
        <v>0.73128000000000004</v>
      </c>
      <c r="C80" s="5">
        <f>VLOOKUP($A80,'2016'!A:M,9,0)</f>
        <v>0.64673999999999998</v>
      </c>
      <c r="D80" s="5">
        <f>VLOOKUP($A80,'2017'!A:N,8,0)</f>
        <v>0.62894994020462003</v>
      </c>
      <c r="E80" s="5">
        <f>VLOOKUP($A80,'2018'!A:H,6,0)</f>
        <v>0.71599999999999997</v>
      </c>
      <c r="F80" s="5">
        <f>VLOOKUP($A80,'2019'!A:H,6,0)</f>
        <v>0.81799999999999995</v>
      </c>
      <c r="G80" s="4"/>
      <c r="H80" s="5">
        <f t="shared" si="1"/>
        <v>0.78100398804092208</v>
      </c>
      <c r="I80" s="4"/>
      <c r="J80" s="4"/>
    </row>
    <row r="81" spans="1:10" ht="15.4" x14ac:dyDescent="0.45">
      <c r="A81" s="3" t="s">
        <v>29</v>
      </c>
      <c r="B81" s="5">
        <f>VLOOKUP(A81,'2015'!A:L,8,0)</f>
        <v>0.91893999999999998</v>
      </c>
      <c r="C81" s="5">
        <f>VLOOKUP($A81,'2016'!A:M,9,0)</f>
        <v>0.84541999999999995</v>
      </c>
      <c r="D81" s="5">
        <f>VLOOKUP($A81,'2017'!A:N,8,0)</f>
        <v>0.84508949518203702</v>
      </c>
      <c r="E81" s="5">
        <f>VLOOKUP($A81,'2018'!A:H,6,0)</f>
        <v>0.89600000000000002</v>
      </c>
      <c r="F81" s="5">
        <f>VLOOKUP($A81,'2019'!A:H,6,0)</f>
        <v>1.012</v>
      </c>
      <c r="G81" s="4"/>
      <c r="H81" s="5">
        <f t="shared" si="1"/>
        <v>0.97449989903640954</v>
      </c>
      <c r="I81" s="4"/>
      <c r="J81" s="4"/>
    </row>
    <row r="82" spans="1:10" ht="15.4" x14ac:dyDescent="0.45">
      <c r="A82" s="3" t="s">
        <v>164</v>
      </c>
      <c r="B82" s="5">
        <f>VLOOKUP(A82,'2015'!A:L,8,0)</f>
        <v>0.46721000000000001</v>
      </c>
      <c r="C82" s="5">
        <f>VLOOKUP($A82,'2016'!A:M,9,0)</f>
        <v>0.37108999999999998</v>
      </c>
      <c r="D82" s="5">
        <f>VLOOKUP($A82,'2017'!A:N,8,0)</f>
        <v>0.375223308801651</v>
      </c>
      <c r="E82" s="5">
        <f>VLOOKUP($A82,'2018'!A:H,6,0)</f>
        <v>0.40200000000000002</v>
      </c>
      <c r="F82" s="5">
        <f>VLOOKUP($A82,'2019'!A:H,6,0)</f>
        <v>0.55500000000000005</v>
      </c>
      <c r="G82" s="4"/>
      <c r="H82" s="5">
        <f t="shared" si="1"/>
        <v>0.49605166176032611</v>
      </c>
      <c r="I82" s="4"/>
      <c r="J82" s="4"/>
    </row>
    <row r="83" spans="1:10" ht="15.4" x14ac:dyDescent="0.45">
      <c r="A83" s="3" t="s">
        <v>148</v>
      </c>
      <c r="B83" s="5">
        <f>VLOOKUP(A83,'2015'!A:L,8,0)</f>
        <v>0.22561999999999999</v>
      </c>
      <c r="C83" s="5">
        <f>VLOOKUP($A83,'2016'!A:M,9,0)</f>
        <v>0.29364000000000001</v>
      </c>
      <c r="D83" s="5">
        <f>VLOOKUP($A83,'2017'!A:N,8,0)</f>
        <v>0.31508958339691201</v>
      </c>
      <c r="E83" s="5">
        <f>VLOOKUP($A83,'2018'!A:H,6,0)</f>
        <v>0.30599999999999999</v>
      </c>
      <c r="F83" s="5">
        <f>VLOOKUP($A83,'2019'!A:H,6,0)</f>
        <v>0.495</v>
      </c>
      <c r="G83" s="4"/>
      <c r="H83" s="5">
        <f t="shared" si="1"/>
        <v>0.49240591667937395</v>
      </c>
      <c r="I83" s="4"/>
      <c r="J83" s="4"/>
    </row>
    <row r="84" spans="1:10" ht="15.4" x14ac:dyDescent="0.45">
      <c r="A84" s="3" t="s">
        <v>76</v>
      </c>
      <c r="B84" s="5">
        <f>VLOOKUP(A84,'2015'!A:L,8,0)</f>
        <v>0.72394000000000003</v>
      </c>
      <c r="C84" s="5">
        <f>VLOOKUP($A84,'2016'!A:M,9,0)</f>
        <v>0.62365999999999999</v>
      </c>
      <c r="D84" s="5">
        <f>VLOOKUP($A84,'2017'!A:N,8,0)</f>
        <v>0.61878442764282204</v>
      </c>
      <c r="E84" s="5">
        <f>VLOOKUP($A84,'2018'!A:H,6,0)</f>
        <v>0.66900000000000004</v>
      </c>
      <c r="F84" s="5">
        <f>VLOOKUP($A84,'2019'!A:H,6,0)</f>
        <v>0.82799999999999996</v>
      </c>
      <c r="G84" s="4"/>
      <c r="H84" s="5">
        <f t="shared" si="1"/>
        <v>0.76871488552855993</v>
      </c>
      <c r="I84" s="4"/>
      <c r="J84" s="4"/>
    </row>
    <row r="85" spans="1:10" ht="15.4" x14ac:dyDescent="0.45">
      <c r="A85" s="3" t="s">
        <v>155</v>
      </c>
      <c r="B85" s="5">
        <f>VLOOKUP(A85,'2015'!A:L,8,0)</f>
        <v>0.20583000000000001</v>
      </c>
      <c r="C85" s="5">
        <f>VLOOKUP($A85,'2016'!A:M,9,0)</f>
        <v>0.16347</v>
      </c>
      <c r="D85" s="5">
        <f>VLOOKUP($A85,'2017'!A:N,8,0)</f>
        <v>0.169365674257278</v>
      </c>
      <c r="E85" s="5">
        <f>VLOOKUP($A85,'2018'!A:H,6,0)</f>
        <v>0.152</v>
      </c>
      <c r="F85" s="5">
        <f>VLOOKUP($A85,'2019'!A:H,6,0)</f>
        <v>0.308</v>
      </c>
      <c r="G85" s="4"/>
      <c r="H85" s="5">
        <f t="shared" si="1"/>
        <v>0.25759413485145899</v>
      </c>
      <c r="I85" s="4"/>
      <c r="J85" s="4"/>
    </row>
    <row r="86" spans="1:10" ht="15.4" x14ac:dyDescent="0.45">
      <c r="A86" s="3" t="s">
        <v>51</v>
      </c>
      <c r="B86" s="5">
        <f>VLOOKUP(A86,'2015'!A:L,8,0)</f>
        <v>0.88721000000000005</v>
      </c>
      <c r="C86" s="5">
        <f>VLOOKUP($A86,'2016'!A:M,9,0)</f>
        <v>0.80315000000000003</v>
      </c>
      <c r="D86" s="5">
        <f>VLOOKUP($A86,'2017'!A:N,8,0)</f>
        <v>0.82194423675537098</v>
      </c>
      <c r="E86" s="5">
        <f>VLOOKUP($A86,'2018'!A:H,6,0)</f>
        <v>0.88400000000000001</v>
      </c>
      <c r="F86" s="5">
        <f>VLOOKUP($A86,'2019'!A:H,6,0)</f>
        <v>0.999</v>
      </c>
      <c r="G86" s="4"/>
      <c r="H86" s="5">
        <f t="shared" si="1"/>
        <v>0.97038984735107903</v>
      </c>
      <c r="I86" s="4"/>
      <c r="J86" s="4"/>
    </row>
    <row r="87" spans="1:10" ht="15.4" x14ac:dyDescent="0.45">
      <c r="A87" s="3" t="s">
        <v>141</v>
      </c>
      <c r="B87" s="5">
        <f>VLOOKUP(A87,'2015'!A:L,8,0)</f>
        <v>0.35874</v>
      </c>
      <c r="C87" s="5">
        <f>VLOOKUP($A87,'2016'!A:M,9,0)</f>
        <v>0.28638999999999998</v>
      </c>
      <c r="D87" s="5">
        <f>VLOOKUP($A87,'2017'!A:N,8,0)</f>
        <v>0.28534927964210499</v>
      </c>
      <c r="E87" s="5">
        <f>VLOOKUP($A87,'2018'!A:H,6,0)</f>
        <v>0.29199999999999998</v>
      </c>
      <c r="F87" s="5">
        <f>VLOOKUP($A87,'2019'!A:H,6,0)</f>
        <v>0.48899999999999999</v>
      </c>
      <c r="G87" s="4"/>
      <c r="H87" s="5">
        <f t="shared" si="1"/>
        <v>0.42213485592841948</v>
      </c>
      <c r="I87" s="4"/>
      <c r="J87" s="4"/>
    </row>
    <row r="88" spans="1:10" ht="15.4" x14ac:dyDescent="0.45">
      <c r="A88" s="3" t="s">
        <v>86</v>
      </c>
      <c r="B88" s="5">
        <f>VLOOKUP(A88,'2015'!A:L,8,0)</f>
        <v>0.70950000000000002</v>
      </c>
      <c r="C88" s="5">
        <f>VLOOKUP($A88,'2016'!A:M,9,0)</f>
        <v>0.66188999999999998</v>
      </c>
      <c r="D88" s="5">
        <f>VLOOKUP($A88,'2017'!A:N,8,0)</f>
        <v>0.63800746202468905</v>
      </c>
      <c r="E88" s="5">
        <f>VLOOKUP($A88,'2018'!A:H,6,0)</f>
        <v>0.68400000000000005</v>
      </c>
      <c r="F88" s="5">
        <f>VLOOKUP($A88,'2019'!A:H,6,0)</f>
        <v>0.79800000000000004</v>
      </c>
      <c r="G88" s="4"/>
      <c r="H88" s="5">
        <f t="shared" si="1"/>
        <v>0.75801249240493718</v>
      </c>
      <c r="I88" s="4"/>
      <c r="J88" s="4"/>
    </row>
    <row r="89" spans="1:10" ht="15.4" x14ac:dyDescent="0.45">
      <c r="A89" s="3" t="s">
        <v>26</v>
      </c>
      <c r="B89" s="5">
        <f>VLOOKUP(A89,'2015'!A:L,8,0)</f>
        <v>0.81444000000000005</v>
      </c>
      <c r="C89" s="5">
        <f>VLOOKUP($A89,'2016'!A:M,9,0)</f>
        <v>0.71143000000000001</v>
      </c>
      <c r="D89" s="5">
        <f>VLOOKUP($A89,'2017'!A:N,8,0)</f>
        <v>0.70997899770736705</v>
      </c>
      <c r="E89" s="5">
        <f>VLOOKUP($A89,'2018'!A:H,6,0)</f>
        <v>0.76100000000000001</v>
      </c>
      <c r="F89" s="5">
        <f>VLOOKUP($A89,'2019'!A:H,6,0)</f>
        <v>0.86099999999999999</v>
      </c>
      <c r="G89" s="4"/>
      <c r="H89" s="5">
        <f t="shared" si="1"/>
        <v>0.81437679954147413</v>
      </c>
      <c r="I89" s="4"/>
      <c r="J89" s="4"/>
    </row>
    <row r="90" spans="1:10" ht="15.4" x14ac:dyDescent="0.45">
      <c r="A90" s="3" t="s">
        <v>67</v>
      </c>
      <c r="B90" s="5">
        <f>VLOOKUP(A90,'2015'!A:L,8,0)</f>
        <v>0.61826000000000003</v>
      </c>
      <c r="C90" s="5">
        <f>VLOOKUP($A90,'2016'!A:M,9,0)</f>
        <v>0.52309000000000005</v>
      </c>
      <c r="D90" s="5">
        <f>VLOOKUP($A90,'2017'!A:N,8,0)</f>
        <v>0.58946520090103105</v>
      </c>
      <c r="E90" s="5">
        <f>VLOOKUP($A90,'2018'!A:H,6,0)</f>
        <v>0.62</v>
      </c>
      <c r="F90" s="5">
        <f>VLOOKUP($A90,'2019'!A:H,6,0)</f>
        <v>0.73899999999999999</v>
      </c>
      <c r="G90" s="4"/>
      <c r="H90" s="5">
        <f t="shared" si="1"/>
        <v>0.71948004018020129</v>
      </c>
      <c r="I90" s="4"/>
      <c r="J90" s="4"/>
    </row>
    <row r="91" spans="1:10" ht="15.4" x14ac:dyDescent="0.45">
      <c r="A91" s="3" t="s">
        <v>117</v>
      </c>
      <c r="B91" s="5">
        <f>VLOOKUP(A91,'2015'!A:L,8,0)</f>
        <v>0.60267999999999999</v>
      </c>
      <c r="C91" s="5">
        <f>VLOOKUP($A91,'2016'!A:M,9,0)</f>
        <v>0.55469000000000002</v>
      </c>
      <c r="D91" s="5">
        <f>VLOOKUP($A91,'2017'!A:N,8,0)</f>
        <v>0.55778348445892301</v>
      </c>
      <c r="E91" s="5">
        <f>VLOOKUP($A91,'2018'!A:H,6,0)</f>
        <v>0.57499999999999996</v>
      </c>
      <c r="F91" s="5">
        <f>VLOOKUP($A91,'2019'!A:H,6,0)</f>
        <v>0.66700000000000004</v>
      </c>
      <c r="G91" s="4"/>
      <c r="H91" s="5">
        <f t="shared" si="1"/>
        <v>0.63611569689178538</v>
      </c>
      <c r="I91" s="4"/>
      <c r="J91" s="4"/>
    </row>
    <row r="92" spans="1:10" ht="15.4" x14ac:dyDescent="0.45">
      <c r="A92" s="3" t="s">
        <v>100</v>
      </c>
      <c r="B92" s="5">
        <f>VLOOKUP(A92,'2015'!A:L,8,0)</f>
        <v>0.72521000000000002</v>
      </c>
      <c r="C92" s="5">
        <f>VLOOKUP($A92,'2016'!A:M,9,0)</f>
        <v>0.63532999999999995</v>
      </c>
      <c r="D92" s="5">
        <f>VLOOKUP($A92,'2017'!A:N,8,0)</f>
        <v>0.66746467351913497</v>
      </c>
      <c r="E92" s="5">
        <f>VLOOKUP($A92,'2018'!A:H,6,0)</f>
        <v>0.72899999999999998</v>
      </c>
      <c r="F92" s="5">
        <f>VLOOKUP($A92,'2019'!A:H,6,0)</f>
        <v>0.871</v>
      </c>
      <c r="G92" s="4"/>
      <c r="H92" s="5">
        <f t="shared" si="1"/>
        <v>0.84117593470382701</v>
      </c>
      <c r="I92" s="4"/>
      <c r="J92" s="4"/>
    </row>
    <row r="93" spans="1:10" ht="15.4" x14ac:dyDescent="0.45">
      <c r="A93" s="3" t="s">
        <v>109</v>
      </c>
      <c r="B93" s="5">
        <f>VLOOKUP(A93,'2015'!A:L,8,0)</f>
        <v>0.60953999999999997</v>
      </c>
      <c r="C93" s="5">
        <f>VLOOKUP($A93,'2016'!A:M,9,0)</f>
        <v>0.59470999999999996</v>
      </c>
      <c r="D93" s="5">
        <f>VLOOKUP($A93,'2017'!A:N,8,0)</f>
        <v>0.59771066904068004</v>
      </c>
      <c r="E93" s="5">
        <f>VLOOKUP($A93,'2018'!A:H,6,0)</f>
        <v>0.66900000000000004</v>
      </c>
      <c r="F93" s="5">
        <f>VLOOKUP($A93,'2019'!A:H,6,0)</f>
        <v>0.78200000000000003</v>
      </c>
      <c r="G93" s="4"/>
      <c r="H93" s="5">
        <f t="shared" si="1"/>
        <v>0.77635513380812426</v>
      </c>
      <c r="I93" s="4"/>
      <c r="J93" s="4"/>
    </row>
    <row r="94" spans="1:10" ht="15.4" x14ac:dyDescent="0.45">
      <c r="A94" s="3" t="s">
        <v>111</v>
      </c>
      <c r="B94" s="5">
        <f>VLOOKUP(A94,'2015'!A:L,8,0)</f>
        <v>9.1310000000000002E-2</v>
      </c>
      <c r="C94" s="5">
        <v>0</v>
      </c>
      <c r="D94" s="5">
        <f>VLOOKUP($A94,'2017'!A:N,8,0)</f>
        <v>0.106654435396194</v>
      </c>
      <c r="E94" s="5">
        <f>VLOOKUP($A94,'2018'!A:H,6,0)</f>
        <v>0.17299999999999999</v>
      </c>
      <c r="F94" s="5">
        <f>VLOOKUP($A94,'2019'!A:H,6,0)</f>
        <v>0.39</v>
      </c>
      <c r="G94" s="4"/>
      <c r="H94" s="5">
        <f t="shared" si="1"/>
        <v>0.38330688707927152</v>
      </c>
      <c r="I94" s="4"/>
      <c r="J94" s="4"/>
    </row>
    <row r="95" spans="1:10" ht="15.4" x14ac:dyDescent="0.45">
      <c r="A95" s="3" t="s">
        <v>146</v>
      </c>
      <c r="B95" s="5">
        <f>VLOOKUP(A95,'2015'!A:L,8,0)</f>
        <v>0.48246</v>
      </c>
      <c r="C95" s="5">
        <f>VLOOKUP($A95,'2016'!A:M,9,0)</f>
        <v>0.39879999999999999</v>
      </c>
      <c r="D95" s="5">
        <f>VLOOKUP($A95,'2017'!A:N,8,0)</f>
        <v>0.39752256870269798</v>
      </c>
      <c r="E95" s="5">
        <f>VLOOKUP($A95,'2018'!A:H,6,0)</f>
        <v>0.42899999999999999</v>
      </c>
      <c r="F95" s="5">
        <f>VLOOKUP($A95,'2019'!A:H,6,0)</f>
        <v>0.55500000000000005</v>
      </c>
      <c r="G95" s="4"/>
      <c r="H95" s="5">
        <f t="shared" si="1"/>
        <v>0.50514051374054247</v>
      </c>
      <c r="I95" s="4"/>
      <c r="J95" s="4"/>
    </row>
    <row r="96" spans="1:10" ht="15.4" x14ac:dyDescent="0.45">
      <c r="A96" s="3" t="s">
        <v>182</v>
      </c>
      <c r="B96" s="5">
        <v>0</v>
      </c>
      <c r="C96" s="5">
        <f>VLOOKUP($A96,'2016'!A:M,9,0)</f>
        <v>0.34744999999999998</v>
      </c>
      <c r="D96" s="5">
        <f>VLOOKUP($A96,'2017'!A:N,8,0)</f>
        <v>0.33861181139946001</v>
      </c>
      <c r="E96" s="5">
        <f>VLOOKUP($A96,'2018'!A:H,6,0)</f>
        <v>0.36499999999999999</v>
      </c>
      <c r="F96" s="5">
        <f>VLOOKUP($A96,'2019'!A:H,6,0)</f>
        <v>0.47699999999999998</v>
      </c>
      <c r="G96" s="4"/>
      <c r="H96" s="5">
        <f t="shared" si="1"/>
        <v>0.59707736227991859</v>
      </c>
      <c r="I96" s="4"/>
      <c r="J96" s="4"/>
    </row>
    <row r="97" spans="1:10" ht="15.4" x14ac:dyDescent="0.45">
      <c r="A97" s="3" t="s">
        <v>138</v>
      </c>
      <c r="B97" s="5">
        <f>VLOOKUP(A97,'2015'!A:L,8,0)</f>
        <v>0.56874000000000002</v>
      </c>
      <c r="C97" s="5">
        <f>VLOOKUP($A97,'2016'!A:M,9,0)</f>
        <v>0.50073000000000001</v>
      </c>
      <c r="D97" s="5">
        <f>VLOOKUP($A97,'2017'!A:N,8,0)</f>
        <v>0.50413078069686901</v>
      </c>
      <c r="E97" s="5">
        <f>VLOOKUP($A97,'2018'!A:H,6,0)</f>
        <v>0.53900000000000003</v>
      </c>
      <c r="F97" s="5">
        <f>VLOOKUP($A97,'2019'!A:H,6,0)</f>
        <v>0.67700000000000005</v>
      </c>
      <c r="G97" s="4"/>
      <c r="H97" s="5">
        <f t="shared" si="1"/>
        <v>0.63435715613938015</v>
      </c>
      <c r="I97" s="4"/>
      <c r="J97" s="4"/>
    </row>
    <row r="98" spans="1:10" ht="15.4" x14ac:dyDescent="0.45">
      <c r="A98" s="3" t="s">
        <v>16</v>
      </c>
      <c r="B98" s="5">
        <f>VLOOKUP(A98,'2015'!A:L,8,0)</f>
        <v>0.89283999999999997</v>
      </c>
      <c r="C98" s="5">
        <f>VLOOKUP($A98,'2016'!A:M,9,0)</f>
        <v>0.81230999999999998</v>
      </c>
      <c r="D98" s="5">
        <f>VLOOKUP($A98,'2017'!A:N,8,0)</f>
        <v>0.81069612503051802</v>
      </c>
      <c r="E98" s="5">
        <f>VLOOKUP($A98,'2018'!A:H,6,0)</f>
        <v>0.878</v>
      </c>
      <c r="F98" s="5">
        <f>VLOOKUP($A98,'2019'!A:H,6,0)</f>
        <v>0.999</v>
      </c>
      <c r="G98" s="4"/>
      <c r="H98" s="5">
        <f t="shared" si="1"/>
        <v>0.96197222500610735</v>
      </c>
      <c r="I98" s="4"/>
      <c r="J98" s="4"/>
    </row>
    <row r="99" spans="1:10" ht="15.4" x14ac:dyDescent="0.45">
      <c r="A99" s="3" t="s">
        <v>18</v>
      </c>
      <c r="B99" s="5">
        <f>VLOOKUP(A99,'2015'!A:L,8,0)</f>
        <v>0.90837000000000001</v>
      </c>
      <c r="C99" s="5">
        <f>VLOOKUP($A99,'2016'!A:M,9,0)</f>
        <v>0.83096000000000003</v>
      </c>
      <c r="D99" s="5">
        <f>VLOOKUP($A99,'2017'!A:N,8,0)</f>
        <v>0.81675970554351796</v>
      </c>
      <c r="E99" s="5">
        <f>VLOOKUP($A99,'2018'!A:H,6,0)</f>
        <v>0.876</v>
      </c>
      <c r="F99" s="5">
        <f>VLOOKUP($A99,'2019'!A:H,6,0)</f>
        <v>1.026</v>
      </c>
      <c r="G99" s="4"/>
      <c r="H99" s="5">
        <f t="shared" si="1"/>
        <v>0.97570794110870196</v>
      </c>
      <c r="I99" s="4"/>
      <c r="J99" s="4"/>
    </row>
    <row r="100" spans="1:10" ht="15.4" x14ac:dyDescent="0.45">
      <c r="A100" s="3" t="s">
        <v>72</v>
      </c>
      <c r="B100" s="5">
        <f>VLOOKUP(A100,'2015'!A:L,8,0)</f>
        <v>0.74314000000000002</v>
      </c>
      <c r="C100" s="5">
        <f>VLOOKUP($A100,'2016'!A:M,9,0)</f>
        <v>0.65212999999999999</v>
      </c>
      <c r="D100" s="5">
        <f>VLOOKUP($A100,'2017'!A:N,8,0)</f>
        <v>0.65309596061706499</v>
      </c>
      <c r="E100" s="5">
        <f>VLOOKUP($A100,'2018'!A:H,6,0)</f>
        <v>0.7</v>
      </c>
      <c r="F100" s="5">
        <f>VLOOKUP($A100,'2019'!A:H,6,0)</f>
        <v>0.83499999999999996</v>
      </c>
      <c r="G100" s="4"/>
      <c r="H100" s="5">
        <f t="shared" si="1"/>
        <v>0.78615019212341508</v>
      </c>
      <c r="I100" s="4"/>
      <c r="J100" s="4"/>
    </row>
    <row r="101" spans="1:10" ht="15.4" x14ac:dyDescent="0.45">
      <c r="A101" s="3" t="s">
        <v>161</v>
      </c>
      <c r="B101" s="5">
        <f>VLOOKUP(A101,'2015'!A:L,8,0)</f>
        <v>0.29707</v>
      </c>
      <c r="C101" s="5">
        <f>VLOOKUP($A101,'2016'!A:M,9,0)</f>
        <v>0.26162000000000002</v>
      </c>
      <c r="D101" s="5">
        <f>VLOOKUP($A101,'2017'!A:N,8,0)</f>
        <v>0.26850500702857999</v>
      </c>
      <c r="E101" s="5">
        <f>VLOOKUP($A101,'2018'!A:H,6,0)</f>
        <v>0.221</v>
      </c>
      <c r="F101" s="5">
        <f>VLOOKUP($A101,'2019'!A:H,6,0)</f>
        <v>0.36599999999999999</v>
      </c>
      <c r="G101" s="4"/>
      <c r="H101" s="5">
        <f t="shared" si="1"/>
        <v>0.31201100140571469</v>
      </c>
      <c r="I101" s="4"/>
      <c r="J101" s="4"/>
    </row>
    <row r="102" spans="1:10" ht="15.4" x14ac:dyDescent="0.45">
      <c r="A102" s="3" t="s">
        <v>94</v>
      </c>
      <c r="B102" s="5">
        <f>VLOOKUP(A102,'2015'!A:L,8,0)</f>
        <v>0.16006999999999999</v>
      </c>
      <c r="C102" s="5">
        <f>VLOOKUP($A102,'2016'!A:M,9,0)</f>
        <v>5.108E-2</v>
      </c>
      <c r="D102" s="5">
        <f>VLOOKUP($A102,'2017'!A:N,8,0)</f>
        <v>5.6915730237960802E-2</v>
      </c>
      <c r="E102" s="5">
        <f>VLOOKUP($A102,'2018'!A:H,6,0)</f>
        <v>4.8000000000000001E-2</v>
      </c>
      <c r="F102" s="5">
        <f>VLOOKUP($A102,'2019'!A:H,6,0)</f>
        <v>0.245</v>
      </c>
      <c r="G102" s="4"/>
      <c r="H102" s="5">
        <f t="shared" si="1"/>
        <v>0.16224714604759782</v>
      </c>
      <c r="I102" s="4"/>
      <c r="J102" s="4"/>
    </row>
    <row r="103" spans="1:10" ht="15.4" x14ac:dyDescent="0.45">
      <c r="A103" s="3" t="s">
        <v>12</v>
      </c>
      <c r="B103" s="5">
        <f>VLOOKUP(A103,'2015'!A:L,8,0)</f>
        <v>0.88521000000000005</v>
      </c>
      <c r="C103" s="5">
        <f>VLOOKUP($A103,'2016'!A:M,9,0)</f>
        <v>0.79579</v>
      </c>
      <c r="D103" s="5">
        <f>VLOOKUP($A103,'2017'!A:N,8,0)</f>
        <v>0.79666650295257602</v>
      </c>
      <c r="E103" s="5">
        <f>VLOOKUP($A103,'2018'!A:H,6,0)</f>
        <v>0.86099999999999999</v>
      </c>
      <c r="F103" s="5">
        <f>VLOOKUP($A103,'2019'!A:H,6,0)</f>
        <v>1.028</v>
      </c>
      <c r="G103" s="4"/>
      <c r="H103" s="5">
        <f t="shared" si="1"/>
        <v>0.97857030059051908</v>
      </c>
      <c r="I103" s="4"/>
      <c r="J103" s="4"/>
    </row>
    <row r="104" spans="1:10" ht="15.4" x14ac:dyDescent="0.45">
      <c r="A104" s="3" t="s">
        <v>98</v>
      </c>
      <c r="B104" s="5">
        <f>VLOOKUP(A104,'2015'!A:L,8,0)</f>
        <v>0.51466000000000001</v>
      </c>
      <c r="C104" s="5">
        <f>VLOOKUP($A104,'2016'!A:M,9,0)</f>
        <v>0.40305999999999997</v>
      </c>
      <c r="D104" s="5">
        <f>VLOOKUP($A104,'2017'!A:N,8,0)</f>
        <v>0.40204778313636802</v>
      </c>
      <c r="E104" s="5">
        <f>VLOOKUP($A104,'2018'!A:H,6,0)</f>
        <v>0.42399999999999999</v>
      </c>
      <c r="F104" s="5">
        <f>VLOOKUP($A104,'2019'!A:H,6,0)</f>
        <v>0.53500000000000003</v>
      </c>
      <c r="G104" s="4"/>
      <c r="H104" s="5">
        <f t="shared" si="1"/>
        <v>0.47423955662727302</v>
      </c>
      <c r="I104" s="4"/>
      <c r="J104" s="4"/>
    </row>
    <row r="105" spans="1:10" ht="15.4" x14ac:dyDescent="0.45">
      <c r="A105" s="3" t="s">
        <v>125</v>
      </c>
      <c r="B105" s="5">
        <f>VLOOKUP(A105,'2015'!A:L,8,0)</f>
        <v>0.66015000000000001</v>
      </c>
      <c r="C105" s="5">
        <f>VLOOKUP($A105,'2016'!A:M,9,0)</f>
        <v>0.56843999999999995</v>
      </c>
      <c r="D105" s="5">
        <f>VLOOKUP($A105,'2017'!A:N,8,0)</f>
        <v>0.56566697359085105</v>
      </c>
      <c r="E105" s="5">
        <f>VLOOKUP($A105,'2018'!A:H,6,0)</f>
        <v>0.60199999999999998</v>
      </c>
      <c r="F105" s="5">
        <f>VLOOKUP($A105,'2019'!A:H,6,0)</f>
        <v>0.67200000000000004</v>
      </c>
      <c r="G105" s="4"/>
      <c r="H105" s="5">
        <f t="shared" si="1"/>
        <v>0.63082939471817134</v>
      </c>
      <c r="I105" s="4"/>
      <c r="J105" s="4"/>
    </row>
    <row r="106" spans="1:10" ht="15.4" x14ac:dyDescent="0.45">
      <c r="A106" s="3" t="s">
        <v>38</v>
      </c>
      <c r="B106" s="5">
        <f>VLOOKUP(A106,'2015'!A:L,8,0)</f>
        <v>0.79661000000000004</v>
      </c>
      <c r="C106" s="5">
        <f>VLOOKUP($A106,'2016'!A:M,9,0)</f>
        <v>0.70835000000000004</v>
      </c>
      <c r="D106" s="5">
        <f>VLOOKUP($A106,'2017'!A:N,8,0)</f>
        <v>0.70615613460540805</v>
      </c>
      <c r="E106" s="5">
        <f>VLOOKUP($A106,'2018'!A:H,6,0)</f>
        <v>0.75900000000000001</v>
      </c>
      <c r="F106" s="5">
        <f>VLOOKUP($A106,'2019'!A:H,6,0)</f>
        <v>0.91</v>
      </c>
      <c r="G106" s="4"/>
      <c r="H106" s="5">
        <f t="shared" si="1"/>
        <v>0.85925222692108605</v>
      </c>
      <c r="I106" s="4"/>
      <c r="J106" s="4"/>
    </row>
    <row r="107" spans="1:10" ht="15.4" x14ac:dyDescent="0.45">
      <c r="A107" s="3" t="s">
        <v>68</v>
      </c>
      <c r="B107" s="5">
        <f>VLOOKUP(A107,'2015'!A:L,8,0)</f>
        <v>0.66098000000000001</v>
      </c>
      <c r="C107" s="5">
        <f>VLOOKUP($A107,'2016'!A:M,9,0)</f>
        <v>0.58294999999999997</v>
      </c>
      <c r="D107" s="5">
        <f>VLOOKUP($A107,'2017'!A:N,8,0)</f>
        <v>0.57925069332122803</v>
      </c>
      <c r="E107" s="5">
        <f>VLOOKUP($A107,'2018'!A:H,6,0)</f>
        <v>0.61499999999999999</v>
      </c>
      <c r="F107" s="5">
        <f>VLOOKUP($A107,'2019'!A:H,6,0)</f>
        <v>0.77700000000000002</v>
      </c>
      <c r="G107" s="4"/>
      <c r="H107" s="5">
        <f t="shared" si="1"/>
        <v>0.72226313866424618</v>
      </c>
      <c r="I107" s="4"/>
      <c r="J107" s="4"/>
    </row>
    <row r="108" spans="1:10" ht="15.4" x14ac:dyDescent="0.45">
      <c r="A108" s="3" t="s">
        <v>73</v>
      </c>
      <c r="B108" s="5">
        <f>VLOOKUP(A108,'2015'!A:L,8,0)</f>
        <v>0.73016999999999999</v>
      </c>
      <c r="C108" s="5">
        <f>VLOOKUP($A108,'2016'!A:M,9,0)</f>
        <v>0.62994000000000006</v>
      </c>
      <c r="D108" s="5">
        <f>VLOOKUP($A108,'2017'!A:N,8,0)</f>
        <v>0.63016611337661699</v>
      </c>
      <c r="E108" s="5">
        <f>VLOOKUP($A108,'2018'!A:H,6,0)</f>
        <v>0.67400000000000004</v>
      </c>
      <c r="F108" s="5">
        <f>VLOOKUP($A108,'2019'!A:H,6,0)</f>
        <v>0.85399999999999998</v>
      </c>
      <c r="G108" s="4"/>
      <c r="H108" s="5">
        <f t="shared" si="1"/>
        <v>0.7911712226753167</v>
      </c>
      <c r="I108" s="4"/>
      <c r="J108" s="4"/>
    </row>
    <row r="109" spans="1:10" ht="15.4" x14ac:dyDescent="0.45">
      <c r="A109" s="3" t="s">
        <v>107</v>
      </c>
      <c r="B109" s="5">
        <f>VLOOKUP(A109,'2015'!A:L,8,0)</f>
        <v>0.58113999999999999</v>
      </c>
      <c r="C109" s="5">
        <f>VLOOKUP($A109,'2016'!A:M,9,0)</f>
        <v>0.47036</v>
      </c>
      <c r="D109" s="5">
        <f>VLOOKUP($A109,'2017'!A:N,8,0)</f>
        <v>0.46800905466079701</v>
      </c>
      <c r="E109" s="5">
        <f>VLOOKUP($A109,'2018'!A:H,6,0)</f>
        <v>0.51300000000000001</v>
      </c>
      <c r="F109" s="5">
        <f>VLOOKUP($A109,'2019'!A:H,6,0)</f>
        <v>0.65700000000000003</v>
      </c>
      <c r="G109" s="4"/>
      <c r="H109" s="5">
        <f t="shared" si="1"/>
        <v>0.59620981093216585</v>
      </c>
      <c r="I109" s="4"/>
      <c r="J109" s="4"/>
    </row>
    <row r="110" spans="1:10" ht="15.4" x14ac:dyDescent="0.45">
      <c r="A110" s="3" t="s">
        <v>75</v>
      </c>
      <c r="B110" s="5">
        <f>VLOOKUP(A110,'2015'!A:L,8,0)</f>
        <v>0.77903</v>
      </c>
      <c r="C110" s="5">
        <f>VLOOKUP($A110,'2016'!A:M,9,0)</f>
        <v>0.69057999999999997</v>
      </c>
      <c r="D110" s="5">
        <f>VLOOKUP($A110,'2017'!A:N,8,0)</f>
        <v>0.69947534799575795</v>
      </c>
      <c r="E110" s="5">
        <f>VLOOKUP($A110,'2018'!A:H,6,0)</f>
        <v>0.78100000000000003</v>
      </c>
      <c r="F110" s="5">
        <f>VLOOKUP($A110,'2019'!A:H,6,0)</f>
        <v>0.88400000000000001</v>
      </c>
      <c r="G110" s="4"/>
      <c r="H110" s="5">
        <f t="shared" si="1"/>
        <v>0.85692506959914994</v>
      </c>
      <c r="I110" s="4"/>
      <c r="J110" s="4"/>
    </row>
    <row r="111" spans="1:10" ht="15.4" x14ac:dyDescent="0.45">
      <c r="A111" s="3" t="s">
        <v>105</v>
      </c>
      <c r="B111" s="5">
        <f>VLOOKUP(A111,'2015'!A:L,8,0)</f>
        <v>0.87519000000000002</v>
      </c>
      <c r="C111" s="5">
        <f>VLOOKUP($A111,'2016'!A:M,9,0)</f>
        <v>0.79362999999999995</v>
      </c>
      <c r="D111" s="5">
        <f>VLOOKUP($A111,'2017'!A:N,8,0)</f>
        <v>0.79584354162216198</v>
      </c>
      <c r="E111" s="5">
        <f>VLOOKUP($A111,'2018'!A:H,6,0)</f>
        <v>0.88400000000000001</v>
      </c>
      <c r="F111" s="5">
        <f>VLOOKUP($A111,'2019'!A:H,6,0)</f>
        <v>0.999</v>
      </c>
      <c r="G111" s="4"/>
      <c r="H111" s="5">
        <f t="shared" si="1"/>
        <v>0.9709297083244337</v>
      </c>
      <c r="I111" s="4"/>
      <c r="J111" s="4"/>
    </row>
    <row r="112" spans="1:10" ht="15.4" x14ac:dyDescent="0.45">
      <c r="A112" s="3" t="s">
        <v>41</v>
      </c>
      <c r="B112" s="5">
        <f>VLOOKUP(A112,'2015'!A:L,8,0)</f>
        <v>0.79732999999999998</v>
      </c>
      <c r="C112" s="5">
        <f>VLOOKUP($A112,'2016'!A:M,9,0)</f>
        <v>0.71723000000000003</v>
      </c>
      <c r="D112" s="5">
        <f>VLOOKUP($A112,'2017'!A:N,8,0)</f>
        <v>0.71009808778762795</v>
      </c>
      <c r="E112" s="5">
        <f>VLOOKUP($A112,'2018'!A:H,6,0)</f>
        <v>0.748</v>
      </c>
      <c r="F112" s="5">
        <f>VLOOKUP($A112,'2019'!A:H,6,0)</f>
        <v>0.871</v>
      </c>
      <c r="G112" s="4"/>
      <c r="H112" s="5">
        <f t="shared" si="1"/>
        <v>0.8221646175575259</v>
      </c>
      <c r="I112" s="4"/>
      <c r="J112" s="4"/>
    </row>
    <row r="113" spans="1:10" ht="15.4" x14ac:dyDescent="0.45">
      <c r="A113" s="3" t="s">
        <v>103</v>
      </c>
      <c r="B113" s="5">
        <f>VLOOKUP(A113,'2015'!A:L,8,0)</f>
        <v>0.76890000000000003</v>
      </c>
      <c r="C113" s="5">
        <f>VLOOKUP($A113,'2016'!A:M,9,0)</f>
        <v>0.67601999999999995</v>
      </c>
      <c r="D113" s="5">
        <f>VLOOKUP($A113,'2017'!A:N,8,0)</f>
        <v>0.68515831232070901</v>
      </c>
      <c r="E113" s="5">
        <f>VLOOKUP($A113,'2018'!A:H,6,0)</f>
        <v>0.72599999999999998</v>
      </c>
      <c r="F113" s="5">
        <f>VLOOKUP($A113,'2019'!A:H,6,0)</f>
        <v>0.82499999999999996</v>
      </c>
      <c r="G113" s="4"/>
      <c r="H113" s="5">
        <f t="shared" si="1"/>
        <v>0.78486966246413914</v>
      </c>
      <c r="I113" s="4"/>
      <c r="J113" s="4"/>
    </row>
    <row r="114" spans="1:10" ht="15.4" x14ac:dyDescent="0.45">
      <c r="A114" s="3" t="s">
        <v>79</v>
      </c>
      <c r="B114" s="5">
        <f>VLOOKUP(A114,'2015'!A:L,8,0)</f>
        <v>0.66925999999999997</v>
      </c>
      <c r="C114" s="5">
        <f>VLOOKUP($A114,'2016'!A:M,9,0)</f>
        <v>0.58991000000000005</v>
      </c>
      <c r="D114" s="5">
        <f>VLOOKUP($A114,'2017'!A:N,8,0)</f>
        <v>0.547349333763123</v>
      </c>
      <c r="E114" s="5">
        <f>VLOOKUP($A114,'2018'!A:H,6,0)</f>
        <v>0.59899999999999998</v>
      </c>
      <c r="F114" s="5">
        <f>VLOOKUP($A114,'2019'!A:H,6,0)</f>
        <v>0.72599999999999998</v>
      </c>
      <c r="G114" s="4"/>
      <c r="H114" s="5">
        <f t="shared" si="1"/>
        <v>0.66307486675262695</v>
      </c>
      <c r="I114" s="4"/>
      <c r="J114" s="4"/>
    </row>
    <row r="115" spans="1:10" ht="15.4" x14ac:dyDescent="0.45">
      <c r="A115" s="3" t="s">
        <v>171</v>
      </c>
      <c r="B115" s="5">
        <f>VLOOKUP(A115,'2015'!A:L,8,0)</f>
        <v>0.42864000000000002</v>
      </c>
      <c r="C115" s="5">
        <f>VLOOKUP($A115,'2016'!A:M,9,0)</f>
        <v>0.31864999999999999</v>
      </c>
      <c r="D115" s="5">
        <f>VLOOKUP($A115,'2017'!A:N,8,0)</f>
        <v>0.32642480731010398</v>
      </c>
      <c r="E115" s="5">
        <f>VLOOKUP($A115,'2018'!A:H,6,0)</f>
        <v>0.4</v>
      </c>
      <c r="F115" s="5">
        <f>VLOOKUP($A115,'2019'!A:H,6,0)</f>
        <v>0.61399999999999999</v>
      </c>
      <c r="G115" s="4"/>
      <c r="H115" s="5">
        <f t="shared" si="1"/>
        <v>0.55316396146201896</v>
      </c>
      <c r="I115" s="4"/>
      <c r="J115" s="4"/>
    </row>
    <row r="116" spans="1:10" ht="15.4" x14ac:dyDescent="0.45">
      <c r="A116" s="3" t="s">
        <v>49</v>
      </c>
      <c r="B116" s="5">
        <f>VLOOKUP(A116,'2015'!A:L,8,0)</f>
        <v>0.72024999999999995</v>
      </c>
      <c r="C116" s="5">
        <f>VLOOKUP($A116,'2016'!A:M,9,0)</f>
        <v>0.59267000000000003</v>
      </c>
      <c r="D116" s="5">
        <f>VLOOKUP($A116,'2017'!A:N,8,0)</f>
        <v>0.59014832973480202</v>
      </c>
      <c r="E116" s="5">
        <f>VLOOKUP($A116,'2018'!A:H,6,0)</f>
        <v>0.63300000000000001</v>
      </c>
      <c r="F116" s="5">
        <f>VLOOKUP($A116,'2019'!A:H,6,0)</f>
        <v>0.79500000000000004</v>
      </c>
      <c r="G116" s="4"/>
      <c r="H116" s="5">
        <f t="shared" si="1"/>
        <v>0.72316266594696543</v>
      </c>
      <c r="I116" s="4"/>
      <c r="J116" s="4"/>
    </row>
    <row r="117" spans="1:10" ht="15.4" x14ac:dyDescent="0.45">
      <c r="A117" s="3" t="s">
        <v>159</v>
      </c>
      <c r="B117" s="5">
        <f>VLOOKUP(A117,'2015'!A:L,8,0)</f>
        <v>0.43540000000000001</v>
      </c>
      <c r="C117" s="5">
        <f>VLOOKUP($A117,'2016'!A:M,9,0)</f>
        <v>0.40456999999999999</v>
      </c>
      <c r="D117" s="5">
        <f>VLOOKUP($A117,'2017'!A:N,8,0)</f>
        <v>0.409362852573395</v>
      </c>
      <c r="E117" s="5">
        <f>VLOOKUP($A117,'2018'!A:H,6,0)</f>
        <v>0.433</v>
      </c>
      <c r="F117" s="5">
        <f>VLOOKUP($A117,'2019'!A:H,6,0)</f>
        <v>0.57099999999999995</v>
      </c>
      <c r="G117" s="4"/>
      <c r="H117" s="5">
        <f t="shared" si="1"/>
        <v>0.54055557051467673</v>
      </c>
      <c r="I117" s="4"/>
      <c r="J117" s="4"/>
    </row>
    <row r="118" spans="1:10" ht="15.4" x14ac:dyDescent="0.45">
      <c r="A118" s="3" t="s">
        <v>104</v>
      </c>
      <c r="B118" s="5">
        <f>VLOOKUP(A118,'2015'!A:L,8,0)</f>
        <v>0.74836000000000003</v>
      </c>
      <c r="C118" s="5">
        <f>VLOOKUP($A118,'2016'!A:M,9,0)</f>
        <v>0.64580000000000004</v>
      </c>
      <c r="D118" s="5">
        <f>VLOOKUP($A118,'2017'!A:N,8,0)</f>
        <v>0.65078467130661</v>
      </c>
      <c r="E118" s="5">
        <f>VLOOKUP($A118,'2018'!A:H,6,0)</f>
        <v>0.68500000000000005</v>
      </c>
      <c r="F118" s="5">
        <f>VLOOKUP($A118,'2019'!A:H,6,0)</f>
        <v>0.85399999999999998</v>
      </c>
      <c r="G118" s="4"/>
      <c r="H118" s="5">
        <f t="shared" si="1"/>
        <v>0.79193293426132527</v>
      </c>
      <c r="I118" s="4"/>
      <c r="J118" s="4"/>
    </row>
    <row r="119" spans="1:10" ht="15.4" x14ac:dyDescent="0.45">
      <c r="A119" s="3" t="s">
        <v>140</v>
      </c>
      <c r="B119" s="5">
        <f>VLOOKUP(A119,'2015'!A:L,8,0)</f>
        <v>0</v>
      </c>
      <c r="C119" s="5">
        <f>VLOOKUP($A119,'2016'!A:M,9,0)</f>
        <v>0</v>
      </c>
      <c r="D119" s="5">
        <f>VLOOKUP($A119,'2017'!A:N,8,0)</f>
        <v>5.5647538974881198E-3</v>
      </c>
      <c r="E119" s="5">
        <f>VLOOKUP($A119,'2018'!A:H,6,0)</f>
        <v>0</v>
      </c>
      <c r="F119" s="5">
        <f>VLOOKUP($A119,'2019'!A:H,6,0)</f>
        <v>0.24199999999999999</v>
      </c>
      <c r="G119" s="4"/>
      <c r="H119" s="5">
        <f t="shared" si="1"/>
        <v>0.19471295077950401</v>
      </c>
      <c r="I119" s="4"/>
      <c r="J119" s="4"/>
    </row>
    <row r="120" spans="1:10" ht="15.4" x14ac:dyDescent="0.45">
      <c r="A120" s="3" t="s">
        <v>36</v>
      </c>
      <c r="B120" s="5">
        <f>VLOOKUP(A120,'2015'!A:L,8,0)</f>
        <v>1.02525</v>
      </c>
      <c r="C120" s="5">
        <f>VLOOKUP($A120,'2016'!A:M,9,0)</f>
        <v>0.94718999999999998</v>
      </c>
      <c r="D120" s="5">
        <f>VLOOKUP($A120,'2017'!A:N,8,0)</f>
        <v>0.94949239492416404</v>
      </c>
      <c r="E120" s="5">
        <f>VLOOKUP($A120,'2018'!A:H,6,0)</f>
        <v>1.008</v>
      </c>
      <c r="F120" s="5">
        <f>VLOOKUP($A120,'2019'!A:H,6,0)</f>
        <v>1.141</v>
      </c>
      <c r="G120" s="4"/>
      <c r="H120" s="5">
        <f t="shared" si="1"/>
        <v>1.1018794789848272</v>
      </c>
      <c r="I120" s="4"/>
      <c r="J120" s="4"/>
    </row>
    <row r="121" spans="1:10" ht="15.4" x14ac:dyDescent="0.45">
      <c r="A121" s="3" t="s">
        <v>60</v>
      </c>
      <c r="B121" s="5">
        <f>VLOOKUP(A121,'2015'!A:L,8,0)</f>
        <v>0.78902000000000005</v>
      </c>
      <c r="C121" s="5">
        <f>VLOOKUP($A121,'2016'!A:M,9,0)</f>
        <v>0.70367000000000002</v>
      </c>
      <c r="D121" s="5">
        <f>VLOOKUP($A121,'2017'!A:N,8,0)</f>
        <v>0.71273291110992398</v>
      </c>
      <c r="E121" s="5">
        <f>VLOOKUP($A121,'2018'!A:H,6,0)</f>
        <v>0.77600000000000002</v>
      </c>
      <c r="F121" s="5">
        <f>VLOOKUP($A121,'2019'!A:H,6,0)</f>
        <v>0.88100000000000001</v>
      </c>
      <c r="G121" s="4"/>
      <c r="H121" s="5">
        <f t="shared" si="1"/>
        <v>0.84937158222198406</v>
      </c>
      <c r="I121" s="4"/>
      <c r="J121" s="4"/>
    </row>
    <row r="122" spans="1:10" ht="15.4" x14ac:dyDescent="0.45">
      <c r="A122" s="3" t="s">
        <v>70</v>
      </c>
      <c r="B122" s="5">
        <f>VLOOKUP(A122,'2015'!A:L,8,0)</f>
        <v>0.87336999999999998</v>
      </c>
      <c r="C122" s="5">
        <f>VLOOKUP($A122,'2016'!A:M,9,0)</f>
        <v>0.79151000000000005</v>
      </c>
      <c r="D122" s="5">
        <f>VLOOKUP($A122,'2017'!A:N,8,0)</f>
        <v>0.79082822799682595</v>
      </c>
      <c r="E122" s="5">
        <f>VLOOKUP($A122,'2018'!A:H,6,0)</f>
        <v>0.85599999999999998</v>
      </c>
      <c r="F122" s="5">
        <f>VLOOKUP($A122,'2019'!A:H,6,0)</f>
        <v>0.95299999999999996</v>
      </c>
      <c r="G122" s="4"/>
      <c r="H122" s="5">
        <f t="shared" si="1"/>
        <v>0.92006664559936269</v>
      </c>
      <c r="I122" s="4"/>
      <c r="J122" s="4"/>
    </row>
    <row r="123" spans="1:10" ht="15.4" x14ac:dyDescent="0.45">
      <c r="A123" s="3" t="s">
        <v>180</v>
      </c>
      <c r="B123" s="5">
        <v>0</v>
      </c>
      <c r="C123" s="5">
        <f>VLOOKUP($A123,'2016'!A:M,9,0)</f>
        <v>0.11466</v>
      </c>
      <c r="D123" s="5">
        <f>VLOOKUP($A123,'2017'!A:N,8,0)</f>
        <v>0.113989137113094</v>
      </c>
      <c r="E123" s="5">
        <f>VLOOKUP($A123,'2018'!A:H,6,0)</f>
        <v>0.115</v>
      </c>
      <c r="F123" s="5">
        <f>VLOOKUP($A123,'2019'!A:H,6,0)</f>
        <v>0.26800000000000002</v>
      </c>
      <c r="G123" s="4"/>
      <c r="H123" s="5">
        <f t="shared" si="1"/>
        <v>0.28323182742262532</v>
      </c>
      <c r="I123" s="4"/>
      <c r="J123" s="4"/>
    </row>
    <row r="124" spans="1:10" ht="15.4" x14ac:dyDescent="0.45">
      <c r="A124" s="3" t="s">
        <v>130</v>
      </c>
      <c r="B124" s="5">
        <f>VLOOKUP(A124,'2015'!A:L,8,0)</f>
        <v>0.27688000000000001</v>
      </c>
      <c r="C124" s="5">
        <f>VLOOKUP($A124,'2016'!A:M,9,0)</f>
        <v>0.18611</v>
      </c>
      <c r="D124" s="5">
        <f>VLOOKUP($A124,'2017'!A:N,8,0)</f>
        <v>0.18708007037639601</v>
      </c>
      <c r="E124" s="5">
        <f>VLOOKUP($A124,'2018'!A:H,6,0)</f>
        <v>0.33</v>
      </c>
      <c r="F124" s="5">
        <f>VLOOKUP($A124,'2019'!A:H,6,0)</f>
        <v>0.46899999999999997</v>
      </c>
      <c r="G124" s="4"/>
      <c r="H124" s="5">
        <f t="shared" si="1"/>
        <v>0.44825301407527718</v>
      </c>
      <c r="I124" s="4"/>
      <c r="J124" s="4"/>
    </row>
    <row r="125" spans="1:10" ht="15.4" x14ac:dyDescent="0.45">
      <c r="A125" s="3" t="s">
        <v>62</v>
      </c>
      <c r="B125" s="5">
        <f>VLOOKUP(A125,'2015'!A:L,8,0)</f>
        <v>0.96538000000000002</v>
      </c>
      <c r="C125" s="5">
        <f>VLOOKUP($A125,'2016'!A:M,9,0)</f>
        <v>0.88644999999999996</v>
      </c>
      <c r="D125" s="5">
        <f>VLOOKUP($A125,'2017'!A:N,8,0)</f>
        <v>0.90021407604217496</v>
      </c>
      <c r="E125" s="5">
        <f>VLOOKUP($A125,'2018'!A:H,6,0)</f>
        <v>0.95499999999999996</v>
      </c>
      <c r="F125" s="5">
        <f>VLOOKUP($A125,'2019'!A:H,6,0)</f>
        <v>1.036</v>
      </c>
      <c r="G125" s="4"/>
      <c r="H125" s="5">
        <f t="shared" si="1"/>
        <v>1.0115458152084358</v>
      </c>
      <c r="I125" s="4"/>
      <c r="J125" s="4"/>
    </row>
    <row r="126" spans="1:10" ht="15.4" x14ac:dyDescent="0.45">
      <c r="A126" s="3" t="s">
        <v>183</v>
      </c>
      <c r="B126" s="5">
        <v>0</v>
      </c>
      <c r="C126" s="5">
        <f>VLOOKUP($A126,'2016'!A:M,9,0)</f>
        <v>0.15781000000000001</v>
      </c>
      <c r="D126" s="5">
        <f>VLOOKUP($A126,'2017'!A:N,8,0)</f>
        <v>0.16348600387573201</v>
      </c>
      <c r="E126" s="5">
        <f>VLOOKUP($A126,'2018'!A:H,6,0)</f>
        <v>0.17699999999999999</v>
      </c>
      <c r="F126" s="5">
        <f>VLOOKUP($A126,'2019'!A:H,6,0)</f>
        <v>0.29499999999999998</v>
      </c>
      <c r="G126" s="4"/>
      <c r="H126" s="5">
        <f t="shared" si="1"/>
        <v>0.3414162007751429</v>
      </c>
      <c r="I126" s="4"/>
      <c r="J126" s="4"/>
    </row>
    <row r="127" spans="1:10" ht="15.4" x14ac:dyDescent="0.45">
      <c r="A127" s="3" t="s">
        <v>50</v>
      </c>
      <c r="B127" s="5">
        <f>VLOOKUP(A127,'2015'!A:L,8,0)</f>
        <v>0.95562000000000002</v>
      </c>
      <c r="C127" s="5">
        <f>VLOOKUP($A127,'2016'!A:M,9,0)</f>
        <v>0.87895999999999996</v>
      </c>
      <c r="D127" s="5">
        <f>VLOOKUP($A127,'2017'!A:N,8,0)</f>
        <v>0.88896059989929199</v>
      </c>
      <c r="E127" s="5">
        <f>VLOOKUP($A127,'2018'!A:H,6,0)</f>
        <v>0.96499999999999997</v>
      </c>
      <c r="F127" s="5">
        <f>VLOOKUP($A127,'2019'!A:H,6,0)</f>
        <v>1.0620000000000001</v>
      </c>
      <c r="G127" s="4"/>
      <c r="H127" s="5">
        <f t="shared" si="1"/>
        <v>1.0397481199798548</v>
      </c>
      <c r="I127" s="4"/>
      <c r="J127" s="4"/>
    </row>
    <row r="128" spans="1:10" ht="15.4" x14ac:dyDescent="0.45">
      <c r="A128" s="3" t="s">
        <v>149</v>
      </c>
      <c r="B128" s="5">
        <f>VLOOKUP(A128,'2015'!A:L,8,0)</f>
        <v>0.70806000000000002</v>
      </c>
      <c r="C128" s="5">
        <f>VLOOKUP($A128,'2016'!A:M,9,0)</f>
        <v>0.62007000000000001</v>
      </c>
      <c r="D128" s="5">
        <f>VLOOKUP($A128,'2017'!A:N,8,0)</f>
        <v>0.62513083219528198</v>
      </c>
      <c r="E128" s="5">
        <f>VLOOKUP($A128,'2018'!A:H,6,0)</f>
        <v>0.67200000000000004</v>
      </c>
      <c r="F128" s="5">
        <f>VLOOKUP($A128,'2019'!A:H,6,0)</f>
        <v>0.83099999999999996</v>
      </c>
      <c r="G128" s="4"/>
      <c r="H128" s="5">
        <f t="shared" si="1"/>
        <v>0.78059516643905624</v>
      </c>
      <c r="I128" s="4"/>
      <c r="J128" s="4"/>
    </row>
    <row r="129" spans="1:10" ht="15.4" x14ac:dyDescent="0.45">
      <c r="A129" s="3" t="s">
        <v>17</v>
      </c>
      <c r="B129" s="5">
        <f>VLOOKUP(A129,'2015'!A:L,8,0)</f>
        <v>0.91086999999999996</v>
      </c>
      <c r="C129" s="5">
        <f>VLOOKUP($A129,'2016'!A:M,9,0)</f>
        <v>0.83121</v>
      </c>
      <c r="D129" s="5">
        <f>VLOOKUP($A129,'2017'!A:N,8,0)</f>
        <v>0.83087515830993697</v>
      </c>
      <c r="E129" s="5">
        <f>VLOOKUP($A129,'2018'!A:H,6,0)</f>
        <v>0.91300000000000003</v>
      </c>
      <c r="F129" s="5">
        <f>VLOOKUP($A129,'2019'!A:H,6,0)</f>
        <v>1.0089999999999999</v>
      </c>
      <c r="G129" s="4"/>
      <c r="H129" s="5">
        <f t="shared" si="1"/>
        <v>0.98240603166198781</v>
      </c>
      <c r="I129" s="4"/>
      <c r="J129" s="4"/>
    </row>
    <row r="130" spans="1:10" ht="15.4" x14ac:dyDescent="0.45">
      <c r="A130" s="3" t="s">
        <v>8</v>
      </c>
      <c r="B130" s="5">
        <f>VLOOKUP(A130,'2015'!A:L,8,0)</f>
        <v>0.94142999999999999</v>
      </c>
      <c r="C130" s="5">
        <f>VLOOKUP($A130,'2016'!A:M,9,0)</f>
        <v>0.86302999999999996</v>
      </c>
      <c r="D130" s="5">
        <f>VLOOKUP($A130,'2017'!A:N,8,0)</f>
        <v>0.85813128948211703</v>
      </c>
      <c r="E130" s="5">
        <f>VLOOKUP($A130,'2018'!A:H,6,0)</f>
        <v>0.92700000000000005</v>
      </c>
      <c r="F130" s="5">
        <f>VLOOKUP($A130,'2019'!A:H,6,0)</f>
        <v>1.052</v>
      </c>
      <c r="G130" s="4"/>
      <c r="H130" s="5">
        <f t="shared" si="1"/>
        <v>1.0138512578964267</v>
      </c>
      <c r="I130" s="4"/>
      <c r="J130" s="4"/>
    </row>
    <row r="131" spans="1:10" ht="15.4" x14ac:dyDescent="0.45">
      <c r="A131" s="3" t="s">
        <v>173</v>
      </c>
      <c r="B131" s="5">
        <f>VLOOKUP(A131,'2015'!A:L,8,0)</f>
        <v>0.72192999999999996</v>
      </c>
      <c r="C131" s="5">
        <f>VLOOKUP($A131,'2016'!A:M,9,0)</f>
        <v>0.62994000000000006</v>
      </c>
      <c r="D131" s="5">
        <f>VLOOKUP($A131,'2017'!A:N,8,0)</f>
        <v>0.50053334236144997</v>
      </c>
      <c r="E131" s="5">
        <f>VLOOKUP($A131,'2018'!A:H,6,0)</f>
        <v>0.53900000000000003</v>
      </c>
      <c r="F131" s="5">
        <f>VLOOKUP($A131,'2019'!A:H,6,0)</f>
        <v>0.44</v>
      </c>
      <c r="G131" s="4"/>
      <c r="H131" s="5">
        <f t="shared" ref="H131:H151" si="2">FORECAST($H$1,B131:F131,$B$1:$F$1)</f>
        <v>0.36984066847230679</v>
      </c>
      <c r="I131" s="4"/>
      <c r="J131" s="4"/>
    </row>
    <row r="132" spans="1:10" ht="15.4" x14ac:dyDescent="0.45">
      <c r="A132" s="3" t="s">
        <v>52</v>
      </c>
      <c r="B132" s="5">
        <f>VLOOKUP(A132,'2015'!A:L,8,0)</f>
        <v>0.87529999999999997</v>
      </c>
      <c r="C132" s="5">
        <f>VLOOKUP($A132,'2016'!A:M,9,0)</f>
        <v>0.79564999999999997</v>
      </c>
      <c r="D132" s="5">
        <f>VLOOKUP($A132,'2017'!A:N,8,0)</f>
        <v>0.793984234333038</v>
      </c>
      <c r="E132" s="5">
        <f>VLOOKUP($A132,'2018'!A:H,6,0)</f>
        <v>0.85699999999999998</v>
      </c>
      <c r="F132" s="5">
        <f>VLOOKUP($A132,'2019'!A:H,6,0)</f>
        <v>0.91400000000000003</v>
      </c>
      <c r="G132" s="4"/>
      <c r="H132" s="5">
        <f t="shared" si="2"/>
        <v>0.88881184686660575</v>
      </c>
      <c r="I132" s="4"/>
      <c r="J132" s="4"/>
    </row>
    <row r="133" spans="1:10" ht="15.4" x14ac:dyDescent="0.45">
      <c r="A133" s="3" t="s">
        <v>123</v>
      </c>
      <c r="B133" s="5">
        <f>VLOOKUP(A133,'2015'!A:L,8,0)</f>
        <v>0.57379000000000002</v>
      </c>
      <c r="C133" s="5">
        <f>VLOOKUP($A133,'2016'!A:M,9,0)</f>
        <v>0.53119000000000005</v>
      </c>
      <c r="D133" s="5">
        <f>VLOOKUP($A133,'2017'!A:N,8,0)</f>
        <v>0.52923512458801303</v>
      </c>
      <c r="E133" s="5">
        <f>VLOOKUP($A133,'2018'!A:H,6,0)</f>
        <v>0.59799999999999998</v>
      </c>
      <c r="F133" s="5">
        <f>VLOOKUP($A133,'2019'!A:H,6,0)</f>
        <v>0.71799999999999997</v>
      </c>
      <c r="G133" s="4"/>
      <c r="H133" s="5">
        <f t="shared" si="2"/>
        <v>0.69661202491761287</v>
      </c>
      <c r="I133" s="4"/>
      <c r="J133" s="4"/>
    </row>
    <row r="134" spans="1:10" ht="15.4" x14ac:dyDescent="0.45">
      <c r="A134" s="3" t="s">
        <v>163</v>
      </c>
      <c r="B134" s="5">
        <f>VLOOKUP(A134,'2015'!A:L,8,0)</f>
        <v>0.38214999999999999</v>
      </c>
      <c r="C134" s="5">
        <f>VLOOKUP($A134,'2016'!A:M,9,0)</f>
        <v>0.35699999999999998</v>
      </c>
      <c r="D134" s="5">
        <f>VLOOKUP($A134,'2017'!A:N,8,0)</f>
        <v>0.36450928449630698</v>
      </c>
      <c r="E134" s="5">
        <f>VLOOKUP($A134,'2018'!A:H,6,0)</f>
        <v>0.38100000000000001</v>
      </c>
      <c r="F134" s="5">
        <f>VLOOKUP($A134,'2019'!A:H,6,0)</f>
        <v>0.499</v>
      </c>
      <c r="G134" s="4"/>
      <c r="H134" s="5">
        <f t="shared" si="2"/>
        <v>0.47404185689926237</v>
      </c>
      <c r="I134" s="4"/>
      <c r="J134" s="4"/>
    </row>
    <row r="135" spans="1:10" ht="15.4" x14ac:dyDescent="0.45">
      <c r="A135" s="3" t="s">
        <v>48</v>
      </c>
      <c r="B135" s="5">
        <f>VLOOKUP(A135,'2015'!A:L,8,0)</f>
        <v>0.73850000000000005</v>
      </c>
      <c r="C135" s="5">
        <f>VLOOKUP($A135,'2016'!A:M,9,0)</f>
        <v>0.64915</v>
      </c>
      <c r="D135" s="5">
        <f>VLOOKUP($A135,'2017'!A:N,8,0)</f>
        <v>0.647239029407501</v>
      </c>
      <c r="E135" s="5">
        <f>VLOOKUP($A135,'2018'!A:H,6,0)</f>
        <v>0.70699999999999996</v>
      </c>
      <c r="F135" s="5">
        <f>VLOOKUP($A135,'2019'!A:H,6,0)</f>
        <v>0.82799999999999996</v>
      </c>
      <c r="G135" s="4"/>
      <c r="H135" s="5">
        <f t="shared" si="2"/>
        <v>0.78503280588149948</v>
      </c>
      <c r="I135" s="4"/>
      <c r="J135" s="4"/>
    </row>
    <row r="136" spans="1:10" ht="15.4" x14ac:dyDescent="0.45">
      <c r="A136" s="3" t="s">
        <v>175</v>
      </c>
      <c r="B136" s="5">
        <f>VLOOKUP(A136,'2015'!A:L,8,0)</f>
        <v>0.28443000000000002</v>
      </c>
      <c r="C136" s="5">
        <f>VLOOKUP($A136,'2016'!A:M,9,0)</f>
        <v>0.24811</v>
      </c>
      <c r="D136" s="5">
        <f>VLOOKUP($A136,'2017'!A:N,8,0)</f>
        <v>0.247105568647385</v>
      </c>
      <c r="E136" s="5">
        <f>VLOOKUP($A136,'2018'!A:H,6,0)</f>
        <v>0.253</v>
      </c>
      <c r="F136" s="5">
        <f>VLOOKUP($A136,'2019'!A:H,6,0)</f>
        <v>0.41</v>
      </c>
      <c r="G136" s="4"/>
      <c r="H136" s="5">
        <f t="shared" si="2"/>
        <v>0.36533811372947156</v>
      </c>
      <c r="I136" s="4"/>
      <c r="J136" s="4"/>
    </row>
    <row r="137" spans="1:10" ht="15.4" x14ac:dyDescent="0.45">
      <c r="A137" s="3" t="s">
        <v>124</v>
      </c>
      <c r="B137" s="5">
        <f>VLOOKUP(A137,'2015'!A:L,8,0)</f>
        <v>0.73792999999999997</v>
      </c>
      <c r="C137" s="5">
        <f>VLOOKUP($A137,'2016'!A:M,9,0)</f>
        <v>0.59577000000000002</v>
      </c>
      <c r="D137" s="5">
        <f>VLOOKUP($A137,'2017'!A:N,8,0)</f>
        <v>0.61321204900741599</v>
      </c>
      <c r="E137" s="5">
        <f>VLOOKUP($A137,'2018'!A:H,6,0)</f>
        <v>0.69</v>
      </c>
      <c r="F137" s="5">
        <f>VLOOKUP($A137,'2019'!A:H,6,0)</f>
        <v>0.81499999999999995</v>
      </c>
      <c r="G137" s="4"/>
      <c r="H137" s="5">
        <f t="shared" si="2"/>
        <v>0.76489340980148768</v>
      </c>
      <c r="I137" s="4"/>
      <c r="J137" s="4"/>
    </row>
    <row r="138" spans="1:10" ht="15.4" x14ac:dyDescent="0.45">
      <c r="A138" s="3" t="s">
        <v>92</v>
      </c>
      <c r="B138" s="5">
        <f>VLOOKUP(A138,'2015'!A:L,8,0)</f>
        <v>0.73172000000000004</v>
      </c>
      <c r="C138" s="5">
        <f>VLOOKUP($A138,'2016'!A:M,9,0)</f>
        <v>0.64717999999999998</v>
      </c>
      <c r="D138" s="5">
        <f>VLOOKUP($A138,'2017'!A:N,8,0)</f>
        <v>0.63760560750961304</v>
      </c>
      <c r="E138" s="5">
        <f>VLOOKUP($A138,'2018'!A:H,6,0)</f>
        <v>0.68600000000000005</v>
      </c>
      <c r="F138" s="5">
        <f>VLOOKUP($A138,'2019'!A:H,6,0)</f>
        <v>0.80800000000000005</v>
      </c>
      <c r="G138" s="4"/>
      <c r="H138" s="5">
        <f t="shared" si="2"/>
        <v>0.75951512150192002</v>
      </c>
      <c r="I138" s="4"/>
      <c r="J138" s="4"/>
    </row>
    <row r="139" spans="1:10" ht="15.4" x14ac:dyDescent="0.45">
      <c r="A139" s="3" t="s">
        <v>85</v>
      </c>
      <c r="B139" s="5">
        <f>VLOOKUP(A139,'2015'!A:L,8,0)</f>
        <v>0.53886000000000001</v>
      </c>
      <c r="C139" s="5">
        <f>VLOOKUP($A139,'2016'!A:M,9,0)</f>
        <v>0.44006000000000001</v>
      </c>
      <c r="D139" s="5">
        <f>VLOOKUP($A139,'2017'!A:N,8,0)</f>
        <v>0.437726080417633</v>
      </c>
      <c r="E139" s="5">
        <f>VLOOKUP($A139,'2018'!A:H,6,0)</f>
        <v>0.51700000000000002</v>
      </c>
      <c r="F139" s="5">
        <f>VLOOKUP($A139,'2019'!A:H,6,0)</f>
        <v>0.65700000000000003</v>
      </c>
      <c r="G139" s="4"/>
      <c r="H139" s="5">
        <f t="shared" si="2"/>
        <v>0.61209521608353157</v>
      </c>
      <c r="I139" s="4"/>
      <c r="J139" s="4"/>
    </row>
    <row r="140" spans="1:10" ht="15.4" x14ac:dyDescent="0.45">
      <c r="A140" s="3" t="s">
        <v>158</v>
      </c>
      <c r="B140" s="5">
        <f>VLOOKUP(A140,'2015'!A:L,8,0)</f>
        <v>0.33861000000000002</v>
      </c>
      <c r="C140" s="5">
        <f>VLOOKUP($A140,'2016'!A:M,9,0)</f>
        <v>0.19625000000000001</v>
      </c>
      <c r="D140" s="5">
        <f>VLOOKUP($A140,'2017'!A:N,8,0)</f>
        <v>0.217632606625557</v>
      </c>
      <c r="E140" s="5">
        <f>VLOOKUP($A140,'2018'!A:H,6,0)</f>
        <v>0.23699999999999999</v>
      </c>
      <c r="F140" s="5">
        <f>VLOOKUP($A140,'2019'!A:H,6,0)</f>
        <v>0.443</v>
      </c>
      <c r="G140" s="4"/>
      <c r="H140" s="5">
        <f t="shared" si="2"/>
        <v>0.36135752132511101</v>
      </c>
      <c r="I140" s="4"/>
      <c r="J140" s="4"/>
    </row>
    <row r="141" spans="1:10" ht="15.4" x14ac:dyDescent="0.45">
      <c r="A141" s="3" t="s">
        <v>128</v>
      </c>
      <c r="B141" s="5">
        <f>VLOOKUP(A141,'2015'!A:L,8,0)</f>
        <v>0.67390000000000005</v>
      </c>
      <c r="C141" s="5">
        <f>VLOOKUP($A141,'2016'!A:M,9,0)</f>
        <v>0.58628000000000002</v>
      </c>
      <c r="D141" s="5">
        <f>VLOOKUP($A141,'2017'!A:N,8,0)</f>
        <v>0.57590395212173495</v>
      </c>
      <c r="E141" s="5">
        <f>VLOOKUP($A141,'2018'!A:H,6,0)</f>
        <v>0.60899999999999999</v>
      </c>
      <c r="F141" s="5">
        <f>VLOOKUP($A141,'2019'!A:H,6,0)</f>
        <v>0.73899999999999999</v>
      </c>
      <c r="G141" s="4"/>
      <c r="H141" s="5">
        <f t="shared" si="2"/>
        <v>0.68269279042434761</v>
      </c>
      <c r="I141" s="4"/>
      <c r="J141" s="4"/>
    </row>
    <row r="142" spans="1:10" ht="15.4" x14ac:dyDescent="0.45">
      <c r="A142" s="3" t="s">
        <v>32</v>
      </c>
      <c r="B142" s="5">
        <f>VLOOKUP(A142,'2015'!A:L,8,0)</f>
        <v>0.80925000000000002</v>
      </c>
      <c r="C142" s="5">
        <f>VLOOKUP($A142,'2016'!A:M,9,0)</f>
        <v>0.72992999999999997</v>
      </c>
      <c r="D142" s="5">
        <f>VLOOKUP($A142,'2017'!A:N,8,0)</f>
        <v>0.726798236370087</v>
      </c>
      <c r="E142" s="5">
        <f>VLOOKUP($A142,'2018'!A:H,6,0)</f>
        <v>0.67</v>
      </c>
      <c r="F142" s="5">
        <f>VLOOKUP($A142,'2019'!A:H,6,0)</f>
        <v>0.82499999999999996</v>
      </c>
      <c r="G142" s="4"/>
      <c r="H142" s="5">
        <f t="shared" si="2"/>
        <v>0.74366664727401677</v>
      </c>
      <c r="I142" s="4"/>
      <c r="J142" s="4"/>
    </row>
    <row r="143" spans="1:10" ht="15.4" x14ac:dyDescent="0.45">
      <c r="A143" s="3" t="s">
        <v>33</v>
      </c>
      <c r="B143" s="5">
        <f>VLOOKUP(A143,'2015'!A:L,8,0)</f>
        <v>0.90942999999999996</v>
      </c>
      <c r="C143" s="5">
        <f>VLOOKUP($A143,'2016'!A:M,9,0)</f>
        <v>0.80991000000000002</v>
      </c>
      <c r="D143" s="5">
        <f>VLOOKUP($A143,'2017'!A:N,8,0)</f>
        <v>0.80533593893051103</v>
      </c>
      <c r="E143" s="5">
        <f>VLOOKUP($A143,'2018'!A:H,6,0)</f>
        <v>0.88800000000000001</v>
      </c>
      <c r="F143" s="5">
        <f>VLOOKUP($A143,'2019'!A:H,6,0)</f>
        <v>0.996</v>
      </c>
      <c r="G143" s="4"/>
      <c r="H143" s="5">
        <f t="shared" si="2"/>
        <v>0.95710418778610773</v>
      </c>
      <c r="I143" s="4"/>
      <c r="J143" s="4"/>
    </row>
    <row r="144" spans="1:10" ht="15.4" x14ac:dyDescent="0.45">
      <c r="A144" s="3" t="s">
        <v>27</v>
      </c>
      <c r="B144" s="5">
        <f>VLOOKUP(A144,'2015'!A:L,8,0)</f>
        <v>0.86178999999999994</v>
      </c>
      <c r="C144" s="5">
        <f>VLOOKUP($A144,'2016'!A:M,9,0)</f>
        <v>0.77900000000000003</v>
      </c>
      <c r="D144" s="5">
        <f>VLOOKUP($A144,'2017'!A:N,8,0)</f>
        <v>0.77428662776946999</v>
      </c>
      <c r="E144" s="5">
        <f>VLOOKUP($A144,'2018'!A:H,6,0)</f>
        <v>0.81899999999999995</v>
      </c>
      <c r="F144" s="5">
        <f>VLOOKUP($A144,'2019'!A:H,6,0)</f>
        <v>0.874</v>
      </c>
      <c r="G144" s="4"/>
      <c r="H144" s="5">
        <f t="shared" si="2"/>
        <v>0.840941325553894</v>
      </c>
      <c r="I144" s="4"/>
      <c r="J144" s="4"/>
    </row>
    <row r="145" spans="1:10" ht="15.4" x14ac:dyDescent="0.45">
      <c r="A145" s="3" t="s">
        <v>46</v>
      </c>
      <c r="B145" s="5">
        <f>VLOOKUP(A145,'2015'!A:L,8,0)</f>
        <v>0.81159999999999999</v>
      </c>
      <c r="C145" s="5">
        <f>VLOOKUP($A145,'2016'!A:M,9,0)</f>
        <v>0.72182999999999997</v>
      </c>
      <c r="D145" s="5">
        <f>VLOOKUP($A145,'2017'!A:N,8,0)</f>
        <v>0.71921682357788097</v>
      </c>
      <c r="E145" s="5">
        <f>VLOOKUP($A145,'2018'!A:H,6,0)</f>
        <v>0.77100000000000002</v>
      </c>
      <c r="F145" s="5">
        <f>VLOOKUP($A145,'2019'!A:H,6,0)</f>
        <v>0.89100000000000001</v>
      </c>
      <c r="G145" s="4"/>
      <c r="H145" s="5">
        <f t="shared" si="2"/>
        <v>0.84532036471557603</v>
      </c>
      <c r="I145" s="4"/>
      <c r="J145" s="4"/>
    </row>
    <row r="146" spans="1:10" ht="15.4" x14ac:dyDescent="0.45">
      <c r="A146" s="3" t="s">
        <v>59</v>
      </c>
      <c r="B146" s="5">
        <f>VLOOKUP(A146,'2015'!A:L,8,0)</f>
        <v>0.59772000000000003</v>
      </c>
      <c r="C146" s="5">
        <f>VLOOKUP($A146,'2016'!A:M,9,0)</f>
        <v>0.50163000000000002</v>
      </c>
      <c r="D146" s="5">
        <f>VLOOKUP($A146,'2017'!A:N,8,0)</f>
        <v>0.49827262759208701</v>
      </c>
      <c r="E146" s="5">
        <f>VLOOKUP($A146,'2018'!A:H,6,0)</f>
        <v>0.60499999999999998</v>
      </c>
      <c r="F146" s="5">
        <f>VLOOKUP($A146,'2019'!A:H,6,0)</f>
        <v>0.75600000000000001</v>
      </c>
      <c r="G146" s="4"/>
      <c r="H146" s="5">
        <f t="shared" si="2"/>
        <v>0.71770352551841654</v>
      </c>
      <c r="I146" s="4"/>
      <c r="J146" s="4"/>
    </row>
    <row r="147" spans="1:10" ht="15.4" x14ac:dyDescent="0.45">
      <c r="A147" s="3" t="s">
        <v>35</v>
      </c>
      <c r="B147" s="5">
        <f>VLOOKUP(A147,'2015'!A:L,8,0)</f>
        <v>0.72052000000000005</v>
      </c>
      <c r="C147" s="5">
        <f>VLOOKUP($A147,'2016'!A:M,9,0)</f>
        <v>0.61904000000000003</v>
      </c>
      <c r="D147" s="5">
        <f>VLOOKUP($A147,'2017'!A:N,8,0)</f>
        <v>0.61714422702789296</v>
      </c>
      <c r="E147" s="5">
        <f>VLOOKUP($A147,'2018'!A:H,6,0)</f>
        <v>0.65700000000000003</v>
      </c>
      <c r="F147" s="5">
        <f>VLOOKUP($A147,'2019'!A:H,6,0)</f>
        <v>0.80500000000000005</v>
      </c>
      <c r="G147" s="4"/>
      <c r="H147" s="5">
        <f t="shared" si="2"/>
        <v>0.74581684540557802</v>
      </c>
      <c r="I147" s="4"/>
      <c r="J147" s="4"/>
    </row>
    <row r="148" spans="1:10" ht="15.4" x14ac:dyDescent="0.45">
      <c r="A148" s="3" t="s">
        <v>91</v>
      </c>
      <c r="B148" s="5">
        <f>VLOOKUP(A148,'2015'!A:L,8,0)</f>
        <v>0.74675999999999998</v>
      </c>
      <c r="C148" s="5">
        <f>VLOOKUP($A148,'2016'!A:M,9,0)</f>
        <v>0.66156999999999999</v>
      </c>
      <c r="D148" s="5">
        <f>VLOOKUP($A148,'2017'!A:N,8,0)</f>
        <v>0.652168989181519</v>
      </c>
      <c r="E148" s="5">
        <f>VLOOKUP($A148,'2018'!A:H,6,0)</f>
        <v>0.70199999999999996</v>
      </c>
      <c r="F148" s="5">
        <f>VLOOKUP($A148,'2019'!A:H,6,0)</f>
        <v>0.85099999999999998</v>
      </c>
      <c r="G148" s="4"/>
      <c r="H148" s="5">
        <f t="shared" si="2"/>
        <v>0.7973727978363101</v>
      </c>
      <c r="I148" s="4"/>
      <c r="J148" s="4"/>
    </row>
    <row r="149" spans="1:10" ht="15.4" x14ac:dyDescent="0.45">
      <c r="A149" s="3" t="s">
        <v>153</v>
      </c>
      <c r="B149" s="5">
        <f>VLOOKUP(A149,'2015'!A:L,8,0)</f>
        <v>0.40064</v>
      </c>
      <c r="C149" s="5">
        <f>VLOOKUP($A149,'2016'!A:M,9,0)</f>
        <v>0.31047999999999998</v>
      </c>
      <c r="D149" s="5">
        <f>VLOOKUP($A149,'2017'!A:N,8,0)</f>
        <v>0.310080915689468</v>
      </c>
      <c r="E149" s="5">
        <f>VLOOKUP($A149,'2018'!A:H,6,0)</f>
        <v>0.34300000000000003</v>
      </c>
      <c r="F149" s="5">
        <f>VLOOKUP($A149,'2019'!A:H,6,0)</f>
        <v>0.46300000000000002</v>
      </c>
      <c r="G149" s="4"/>
      <c r="H149" s="5">
        <f t="shared" si="2"/>
        <v>0.41261218313789172</v>
      </c>
      <c r="I149" s="4"/>
      <c r="J149" s="4"/>
    </row>
    <row r="150" spans="1:10" ht="15.4" x14ac:dyDescent="0.45">
      <c r="A150" s="3" t="s">
        <v>102</v>
      </c>
      <c r="B150" s="5">
        <f>VLOOKUP(A150,'2015'!A:L,8,0)</f>
        <v>0.29924000000000001</v>
      </c>
      <c r="C150" s="5">
        <f>VLOOKUP($A150,'2016'!A:M,9,0)</f>
        <v>0.23573</v>
      </c>
      <c r="D150" s="5">
        <f>VLOOKUP($A150,'2017'!A:N,8,0)</f>
        <v>0.25783589482307401</v>
      </c>
      <c r="E150" s="5">
        <f>VLOOKUP($A150,'2018'!A:H,6,0)</f>
        <v>0.29499999999999998</v>
      </c>
      <c r="F150" s="5">
        <f>VLOOKUP($A150,'2019'!A:H,6,0)</f>
        <v>0.42599999999999999</v>
      </c>
      <c r="G150" s="4"/>
      <c r="H150" s="5">
        <f t="shared" si="2"/>
        <v>0.39659817896460936</v>
      </c>
      <c r="I150" s="4"/>
      <c r="J150" s="4"/>
    </row>
    <row r="151" spans="1:10" ht="15.4" x14ac:dyDescent="0.45">
      <c r="A151" s="3" t="s">
        <v>132</v>
      </c>
      <c r="B151" s="5">
        <f>VLOOKUP(A151,'2015'!A:L,8,0)</f>
        <v>0.33474999999999999</v>
      </c>
      <c r="C151" s="5">
        <f>VLOOKUP($A151,'2016'!A:M,9,0)</f>
        <v>0.1595</v>
      </c>
      <c r="D151" s="5">
        <f>VLOOKUP($A151,'2017'!A:N,8,0)</f>
        <v>0.19676375389099099</v>
      </c>
      <c r="E151" s="5">
        <f>VLOOKUP($A151,'2018'!A:H,6,0)</f>
        <v>0.248</v>
      </c>
      <c r="F151" s="5">
        <f>VLOOKUP($A151,'2019'!A:H,6,0)</f>
        <v>0.433</v>
      </c>
      <c r="G151" s="4"/>
      <c r="H151" s="5">
        <f t="shared" si="2"/>
        <v>0.35990275077819689</v>
      </c>
      <c r="I151" s="4"/>
      <c r="J151" s="4"/>
    </row>
  </sheetData>
  <autoFilter ref="H1:H151" xr:uid="{799A7A28-454F-44A0-995A-3F674D97A5A2}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35400-0529-4335-9D45-BB224AA5C0F2}">
  <dimension ref="A1:J151"/>
  <sheetViews>
    <sheetView topLeftCell="A23" workbookViewId="0">
      <selection activeCell="A36" sqref="A36"/>
    </sheetView>
  </sheetViews>
  <sheetFormatPr defaultRowHeight="14.25" x14ac:dyDescent="0.45"/>
  <cols>
    <col min="1" max="1" width="19.796875" bestFit="1" customWidth="1"/>
  </cols>
  <sheetData>
    <row r="1" spans="1:10" ht="15.4" x14ac:dyDescent="0.45">
      <c r="A1" s="3" t="s">
        <v>0</v>
      </c>
      <c r="B1" s="3">
        <v>2015</v>
      </c>
      <c r="C1" s="3">
        <v>2016</v>
      </c>
      <c r="D1" s="3">
        <v>2017</v>
      </c>
      <c r="E1" s="3">
        <v>2018</v>
      </c>
      <c r="F1" s="3">
        <v>2019</v>
      </c>
      <c r="G1" s="4"/>
      <c r="H1" s="3">
        <v>2020</v>
      </c>
      <c r="I1" s="4"/>
      <c r="J1" s="4"/>
    </row>
    <row r="2" spans="1:10" ht="15.4" x14ac:dyDescent="0.45">
      <c r="A2" s="8" t="s">
        <v>170</v>
      </c>
      <c r="B2" s="7">
        <f>VLOOKUP(A2,'2015'!A:L,9,0)</f>
        <v>0.23413999999999999</v>
      </c>
      <c r="C2" s="7">
        <f>VLOOKUP($A2,'2016'!A:M,10,0)</f>
        <v>0.1643</v>
      </c>
      <c r="D2" s="7">
        <f>VLOOKUP($A2,'2017'!A:N,9,0)</f>
        <v>0.10617952048778501</v>
      </c>
      <c r="E2" s="7">
        <f>VLOOKUP($A2,'2018'!A:U,7,0)</f>
        <v>8.5000000000000006E-2</v>
      </c>
      <c r="F2" s="7">
        <f>VLOOKUP($A2,'2019'!A:S,7,0)</f>
        <v>0</v>
      </c>
      <c r="G2" s="8"/>
      <c r="H2" s="7">
        <v>0</v>
      </c>
      <c r="I2" s="4"/>
      <c r="J2" s="4"/>
    </row>
    <row r="3" spans="1:10" ht="15.4" x14ac:dyDescent="0.45">
      <c r="A3" s="4" t="s">
        <v>112</v>
      </c>
      <c r="B3" s="5">
        <f>VLOOKUP(A3,'2015'!A:L,9,0)</f>
        <v>0.35732999999999998</v>
      </c>
      <c r="C3" s="5">
        <f>VLOOKUP($A3,'2016'!A:M,10,0)</f>
        <v>0.31866</v>
      </c>
      <c r="D3" s="5">
        <f>VLOOKUP($A3,'2017'!A:N,9,0)</f>
        <v>0.38149863481521601</v>
      </c>
      <c r="E3" s="5">
        <f>VLOOKUP($A3,'2018'!A:U,7,0)</f>
        <v>0.41899999999999998</v>
      </c>
      <c r="F3" s="5">
        <f>VLOOKUP($A3,'2019'!A:S,7,0)</f>
        <v>0.38300000000000001</v>
      </c>
      <c r="G3" s="4"/>
      <c r="H3" s="5">
        <f t="shared" ref="H3:H65" si="0">FORECAST($H$1,B3:F3,$B$1:$F$1)</f>
        <v>0.41740172696304256</v>
      </c>
      <c r="I3" s="4"/>
      <c r="J3" s="4"/>
    </row>
    <row r="4" spans="1:10" ht="15.4" x14ac:dyDescent="0.45">
      <c r="A4" s="4" t="s">
        <v>83</v>
      </c>
      <c r="B4" s="5">
        <f>VLOOKUP(A4,'2015'!A:L,9,0)</f>
        <v>0.28578999999999999</v>
      </c>
      <c r="C4" s="5">
        <f>VLOOKUP($A4,'2016'!A:M,10,0)</f>
        <v>0.21006</v>
      </c>
      <c r="D4" s="5">
        <f>VLOOKUP($A4,'2017'!A:N,9,0)</f>
        <v>0.23333580791950201</v>
      </c>
      <c r="E4" s="5">
        <f>VLOOKUP($A4,'2018'!A:U,7,0)</f>
        <v>7.6999999999999999E-2</v>
      </c>
      <c r="F4" s="5">
        <f>VLOOKUP($A4,'2019'!A:S,7,0)</f>
        <v>8.5999999999999993E-2</v>
      </c>
      <c r="G4" s="4"/>
      <c r="H4" s="5">
        <f t="shared" si="0"/>
        <v>1.8645161583904724E-2</v>
      </c>
      <c r="I4" s="4"/>
      <c r="J4" s="4"/>
    </row>
    <row r="5" spans="1:10" ht="15.4" x14ac:dyDescent="0.45">
      <c r="A5" s="4" t="s">
        <v>43</v>
      </c>
      <c r="B5" s="5">
        <f>VLOOKUP(A5,'2015'!A:L,9,0)</f>
        <v>0.44973999999999997</v>
      </c>
      <c r="C5" s="5">
        <f>VLOOKUP($A5,'2016'!A:M,10,0)</f>
        <v>0.42283999999999999</v>
      </c>
      <c r="D5" s="5">
        <f>VLOOKUP($A5,'2017'!A:N,9,0)</f>
        <v>0.494519203901291</v>
      </c>
      <c r="E5" s="5">
        <f>VLOOKUP($A5,'2018'!A:U,7,0)</f>
        <v>0.56999999999999995</v>
      </c>
      <c r="F5" s="5">
        <f>VLOOKUP($A5,'2019'!A:S,7,0)</f>
        <v>0.47099999999999997</v>
      </c>
      <c r="G5" s="4"/>
      <c r="H5" s="5">
        <f t="shared" si="0"/>
        <v>0.53852384078026461</v>
      </c>
      <c r="I5" s="4"/>
      <c r="J5" s="4"/>
    </row>
    <row r="6" spans="1:10" ht="15.4" x14ac:dyDescent="0.45">
      <c r="A6" s="4" t="s">
        <v>144</v>
      </c>
      <c r="B6" s="5">
        <f>VLOOKUP(A6,'2015'!A:L,9,0)</f>
        <v>0.19847000000000001</v>
      </c>
      <c r="C6" s="5">
        <f>VLOOKUP($A6,'2016'!A:M,10,0)</f>
        <v>0.14036999999999999</v>
      </c>
      <c r="D6" s="5">
        <f>VLOOKUP($A6,'2017'!A:N,9,0)</f>
        <v>0.198303267359734</v>
      </c>
      <c r="E6" s="5">
        <f>VLOOKUP($A6,'2018'!A:U,7,0)</f>
        <v>0.26</v>
      </c>
      <c r="F6" s="5">
        <f>VLOOKUP($A6,'2019'!A:S,7,0)</f>
        <v>0.28299999999999997</v>
      </c>
      <c r="G6" s="4"/>
      <c r="H6" s="5">
        <f t="shared" si="0"/>
        <v>0.30263565347194543</v>
      </c>
      <c r="I6" s="4"/>
      <c r="J6" s="4"/>
    </row>
    <row r="7" spans="1:10" ht="15.4" x14ac:dyDescent="0.45">
      <c r="A7" s="4" t="s">
        <v>20</v>
      </c>
      <c r="B7" s="5">
        <f>VLOOKUP(A7,'2015'!A:L,9,0)</f>
        <v>0.65124000000000004</v>
      </c>
      <c r="C7" s="5">
        <f>VLOOKUP($A7,'2016'!A:M,10,0)</f>
        <v>0.56837000000000004</v>
      </c>
      <c r="D7" s="5">
        <f>VLOOKUP($A7,'2017'!A:N,9,0)</f>
        <v>0.60160738229751598</v>
      </c>
      <c r="E7" s="5">
        <f>VLOOKUP($A7,'2018'!A:U,7,0)</f>
        <v>0.64700000000000002</v>
      </c>
      <c r="F7" s="5">
        <f>VLOOKUP($A7,'2019'!A:S,7,0)</f>
        <v>0.55700000000000005</v>
      </c>
      <c r="G7" s="4"/>
      <c r="H7" s="5">
        <f t="shared" si="0"/>
        <v>0.57208847645950556</v>
      </c>
      <c r="I7" s="4"/>
      <c r="J7" s="4"/>
    </row>
    <row r="8" spans="1:10" ht="15.4" x14ac:dyDescent="0.45">
      <c r="A8" s="4" t="s">
        <v>25</v>
      </c>
      <c r="B8" s="5">
        <f>VLOOKUP(A8,'2015'!A:L,9,0)</f>
        <v>0.62433000000000005</v>
      </c>
      <c r="C8" s="5">
        <f>VLOOKUP($A8,'2016'!A:M,10,0)</f>
        <v>0.54354999999999998</v>
      </c>
      <c r="D8" s="5">
        <f>VLOOKUP($A8,'2017'!A:N,9,0)</f>
        <v>0.56776618957519498</v>
      </c>
      <c r="E8" s="5">
        <f>VLOOKUP($A8,'2018'!A:U,7,0)</f>
        <v>0.61699999999999999</v>
      </c>
      <c r="F8" s="5">
        <f>VLOOKUP($A8,'2019'!A:S,7,0)</f>
        <v>0.53200000000000003</v>
      </c>
      <c r="G8" s="4"/>
      <c r="H8" s="5">
        <f t="shared" si="0"/>
        <v>0.54356623791504077</v>
      </c>
      <c r="I8" s="4"/>
      <c r="J8" s="4"/>
    </row>
    <row r="9" spans="1:10" ht="15.4" x14ac:dyDescent="0.45">
      <c r="A9" s="4" t="s">
        <v>97</v>
      </c>
      <c r="B9" s="5">
        <f>VLOOKUP(A9,'2015'!A:L,9,0)</f>
        <v>0.37030000000000002</v>
      </c>
      <c r="C9" s="5">
        <f>VLOOKUP($A9,'2016'!A:M,10,0)</f>
        <v>0.35326999999999997</v>
      </c>
      <c r="D9" s="5">
        <f>VLOOKUP($A9,'2017'!A:N,9,0)</f>
        <v>0.398155838251114</v>
      </c>
      <c r="E9" s="5">
        <f>VLOOKUP($A9,'2018'!A:U,7,0)</f>
        <v>0.43</v>
      </c>
      <c r="F9" s="5">
        <f>VLOOKUP($A9,'2019'!A:S,7,0)</f>
        <v>0.35099999999999998</v>
      </c>
      <c r="G9" s="4"/>
      <c r="H9" s="5">
        <f t="shared" si="0"/>
        <v>0.39198416765022248</v>
      </c>
      <c r="I9" s="4"/>
      <c r="J9" s="4"/>
    </row>
    <row r="10" spans="1:10" ht="15.4" x14ac:dyDescent="0.45">
      <c r="A10" s="4" t="s">
        <v>64</v>
      </c>
      <c r="B10" s="5">
        <f>VLOOKUP(A10,'2015'!A:L,9,0)</f>
        <v>0.45491999999999999</v>
      </c>
      <c r="C10" s="5">
        <f>VLOOKUP($A10,'2016'!A:M,10,0)</f>
        <v>0.47375</v>
      </c>
      <c r="D10" s="5">
        <f>VLOOKUP($A10,'2017'!A:N,9,0)</f>
        <v>0.53674691915512096</v>
      </c>
      <c r="E10" s="5">
        <f>VLOOKUP($A10,'2018'!A:U,7,0)</f>
        <v>0.59399999999999997</v>
      </c>
      <c r="F10" s="5">
        <f>VLOOKUP($A10,'2019'!A:S,7,0)</f>
        <v>0.53600000000000003</v>
      </c>
      <c r="G10" s="4"/>
      <c r="H10" s="5">
        <f t="shared" si="0"/>
        <v>0.60380638383102081</v>
      </c>
      <c r="I10" s="4"/>
      <c r="J10" s="4"/>
    </row>
    <row r="11" spans="1:10" ht="15.4" x14ac:dyDescent="0.45">
      <c r="A11" s="4" t="s">
        <v>126</v>
      </c>
      <c r="B11" s="5">
        <f>VLOOKUP(A11,'2015'!A:L,9,0)</f>
        <v>0.40820000000000001</v>
      </c>
      <c r="C11" s="5">
        <f>VLOOKUP($A11,'2016'!A:M,10,0)</f>
        <v>0.39778000000000002</v>
      </c>
      <c r="D11" s="5">
        <f>VLOOKUP($A11,'2017'!A:N,9,0)</f>
        <v>0.47835665941238398</v>
      </c>
      <c r="E11" s="5">
        <f>VLOOKUP($A11,'2018'!A:U,7,0)</f>
        <v>0.57999999999999996</v>
      </c>
      <c r="F11" s="5">
        <f>VLOOKUP($A11,'2019'!A:S,7,0)</f>
        <v>0.52700000000000002</v>
      </c>
      <c r="G11" s="4"/>
      <c r="H11" s="5">
        <f t="shared" si="0"/>
        <v>0.60421333188247672</v>
      </c>
      <c r="I11" s="4"/>
      <c r="J11" s="4"/>
    </row>
    <row r="12" spans="1:10" ht="15.4" x14ac:dyDescent="0.45">
      <c r="A12" s="4" t="s">
        <v>74</v>
      </c>
      <c r="B12" s="5">
        <f>VLOOKUP(A12,'2015'!A:L,9,0)</f>
        <v>0.37938</v>
      </c>
      <c r="C12" s="5">
        <f>VLOOKUP($A12,'2016'!A:M,10,0)</f>
        <v>0.29091</v>
      </c>
      <c r="D12" s="5">
        <f>VLOOKUP($A12,'2017'!A:N,9,0)</f>
        <v>0.29540026187896701</v>
      </c>
      <c r="E12" s="5">
        <f>VLOOKUP($A12,'2018'!A:U,7,0)</f>
        <v>0.307</v>
      </c>
      <c r="F12" s="5">
        <f>VLOOKUP($A12,'2019'!A:S,7,0)</f>
        <v>0.23499999999999999</v>
      </c>
      <c r="G12" s="4"/>
      <c r="H12" s="5">
        <f t="shared" si="0"/>
        <v>0.21973705237579111</v>
      </c>
      <c r="I12" s="4"/>
      <c r="J12" s="4"/>
    </row>
    <row r="13" spans="1:10" ht="15.4" x14ac:dyDescent="0.45">
      <c r="A13" s="4" t="s">
        <v>31</v>
      </c>
      <c r="B13" s="5">
        <f>VLOOKUP(A13,'2015'!A:L,9,0)</f>
        <v>0.58450000000000002</v>
      </c>
      <c r="C13" s="5">
        <f>VLOOKUP($A13,'2016'!A:M,10,0)</f>
        <v>0.51354</v>
      </c>
      <c r="D13" s="5">
        <f>VLOOKUP($A13,'2017'!A:N,9,0)</f>
        <v>0.53977072238922097</v>
      </c>
      <c r="E13" s="5">
        <f>VLOOKUP($A13,'2018'!A:U,7,0)</f>
        <v>0.58299999999999996</v>
      </c>
      <c r="F13" s="5">
        <f>VLOOKUP($A13,'2019'!A:S,7,0)</f>
        <v>0.47299999999999998</v>
      </c>
      <c r="G13" s="4"/>
      <c r="H13" s="5">
        <f t="shared" si="0"/>
        <v>0.49270014447784405</v>
      </c>
      <c r="I13" s="4"/>
      <c r="J13" s="4"/>
    </row>
    <row r="14" spans="1:10" ht="15.4" x14ac:dyDescent="0.45">
      <c r="A14" s="4" t="s">
        <v>172</v>
      </c>
      <c r="B14" s="5">
        <f>VLOOKUP(A14,'2015'!A:L,9,0)</f>
        <v>0.48449999999999999</v>
      </c>
      <c r="C14" s="5">
        <f>VLOOKUP($A14,'2016'!A:M,10,0)</f>
        <v>0.39746999999999999</v>
      </c>
      <c r="D14" s="5">
        <f>VLOOKUP($A14,'2017'!A:N,9,0)</f>
        <v>0.42596277594566301</v>
      </c>
      <c r="E14" s="5">
        <f>VLOOKUP($A14,'2018'!A:U,7,0)</f>
        <v>0.44</v>
      </c>
      <c r="F14" s="5">
        <f>VLOOKUP($A14,'2019'!A:S,7,0)</f>
        <v>0.34899999999999998</v>
      </c>
      <c r="G14" s="4"/>
      <c r="H14" s="5">
        <f t="shared" si="0"/>
        <v>0.35084555518913163</v>
      </c>
      <c r="I14" s="4"/>
      <c r="J14" s="4"/>
    </row>
    <row r="15" spans="1:10" ht="15.4" x14ac:dyDescent="0.45">
      <c r="A15" s="4" t="s">
        <v>95</v>
      </c>
      <c r="B15" s="5">
        <f>VLOOKUP(A15,'2015'!A:L,9,0)</f>
        <v>0.53205999999999998</v>
      </c>
      <c r="C15" s="5">
        <f>VLOOKUP($A15,'2016'!A:M,10,0)</f>
        <v>0.46073999999999998</v>
      </c>
      <c r="D15" s="5">
        <f>VLOOKUP($A15,'2017'!A:N,9,0)</f>
        <v>0.50153768062591597</v>
      </c>
      <c r="E15" s="5">
        <f>VLOOKUP($A15,'2018'!A:U,7,0)</f>
        <v>0.54100000000000004</v>
      </c>
      <c r="F15" s="5">
        <f>VLOOKUP($A15,'2019'!A:S,7,0)</f>
        <v>0.45700000000000002</v>
      </c>
      <c r="G15" s="4"/>
      <c r="H15" s="5">
        <f t="shared" si="0"/>
        <v>0.47750953612518288</v>
      </c>
      <c r="I15" s="4"/>
      <c r="J15" s="4"/>
    </row>
    <row r="16" spans="1:10" ht="15.4" x14ac:dyDescent="0.45">
      <c r="A16" s="4" t="s">
        <v>66</v>
      </c>
      <c r="B16" s="5">
        <f>VLOOKUP(A16,'2015'!A:L,9,0)</f>
        <v>0.57413999999999998</v>
      </c>
      <c r="C16" s="5">
        <f>VLOOKUP($A16,'2016'!A:M,10,0)</f>
        <v>0.50961000000000001</v>
      </c>
      <c r="D16" s="5">
        <f>VLOOKUP($A16,'2017'!A:N,9,0)</f>
        <v>0.55873292684555098</v>
      </c>
      <c r="E16" s="5">
        <f>VLOOKUP($A16,'2018'!A:U,7,0)</f>
        <v>0.60599999999999998</v>
      </c>
      <c r="F16" s="5">
        <f>VLOOKUP($A16,'2019'!A:S,7,0)</f>
        <v>0.51100000000000001</v>
      </c>
      <c r="G16" s="4"/>
      <c r="H16" s="5">
        <f t="shared" si="0"/>
        <v>0.54292958536911051</v>
      </c>
      <c r="I16" s="4"/>
      <c r="J16" s="4"/>
    </row>
    <row r="17" spans="1:10" ht="15.4" x14ac:dyDescent="0.45">
      <c r="A17" s="4" t="s">
        <v>113</v>
      </c>
      <c r="B17" s="5">
        <f>VLOOKUP(A17,'2015'!A:L,9,0)</f>
        <v>9.2450000000000004E-2</v>
      </c>
      <c r="C17" s="5">
        <f>VLOOKUP($A17,'2016'!A:M,10,0)</f>
        <v>9.511E-2</v>
      </c>
      <c r="D17" s="5">
        <f>VLOOKUP($A17,'2017'!A:N,9,0)</f>
        <v>0.204403176903725</v>
      </c>
      <c r="E17" s="5">
        <f>VLOOKUP($A17,'2018'!A:U,7,0)</f>
        <v>0.28000000000000003</v>
      </c>
      <c r="F17" s="5">
        <f>VLOOKUP($A17,'2019'!A:S,7,0)</f>
        <v>0.21199999999999999</v>
      </c>
      <c r="G17" s="4"/>
      <c r="H17" s="5">
        <f t="shared" si="0"/>
        <v>0.30398963538074497</v>
      </c>
      <c r="I17" s="4"/>
      <c r="J17" s="4"/>
    </row>
    <row r="18" spans="1:10" ht="15.4" x14ac:dyDescent="0.45">
      <c r="A18" s="4" t="s">
        <v>145</v>
      </c>
      <c r="B18" s="5">
        <f>VLOOKUP(A18,'2015'!A:L,9,0)</f>
        <v>0.49495</v>
      </c>
      <c r="C18" s="5">
        <f>VLOOKUP($A18,'2016'!A:M,10,0)</f>
        <v>0.44089</v>
      </c>
      <c r="D18" s="5">
        <f>VLOOKUP($A18,'2017'!A:N,9,0)</f>
        <v>0.505196332931519</v>
      </c>
      <c r="E18" s="5">
        <f>VLOOKUP($A18,'2018'!A:U,7,0)</f>
        <v>0.55700000000000005</v>
      </c>
      <c r="F18" s="5">
        <f>VLOOKUP($A18,'2019'!A:S,7,0)</f>
        <v>0.45500000000000002</v>
      </c>
      <c r="G18" s="4"/>
      <c r="H18" s="5">
        <f t="shared" si="0"/>
        <v>0.50147026658630445</v>
      </c>
      <c r="I18" s="4"/>
      <c r="J18" s="4"/>
    </row>
    <row r="19" spans="1:10" ht="15.4" x14ac:dyDescent="0.45">
      <c r="A19" s="4" t="s">
        <v>28</v>
      </c>
      <c r="B19" s="5">
        <f>VLOOKUP(A19,'2015'!A:L,9,0)</f>
        <v>0.49048999999999998</v>
      </c>
      <c r="C19" s="5">
        <f>VLOOKUP($A19,'2016'!A:M,10,0)</f>
        <v>0.40425</v>
      </c>
      <c r="D19" s="5">
        <f>VLOOKUP($A19,'2017'!A:N,9,0)</f>
        <v>0.43745374679565402</v>
      </c>
      <c r="E19" s="5">
        <f>VLOOKUP($A19,'2018'!A:U,7,0)</f>
        <v>0.49299999999999999</v>
      </c>
      <c r="F19" s="5">
        <f>VLOOKUP($A19,'2019'!A:S,7,0)</f>
        <v>0.39</v>
      </c>
      <c r="G19" s="4"/>
      <c r="H19" s="5">
        <f t="shared" si="0"/>
        <v>0.40936974935913284</v>
      </c>
      <c r="I19" s="4"/>
      <c r="J19" s="4"/>
    </row>
    <row r="20" spans="1:10" ht="15.4" x14ac:dyDescent="0.45">
      <c r="A20" s="4" t="s">
        <v>151</v>
      </c>
      <c r="B20" s="5">
        <f>VLOOKUP(A20,'2015'!A:L,9,0)</f>
        <v>0.30586999999999998</v>
      </c>
      <c r="C20" s="5">
        <f>VLOOKUP($A20,'2016'!A:M,10,0)</f>
        <v>0.21218999999999999</v>
      </c>
      <c r="D20" s="5">
        <f>VLOOKUP($A20,'2017'!A:N,9,0)</f>
        <v>0.289231717586517</v>
      </c>
      <c r="E20" s="5">
        <f>VLOOKUP($A20,'2018'!A:U,7,0)</f>
        <v>0.35899999999999999</v>
      </c>
      <c r="F20" s="5">
        <f>VLOOKUP($A20,'2019'!A:S,7,0)</f>
        <v>0.311</v>
      </c>
      <c r="G20" s="4"/>
      <c r="H20" s="5">
        <f t="shared" si="0"/>
        <v>0.34257934351730412</v>
      </c>
      <c r="I20" s="4"/>
      <c r="J20" s="4"/>
    </row>
    <row r="21" spans="1:10" ht="15.4" x14ac:dyDescent="0.45">
      <c r="A21" s="4" t="s">
        <v>169</v>
      </c>
      <c r="B21" s="5">
        <f>VLOOKUP(A21,'2015'!A:L,9,0)</f>
        <v>0.39493</v>
      </c>
      <c r="C21" s="5">
        <f>VLOOKUP($A21,'2016'!A:M,10,0)</f>
        <v>0.3337</v>
      </c>
      <c r="D21" s="5">
        <f>VLOOKUP($A21,'2017'!A:N,9,0)</f>
        <v>0.32436785101890597</v>
      </c>
      <c r="E21" s="5">
        <f>VLOOKUP($A21,'2018'!A:U,7,0)</f>
        <v>0.312</v>
      </c>
      <c r="F21" s="5">
        <f>VLOOKUP($A21,'2019'!A:S,7,0)</f>
        <v>0.255</v>
      </c>
      <c r="G21" s="4"/>
      <c r="H21" s="5">
        <f t="shared" si="0"/>
        <v>0.23353157020378745</v>
      </c>
      <c r="I21" s="4"/>
      <c r="J21" s="4"/>
    </row>
    <row r="22" spans="1:10" ht="15.4" x14ac:dyDescent="0.45">
      <c r="A22" s="4" t="s">
        <v>174</v>
      </c>
      <c r="B22" s="5">
        <f>VLOOKUP(A22,'2015'!A:L,9,0)</f>
        <v>0.11849999999999999</v>
      </c>
      <c r="C22" s="5">
        <f>VLOOKUP($A22,'2016'!A:M,10,0)</f>
        <v>4.3200000000000002E-2</v>
      </c>
      <c r="D22" s="5">
        <f>VLOOKUP($A22,'2017'!A:N,9,0)</f>
        <v>5.9900753200054203E-2</v>
      </c>
      <c r="E22" s="5">
        <f>VLOOKUP($A22,'2018'!A:U,7,0)</f>
        <v>6.5000000000000002E-2</v>
      </c>
      <c r="F22" s="5">
        <f>VLOOKUP($A22,'2019'!A:S,7,0)</f>
        <v>0.22</v>
      </c>
      <c r="G22" s="4"/>
      <c r="H22" s="5">
        <f t="shared" si="0"/>
        <v>0.16876015064001137</v>
      </c>
      <c r="I22" s="4"/>
      <c r="J22" s="4"/>
    </row>
    <row r="23" spans="1:10" ht="15.4" x14ac:dyDescent="0.45">
      <c r="A23" s="4" t="s">
        <v>162</v>
      </c>
      <c r="B23" s="5">
        <f>VLOOKUP(A23,'2015'!A:L,9,0)</f>
        <v>0.66246000000000005</v>
      </c>
      <c r="C23" s="5">
        <f>VLOOKUP($A23,'2016'!A:M,10,0)</f>
        <v>0.58852000000000004</v>
      </c>
      <c r="D23" s="5">
        <f>VLOOKUP($A23,'2017'!A:N,9,0)</f>
        <v>0.63337582349777199</v>
      </c>
      <c r="E23" s="5">
        <f>VLOOKUP($A23,'2018'!A:U,7,0)</f>
        <v>0.69599999999999995</v>
      </c>
      <c r="F23" s="5">
        <f>VLOOKUP($A23,'2019'!A:S,7,0)</f>
        <v>0.60899999999999999</v>
      </c>
      <c r="G23" s="4"/>
      <c r="H23" s="5">
        <f t="shared" si="0"/>
        <v>0.63803916469955435</v>
      </c>
      <c r="I23" s="4"/>
      <c r="J23" s="4"/>
    </row>
    <row r="24" spans="1:10" ht="15.4" x14ac:dyDescent="0.45">
      <c r="A24" s="4" t="s">
        <v>150</v>
      </c>
      <c r="B24" s="5">
        <f>VLOOKUP(A24,'2015'!A:L,9,0)</f>
        <v>0.49308999999999997</v>
      </c>
      <c r="C24" s="5">
        <f>VLOOKUP($A24,'2016'!A:M,10,0)</f>
        <v>0.42736000000000002</v>
      </c>
      <c r="D24" s="5">
        <f>VLOOKUP($A24,'2017'!A:N,9,0)</f>
        <v>0.43038874864578203</v>
      </c>
      <c r="E24" s="5">
        <f>VLOOKUP($A24,'2018'!A:U,7,0)</f>
        <v>0.45400000000000001</v>
      </c>
      <c r="F24" s="5">
        <f>VLOOKUP($A24,'2019'!A:S,7,0)</f>
        <v>0.38100000000000001</v>
      </c>
      <c r="G24" s="4"/>
      <c r="H24" s="5">
        <f t="shared" si="0"/>
        <v>0.37790574972915181</v>
      </c>
      <c r="I24" s="4"/>
      <c r="J24" s="4"/>
    </row>
    <row r="25" spans="1:10" ht="15.4" x14ac:dyDescent="0.45">
      <c r="A25" s="4" t="s">
        <v>13</v>
      </c>
      <c r="B25" s="5">
        <f>VLOOKUP(A25,'2015'!A:L,9,0)</f>
        <v>0.63297000000000003</v>
      </c>
      <c r="C25" s="5">
        <f>VLOOKUP($A25,'2016'!A:M,10,0)</f>
        <v>0.57369999999999999</v>
      </c>
      <c r="D25" s="5">
        <f>VLOOKUP($A25,'2017'!A:N,9,0)</f>
        <v>0.61110091209411599</v>
      </c>
      <c r="E25" s="5">
        <f>VLOOKUP($A25,'2018'!A:U,7,0)</f>
        <v>0.65300000000000002</v>
      </c>
      <c r="F25" s="5">
        <f>VLOOKUP($A25,'2019'!A:S,7,0)</f>
        <v>0.58399999999999996</v>
      </c>
      <c r="G25" s="4"/>
      <c r="H25" s="5">
        <f t="shared" si="0"/>
        <v>0.60536218241882311</v>
      </c>
      <c r="I25" s="4"/>
      <c r="J25" s="4"/>
    </row>
    <row r="26" spans="1:10" ht="15.4" x14ac:dyDescent="0.45">
      <c r="A26" s="4" t="s">
        <v>165</v>
      </c>
      <c r="B26" s="5">
        <f>VLOOKUP(A26,'2015'!A:L,9,0)</f>
        <v>0.48879</v>
      </c>
      <c r="C26" s="5">
        <v>0</v>
      </c>
      <c r="D26" s="5">
        <f>VLOOKUP($A26,'2017'!A:N,9,0)</f>
        <v>0.270842045545578</v>
      </c>
      <c r="E26" s="5">
        <f>VLOOKUP($A26,'2018'!A:U,7,0)</f>
        <v>0.30499999999999999</v>
      </c>
      <c r="F26" s="5">
        <f>VLOOKUP($A26,'2019'!A:S,7,0)</f>
        <v>0.22500000000000001</v>
      </c>
      <c r="G26" s="4"/>
      <c r="H26" s="5">
        <f t="shared" si="0"/>
        <v>0.19115240910911524</v>
      </c>
      <c r="I26" s="4"/>
      <c r="J26" s="4"/>
    </row>
    <row r="27" spans="1:10" ht="15.4" x14ac:dyDescent="0.45">
      <c r="A27" s="4" t="s">
        <v>166</v>
      </c>
      <c r="B27" s="5">
        <f>VLOOKUP(A27,'2015'!A:L,9,0)</f>
        <v>0.23501</v>
      </c>
      <c r="C27" s="5">
        <f>VLOOKUP($A27,'2016'!A:M,10,0)</f>
        <v>0.12806999999999999</v>
      </c>
      <c r="D27" s="5">
        <f>VLOOKUP($A27,'2017'!A:N,9,0)</f>
        <v>0.16234202682971999</v>
      </c>
      <c r="E27" s="5">
        <f>VLOOKUP($A27,'2018'!A:U,7,0)</f>
        <v>0.189</v>
      </c>
      <c r="F27" s="5">
        <f>VLOOKUP($A27,'2019'!A:S,7,0)</f>
        <v>0.17399999999999999</v>
      </c>
      <c r="G27" s="4"/>
      <c r="H27" s="5">
        <f t="shared" si="0"/>
        <v>0.15935740536594345</v>
      </c>
      <c r="I27" s="4"/>
      <c r="J27" s="4"/>
    </row>
    <row r="28" spans="1:10" ht="15.4" x14ac:dyDescent="0.45">
      <c r="A28" s="4" t="s">
        <v>40</v>
      </c>
      <c r="B28" s="5">
        <f>VLOOKUP(A28,'2015'!A:L,9,0)</f>
        <v>0.44131999999999999</v>
      </c>
      <c r="C28" s="5">
        <f>VLOOKUP($A28,'2016'!A:M,10,0)</f>
        <v>0.37789</v>
      </c>
      <c r="D28" s="5">
        <f>VLOOKUP($A28,'2017'!A:N,9,0)</f>
        <v>0.37689527869224498</v>
      </c>
      <c r="E28" s="5">
        <f>VLOOKUP($A28,'2018'!A:U,7,0)</f>
        <v>0.43099999999999999</v>
      </c>
      <c r="F28" s="5">
        <f>VLOOKUP($A28,'2019'!A:S,7,0)</f>
        <v>0.35699999999999998</v>
      </c>
      <c r="G28" s="4"/>
      <c r="H28" s="5">
        <f t="shared" si="0"/>
        <v>0.36216205573845173</v>
      </c>
      <c r="I28" s="4"/>
      <c r="J28" s="4"/>
    </row>
    <row r="29" spans="1:10" ht="15.4" x14ac:dyDescent="0.45">
      <c r="A29" s="4" t="s">
        <v>101</v>
      </c>
      <c r="B29" s="5">
        <f>VLOOKUP(A29,'2015'!A:L,9,0)</f>
        <v>0.51697000000000004</v>
      </c>
      <c r="C29" s="5">
        <f>VLOOKUP($A29,'2016'!A:M,10,0)</f>
        <v>0.44012000000000001</v>
      </c>
      <c r="D29" s="5">
        <f>VLOOKUP($A29,'2017'!A:N,9,0)</f>
        <v>0.47278770804405201</v>
      </c>
      <c r="E29" s="5">
        <f>VLOOKUP($A29,'2018'!A:U,7,0)</f>
        <v>0.59699999999999998</v>
      </c>
      <c r="F29" s="5">
        <f>VLOOKUP($A29,'2019'!A:S,7,0)</f>
        <v>0.52100000000000002</v>
      </c>
      <c r="G29" s="4"/>
      <c r="H29" s="5">
        <f t="shared" si="0"/>
        <v>0.55905754160880861</v>
      </c>
      <c r="I29" s="4"/>
      <c r="J29" s="4"/>
    </row>
    <row r="30" spans="1:10" ht="15.4" x14ac:dyDescent="0.45">
      <c r="A30" s="4" t="s">
        <v>47</v>
      </c>
      <c r="B30" s="5">
        <f>VLOOKUP(A30,'2015'!A:L,9,0)</f>
        <v>0.53466000000000002</v>
      </c>
      <c r="C30" s="5">
        <f>VLOOKUP($A30,'2016'!A:M,10,0)</f>
        <v>0.44735000000000003</v>
      </c>
      <c r="D30" s="5">
        <f>VLOOKUP($A30,'2017'!A:N,9,0)</f>
        <v>0.47748741507530201</v>
      </c>
      <c r="E30" s="5">
        <f>VLOOKUP($A30,'2018'!A:U,7,0)</f>
        <v>0.53100000000000003</v>
      </c>
      <c r="F30" s="5">
        <f>VLOOKUP($A30,'2019'!A:S,7,0)</f>
        <v>0.47</v>
      </c>
      <c r="G30" s="4"/>
      <c r="H30" s="5">
        <f t="shared" si="0"/>
        <v>0.47839848301506116</v>
      </c>
      <c r="I30" s="4"/>
      <c r="J30" s="4"/>
    </row>
    <row r="31" spans="1:10" ht="15.4" x14ac:dyDescent="0.45">
      <c r="A31" s="4" t="s">
        <v>156</v>
      </c>
      <c r="B31" s="5">
        <f>VLOOKUP(A31,'2015'!A:L,9,0)</f>
        <v>0.41465999999999997</v>
      </c>
      <c r="C31" s="5">
        <f>VLOOKUP($A31,'2016'!A:M,10,0)</f>
        <v>0.37938</v>
      </c>
      <c r="D31" s="5">
        <f>VLOOKUP($A31,'2017'!A:N,9,0)</f>
        <v>0.43502587080001798</v>
      </c>
      <c r="E31" s="5">
        <f>VLOOKUP($A31,'2018'!A:U,7,0)</f>
        <v>0.51400000000000001</v>
      </c>
      <c r="F31" s="5">
        <f>VLOOKUP($A31,'2019'!A:S,7,0)</f>
        <v>0.372</v>
      </c>
      <c r="G31" s="4"/>
      <c r="H31" s="5">
        <f t="shared" si="0"/>
        <v>0.43780317416000258</v>
      </c>
      <c r="I31" s="4"/>
      <c r="J31" s="4"/>
    </row>
    <row r="32" spans="1:10" ht="15.4" x14ac:dyDescent="0.45">
      <c r="A32" s="4" t="s">
        <v>137</v>
      </c>
      <c r="B32" s="5">
        <f>VLOOKUP(A32,'2015'!A:L,9,0)</f>
        <v>0.22605</v>
      </c>
      <c r="C32" s="5">
        <f>VLOOKUP($A32,'2016'!A:M,10,0)</f>
        <v>0.15601999999999999</v>
      </c>
      <c r="D32" s="5">
        <f>VLOOKUP($A32,'2017'!A:N,9,0)</f>
        <v>0.23596134781837499</v>
      </c>
      <c r="E32" s="5">
        <f>VLOOKUP($A32,'2018'!A:U,7,0)</f>
        <v>0.312</v>
      </c>
      <c r="F32" s="5">
        <f>VLOOKUP($A32,'2019'!A:S,7,0)</f>
        <v>0.26900000000000002</v>
      </c>
      <c r="G32" s="4"/>
      <c r="H32" s="5">
        <f t="shared" si="0"/>
        <v>0.31237026956367231</v>
      </c>
      <c r="I32" s="4"/>
      <c r="J32" s="4"/>
    </row>
    <row r="33" spans="1:10" ht="15.4" x14ac:dyDescent="0.45">
      <c r="A33" s="4" t="s">
        <v>23</v>
      </c>
      <c r="B33" s="5">
        <f>VLOOKUP(A33,'2015'!A:L,9,0)</f>
        <v>0.63375999999999999</v>
      </c>
      <c r="C33" s="5">
        <f>VLOOKUP($A33,'2016'!A:M,10,0)</f>
        <v>0.55225000000000002</v>
      </c>
      <c r="D33" s="5">
        <f>VLOOKUP($A33,'2017'!A:N,9,0)</f>
        <v>0.58013164997100797</v>
      </c>
      <c r="E33" s="5">
        <f>VLOOKUP($A33,'2018'!A:U,7,0)</f>
        <v>0.63200000000000001</v>
      </c>
      <c r="F33" s="5">
        <f>VLOOKUP($A33,'2019'!A:S,7,0)</f>
        <v>0.55800000000000005</v>
      </c>
      <c r="G33" s="4"/>
      <c r="H33" s="5">
        <f t="shared" si="0"/>
        <v>0.56969732999420231</v>
      </c>
      <c r="I33" s="4"/>
      <c r="J33" s="4"/>
    </row>
    <row r="34" spans="1:10" ht="15.4" x14ac:dyDescent="0.45">
      <c r="A34" s="4" t="s">
        <v>77</v>
      </c>
      <c r="B34" s="5">
        <f>VLOOKUP(A34,'2015'!A:L,9,0)</f>
        <v>0.25883</v>
      </c>
      <c r="C34" s="5">
        <f>VLOOKUP($A34,'2016'!A:M,10,0)</f>
        <v>0.23907</v>
      </c>
      <c r="D34" s="5">
        <f>VLOOKUP($A34,'2017'!A:N,9,0)</f>
        <v>0.25577229261398299</v>
      </c>
      <c r="E34" s="5">
        <f>VLOOKUP($A34,'2018'!A:U,7,0)</f>
        <v>0.38</v>
      </c>
      <c r="F34" s="5">
        <f>VLOOKUP($A34,'2019'!A:S,7,0)</f>
        <v>0.29599999999999999</v>
      </c>
      <c r="G34" s="4"/>
      <c r="H34" s="5">
        <f t="shared" si="0"/>
        <v>0.35051545852279986</v>
      </c>
      <c r="I34" s="4"/>
      <c r="J34" s="4"/>
    </row>
    <row r="35" spans="1:10" ht="15.4" x14ac:dyDescent="0.45">
      <c r="A35" s="4" t="s">
        <v>82</v>
      </c>
      <c r="B35" s="5">
        <f>VLOOKUP(A35,'2015'!A:L,9,0)</f>
        <v>0.40672000000000003</v>
      </c>
      <c r="C35" s="5">
        <f>VLOOKUP($A35,'2016'!A:M,10,0)</f>
        <v>0.29507</v>
      </c>
      <c r="D35" s="5">
        <f>VLOOKUP($A35,'2017'!A:N,9,0)</f>
        <v>0.35511153936386097</v>
      </c>
      <c r="E35" s="5">
        <f>VLOOKUP($A35,'2018'!A:U,7,0)</f>
        <v>0.42299999999999999</v>
      </c>
      <c r="F35" s="5">
        <f>VLOOKUP($A35,'2019'!A:S,7,0)</f>
        <v>0.40600000000000003</v>
      </c>
      <c r="G35" s="4"/>
      <c r="H35" s="5">
        <f t="shared" si="0"/>
        <v>0.41512730787277619</v>
      </c>
      <c r="I35" s="4"/>
      <c r="J35" s="4"/>
    </row>
    <row r="36" spans="1:10" ht="15.4" x14ac:dyDescent="0.45">
      <c r="A36" s="4" t="s">
        <v>44</v>
      </c>
      <c r="B36" s="5">
        <f>VLOOKUP(A36,'2015'!A:L,9,0)</f>
        <v>0.46364</v>
      </c>
      <c r="C36" s="5">
        <f>VLOOKUP($A36,'2016'!A:M,10,0)</f>
        <v>0.41417999999999999</v>
      </c>
      <c r="D36" s="5">
        <f>VLOOKUP($A36,'2017'!A:N,9,0)</f>
        <v>0.49094617366790799</v>
      </c>
      <c r="E36" s="5">
        <f>VLOOKUP($A36,'2018'!A:U,7,0)</f>
        <v>0.54300000000000004</v>
      </c>
      <c r="F36" s="5">
        <f>VLOOKUP($A36,'2019'!A:S,7,0)</f>
        <v>0.45700000000000002</v>
      </c>
      <c r="G36" s="4"/>
      <c r="H36" s="5">
        <f t="shared" si="0"/>
        <v>0.50841523473358308</v>
      </c>
      <c r="I36" s="4"/>
      <c r="J36" s="4"/>
    </row>
    <row r="37" spans="1:10" ht="15.4" x14ac:dyDescent="0.45">
      <c r="A37" s="4" t="s">
        <v>11</v>
      </c>
      <c r="B37" s="5">
        <f>VLOOKUP(A37,'2015'!A:L,9,0)</f>
        <v>0.64937999999999996</v>
      </c>
      <c r="C37" s="5">
        <f>VLOOKUP($A37,'2016'!A:M,10,0)</f>
        <v>0.57940999999999998</v>
      </c>
      <c r="D37" s="5">
        <f>VLOOKUP($A37,'2017'!A:N,9,0)</f>
        <v>0.62600672245025601</v>
      </c>
      <c r="E37" s="5">
        <f>VLOOKUP($A37,'2018'!A:U,7,0)</f>
        <v>0.68300000000000005</v>
      </c>
      <c r="F37" s="5">
        <f>VLOOKUP($A37,'2019'!A:S,7,0)</f>
        <v>0.59199999999999997</v>
      </c>
      <c r="G37" s="4"/>
      <c r="H37" s="5">
        <f t="shared" si="0"/>
        <v>0.6226083444900512</v>
      </c>
      <c r="I37" s="4"/>
      <c r="J37" s="4"/>
    </row>
    <row r="38" spans="1:10" ht="15.4" x14ac:dyDescent="0.45">
      <c r="A38" s="4" t="s">
        <v>115</v>
      </c>
      <c r="B38" s="5">
        <f>VLOOKUP(A38,'2015'!A:L,9,0)</f>
        <v>0.57672000000000001</v>
      </c>
      <c r="C38" s="5">
        <f>VLOOKUP($A38,'2016'!A:M,10,0)</f>
        <v>0.52259</v>
      </c>
      <c r="D38" s="5">
        <f>VLOOKUP($A38,'2017'!A:N,9,0)</f>
        <v>0.55258983373642001</v>
      </c>
      <c r="E38" s="5">
        <f>VLOOKUP($A38,'2018'!A:U,7,0)</f>
        <v>0.57799999999999996</v>
      </c>
      <c r="F38" s="5">
        <f>VLOOKUP($A38,'2019'!A:S,7,0)</f>
        <v>0.497</v>
      </c>
      <c r="G38" s="4"/>
      <c r="H38" s="5">
        <f t="shared" si="0"/>
        <v>0.51417096674728313</v>
      </c>
      <c r="I38" s="4"/>
      <c r="J38" s="4"/>
    </row>
    <row r="39" spans="1:10" ht="15.4" x14ac:dyDescent="0.45">
      <c r="A39" s="4" t="s">
        <v>63</v>
      </c>
      <c r="B39" s="5">
        <f>VLOOKUP(A39,'2015'!A:L,9,0)</f>
        <v>0.48574000000000001</v>
      </c>
      <c r="C39" s="5">
        <f>VLOOKUP($A39,'2016'!A:M,10,0)</f>
        <v>0.4027</v>
      </c>
      <c r="D39" s="5">
        <f>VLOOKUP($A39,'2017'!A:N,9,0)</f>
        <v>0.45519819855690002</v>
      </c>
      <c r="E39" s="5">
        <f>VLOOKUP($A39,'2018'!A:U,7,0)</f>
        <v>0.55600000000000005</v>
      </c>
      <c r="F39" s="5">
        <f>VLOOKUP($A39,'2019'!A:S,7,0)</f>
        <v>0.498</v>
      </c>
      <c r="G39" s="4"/>
      <c r="H39" s="5">
        <f t="shared" si="0"/>
        <v>0.53287363971138291</v>
      </c>
      <c r="I39" s="4"/>
      <c r="J39" s="4"/>
    </row>
    <row r="40" spans="1:10" ht="15.4" x14ac:dyDescent="0.45">
      <c r="A40" s="4" t="s">
        <v>152</v>
      </c>
      <c r="B40" s="5">
        <f>VLOOKUP(A40,'2015'!A:L,9,0)</f>
        <v>0.17288000000000001</v>
      </c>
      <c r="C40" s="5">
        <f>VLOOKUP($A40,'2016'!A:M,10,0)</f>
        <v>0.18847</v>
      </c>
      <c r="D40" s="5">
        <f>VLOOKUP($A40,'2017'!A:N,9,0)</f>
        <v>0.282110154628754</v>
      </c>
      <c r="E40" s="5">
        <f>VLOOKUP($A40,'2018'!A:U,7,0)</f>
        <v>0.312</v>
      </c>
      <c r="F40" s="5">
        <f>VLOOKUP($A40,'2019'!A:S,7,0)</f>
        <v>0.24099999999999999</v>
      </c>
      <c r="G40" s="4"/>
      <c r="H40" s="5">
        <f t="shared" si="0"/>
        <v>0.31722303092575288</v>
      </c>
      <c r="I40" s="4"/>
      <c r="J40" s="4"/>
    </row>
    <row r="41" spans="1:10" ht="15.4" x14ac:dyDescent="0.45">
      <c r="A41" s="4" t="s">
        <v>57</v>
      </c>
      <c r="B41" s="5">
        <f>VLOOKUP(A41,'2015'!A:L,9,0)</f>
        <v>0.40350000000000003</v>
      </c>
      <c r="C41" s="5">
        <f>VLOOKUP($A41,'2016'!A:M,10,0)</f>
        <v>0.37269000000000002</v>
      </c>
      <c r="D41" s="5">
        <f>VLOOKUP($A41,'2017'!A:N,9,0)</f>
        <v>0.43245252966880798</v>
      </c>
      <c r="E41" s="5">
        <f>VLOOKUP($A41,'2018'!A:U,7,0)</f>
        <v>0.46100000000000002</v>
      </c>
      <c r="F41" s="5">
        <f>VLOOKUP($A41,'2019'!A:S,7,0)</f>
        <v>0.43</v>
      </c>
      <c r="G41" s="4"/>
      <c r="H41" s="5">
        <f t="shared" si="0"/>
        <v>0.46232150593376176</v>
      </c>
      <c r="I41" s="4"/>
      <c r="J41" s="4"/>
    </row>
    <row r="42" spans="1:10" ht="15.4" x14ac:dyDescent="0.45">
      <c r="A42" s="4" t="s">
        <v>89</v>
      </c>
      <c r="B42" s="5">
        <f>VLOOKUP(A42,'2015'!A:L,9,0)</f>
        <v>0.44888</v>
      </c>
      <c r="C42" s="5">
        <f>VLOOKUP($A42,'2016'!A:M,10,0)</f>
        <v>0.41510999999999998</v>
      </c>
      <c r="D42" s="5">
        <f>VLOOKUP($A42,'2017'!A:N,9,0)</f>
        <v>0.479131430387497</v>
      </c>
      <c r="E42" s="5">
        <f>VLOOKUP($A42,'2018'!A:U,7,0)</f>
        <v>0.55300000000000005</v>
      </c>
      <c r="F42" s="5">
        <f>VLOOKUP($A42,'2019'!A:S,7,0)</f>
        <v>0.495</v>
      </c>
      <c r="G42" s="4"/>
      <c r="H42" s="5">
        <f t="shared" si="0"/>
        <v>0.54726328607749508</v>
      </c>
      <c r="I42" s="4"/>
      <c r="J42" s="4"/>
    </row>
    <row r="43" spans="1:10" ht="15.4" x14ac:dyDescent="0.45">
      <c r="A43" s="4" t="s">
        <v>139</v>
      </c>
      <c r="B43" s="5">
        <f>VLOOKUP(A43,'2015'!A:L,9,0)</f>
        <v>0.4345</v>
      </c>
      <c r="C43" s="5">
        <f>VLOOKUP($A43,'2016'!A:M,10,0)</f>
        <v>0.36703000000000002</v>
      </c>
      <c r="D43" s="5">
        <f>VLOOKUP($A43,'2017'!A:N,9,0)</f>
        <v>0.40884274244308499</v>
      </c>
      <c r="E43" s="5">
        <f>VLOOKUP($A43,'2018'!A:U,7,0)</f>
        <v>0.45200000000000001</v>
      </c>
      <c r="F43" s="5">
        <f>VLOOKUP($A43,'2019'!A:S,7,0)</f>
        <v>0.34399999999999997</v>
      </c>
      <c r="G43" s="4"/>
      <c r="H43" s="5">
        <f t="shared" si="0"/>
        <v>0.37246554848861635</v>
      </c>
      <c r="I43" s="4"/>
      <c r="J43" s="4"/>
    </row>
    <row r="44" spans="1:10" ht="15.4" x14ac:dyDescent="0.45">
      <c r="A44" s="4" t="s">
        <v>15</v>
      </c>
      <c r="B44" s="5">
        <f>VLOOKUP(A44,'2015'!A:L,9,0)</f>
        <v>0.64168999999999998</v>
      </c>
      <c r="C44" s="5">
        <f>VLOOKUP($A44,'2016'!A:M,10,0)</f>
        <v>0.57103999999999999</v>
      </c>
      <c r="D44" s="5">
        <f>VLOOKUP($A44,'2017'!A:N,9,0)</f>
        <v>0.61795085668563798</v>
      </c>
      <c r="E44" s="5">
        <f>VLOOKUP($A44,'2018'!A:U,7,0)</f>
        <v>0.68100000000000005</v>
      </c>
      <c r="F44" s="5">
        <f>VLOOKUP($A44,'2019'!A:S,7,0)</f>
        <v>0.59599999999999997</v>
      </c>
      <c r="G44" s="4"/>
      <c r="H44" s="5">
        <f t="shared" si="0"/>
        <v>0.62711017133712765</v>
      </c>
      <c r="I44" s="4"/>
      <c r="J44" s="4"/>
    </row>
    <row r="45" spans="1:10" ht="15.4" x14ac:dyDescent="0.45">
      <c r="A45" s="4" t="s">
        <v>42</v>
      </c>
      <c r="B45" s="5">
        <f>VLOOKUP(A45,'2015'!A:L,9,0)</f>
        <v>0.55010999999999999</v>
      </c>
      <c r="C45" s="5">
        <f>VLOOKUP($A45,'2016'!A:M,10,0)</f>
        <v>0.46561999999999998</v>
      </c>
      <c r="D45" s="5">
        <f>VLOOKUP($A45,'2017'!A:N,9,0)</f>
        <v>0.47022211551666299</v>
      </c>
      <c r="E45" s="5">
        <f>VLOOKUP($A45,'2018'!A:U,7,0)</f>
        <v>0.52</v>
      </c>
      <c r="F45" s="5">
        <f>VLOOKUP($A45,'2019'!A:S,7,0)</f>
        <v>0.436</v>
      </c>
      <c r="G45" s="4"/>
      <c r="H45" s="5">
        <f t="shared" si="0"/>
        <v>0.43623842310333316</v>
      </c>
      <c r="I45" s="4"/>
      <c r="J45" s="4"/>
    </row>
    <row r="46" spans="1:10" ht="15.4" x14ac:dyDescent="0.45">
      <c r="A46" s="4" t="s">
        <v>160</v>
      </c>
      <c r="B46" s="5">
        <f>VLOOKUP(A46,'2015'!A:L,9,0)</f>
        <v>0.31913999999999998</v>
      </c>
      <c r="C46" s="5">
        <f>VLOOKUP($A46,'2016'!A:M,10,0)</f>
        <v>0.28098000000000001</v>
      </c>
      <c r="D46" s="5">
        <f>VLOOKUP($A46,'2017'!A:N,9,0)</f>
        <v>0.31232857704162598</v>
      </c>
      <c r="E46" s="5">
        <f>VLOOKUP($A46,'2018'!A:U,7,0)</f>
        <v>0.35599999999999998</v>
      </c>
      <c r="F46" s="5">
        <f>VLOOKUP($A46,'2019'!A:S,7,0)</f>
        <v>0.29499999999999998</v>
      </c>
      <c r="G46" s="4"/>
      <c r="H46" s="5">
        <f t="shared" si="0"/>
        <v>0.32071171540832477</v>
      </c>
      <c r="I46" s="4"/>
      <c r="J46" s="4"/>
    </row>
    <row r="47" spans="1:10" ht="15.4" x14ac:dyDescent="0.45">
      <c r="A47" s="4" t="s">
        <v>147</v>
      </c>
      <c r="B47" s="5">
        <f>VLOOKUP(A47,'2015'!A:L,9,0)</f>
        <v>0.40577000000000002</v>
      </c>
      <c r="C47" s="5">
        <f>VLOOKUP($A47,'2016'!A:M,10,0)</f>
        <v>0.32461000000000001</v>
      </c>
      <c r="D47" s="5">
        <f>VLOOKUP($A47,'2017'!A:N,9,0)</f>
        <v>0.30941003561019897</v>
      </c>
      <c r="E47" s="5">
        <f>VLOOKUP($A47,'2018'!A:U,7,0)</f>
        <v>0.375</v>
      </c>
      <c r="F47" s="5">
        <f>VLOOKUP($A47,'2019'!A:S,7,0)</f>
        <v>0.34599999999999997</v>
      </c>
      <c r="G47" s="4"/>
      <c r="H47" s="5">
        <f t="shared" si="0"/>
        <v>0.33141300712203936</v>
      </c>
      <c r="I47" s="4"/>
      <c r="J47" s="4"/>
    </row>
    <row r="48" spans="1:10" ht="15.4" x14ac:dyDescent="0.45">
      <c r="A48" s="4" t="s">
        <v>39</v>
      </c>
      <c r="B48" s="5">
        <f>VLOOKUP(A48,'2015'!A:L,9,0)</f>
        <v>0.61477000000000004</v>
      </c>
      <c r="C48" s="5">
        <f>VLOOKUP($A48,'2016'!A:M,10,0)</f>
        <v>0.53466000000000002</v>
      </c>
      <c r="D48" s="5">
        <f>VLOOKUP($A48,'2017'!A:N,9,0)</f>
        <v>0.56251138448715199</v>
      </c>
      <c r="E48" s="5">
        <f>VLOOKUP($A48,'2018'!A:U,7,0)</f>
        <v>0.58599999999999997</v>
      </c>
      <c r="F48" s="5">
        <f>VLOOKUP($A48,'2019'!A:S,7,0)</f>
        <v>0.495</v>
      </c>
      <c r="G48" s="4"/>
      <c r="H48" s="5">
        <f t="shared" si="0"/>
        <v>0.50212827689743023</v>
      </c>
      <c r="I48" s="4"/>
      <c r="J48" s="4"/>
    </row>
    <row r="49" spans="1:10" ht="15.4" x14ac:dyDescent="0.45">
      <c r="A49" s="4" t="s">
        <v>131</v>
      </c>
      <c r="B49" s="5">
        <f>VLOOKUP(A49,'2015'!A:L,9,0)</f>
        <v>0.42342000000000002</v>
      </c>
      <c r="C49" s="5">
        <f>VLOOKUP($A49,'2016'!A:M,10,0)</f>
        <v>0.40972999999999998</v>
      </c>
      <c r="D49" s="5">
        <f>VLOOKUP($A49,'2017'!A:N,9,0)</f>
        <v>0.423026293516159</v>
      </c>
      <c r="E49" s="5">
        <f>VLOOKUP($A49,'2018'!A:U,7,0)</f>
        <v>0.499</v>
      </c>
      <c r="F49" s="5">
        <f>VLOOKUP($A49,'2019'!A:S,7,0)</f>
        <v>0.38100000000000001</v>
      </c>
      <c r="G49" s="4"/>
      <c r="H49" s="5">
        <f t="shared" si="0"/>
        <v>0.42856425870323178</v>
      </c>
      <c r="I49" s="4"/>
      <c r="J49" s="4"/>
    </row>
    <row r="50" spans="1:10" ht="15.4" x14ac:dyDescent="0.45">
      <c r="A50" s="4" t="s">
        <v>119</v>
      </c>
      <c r="B50" s="5">
        <f>VLOOKUP(A50,'2015'!A:L,9,0)</f>
        <v>7.6990000000000003E-2</v>
      </c>
      <c r="C50" s="5">
        <f>VLOOKUP($A50,'2016'!A:M,10,0)</f>
        <v>5.8220000000000001E-2</v>
      </c>
      <c r="D50" s="5">
        <f>VLOOKUP($A50,'2017'!A:N,9,0)</f>
        <v>9.5731250941753401E-2</v>
      </c>
      <c r="E50" s="5">
        <f>VLOOKUP($A50,'2018'!A:U,7,0)</f>
        <v>0.13100000000000001</v>
      </c>
      <c r="F50" s="5">
        <f>VLOOKUP($A50,'2019'!A:S,7,0)</f>
        <v>6.7000000000000004E-2</v>
      </c>
      <c r="G50" s="4"/>
      <c r="H50" s="5">
        <f t="shared" si="0"/>
        <v>0.10162825018834987</v>
      </c>
      <c r="I50" s="4"/>
      <c r="J50" s="4"/>
    </row>
    <row r="51" spans="1:10" ht="15.4" x14ac:dyDescent="0.45">
      <c r="A51" s="4" t="s">
        <v>58</v>
      </c>
      <c r="B51" s="5">
        <f>VLOOKUP(A51,'2015'!A:L,9,0)</f>
        <v>0.57733000000000001</v>
      </c>
      <c r="C51" s="5">
        <f>VLOOKUP($A51,'2016'!A:M,10,0)</f>
        <v>0.50378999999999996</v>
      </c>
      <c r="D51" s="5">
        <f>VLOOKUP($A51,'2017'!A:N,9,0)</f>
        <v>0.53131061792373702</v>
      </c>
      <c r="E51" s="5">
        <f>VLOOKUP($A51,'2018'!A:U,7,0)</f>
        <v>0.60399999999999998</v>
      </c>
      <c r="F51" s="5">
        <f>VLOOKUP($A51,'2019'!A:S,7,0)</f>
        <v>0.53500000000000003</v>
      </c>
      <c r="G51" s="4"/>
      <c r="H51" s="5">
        <f t="shared" si="0"/>
        <v>0.55495112358474774</v>
      </c>
      <c r="I51" s="4"/>
      <c r="J51" s="4"/>
    </row>
    <row r="52" spans="1:10" ht="15.4" x14ac:dyDescent="0.45">
      <c r="A52" s="4" t="s">
        <v>167</v>
      </c>
      <c r="B52" s="5">
        <f>VLOOKUP(A52,'2015'!A:L,9,0)</f>
        <v>0.37724999999999997</v>
      </c>
      <c r="C52" s="5">
        <f>VLOOKUP($A52,'2016'!A:M,10,0)</f>
        <v>0.30953000000000003</v>
      </c>
      <c r="D52" s="5">
        <f>VLOOKUP($A52,'2017'!A:N,9,0)</f>
        <v>0.34858751296997098</v>
      </c>
      <c r="E52" s="5">
        <f>VLOOKUP($A52,'2018'!A:U,7,0)</f>
        <v>0.39400000000000002</v>
      </c>
      <c r="F52" s="5">
        <f>VLOOKUP($A52,'2019'!A:S,7,0)</f>
        <v>0.33200000000000002</v>
      </c>
      <c r="G52" s="4"/>
      <c r="H52" s="5">
        <f t="shared" si="0"/>
        <v>0.35046450259399409</v>
      </c>
      <c r="I52" s="4"/>
      <c r="J52" s="4"/>
    </row>
    <row r="53" spans="1:10" ht="15.4" x14ac:dyDescent="0.45">
      <c r="A53" s="8" t="s">
        <v>136</v>
      </c>
      <c r="B53" s="7">
        <f>VLOOKUP(A53,'2015'!A:L,9,0)</f>
        <v>0.24424999999999999</v>
      </c>
      <c r="C53" s="7">
        <f>VLOOKUP($A53,'2016'!A:M,10,0)</f>
        <v>0.12071999999999999</v>
      </c>
      <c r="D53" s="7">
        <f>VLOOKUP($A53,'2017'!A:N,9,0)</f>
        <v>3.0369857326149899E-2</v>
      </c>
      <c r="E53" s="7">
        <f>VLOOKUP($A53,'2018'!A:U,7,0)</f>
        <v>2.5000000000000001E-2</v>
      </c>
      <c r="F53" s="7">
        <f>VLOOKUP($A53,'2019'!A:S,7,0)</f>
        <v>2.5999999999999999E-2</v>
      </c>
      <c r="G53" s="8"/>
      <c r="H53" s="7">
        <v>0</v>
      </c>
      <c r="I53" s="4"/>
      <c r="J53" s="4"/>
    </row>
    <row r="54" spans="1:10" ht="15.4" x14ac:dyDescent="0.45">
      <c r="A54" s="4" t="s">
        <v>122</v>
      </c>
      <c r="B54" s="5">
        <f>VLOOKUP(A54,'2015'!A:L,9,0)</f>
        <v>0.40148</v>
      </c>
      <c r="C54" s="5">
        <f>VLOOKUP($A54,'2016'!A:M,10,0)</f>
        <v>0.26755000000000001</v>
      </c>
      <c r="D54" s="5">
        <f>VLOOKUP($A54,'2017'!A:N,9,0)</f>
        <v>0.34807986021041898</v>
      </c>
      <c r="E54" s="5">
        <f>VLOOKUP($A54,'2018'!A:U,7,0)</f>
        <v>0.45900000000000002</v>
      </c>
      <c r="F54" s="5">
        <f>VLOOKUP($A54,'2019'!A:S,7,0)</f>
        <v>0.50700000000000001</v>
      </c>
      <c r="G54" s="4"/>
      <c r="H54" s="5">
        <f t="shared" si="0"/>
        <v>0.51736897204209242</v>
      </c>
      <c r="I54" s="4"/>
      <c r="J54" s="4"/>
    </row>
    <row r="55" spans="1:10" ht="15.4" x14ac:dyDescent="0.45">
      <c r="A55" s="4" t="s">
        <v>88</v>
      </c>
      <c r="B55" s="5">
        <f>VLOOKUP(A55,'2015'!A:L,9,0)</f>
        <v>0.59608000000000005</v>
      </c>
      <c r="C55" s="5">
        <f>VLOOKUP($A55,'2016'!A:M,10,0)</f>
        <v>0.48079</v>
      </c>
      <c r="D55" s="5">
        <f>VLOOKUP($A55,'2017'!A:N,9,0)</f>
        <v>0.49096864461898798</v>
      </c>
      <c r="E55" s="5">
        <f>VLOOKUP($A55,'2018'!A:U,7,0)</f>
        <v>0.52400000000000002</v>
      </c>
      <c r="F55" s="5">
        <f>VLOOKUP($A55,'2019'!A:S,7,0)</f>
        <v>0.44</v>
      </c>
      <c r="G55" s="4"/>
      <c r="H55" s="5">
        <f t="shared" si="0"/>
        <v>0.42568272892379611</v>
      </c>
      <c r="I55" s="4"/>
      <c r="J55" s="4"/>
    </row>
    <row r="56" spans="1:10" ht="15.4" x14ac:dyDescent="0.45">
      <c r="A56" s="4" t="s">
        <v>121</v>
      </c>
      <c r="B56" s="5">
        <f>VLOOKUP(A56,'2015'!A:L,9,0)</f>
        <v>0.32112000000000002</v>
      </c>
      <c r="C56" s="5">
        <f>VLOOKUP($A56,'2016'!A:M,10,0)</f>
        <v>0.19769999999999999</v>
      </c>
      <c r="D56" s="5">
        <f>VLOOKUP($A56,'2017'!A:N,9,0)</f>
        <v>0.17586351931095101</v>
      </c>
      <c r="E56" s="5">
        <f>VLOOKUP($A56,'2018'!A:U,7,0)</f>
        <v>0.25900000000000001</v>
      </c>
      <c r="F56" s="5">
        <f>VLOOKUP($A56,'2019'!A:S,7,0)</f>
        <v>0.19900000000000001</v>
      </c>
      <c r="G56" s="4"/>
      <c r="H56" s="5">
        <f t="shared" si="0"/>
        <v>0.17565470386219317</v>
      </c>
      <c r="I56" s="4"/>
      <c r="J56" s="4"/>
    </row>
    <row r="57" spans="1:10" ht="15.4" x14ac:dyDescent="0.45">
      <c r="A57" s="4" t="s">
        <v>10</v>
      </c>
      <c r="B57" s="5">
        <f>VLOOKUP(A57,'2015'!A:L,9,0)</f>
        <v>0.62877000000000005</v>
      </c>
      <c r="C57" s="5">
        <f>VLOOKUP($A57,'2016'!A:M,10,0)</f>
        <v>0.56623999999999997</v>
      </c>
      <c r="D57" s="5">
        <f>VLOOKUP($A57,'2017'!A:N,9,0)</f>
        <v>0.62716263532638505</v>
      </c>
      <c r="E57" s="5">
        <f>VLOOKUP($A57,'2018'!A:U,7,0)</f>
        <v>0.67700000000000005</v>
      </c>
      <c r="F57" s="5">
        <f>VLOOKUP($A57,'2019'!A:S,7,0)</f>
        <v>0.59099999999999997</v>
      </c>
      <c r="G57" s="4"/>
      <c r="H57" s="5">
        <f t="shared" si="0"/>
        <v>0.62860052706527725</v>
      </c>
      <c r="I57" s="4"/>
      <c r="J57" s="4"/>
    </row>
    <row r="58" spans="1:10" ht="15.4" x14ac:dyDescent="0.45">
      <c r="A58" s="4" t="s">
        <v>134</v>
      </c>
      <c r="B58" s="5">
        <f>VLOOKUP(A58,'2015'!A:L,9,0)</f>
        <v>0.39785999999999999</v>
      </c>
      <c r="C58" s="5">
        <f>VLOOKUP($A58,'2016'!A:M,10,0)</f>
        <v>0.40284999999999999</v>
      </c>
      <c r="D58" s="5">
        <f>VLOOKUP($A58,'2017'!A:N,9,0)</f>
        <v>0.46998700499534601</v>
      </c>
      <c r="E58" s="5">
        <f>VLOOKUP($A58,'2018'!A:U,7,0)</f>
        <v>0.53900000000000003</v>
      </c>
      <c r="F58" s="5">
        <f>VLOOKUP($A58,'2019'!A:S,7,0)</f>
        <v>0.498</v>
      </c>
      <c r="G58" s="4"/>
      <c r="H58" s="5">
        <f t="shared" si="0"/>
        <v>0.56246840099908013</v>
      </c>
      <c r="I58" s="4"/>
      <c r="J58" s="4"/>
    </row>
    <row r="59" spans="1:10" ht="15.4" x14ac:dyDescent="0.45">
      <c r="A59" s="4" t="s">
        <v>90</v>
      </c>
      <c r="B59" s="5">
        <f>VLOOKUP(A59,'2015'!A:L,9,0)</f>
        <v>0.46611000000000002</v>
      </c>
      <c r="C59" s="5">
        <f>VLOOKUP($A59,'2016'!A:M,10,0)</f>
        <v>0.39237</v>
      </c>
      <c r="D59" s="5">
        <f>VLOOKUP($A59,'2017'!A:N,9,0)</f>
        <v>0.44332346320152299</v>
      </c>
      <c r="E59" s="5">
        <f>VLOOKUP($A59,'2018'!A:U,7,0)</f>
        <v>0.53800000000000003</v>
      </c>
      <c r="F59" s="5">
        <f>VLOOKUP($A59,'2019'!A:S,7,0)</f>
        <v>0.49099999999999999</v>
      </c>
      <c r="G59" s="4"/>
      <c r="H59" s="5">
        <f t="shared" si="0"/>
        <v>0.52478369264030533</v>
      </c>
      <c r="I59" s="4"/>
      <c r="J59" s="4"/>
    </row>
    <row r="60" spans="1:10" ht="15.4" x14ac:dyDescent="0.45">
      <c r="A60" s="4" t="s">
        <v>127</v>
      </c>
      <c r="B60" s="5">
        <f>VLOOKUP(A60,'2015'!A:L,9,0)</f>
        <v>0.30032999999999999</v>
      </c>
      <c r="C60" s="5">
        <f>VLOOKUP($A60,'2016'!A:M,10,0)</f>
        <v>0.22544</v>
      </c>
      <c r="D60" s="5">
        <f>VLOOKUP($A60,'2017'!A:N,9,0)</f>
        <v>0.24932260811328899</v>
      </c>
      <c r="E60" s="5">
        <f>VLOOKUP($A60,'2018'!A:U,7,0)</f>
        <v>0.45900000000000002</v>
      </c>
      <c r="F60" s="5">
        <f>VLOOKUP($A60,'2019'!A:S,7,0)</f>
        <v>0.30499999999999999</v>
      </c>
      <c r="G60" s="4"/>
      <c r="H60" s="5">
        <f t="shared" si="0"/>
        <v>0.38068852162265188</v>
      </c>
      <c r="I60" s="4"/>
      <c r="J60" s="4"/>
    </row>
    <row r="61" spans="1:10" ht="15.4" x14ac:dyDescent="0.45">
      <c r="A61" s="4" t="s">
        <v>129</v>
      </c>
      <c r="B61" s="5">
        <f>VLOOKUP(A61,'2015'!A:L,9,0)</f>
        <v>0</v>
      </c>
      <c r="C61" s="5">
        <f>VLOOKUP($A61,'2016'!A:M,10,0)</f>
        <v>0.24856</v>
      </c>
      <c r="D61" s="5">
        <f>VLOOKUP($A61,'2017'!A:N,9,0)</f>
        <v>0.28855553269386303</v>
      </c>
      <c r="E61" s="5">
        <f>VLOOKUP($A61,'2018'!A:U,7,0)</f>
        <v>0.30399999999999999</v>
      </c>
      <c r="F61" s="5">
        <f>VLOOKUP($A61,'2019'!A:S,7,0)</f>
        <v>0.24099999999999999</v>
      </c>
      <c r="G61" s="4"/>
      <c r="H61" s="5">
        <f t="shared" si="0"/>
        <v>0.37765510653878209</v>
      </c>
      <c r="I61" s="4"/>
      <c r="J61" s="4"/>
    </row>
    <row r="62" spans="1:10" ht="15.4" x14ac:dyDescent="0.45">
      <c r="A62" s="4" t="s">
        <v>30</v>
      </c>
      <c r="B62" s="5">
        <f>VLOOKUP(A62,'2015'!A:L,9,0)</f>
        <v>0.61777000000000004</v>
      </c>
      <c r="C62" s="5">
        <f>VLOOKUP($A62,'2016'!A:M,10,0)</f>
        <v>0.54008</v>
      </c>
      <c r="D62" s="5">
        <f>VLOOKUP($A62,'2017'!A:N,9,0)</f>
        <v>0.57311034202575695</v>
      </c>
      <c r="E62" s="5">
        <f>VLOOKUP($A62,'2018'!A:U,7,0)</f>
        <v>0.61399999999999999</v>
      </c>
      <c r="F62" s="5">
        <f>VLOOKUP($A62,'2019'!A:S,7,0)</f>
        <v>0.51600000000000001</v>
      </c>
      <c r="G62" s="4"/>
      <c r="H62" s="5">
        <f t="shared" si="0"/>
        <v>0.53330606840515316</v>
      </c>
      <c r="I62" s="4"/>
      <c r="J62" s="4"/>
    </row>
    <row r="63" spans="1:10" ht="15.4" x14ac:dyDescent="0.45">
      <c r="A63" s="4" t="s">
        <v>21</v>
      </c>
      <c r="B63" s="5">
        <f>VLOOKUP(A63,'2015'!A:L,9,0)</f>
        <v>0.41319</v>
      </c>
      <c r="C63" s="5">
        <f>VLOOKUP($A63,'2016'!A:M,10,0)</f>
        <v>0.36431999999999998</v>
      </c>
      <c r="D63" s="5">
        <f>VLOOKUP($A63,'2017'!A:N,9,0)</f>
        <v>0.40598860383033802</v>
      </c>
      <c r="E63" s="5">
        <f>VLOOKUP($A63,'2018'!A:U,7,0)</f>
        <v>0.53300000000000003</v>
      </c>
      <c r="F63" s="5">
        <f>VLOOKUP($A63,'2019'!A:S,7,0)</f>
        <v>0.371</v>
      </c>
      <c r="G63" s="4"/>
      <c r="H63" s="5">
        <f t="shared" si="0"/>
        <v>0.44278972076606848</v>
      </c>
      <c r="I63" s="4"/>
      <c r="J63" s="4"/>
    </row>
    <row r="64" spans="1:10" ht="15.4" x14ac:dyDescent="0.45">
      <c r="A64" s="4" t="s">
        <v>65</v>
      </c>
      <c r="B64" s="5">
        <f>VLOOKUP(A64,'2015'!A:L,9,0)</f>
        <v>0.26235999999999998</v>
      </c>
      <c r="C64" s="5">
        <f>VLOOKUP($A64,'2016'!A:M,10,0)</f>
        <v>0.18826999999999999</v>
      </c>
      <c r="D64" s="5">
        <f>VLOOKUP($A64,'2017'!A:N,9,0)</f>
        <v>0.25645071268081698</v>
      </c>
      <c r="E64" s="5">
        <f>VLOOKUP($A64,'2018'!A:U,7,0)</f>
        <v>0.28100000000000003</v>
      </c>
      <c r="F64" s="5">
        <f>VLOOKUP($A64,'2019'!A:S,7,0)</f>
        <v>0.23100000000000001</v>
      </c>
      <c r="G64" s="4"/>
      <c r="H64" s="5">
        <f t="shared" si="0"/>
        <v>0.252819142536163</v>
      </c>
      <c r="I64" s="4"/>
      <c r="J64" s="4"/>
    </row>
    <row r="65" spans="1:10" ht="15.4" x14ac:dyDescent="0.45">
      <c r="A65" s="4" t="s">
        <v>168</v>
      </c>
      <c r="B65" s="5">
        <f>VLOOKUP(A65,'2015'!A:L,9,0)</f>
        <v>0.46866000000000002</v>
      </c>
      <c r="C65" s="5">
        <f>VLOOKUP($A65,'2016'!A:M,10,0)</f>
        <v>0.40662999999999999</v>
      </c>
      <c r="D65" s="5">
        <f>VLOOKUP($A65,'2017'!A:N,9,0)</f>
        <v>0.44770619273185702</v>
      </c>
      <c r="E65" s="5">
        <f>VLOOKUP($A65,'2018'!A:U,7,0)</f>
        <v>0.46700000000000003</v>
      </c>
      <c r="F65" s="5">
        <f>VLOOKUP($A65,'2019'!A:S,7,0)</f>
        <v>0.35199999999999998</v>
      </c>
      <c r="G65" s="4"/>
      <c r="H65" s="5">
        <f t="shared" si="0"/>
        <v>0.37651423854637045</v>
      </c>
      <c r="I65" s="4"/>
      <c r="J65" s="4"/>
    </row>
    <row r="66" spans="1:10" ht="15.4" x14ac:dyDescent="0.45">
      <c r="A66" s="4" t="s">
        <v>80</v>
      </c>
      <c r="B66" s="5">
        <f>VLOOKUP(A66,'2015'!A:L,9,0)</f>
        <v>0.50441999999999998</v>
      </c>
      <c r="C66" s="5">
        <f>VLOOKUP($A66,'2016'!A:M,10,0)</f>
        <v>0.43597000000000002</v>
      </c>
      <c r="D66" s="5">
        <f>VLOOKUP($A66,'2017'!A:N,9,0)</f>
        <v>0.47430723905563399</v>
      </c>
      <c r="E66" s="5">
        <f>VLOOKUP($A66,'2018'!A:U,7,0)</f>
        <v>0.57499999999999996</v>
      </c>
      <c r="F66" s="5">
        <f>VLOOKUP($A66,'2019'!A:S,7,0)</f>
        <v>0.49</v>
      </c>
      <c r="G66" s="4"/>
      <c r="H66" s="5">
        <f t="shared" ref="H66:H129" si="1">FORECAST($H$1,B66:F66,$B$1:$F$1)</f>
        <v>0.52899644781112798</v>
      </c>
      <c r="I66" s="4"/>
      <c r="J66" s="4"/>
    </row>
    <row r="67" spans="1:10" ht="15.4" x14ac:dyDescent="0.45">
      <c r="A67" s="4" t="s">
        <v>61</v>
      </c>
      <c r="B67" s="5">
        <f>VLOOKUP(A67,'2015'!A:L,9,0)</f>
        <v>0.49614999999999998</v>
      </c>
      <c r="C67" s="5">
        <f>VLOOKUP($A67,'2016'!A:M,10,0)</f>
        <v>0.46761000000000003</v>
      </c>
      <c r="D67" s="5">
        <f>VLOOKUP($A67,'2017'!A:N,9,0)</f>
        <v>0.50562554597854603</v>
      </c>
      <c r="E67" s="5">
        <f>VLOOKUP($A67,'2018'!A:U,7,0)</f>
        <v>0.55300000000000005</v>
      </c>
      <c r="F67" s="5">
        <f>VLOOKUP($A67,'2019'!A:S,7,0)</f>
        <v>0.44500000000000001</v>
      </c>
      <c r="G67" s="4"/>
      <c r="H67" s="5">
        <f t="shared" si="1"/>
        <v>0.48840410919570942</v>
      </c>
      <c r="I67" s="4"/>
      <c r="J67" s="4"/>
    </row>
    <row r="68" spans="1:10" ht="15.4" x14ac:dyDescent="0.45">
      <c r="A68" s="4" t="s">
        <v>99</v>
      </c>
      <c r="B68" s="5">
        <f>VLOOKUP(A68,'2015'!A:L,9,0)</f>
        <v>0.40661000000000003</v>
      </c>
      <c r="C68" s="5">
        <f>VLOOKUP($A68,'2016'!A:M,10,0)</f>
        <v>0.36022999999999999</v>
      </c>
      <c r="D68" s="5">
        <f>VLOOKUP($A68,'2017'!A:N,9,0)</f>
        <v>0.41842114925384499</v>
      </c>
      <c r="E68" s="5">
        <f>VLOOKUP($A68,'2018'!A:U,7,0)</f>
        <v>0.46800000000000003</v>
      </c>
      <c r="F68" s="5">
        <f>VLOOKUP($A68,'2019'!A:S,7,0)</f>
        <v>0.38300000000000001</v>
      </c>
      <c r="G68" s="4"/>
      <c r="H68" s="5">
        <f t="shared" si="1"/>
        <v>0.42541722985076902</v>
      </c>
      <c r="I68" s="4"/>
      <c r="J68" s="4"/>
    </row>
    <row r="69" spans="1:10" ht="15.4" x14ac:dyDescent="0.45">
      <c r="A69" s="4" t="s">
        <v>69</v>
      </c>
      <c r="B69" s="5">
        <f>VLOOKUP(A69,'2015'!A:L,9,0)</f>
        <v>0.51649</v>
      </c>
      <c r="C69" s="5">
        <f>VLOOKUP($A69,'2016'!A:M,10,0)</f>
        <v>0.4052</v>
      </c>
      <c r="D69" s="5">
        <f>VLOOKUP($A69,'2017'!A:N,9,0)</f>
        <v>0.437454283237457</v>
      </c>
      <c r="E69" s="5">
        <f>VLOOKUP($A69,'2018'!A:U,7,0)</f>
        <v>0.45400000000000001</v>
      </c>
      <c r="F69" s="5">
        <f>VLOOKUP($A69,'2019'!A:S,7,0)</f>
        <v>0.41</v>
      </c>
      <c r="G69" s="4"/>
      <c r="H69" s="5">
        <f t="shared" si="1"/>
        <v>0.39537485664749283</v>
      </c>
      <c r="I69" s="4"/>
      <c r="J69" s="4"/>
    </row>
    <row r="70" spans="1:10" ht="15.4" x14ac:dyDescent="0.45">
      <c r="A70" s="4" t="s">
        <v>142</v>
      </c>
      <c r="B70" s="5">
        <f>VLOOKUP(A70,'2015'!A:L,9,0)</f>
        <v>0.42215000000000003</v>
      </c>
      <c r="C70" s="5">
        <f>VLOOKUP($A70,'2016'!A:M,10,0)</f>
        <v>0.40576000000000001</v>
      </c>
      <c r="D70" s="5">
        <f>VLOOKUP($A70,'2017'!A:N,9,0)</f>
        <v>0.45276376605033902</v>
      </c>
      <c r="E70" s="5">
        <f>VLOOKUP($A70,'2018'!A:U,7,0)</f>
        <v>0.504</v>
      </c>
      <c r="F70" s="5">
        <f>VLOOKUP($A70,'2019'!A:S,7,0)</f>
        <v>0.43099999999999999</v>
      </c>
      <c r="G70" s="4"/>
      <c r="H70" s="5">
        <f t="shared" si="1"/>
        <v>0.47791675321006721</v>
      </c>
      <c r="I70" s="4"/>
      <c r="J70" s="4"/>
    </row>
    <row r="71" spans="1:10" ht="15.4" x14ac:dyDescent="0.45">
      <c r="A71" s="4" t="s">
        <v>84</v>
      </c>
      <c r="B71" s="5">
        <f>VLOOKUP(A71,'2015'!A:L,9,0)</f>
        <v>0.24748999999999999</v>
      </c>
      <c r="C71" s="5">
        <f>VLOOKUP($A71,'2016'!A:M,10,0)</f>
        <v>0.14396</v>
      </c>
      <c r="D71" s="5">
        <f>VLOOKUP($A71,'2017'!A:N,9,0)</f>
        <v>0.26028794050216703</v>
      </c>
      <c r="E71" s="5">
        <f>VLOOKUP($A71,'2018'!A:U,7,0)</f>
        <v>0.44800000000000001</v>
      </c>
      <c r="F71" s="5">
        <f>VLOOKUP($A71,'2019'!A:S,7,0)</f>
        <v>0.48899999999999999</v>
      </c>
      <c r="G71" s="4"/>
      <c r="H71" s="5">
        <f t="shared" si="1"/>
        <v>0.55386558810045017</v>
      </c>
      <c r="I71" s="4"/>
      <c r="J71" s="4"/>
    </row>
    <row r="72" spans="1:10" ht="15.4" x14ac:dyDescent="0.45">
      <c r="A72" s="4" t="s">
        <v>54</v>
      </c>
      <c r="B72" s="5">
        <f>VLOOKUP(A72,'2015'!A:L,9,0)</f>
        <v>0.55498999999999998</v>
      </c>
      <c r="C72" s="5">
        <f>VLOOKUP($A72,'2016'!A:M,10,0)</f>
        <v>0.43165999999999999</v>
      </c>
      <c r="D72" s="5">
        <f>VLOOKUP($A72,'2017'!A:N,9,0)</f>
        <v>0.49633759260177601</v>
      </c>
      <c r="E72" s="5">
        <f>VLOOKUP($A72,'2018'!A:U,7,0)</f>
        <v>0.55400000000000005</v>
      </c>
      <c r="F72" s="5">
        <f>VLOOKUP($A72,'2019'!A:S,7,0)</f>
        <v>0.49299999999999999</v>
      </c>
      <c r="G72" s="4"/>
      <c r="H72" s="5">
        <f t="shared" si="1"/>
        <v>0.5055055185203553</v>
      </c>
      <c r="I72" s="4"/>
      <c r="J72" s="4"/>
    </row>
    <row r="73" spans="1:10" ht="15.4" x14ac:dyDescent="0.45">
      <c r="A73" s="4" t="s">
        <v>93</v>
      </c>
      <c r="B73" s="5">
        <f>VLOOKUP(A73,'2015'!A:L,9,0)</f>
        <v>0.43476999999999999</v>
      </c>
      <c r="C73" s="5">
        <f>VLOOKUP($A73,'2016'!A:M,10,0)</f>
        <v>0.40211999999999998</v>
      </c>
      <c r="D73" s="5">
        <f>VLOOKUP($A73,'2017'!A:N,9,0)</f>
        <v>0.45494338870048501</v>
      </c>
      <c r="E73" s="5">
        <f>VLOOKUP($A73,'2018'!A:U,7,0)</f>
        <v>0.54</v>
      </c>
      <c r="F73" s="5">
        <f>VLOOKUP($A73,'2019'!A:S,7,0)</f>
        <v>0.50800000000000001</v>
      </c>
      <c r="G73" s="4"/>
      <c r="H73" s="5">
        <f t="shared" si="1"/>
        <v>0.55326867774009258</v>
      </c>
      <c r="I73" s="4"/>
      <c r="J73" s="4"/>
    </row>
    <row r="74" spans="1:10" ht="15.4" x14ac:dyDescent="0.45">
      <c r="A74" s="4" t="s">
        <v>116</v>
      </c>
      <c r="B74" s="5">
        <f>VLOOKUP(A74,'2015'!A:L,9,0)</f>
        <v>0.59591000000000005</v>
      </c>
      <c r="C74" s="5">
        <f>VLOOKUP($A74,'2016'!A:M,10,0)</f>
        <v>0.52168000000000003</v>
      </c>
      <c r="D74" s="5">
        <v>0</v>
      </c>
      <c r="E74" s="5">
        <f>VLOOKUP($A74,'2018'!A:U,7,0)</f>
        <v>0.626</v>
      </c>
      <c r="F74" s="5">
        <f>VLOOKUP($A74,'2019'!A:S,7,0)</f>
        <v>0.54700000000000004</v>
      </c>
      <c r="G74" s="4"/>
      <c r="H74" s="5">
        <f t="shared" si="1"/>
        <v>0.46006800000000014</v>
      </c>
      <c r="I74" s="4"/>
      <c r="J74" s="4"/>
    </row>
    <row r="75" spans="1:10" ht="15.4" x14ac:dyDescent="0.45">
      <c r="A75" s="4" t="s">
        <v>106</v>
      </c>
      <c r="B75" s="5">
        <f>VLOOKUP(A75,'2015'!A:L,9,0)</f>
        <v>0.29670999999999997</v>
      </c>
      <c r="C75" s="5">
        <f>VLOOKUP($A75,'2016'!A:M,10,0)</f>
        <v>0.27995999999999999</v>
      </c>
      <c r="D75" s="5">
        <f>VLOOKUP($A75,'2017'!A:N,9,0)</f>
        <v>0.32570791244506803</v>
      </c>
      <c r="E75" s="5">
        <f>VLOOKUP($A75,'2018'!A:U,7,0)</f>
        <v>0.36299999999999999</v>
      </c>
      <c r="F75" s="5">
        <f>VLOOKUP($A75,'2019'!A:S,7,0)</f>
        <v>0.26400000000000001</v>
      </c>
      <c r="G75" s="4"/>
      <c r="H75" s="5">
        <f t="shared" si="1"/>
        <v>0.31116158248901371</v>
      </c>
      <c r="I75" s="4"/>
      <c r="J75" s="4"/>
    </row>
    <row r="76" spans="1:10" ht="15.4" x14ac:dyDescent="0.45">
      <c r="A76" s="4" t="s">
        <v>120</v>
      </c>
      <c r="B76" s="5">
        <f>VLOOKUP(A76,'2015'!A:L,9,0)</f>
        <v>0.33916000000000002</v>
      </c>
      <c r="C76" s="5">
        <f>VLOOKUP($A76,'2016'!A:M,10,0)</f>
        <v>0.26228000000000001</v>
      </c>
      <c r="D76" s="5">
        <f>VLOOKUP($A76,'2017'!A:N,9,0)</f>
        <v>0.288515985012054</v>
      </c>
      <c r="E76" s="5">
        <f>VLOOKUP($A76,'2018'!A:U,7,0)</f>
        <v>0.503</v>
      </c>
      <c r="F76" s="5">
        <f>VLOOKUP($A76,'2019'!A:S,7,0)</f>
        <v>0.216</v>
      </c>
      <c r="G76" s="4"/>
      <c r="H76" s="5">
        <f t="shared" si="1"/>
        <v>0.32011119700241086</v>
      </c>
      <c r="I76" s="4"/>
      <c r="J76" s="4"/>
    </row>
    <row r="77" spans="1:10" ht="15.4" x14ac:dyDescent="0.45">
      <c r="A77" s="4" t="s">
        <v>114</v>
      </c>
      <c r="B77" s="5">
        <f>VLOOKUP(A77,'2015'!A:L,9,0)</f>
        <v>0.31767000000000001</v>
      </c>
      <c r="C77" s="5">
        <v>0</v>
      </c>
      <c r="D77" s="5">
        <f>VLOOKUP($A77,'2017'!A:N,9,0)</f>
        <v>0.39066129922866799</v>
      </c>
      <c r="E77" s="5">
        <f>VLOOKUP($A77,'2018'!A:U,7,0)</f>
        <v>0.42299999999999999</v>
      </c>
      <c r="F77" s="5">
        <f>VLOOKUP($A77,'2019'!A:S,7,0)</f>
        <v>0.35899999999999999</v>
      </c>
      <c r="G77" s="4"/>
      <c r="H77" s="5">
        <f t="shared" si="1"/>
        <v>0.44976425984573609</v>
      </c>
      <c r="I77" s="4"/>
      <c r="J77" s="4"/>
    </row>
    <row r="78" spans="1:10" ht="15.4" x14ac:dyDescent="0.45">
      <c r="A78" s="4" t="s">
        <v>133</v>
      </c>
      <c r="B78" s="5">
        <f>VLOOKUP(A78,'2015'!A:L,9,0)</f>
        <v>0.28531000000000001</v>
      </c>
      <c r="C78" s="5">
        <f>VLOOKUP($A78,'2016'!A:M,10,0)</f>
        <v>0.25747999999999999</v>
      </c>
      <c r="D78" s="5">
        <f>VLOOKUP($A78,'2017'!A:N,9,0)</f>
        <v>0.33288118243217502</v>
      </c>
      <c r="E78" s="5">
        <f>VLOOKUP($A78,'2018'!A:U,7,0)</f>
        <v>0.41899999999999998</v>
      </c>
      <c r="F78" s="5">
        <f>VLOOKUP($A78,'2019'!A:S,7,0)</f>
        <v>0.37</v>
      </c>
      <c r="G78" s="4"/>
      <c r="H78" s="5">
        <f t="shared" si="1"/>
        <v>0.43220423648644157</v>
      </c>
      <c r="I78" s="4"/>
      <c r="J78" s="4"/>
    </row>
    <row r="79" spans="1:10" ht="15.4" x14ac:dyDescent="0.45">
      <c r="A79" s="4" t="s">
        <v>78</v>
      </c>
      <c r="B79" s="5">
        <f>VLOOKUP(A79,'2015'!A:L,9,0)</f>
        <v>0.41667999999999999</v>
      </c>
      <c r="C79" s="5">
        <f>VLOOKUP($A79,'2016'!A:M,10,0)</f>
        <v>0.40672000000000003</v>
      </c>
      <c r="D79" s="5">
        <f>VLOOKUP($A79,'2017'!A:N,9,0)</f>
        <v>0.46573323011398299</v>
      </c>
      <c r="E79" s="5">
        <f>VLOOKUP($A79,'2018'!A:U,7,0)</f>
        <v>0.496</v>
      </c>
      <c r="F79" s="5">
        <f>VLOOKUP($A79,'2019'!A:S,7,0)</f>
        <v>0.41599999999999998</v>
      </c>
      <c r="G79" s="4"/>
      <c r="H79" s="5">
        <f t="shared" si="1"/>
        <v>0.46660264602279966</v>
      </c>
      <c r="I79" s="4"/>
      <c r="J79" s="4"/>
    </row>
    <row r="80" spans="1:10" ht="15.4" x14ac:dyDescent="0.45">
      <c r="A80" s="4" t="s">
        <v>71</v>
      </c>
      <c r="B80" s="5">
        <f>VLOOKUP(A80,'2015'!A:L,9,0)</f>
        <v>0.21342</v>
      </c>
      <c r="C80" s="5">
        <f>VLOOKUP($A80,'2016'!A:M,10,0)</f>
        <v>0.18929000000000001</v>
      </c>
      <c r="D80" s="5">
        <f>VLOOKUP($A80,'2017'!A:N,9,0)</f>
        <v>0.23423178493976601</v>
      </c>
      <c r="E80" s="5">
        <f>VLOOKUP($A80,'2018'!A:U,7,0)</f>
        <v>0.35</v>
      </c>
      <c r="F80" s="5">
        <f>VLOOKUP($A80,'2019'!A:S,7,0)</f>
        <v>0.29099999999999998</v>
      </c>
      <c r="G80" s="4"/>
      <c r="H80" s="5">
        <f t="shared" si="1"/>
        <v>0.35034935698794811</v>
      </c>
      <c r="I80" s="4"/>
      <c r="J80" s="4"/>
    </row>
    <row r="81" spans="1:10" ht="15.4" x14ac:dyDescent="0.45">
      <c r="A81" s="4" t="s">
        <v>29</v>
      </c>
      <c r="B81" s="5">
        <f>VLOOKUP(A81,'2015'!A:L,9,0)</f>
        <v>0.61582999999999999</v>
      </c>
      <c r="C81" s="5">
        <f>VLOOKUP($A81,'2016'!A:M,10,0)</f>
        <v>0.54869999999999997</v>
      </c>
      <c r="D81" s="5">
        <f>VLOOKUP($A81,'2017'!A:N,9,0)</f>
        <v>0.59662789106368996</v>
      </c>
      <c r="E81" s="5">
        <f>VLOOKUP($A81,'2018'!A:U,7,0)</f>
        <v>0.63200000000000001</v>
      </c>
      <c r="F81" s="5">
        <f>VLOOKUP($A81,'2019'!A:S,7,0)</f>
        <v>0.52600000000000002</v>
      </c>
      <c r="G81" s="4"/>
      <c r="H81" s="5">
        <f t="shared" si="1"/>
        <v>0.55492357821274041</v>
      </c>
      <c r="I81" s="4"/>
      <c r="J81" s="4"/>
    </row>
    <row r="82" spans="1:10" ht="15.4" x14ac:dyDescent="0.45">
      <c r="A82" s="4" t="s">
        <v>164</v>
      </c>
      <c r="B82" s="5">
        <f>VLOOKUP(A82,'2015'!A:L,9,0)</f>
        <v>0.19184000000000001</v>
      </c>
      <c r="C82" s="5">
        <f>VLOOKUP($A82,'2016'!A:M,10,0)</f>
        <v>0.13683999999999999</v>
      </c>
      <c r="D82" s="5">
        <f>VLOOKUP($A82,'2017'!A:N,9,0)</f>
        <v>0.18919676542282099</v>
      </c>
      <c r="E82" s="5">
        <f>VLOOKUP($A82,'2018'!A:U,7,0)</f>
        <v>0.221</v>
      </c>
      <c r="F82" s="5">
        <f>VLOOKUP($A82,'2019'!A:S,7,0)</f>
        <v>0.14799999999999999</v>
      </c>
      <c r="G82" s="4"/>
      <c r="H82" s="5">
        <f t="shared" si="1"/>
        <v>0.17631935308456426</v>
      </c>
      <c r="I82" s="4"/>
      <c r="J82" s="4"/>
    </row>
    <row r="83" spans="1:10" ht="15.4" x14ac:dyDescent="0.45">
      <c r="A83" s="4" t="s">
        <v>148</v>
      </c>
      <c r="B83" s="5">
        <f>VLOOKUP(A83,'2015'!A:L,9,0)</f>
        <v>0.43053999999999998</v>
      </c>
      <c r="C83" s="5">
        <f>VLOOKUP($A83,'2016'!A:M,10,0)</f>
        <v>0.4143</v>
      </c>
      <c r="D83" s="5">
        <f>VLOOKUP($A83,'2017'!A:N,9,0)</f>
        <v>0.46691465377807601</v>
      </c>
      <c r="E83" s="5">
        <f>VLOOKUP($A83,'2018'!A:U,7,0)</f>
        <v>0.53100000000000003</v>
      </c>
      <c r="F83" s="5">
        <f>VLOOKUP($A83,'2019'!A:S,7,0)</f>
        <v>0.443</v>
      </c>
      <c r="G83" s="4"/>
      <c r="H83" s="5">
        <f t="shared" si="1"/>
        <v>0.49963693075561721</v>
      </c>
      <c r="I83" s="4"/>
      <c r="J83" s="4"/>
    </row>
    <row r="84" spans="1:10" ht="15.4" x14ac:dyDescent="0.45">
      <c r="A84" s="4" t="s">
        <v>76</v>
      </c>
      <c r="B84" s="5">
        <f>VLOOKUP(A84,'2015'!A:L,9,0)</f>
        <v>0.53024000000000004</v>
      </c>
      <c r="C84" s="5">
        <f>VLOOKUP($A84,'2016'!A:M,10,0)</f>
        <v>0.39030999999999999</v>
      </c>
      <c r="D84" s="5">
        <f>VLOOKUP($A84,'2017'!A:N,9,0)</f>
        <v>0.40226498246192899</v>
      </c>
      <c r="E84" s="5">
        <f>VLOOKUP($A84,'2018'!A:U,7,0)</f>
        <v>0.35599999999999998</v>
      </c>
      <c r="F84" s="5">
        <f>VLOOKUP($A84,'2019'!A:S,7,0)</f>
        <v>0.50800000000000001</v>
      </c>
      <c r="G84" s="4"/>
      <c r="H84" s="5">
        <f t="shared" si="1"/>
        <v>0.41372599649238673</v>
      </c>
      <c r="I84" s="4"/>
      <c r="J84" s="4"/>
    </row>
    <row r="85" spans="1:10" ht="15.4" x14ac:dyDescent="0.45">
      <c r="A85" s="4" t="s">
        <v>155</v>
      </c>
      <c r="B85" s="5">
        <f>VLOOKUP(A85,'2015'!A:L,9,0)</f>
        <v>0.38857000000000003</v>
      </c>
      <c r="C85" s="5">
        <f>VLOOKUP($A85,'2016'!A:M,10,0)</f>
        <v>0.27544000000000002</v>
      </c>
      <c r="D85" s="5">
        <f>VLOOKUP($A85,'2017'!A:N,9,0)</f>
        <v>0.30661374330520602</v>
      </c>
      <c r="E85" s="5">
        <f>VLOOKUP($A85,'2018'!A:U,7,0)</f>
        <v>0.36699999999999999</v>
      </c>
      <c r="F85" s="5">
        <f>VLOOKUP($A85,'2019'!A:S,7,0)</f>
        <v>0.32700000000000001</v>
      </c>
      <c r="G85" s="4"/>
      <c r="H85" s="5">
        <f t="shared" si="1"/>
        <v>0.32345074866104095</v>
      </c>
      <c r="I85" s="4"/>
      <c r="J85" s="4"/>
    </row>
    <row r="86" spans="1:10" ht="15.4" x14ac:dyDescent="0.45">
      <c r="A86" s="4" t="s">
        <v>51</v>
      </c>
      <c r="B86" s="5">
        <f>VLOOKUP(A86,'2015'!A:L,9,0)</f>
        <v>0.60365000000000002</v>
      </c>
      <c r="C86" s="5">
        <f>VLOOKUP($A86,'2016'!A:M,10,0)</f>
        <v>0.54993999999999998</v>
      </c>
      <c r="D86" s="5">
        <f>VLOOKUP($A86,'2017'!A:N,9,0)</f>
        <v>0.58876705169677701</v>
      </c>
      <c r="E86" s="5">
        <f>VLOOKUP($A86,'2018'!A:U,7,0)</f>
        <v>0.64500000000000002</v>
      </c>
      <c r="F86" s="5">
        <f>VLOOKUP($A86,'2019'!A:S,7,0)</f>
        <v>0.56399999999999995</v>
      </c>
      <c r="G86" s="4"/>
      <c r="H86" s="5">
        <f t="shared" si="1"/>
        <v>0.59499941033935544</v>
      </c>
      <c r="I86" s="4"/>
      <c r="J86" s="4"/>
    </row>
    <row r="87" spans="1:10" ht="15.4" x14ac:dyDescent="0.45">
      <c r="A87" s="4" t="s">
        <v>141</v>
      </c>
      <c r="B87" s="5">
        <f>VLOOKUP(A87,'2015'!A:L,9,0)</f>
        <v>0.24232000000000001</v>
      </c>
      <c r="C87" s="5">
        <f>VLOOKUP($A87,'2016'!A:M,10,0)</f>
        <v>0.1268</v>
      </c>
      <c r="D87" s="5">
        <f>VLOOKUP($A87,'2017'!A:N,9,0)</f>
        <v>9.6098043024539906E-2</v>
      </c>
      <c r="E87" s="5">
        <f>VLOOKUP($A87,'2018'!A:U,7,0)</f>
        <v>0.129</v>
      </c>
      <c r="F87" s="5">
        <f>VLOOKUP($A87,'2019'!A:S,7,0)</f>
        <v>6.6000000000000003E-2</v>
      </c>
      <c r="G87" s="4"/>
      <c r="H87" s="5">
        <f t="shared" si="1"/>
        <v>2.6911608604905268E-2</v>
      </c>
      <c r="I87" s="4"/>
      <c r="J87" s="4"/>
    </row>
    <row r="88" spans="1:10" ht="15.4" x14ac:dyDescent="0.45">
      <c r="A88" s="4" t="s">
        <v>86</v>
      </c>
      <c r="B88" s="5">
        <f>VLOOKUP(A88,'2015'!A:L,9,0)</f>
        <v>0.56066000000000005</v>
      </c>
      <c r="C88" s="5">
        <f>VLOOKUP($A88,'2016'!A:M,10,0)</f>
        <v>0.46145000000000003</v>
      </c>
      <c r="D88" s="5">
        <f>VLOOKUP($A88,'2017'!A:N,9,0)</f>
        <v>0.49124732613563499</v>
      </c>
      <c r="E88" s="5">
        <f>VLOOKUP($A88,'2018'!A:U,7,0)</f>
        <v>0.58399999999999996</v>
      </c>
      <c r="F88" s="5">
        <f>VLOOKUP($A88,'2019'!A:S,7,0)</f>
        <v>0.498</v>
      </c>
      <c r="G88" s="4"/>
      <c r="H88" s="5">
        <f t="shared" si="1"/>
        <v>0.51824046522712708</v>
      </c>
      <c r="I88" s="4"/>
      <c r="J88" s="4"/>
    </row>
    <row r="89" spans="1:10" ht="15.4" x14ac:dyDescent="0.45">
      <c r="A89" s="4" t="s">
        <v>26</v>
      </c>
      <c r="B89" s="5">
        <f>VLOOKUP(A89,'2015'!A:L,9,0)</f>
        <v>0.48181000000000002</v>
      </c>
      <c r="C89" s="5">
        <f>VLOOKUP($A89,'2016'!A:M,10,0)</f>
        <v>0.37708999999999998</v>
      </c>
      <c r="D89" s="5">
        <f>VLOOKUP($A89,'2017'!A:N,9,0)</f>
        <v>0.41273000836372398</v>
      </c>
      <c r="E89" s="5">
        <f>VLOOKUP($A89,'2018'!A:U,7,0)</f>
        <v>0.47899999999999998</v>
      </c>
      <c r="F89" s="5">
        <f>VLOOKUP($A89,'2019'!A:S,7,0)</f>
        <v>0.433</v>
      </c>
      <c r="G89" s="4"/>
      <c r="H89" s="5">
        <f t="shared" si="1"/>
        <v>0.43801300167274471</v>
      </c>
      <c r="I89" s="4"/>
      <c r="J89" s="4"/>
    </row>
    <row r="90" spans="1:10" ht="15.4" x14ac:dyDescent="0.45">
      <c r="A90" s="4" t="s">
        <v>67</v>
      </c>
      <c r="B90" s="5">
        <f>VLOOKUP(A90,'2015'!A:L,9,0)</f>
        <v>0.32818000000000003</v>
      </c>
      <c r="C90" s="5">
        <f>VLOOKUP($A90,'2016'!A:M,10,0)</f>
        <v>0.25202000000000002</v>
      </c>
      <c r="D90" s="5">
        <f>VLOOKUP($A90,'2017'!A:N,9,0)</f>
        <v>0.24072904884815199</v>
      </c>
      <c r="E90" s="5">
        <f>VLOOKUP($A90,'2018'!A:U,7,0)</f>
        <v>0.23200000000000001</v>
      </c>
      <c r="F90" s="5">
        <f>VLOOKUP($A90,'2019'!A:S,7,0)</f>
        <v>0.245</v>
      </c>
      <c r="G90" s="4"/>
      <c r="H90" s="5">
        <f t="shared" si="1"/>
        <v>0.20367180976963084</v>
      </c>
      <c r="I90" s="4"/>
      <c r="J90" s="4"/>
    </row>
    <row r="91" spans="1:10" ht="15.4" x14ac:dyDescent="0.45">
      <c r="A91" s="4" t="s">
        <v>117</v>
      </c>
      <c r="B91" s="5">
        <f>VLOOKUP(A91,'2015'!A:L,9,0)</f>
        <v>0.43625999999999998</v>
      </c>
      <c r="C91" s="5">
        <f>VLOOKUP($A91,'2016'!A:M,10,0)</f>
        <v>0.35971999999999998</v>
      </c>
      <c r="D91" s="5">
        <f>VLOOKUP($A91,'2017'!A:N,9,0)</f>
        <v>0.39414396882057201</v>
      </c>
      <c r="E91" s="5">
        <f>VLOOKUP($A91,'2018'!A:U,7,0)</f>
        <v>0.39500000000000002</v>
      </c>
      <c r="F91" s="5">
        <f>VLOOKUP($A91,'2019'!A:S,7,0)</f>
        <v>0.317</v>
      </c>
      <c r="G91" s="4"/>
      <c r="H91" s="5">
        <f t="shared" si="1"/>
        <v>0.31945279376411406</v>
      </c>
      <c r="I91" s="4"/>
      <c r="J91" s="4"/>
    </row>
    <row r="92" spans="1:10" ht="15.4" x14ac:dyDescent="0.45">
      <c r="A92" s="4" t="s">
        <v>100</v>
      </c>
      <c r="B92" s="5">
        <f>VLOOKUP(A92,'2015'!A:L,9,0)</f>
        <v>0.18260000000000001</v>
      </c>
      <c r="C92" s="5">
        <f>VLOOKUP($A92,'2016'!A:M,10,0)</f>
        <v>0.15110999999999999</v>
      </c>
      <c r="D92" s="5">
        <f>VLOOKUP($A92,'2017'!A:N,9,0)</f>
        <v>0.19498905539512601</v>
      </c>
      <c r="E92" s="5">
        <f>VLOOKUP($A92,'2018'!A:U,7,0)</f>
        <v>0.25900000000000001</v>
      </c>
      <c r="F92" s="5">
        <f>VLOOKUP($A92,'2019'!A:S,7,0)</f>
        <v>0.19700000000000001</v>
      </c>
      <c r="G92" s="4"/>
      <c r="H92" s="5">
        <f t="shared" si="1"/>
        <v>0.23794681107902704</v>
      </c>
      <c r="I92" s="4"/>
      <c r="J92" s="4"/>
    </row>
    <row r="93" spans="1:10" ht="15.4" x14ac:dyDescent="0.45">
      <c r="A93" s="4" t="s">
        <v>109</v>
      </c>
      <c r="B93" s="5">
        <f>VLOOKUP(A93,'2015'!A:L,9,0)</f>
        <v>0.41691</v>
      </c>
      <c r="C93" s="5">
        <f>VLOOKUP($A93,'2016'!A:M,10,0)</f>
        <v>0.25646000000000002</v>
      </c>
      <c r="D93" s="5">
        <f>VLOOKUP($A93,'2017'!A:N,9,0)</f>
        <v>0.40815833210945102</v>
      </c>
      <c r="E93" s="5">
        <f>VLOOKUP($A93,'2018'!A:U,7,0)</f>
        <v>0.46</v>
      </c>
      <c r="F93" s="5">
        <f>VLOOKUP($A93,'2019'!A:S,7,0)</f>
        <v>0.41799999999999998</v>
      </c>
      <c r="G93" s="4"/>
      <c r="H93" s="5">
        <f t="shared" si="1"/>
        <v>0.45362166642188839</v>
      </c>
      <c r="I93" s="4"/>
      <c r="J93" s="4"/>
    </row>
    <row r="94" spans="1:10" ht="15.4" x14ac:dyDescent="0.45">
      <c r="A94" s="4" t="s">
        <v>111</v>
      </c>
      <c r="B94" s="5">
        <f>VLOOKUP(A94,'2015'!A:L,9,0)</f>
        <v>0.34037000000000001</v>
      </c>
      <c r="C94" s="5">
        <v>0</v>
      </c>
      <c r="D94" s="5">
        <f>VLOOKUP($A94,'2017'!A:N,9,0)</f>
        <v>0.48079109191894498</v>
      </c>
      <c r="E94" s="5">
        <f>VLOOKUP($A94,'2018'!A:U,7,0)</f>
        <v>0.53100000000000003</v>
      </c>
      <c r="F94" s="5">
        <f>VLOOKUP($A94,'2019'!A:S,7,0)</f>
        <v>0.49399999999999999</v>
      </c>
      <c r="G94" s="4"/>
      <c r="H94" s="5">
        <f t="shared" si="1"/>
        <v>0.6207102183837776</v>
      </c>
      <c r="I94" s="4"/>
      <c r="J94" s="4"/>
    </row>
    <row r="95" spans="1:10" ht="15.4" x14ac:dyDescent="0.45">
      <c r="A95" s="4" t="s">
        <v>146</v>
      </c>
      <c r="B95" s="5">
        <f>VLOOKUP(A95,'2015'!A:L,9,0)</f>
        <v>0.44017000000000001</v>
      </c>
      <c r="C95" s="5">
        <f>VLOOKUP($A95,'2016'!A:M,10,0)</f>
        <v>0.42692000000000002</v>
      </c>
      <c r="D95" s="5">
        <f>VLOOKUP($A95,'2017'!A:N,9,0)</f>
        <v>0.51449203491210904</v>
      </c>
      <c r="E95" s="5">
        <f>VLOOKUP($A95,'2018'!A:U,7,0)</f>
        <v>0.57999999999999996</v>
      </c>
      <c r="F95" s="5">
        <f>VLOOKUP($A95,'2019'!A:S,7,0)</f>
        <v>0.52500000000000002</v>
      </c>
      <c r="G95" s="4"/>
      <c r="H95" s="5">
        <f t="shared" si="1"/>
        <v>0.59413840698242382</v>
      </c>
      <c r="I95" s="4"/>
      <c r="J95" s="4"/>
    </row>
    <row r="96" spans="1:10" ht="15.4" x14ac:dyDescent="0.45">
      <c r="A96" s="4" t="s">
        <v>182</v>
      </c>
      <c r="B96" s="5">
        <v>0</v>
      </c>
      <c r="C96" s="5">
        <f>VLOOKUP($A96,'2016'!A:M,10,0)</f>
        <v>0.48614000000000002</v>
      </c>
      <c r="D96" s="5">
        <f>VLOOKUP($A96,'2017'!A:N,9,0)</f>
        <v>0.52030354738235496</v>
      </c>
      <c r="E96" s="5">
        <f>VLOOKUP($A96,'2018'!A:U,7,0)</f>
        <v>0.51900000000000002</v>
      </c>
      <c r="F96" s="5">
        <f>VLOOKUP($A96,'2019'!A:S,7,0)</f>
        <v>0.40100000000000002</v>
      </c>
      <c r="G96" s="4"/>
      <c r="H96" s="5">
        <f t="shared" si="1"/>
        <v>0.6357467094764786</v>
      </c>
      <c r="I96" s="4"/>
      <c r="J96" s="4"/>
    </row>
    <row r="97" spans="1:10" ht="15.4" x14ac:dyDescent="0.45">
      <c r="A97" s="4" t="s">
        <v>138</v>
      </c>
      <c r="B97" s="5">
        <f>VLOOKUP(A97,'2015'!A:L,9,0)</f>
        <v>0.38281999999999999</v>
      </c>
      <c r="C97" s="5">
        <f>VLOOKUP($A97,'2016'!A:M,10,0)</f>
        <v>0.37012</v>
      </c>
      <c r="D97" s="5">
        <f>VLOOKUP($A97,'2017'!A:N,9,0)</f>
        <v>0.44030594825744601</v>
      </c>
      <c r="E97" s="5">
        <f>VLOOKUP($A97,'2018'!A:U,7,0)</f>
        <v>0.52600000000000002</v>
      </c>
      <c r="F97" s="5">
        <f>VLOOKUP($A97,'2019'!A:S,7,0)</f>
        <v>0.439</v>
      </c>
      <c r="G97" s="4"/>
      <c r="H97" s="5">
        <f t="shared" si="1"/>
        <v>0.5121211896514879</v>
      </c>
      <c r="I97" s="4"/>
      <c r="J97" s="4"/>
    </row>
    <row r="98" spans="1:10" ht="15.4" x14ac:dyDescent="0.45">
      <c r="A98" s="4" t="s">
        <v>16</v>
      </c>
      <c r="B98" s="5">
        <f>VLOOKUP(A98,'2015'!A:L,9,0)</f>
        <v>0.61575999999999997</v>
      </c>
      <c r="C98" s="5">
        <f>VLOOKUP($A98,'2016'!A:M,10,0)</f>
        <v>0.55210999999999999</v>
      </c>
      <c r="D98" s="5">
        <f>VLOOKUP($A98,'2017'!A:N,9,0)</f>
        <v>0.58538448810577404</v>
      </c>
      <c r="E98" s="5">
        <f>VLOOKUP($A98,'2018'!A:U,7,0)</f>
        <v>0.63800000000000001</v>
      </c>
      <c r="F98" s="5">
        <f>VLOOKUP($A98,'2019'!A:S,7,0)</f>
        <v>0.55700000000000005</v>
      </c>
      <c r="G98" s="4"/>
      <c r="H98" s="5">
        <f t="shared" si="1"/>
        <v>0.58016189762115555</v>
      </c>
      <c r="I98" s="4"/>
      <c r="J98" s="4"/>
    </row>
    <row r="99" spans="1:10" ht="15.4" x14ac:dyDescent="0.45">
      <c r="A99" s="4" t="s">
        <v>18</v>
      </c>
      <c r="B99" s="5">
        <f>VLOOKUP(A99,'2015'!A:L,9,0)</f>
        <v>0.63937999999999995</v>
      </c>
      <c r="C99" s="5">
        <f>VLOOKUP($A99,'2016'!A:M,10,0)</f>
        <v>0.58147000000000004</v>
      </c>
      <c r="D99" s="5">
        <f>VLOOKUP($A99,'2017'!A:N,9,0)</f>
        <v>0.61406213045120195</v>
      </c>
      <c r="E99" s="5">
        <f>VLOOKUP($A99,'2018'!A:U,7,0)</f>
        <v>0.66900000000000004</v>
      </c>
      <c r="F99" s="5">
        <f>VLOOKUP($A99,'2019'!A:S,7,0)</f>
        <v>0.58499999999999996</v>
      </c>
      <c r="G99" s="4"/>
      <c r="H99" s="5">
        <f t="shared" si="1"/>
        <v>0.61141342609024019</v>
      </c>
      <c r="I99" s="4"/>
      <c r="J99" s="4"/>
    </row>
    <row r="100" spans="1:10" ht="15.4" x14ac:dyDescent="0.45">
      <c r="A100" s="4" t="s">
        <v>72</v>
      </c>
      <c r="B100" s="5">
        <f>VLOOKUP(A100,'2015'!A:L,9,0)</f>
        <v>0.55474999999999997</v>
      </c>
      <c r="C100" s="5">
        <f>VLOOKUP($A100,'2016'!A:M,10,0)</f>
        <v>0.46582000000000001</v>
      </c>
      <c r="D100" s="5">
        <f>VLOOKUP($A100,'2017'!A:N,9,0)</f>
        <v>0.44755184650421098</v>
      </c>
      <c r="E100" s="5">
        <f>VLOOKUP($A100,'2018'!A:U,7,0)</f>
        <v>0.52700000000000002</v>
      </c>
      <c r="F100" s="5">
        <f>VLOOKUP($A100,'2019'!A:S,7,0)</f>
        <v>0.435</v>
      </c>
      <c r="G100" s="4"/>
      <c r="H100" s="5">
        <f t="shared" si="1"/>
        <v>0.43252836930084726</v>
      </c>
      <c r="I100" s="4"/>
      <c r="J100" s="4"/>
    </row>
    <row r="101" spans="1:10" ht="15.4" x14ac:dyDescent="0.45">
      <c r="A101" s="4" t="s">
        <v>161</v>
      </c>
      <c r="B101" s="5">
        <f>VLOOKUP(A101,'2015'!A:L,9,0)</f>
        <v>0.47692000000000001</v>
      </c>
      <c r="C101" s="5">
        <f>VLOOKUP($A101,'2016'!A:M,10,0)</f>
        <v>0.38041000000000003</v>
      </c>
      <c r="D101" s="5">
        <f>VLOOKUP($A101,'2017'!A:N,9,0)</f>
        <v>0.36365869641303999</v>
      </c>
      <c r="E101" s="5">
        <f>VLOOKUP($A101,'2018'!A:U,7,0)</f>
        <v>0.39</v>
      </c>
      <c r="F101" s="5">
        <f>VLOOKUP($A101,'2019'!A:S,7,0)</f>
        <v>0.318</v>
      </c>
      <c r="G101" s="4"/>
      <c r="H101" s="5">
        <f t="shared" si="1"/>
        <v>0.29332273928260832</v>
      </c>
      <c r="I101" s="4"/>
      <c r="J101" s="4"/>
    </row>
    <row r="102" spans="1:10" ht="15.4" x14ac:dyDescent="0.45">
      <c r="A102" s="4" t="s">
        <v>94</v>
      </c>
      <c r="B102" s="5">
        <f>VLOOKUP(A102,'2015'!A:L,9,0)</f>
        <v>0.34333999999999998</v>
      </c>
      <c r="C102" s="5">
        <f>VLOOKUP($A102,'2016'!A:M,10,0)</f>
        <v>0.27854000000000001</v>
      </c>
      <c r="D102" s="5">
        <f>VLOOKUP($A102,'2017'!A:N,9,0)</f>
        <v>0.39495256543159502</v>
      </c>
      <c r="E102" s="5">
        <f>VLOOKUP($A102,'2018'!A:U,7,0)</f>
        <v>0.46200000000000002</v>
      </c>
      <c r="F102" s="5">
        <f>VLOOKUP($A102,'2019'!A:S,7,0)</f>
        <v>0.42599999999999999</v>
      </c>
      <c r="G102" s="4"/>
      <c r="H102" s="5">
        <f t="shared" si="1"/>
        <v>0.48560051308632524</v>
      </c>
      <c r="I102" s="4"/>
      <c r="J102" s="4"/>
    </row>
    <row r="103" spans="1:10" ht="15.4" x14ac:dyDescent="0.45">
      <c r="A103" s="4" t="s">
        <v>12</v>
      </c>
      <c r="B103" s="5">
        <f>VLOOKUP(A103,'2015'!A:L,9,0)</f>
        <v>0.66973000000000005</v>
      </c>
      <c r="C103" s="5">
        <f>VLOOKUP($A103,'2016'!A:M,10,0)</f>
        <v>0.59609000000000001</v>
      </c>
      <c r="D103" s="5">
        <f>VLOOKUP($A103,'2017'!A:N,9,0)</f>
        <v>0.63542258739471402</v>
      </c>
      <c r="E103" s="5">
        <f>VLOOKUP($A103,'2018'!A:U,7,0)</f>
        <v>0.68600000000000005</v>
      </c>
      <c r="F103" s="5">
        <f>VLOOKUP($A103,'2019'!A:S,7,0)</f>
        <v>0.60299999999999998</v>
      </c>
      <c r="G103" s="4"/>
      <c r="H103" s="5">
        <f t="shared" si="1"/>
        <v>0.62498351747894354</v>
      </c>
      <c r="I103" s="4"/>
      <c r="J103" s="4"/>
    </row>
    <row r="104" spans="1:10" ht="15.4" x14ac:dyDescent="0.45">
      <c r="A104" s="4" t="s">
        <v>98</v>
      </c>
      <c r="B104" s="5">
        <f>VLOOKUP(A104,'2015'!A:L,9,0)</f>
        <v>0.12102</v>
      </c>
      <c r="C104" s="5">
        <f>VLOOKUP($A104,'2016'!A:M,10,0)</f>
        <v>0.14621999999999999</v>
      </c>
      <c r="D104" s="5">
        <f>VLOOKUP($A104,'2017'!A:N,9,0)</f>
        <v>0.23521526157855999</v>
      </c>
      <c r="E104" s="5">
        <f>VLOOKUP($A104,'2018'!A:U,7,0)</f>
        <v>0.33400000000000002</v>
      </c>
      <c r="F104" s="5">
        <f>VLOOKUP($A104,'2019'!A:S,7,0)</f>
        <v>0.313</v>
      </c>
      <c r="G104" s="4"/>
      <c r="H104" s="5">
        <f t="shared" si="1"/>
        <v>0.40141305231571778</v>
      </c>
      <c r="I104" s="4"/>
      <c r="J104" s="4"/>
    </row>
    <row r="105" spans="1:10" ht="15.4" x14ac:dyDescent="0.45">
      <c r="A105" s="4" t="s">
        <v>125</v>
      </c>
      <c r="B105" s="5">
        <f>VLOOKUP(A105,'2015'!A:L,9,0)</f>
        <v>0.24499000000000001</v>
      </c>
      <c r="C105" s="5">
        <f>VLOOKUP($A105,'2016'!A:M,10,0)</f>
        <v>0.17743999999999999</v>
      </c>
      <c r="D105" s="5">
        <f>VLOOKUP($A105,'2017'!A:N,9,0)</f>
        <v>0.25471106171607999</v>
      </c>
      <c r="E105" s="5">
        <f>VLOOKUP($A105,'2018'!A:U,7,0)</f>
        <v>0.26600000000000001</v>
      </c>
      <c r="F105" s="5">
        <f>VLOOKUP($A105,'2019'!A:S,7,0)</f>
        <v>0.22500000000000001</v>
      </c>
      <c r="G105" s="4"/>
      <c r="H105" s="5">
        <f t="shared" si="1"/>
        <v>0.24820221234321593</v>
      </c>
      <c r="I105" s="4"/>
      <c r="J105" s="4"/>
    </row>
    <row r="106" spans="1:10" ht="15.4" x14ac:dyDescent="0.45">
      <c r="A106" s="4" t="s">
        <v>38</v>
      </c>
      <c r="B106" s="5">
        <f>VLOOKUP(A106,'2015'!A:L,9,0)</f>
        <v>0.54210000000000003</v>
      </c>
      <c r="C106" s="5">
        <f>VLOOKUP($A106,'2016'!A:M,10,0)</f>
        <v>0.48926999999999998</v>
      </c>
      <c r="D106" s="5">
        <f>VLOOKUP($A106,'2017'!A:N,9,0)</f>
        <v>0.55002683401107799</v>
      </c>
      <c r="E106" s="5">
        <f>VLOOKUP($A106,'2018'!A:U,7,0)</f>
        <v>0.59699999999999998</v>
      </c>
      <c r="F106" s="5">
        <f>VLOOKUP($A106,'2019'!A:S,7,0)</f>
        <v>0.51600000000000001</v>
      </c>
      <c r="G106" s="4"/>
      <c r="H106" s="5">
        <f t="shared" si="1"/>
        <v>0.55553836680221558</v>
      </c>
      <c r="I106" s="4"/>
      <c r="J106" s="4"/>
    </row>
    <row r="107" spans="1:10" ht="15.4" x14ac:dyDescent="0.45">
      <c r="A107" s="4" t="s">
        <v>68</v>
      </c>
      <c r="B107" s="5">
        <f>VLOOKUP(A107,'2015'!A:L,9,0)</f>
        <v>0.53898999999999997</v>
      </c>
      <c r="C107" s="5">
        <f>VLOOKUP($A107,'2016'!A:M,10,0)</f>
        <v>0.46234999999999998</v>
      </c>
      <c r="D107" s="5">
        <f>VLOOKUP($A107,'2017'!A:N,9,0)</f>
        <v>0.47350779175758401</v>
      </c>
      <c r="E107" s="5">
        <f>VLOOKUP($A107,'2018'!A:U,7,0)</f>
        <v>0.54100000000000004</v>
      </c>
      <c r="F107" s="5">
        <f>VLOOKUP($A107,'2019'!A:S,7,0)</f>
        <v>0.51400000000000001</v>
      </c>
      <c r="G107" s="4"/>
      <c r="H107" s="5">
        <f t="shared" si="1"/>
        <v>0.51457055835151611</v>
      </c>
      <c r="I107" s="4"/>
      <c r="J107" s="4"/>
    </row>
    <row r="108" spans="1:10" ht="15.4" x14ac:dyDescent="0.45">
      <c r="A108" s="4" t="s">
        <v>73</v>
      </c>
      <c r="B108" s="5">
        <f>VLOOKUP(A108,'2015'!A:L,9,0)</f>
        <v>0.41496</v>
      </c>
      <c r="C108" s="5">
        <f>VLOOKUP($A108,'2016'!A:M,10,0)</f>
        <v>0.37502000000000002</v>
      </c>
      <c r="D108" s="5">
        <f>VLOOKUP($A108,'2017'!A:N,9,0)</f>
        <v>0.45000287890434298</v>
      </c>
      <c r="E108" s="5">
        <f>VLOOKUP($A108,'2018'!A:U,7,0)</f>
        <v>0.53</v>
      </c>
      <c r="F108" s="5">
        <f>VLOOKUP($A108,'2019'!A:S,7,0)</f>
        <v>0.45500000000000002</v>
      </c>
      <c r="G108" s="4"/>
      <c r="H108" s="5">
        <f t="shared" si="1"/>
        <v>0.51551457578086968</v>
      </c>
      <c r="I108" s="4"/>
      <c r="J108" s="4"/>
    </row>
    <row r="109" spans="1:10" ht="15.4" x14ac:dyDescent="0.45">
      <c r="A109" s="4" t="s">
        <v>107</v>
      </c>
      <c r="B109" s="5">
        <f>VLOOKUP(A109,'2015'!A:L,9,0)</f>
        <v>0.62544999999999995</v>
      </c>
      <c r="C109" s="5">
        <f>VLOOKUP($A109,'2016'!A:M,10,0)</f>
        <v>0.54854000000000003</v>
      </c>
      <c r="D109" s="5">
        <f>VLOOKUP($A109,'2017'!A:N,9,0)</f>
        <v>0.58521467447280895</v>
      </c>
      <c r="E109" s="5">
        <f>VLOOKUP($A109,'2018'!A:U,7,0)</f>
        <v>0.64300000000000002</v>
      </c>
      <c r="F109" s="5">
        <f>VLOOKUP($A109,'2019'!A:S,7,0)</f>
        <v>0.55800000000000005</v>
      </c>
      <c r="G109" s="4"/>
      <c r="H109" s="5">
        <f t="shared" si="1"/>
        <v>0.57990893489456319</v>
      </c>
      <c r="I109" s="4"/>
      <c r="J109" s="4"/>
    </row>
    <row r="110" spans="1:10" ht="15.4" x14ac:dyDescent="0.45">
      <c r="A110" s="4" t="s">
        <v>75</v>
      </c>
      <c r="B110" s="5">
        <f>VLOOKUP(A110,'2015'!A:L,9,0)</f>
        <v>0.53122000000000003</v>
      </c>
      <c r="C110" s="5">
        <f>VLOOKUP($A110,'2016'!A:M,10,0)</f>
        <v>0.45190000000000002</v>
      </c>
      <c r="D110" s="5">
        <f>VLOOKUP($A110,'2017'!A:N,9,0)</f>
        <v>0.52034211158752397</v>
      </c>
      <c r="E110" s="5">
        <f>VLOOKUP($A110,'2018'!A:U,7,0)</f>
        <v>0.54600000000000004</v>
      </c>
      <c r="F110" s="5">
        <f>VLOOKUP($A110,'2019'!A:S,7,0)</f>
        <v>0.48299999999999998</v>
      </c>
      <c r="G110" s="4"/>
      <c r="H110" s="5">
        <f t="shared" si="1"/>
        <v>0.50579042231750482</v>
      </c>
      <c r="I110" s="4"/>
      <c r="J110" s="4"/>
    </row>
    <row r="111" spans="1:10" ht="15.4" x14ac:dyDescent="0.45">
      <c r="A111" s="4" t="s">
        <v>105</v>
      </c>
      <c r="B111" s="5">
        <f>VLOOKUP(A111,'2015'!A:L,9,0)</f>
        <v>0.51468999999999998</v>
      </c>
      <c r="C111" s="5">
        <f>VLOOKUP($A111,'2016'!A:M,10,0)</f>
        <v>0.44727</v>
      </c>
      <c r="D111" s="5">
        <f>VLOOKUP($A111,'2017'!A:N,9,0)</f>
        <v>0.49846529960632302</v>
      </c>
      <c r="E111" s="5">
        <f>VLOOKUP($A111,'2018'!A:U,7,0)</f>
        <v>0.56200000000000006</v>
      </c>
      <c r="F111" s="5">
        <f>VLOOKUP($A111,'2019'!A:S,7,0)</f>
        <v>0.50800000000000001</v>
      </c>
      <c r="G111" s="4"/>
      <c r="H111" s="5">
        <f t="shared" si="1"/>
        <v>0.53649005992126675</v>
      </c>
      <c r="I111" s="4"/>
      <c r="J111" s="4"/>
    </row>
    <row r="112" spans="1:10" ht="15.4" x14ac:dyDescent="0.45">
      <c r="A112" s="4" t="s">
        <v>41</v>
      </c>
      <c r="B112" s="5">
        <f>VLOOKUP(A112,'2015'!A:L,9,0)</f>
        <v>0.64039999999999997</v>
      </c>
      <c r="C112" s="5">
        <f>VLOOKUP($A112,'2016'!A:M,10,0)</f>
        <v>0.56679000000000002</v>
      </c>
      <c r="D112" s="5">
        <f>VLOOKUP($A112,'2017'!A:N,9,0)</f>
        <v>0.60413098335266102</v>
      </c>
      <c r="E112" s="5">
        <f>VLOOKUP($A112,'2018'!A:U,7,0)</f>
        <v>0.65400000000000003</v>
      </c>
      <c r="F112" s="5">
        <f>VLOOKUP($A112,'2019'!A:S,7,0)</f>
        <v>0.55500000000000005</v>
      </c>
      <c r="G112" s="4"/>
      <c r="H112" s="5">
        <f t="shared" si="1"/>
        <v>0.578987196670532</v>
      </c>
      <c r="I112" s="4"/>
      <c r="J112" s="4"/>
    </row>
    <row r="113" spans="1:10" ht="15.4" x14ac:dyDescent="0.45">
      <c r="A113" s="4" t="s">
        <v>103</v>
      </c>
      <c r="B113" s="5">
        <f>VLOOKUP(A113,'2015'!A:L,9,0)</f>
        <v>0.35067999999999999</v>
      </c>
      <c r="C113" s="5">
        <f>VLOOKUP($A113,'2016'!A:M,10,0)</f>
        <v>0.36712</v>
      </c>
      <c r="D113" s="5">
        <f>VLOOKUP($A113,'2017'!A:N,9,0)</f>
        <v>0.45700374245643599</v>
      </c>
      <c r="E113" s="5">
        <f>VLOOKUP($A113,'2018'!A:U,7,0)</f>
        <v>0.52800000000000002</v>
      </c>
      <c r="F113" s="5">
        <f>VLOOKUP($A113,'2019'!A:S,7,0)</f>
        <v>0.46200000000000002</v>
      </c>
      <c r="G113" s="4"/>
      <c r="H113" s="5">
        <f t="shared" si="1"/>
        <v>0.54801674849127835</v>
      </c>
      <c r="I113" s="4"/>
      <c r="J113" s="4"/>
    </row>
    <row r="114" spans="1:10" ht="15.4" x14ac:dyDescent="0.45">
      <c r="A114" s="4" t="s">
        <v>79</v>
      </c>
      <c r="B114" s="5">
        <f>VLOOKUP(A114,'2015'!A:L,9,0)</f>
        <v>0.36679</v>
      </c>
      <c r="C114" s="5">
        <f>VLOOKUP($A114,'2016'!A:M,10,0)</f>
        <v>0.32682</v>
      </c>
      <c r="D114" s="5">
        <f>VLOOKUP($A114,'2017'!A:N,9,0)</f>
        <v>0.37378311157226601</v>
      </c>
      <c r="E114" s="5">
        <f>VLOOKUP($A114,'2018'!A:U,7,0)</f>
        <v>0.39900000000000002</v>
      </c>
      <c r="F114" s="5">
        <f>VLOOKUP($A114,'2019'!A:S,7,0)</f>
        <v>0.33400000000000002</v>
      </c>
      <c r="G114" s="4"/>
      <c r="H114" s="5">
        <f t="shared" si="1"/>
        <v>0.36205862231445329</v>
      </c>
      <c r="I114" s="4"/>
      <c r="J114" s="4"/>
    </row>
    <row r="115" spans="1:10" ht="15.4" x14ac:dyDescent="0.45">
      <c r="A115" s="4" t="s">
        <v>171</v>
      </c>
      <c r="B115" s="5">
        <f>VLOOKUP(A115,'2015'!A:L,9,0)</f>
        <v>0.59201000000000004</v>
      </c>
      <c r="C115" s="5">
        <f>VLOOKUP($A115,'2016'!A:M,10,0)</f>
        <v>0.54320000000000002</v>
      </c>
      <c r="D115" s="5">
        <f>VLOOKUP($A115,'2017'!A:N,9,0)</f>
        <v>0.58184385299682595</v>
      </c>
      <c r="E115" s="5">
        <f>VLOOKUP($A115,'2018'!A:U,7,0)</f>
        <v>0.63600000000000001</v>
      </c>
      <c r="F115" s="5">
        <f>VLOOKUP($A115,'2019'!A:S,7,0)</f>
        <v>0.55500000000000005</v>
      </c>
      <c r="G115" s="4"/>
      <c r="H115" s="5">
        <f t="shared" si="1"/>
        <v>0.58724477059936531</v>
      </c>
      <c r="I115" s="4"/>
      <c r="J115" s="4"/>
    </row>
    <row r="116" spans="1:10" ht="15.4" x14ac:dyDescent="0.45">
      <c r="A116" s="4" t="s">
        <v>49</v>
      </c>
      <c r="B116" s="5">
        <f>VLOOKUP(A116,'2015'!A:L,9,0)</f>
        <v>0.31047999999999998</v>
      </c>
      <c r="C116" s="5">
        <f>VLOOKUP($A116,'2016'!A:M,10,0)</f>
        <v>0.37903999999999999</v>
      </c>
      <c r="D116" s="5">
        <f>VLOOKUP($A116,'2017'!A:N,9,0)</f>
        <v>0.44975057244300798</v>
      </c>
      <c r="E116" s="5">
        <f>VLOOKUP($A116,'2018'!A:U,7,0)</f>
        <v>0.50900000000000001</v>
      </c>
      <c r="F116" s="5">
        <f>VLOOKUP($A116,'2019'!A:S,7,0)</f>
        <v>0.439</v>
      </c>
      <c r="G116" s="4"/>
      <c r="H116" s="5">
        <f t="shared" si="1"/>
        <v>0.53355411448860934</v>
      </c>
      <c r="I116" s="4"/>
      <c r="J116" s="4"/>
    </row>
    <row r="117" spans="1:10" ht="15.4" x14ac:dyDescent="0.45">
      <c r="A117" s="4" t="s">
        <v>159</v>
      </c>
      <c r="B117" s="5">
        <f>VLOOKUP(A117,'2015'!A:L,9,0)</f>
        <v>0.36771999999999999</v>
      </c>
      <c r="C117" s="5">
        <f>VLOOKUP($A117,'2016'!A:M,10,0)</f>
        <v>0.31056</v>
      </c>
      <c r="D117" s="5">
        <f>VLOOKUP($A117,'2017'!A:N,9,0)</f>
        <v>0.37792226672172502</v>
      </c>
      <c r="E117" s="5">
        <f>VLOOKUP($A117,'2018'!A:U,7,0)</f>
        <v>0.40600000000000003</v>
      </c>
      <c r="F117" s="5">
        <f>VLOOKUP($A117,'2019'!A:S,7,0)</f>
        <v>0.29199999999999998</v>
      </c>
      <c r="G117" s="4"/>
      <c r="H117" s="5">
        <f t="shared" si="1"/>
        <v>0.33404045334434507</v>
      </c>
      <c r="I117" s="4"/>
      <c r="J117" s="4"/>
    </row>
    <row r="118" spans="1:10" ht="15.4" x14ac:dyDescent="0.45">
      <c r="A118" s="4" t="s">
        <v>104</v>
      </c>
      <c r="B118" s="5">
        <f>VLOOKUP(A118,'2015'!A:L,9,0)</f>
        <v>0.20107</v>
      </c>
      <c r="C118" s="5">
        <f>VLOOKUP($A118,'2016'!A:M,10,0)</f>
        <v>0.15717999999999999</v>
      </c>
      <c r="D118" s="5">
        <f>VLOOKUP($A118,'2017'!A:N,9,0)</f>
        <v>0.20871552824974099</v>
      </c>
      <c r="E118" s="5">
        <f>VLOOKUP($A118,'2018'!A:U,7,0)</f>
        <v>0.28799999999999998</v>
      </c>
      <c r="F118" s="5">
        <f>VLOOKUP($A118,'2019'!A:S,7,0)</f>
        <v>0.28199999999999997</v>
      </c>
      <c r="G118" s="4"/>
      <c r="H118" s="5">
        <f t="shared" si="1"/>
        <v>0.31519710564994341</v>
      </c>
      <c r="I118" s="4"/>
      <c r="J118" s="4"/>
    </row>
    <row r="119" spans="1:10" ht="15.4" x14ac:dyDescent="0.45">
      <c r="A119" s="4" t="s">
        <v>140</v>
      </c>
      <c r="B119" s="5">
        <f>VLOOKUP(A119,'2015'!A:L,9,0)</f>
        <v>0.40839999999999999</v>
      </c>
      <c r="C119" s="5">
        <f>VLOOKUP($A119,'2016'!A:M,10,0)</f>
        <v>0.30685000000000001</v>
      </c>
      <c r="D119" s="5">
        <f>VLOOKUP($A119,'2017'!A:N,9,0)</f>
        <v>0.31869769096374501</v>
      </c>
      <c r="E119" s="5">
        <f>VLOOKUP($A119,'2018'!A:U,7,0)</f>
        <v>0.35499999999999998</v>
      </c>
      <c r="F119" s="5">
        <f>VLOOKUP($A119,'2019'!A:S,7,0)</f>
        <v>0.309</v>
      </c>
      <c r="G119" s="4"/>
      <c r="H119" s="5">
        <f t="shared" si="1"/>
        <v>0.29439453819274775</v>
      </c>
      <c r="I119" s="4"/>
      <c r="J119" s="4"/>
    </row>
    <row r="120" spans="1:10" ht="15.4" x14ac:dyDescent="0.45">
      <c r="A120" s="4" t="s">
        <v>36</v>
      </c>
      <c r="B120" s="5">
        <f>VLOOKUP(A120,'2015'!A:L,9,0)</f>
        <v>0.54252</v>
      </c>
      <c r="C120" s="5">
        <f>VLOOKUP($A120,'2016'!A:M,10,0)</f>
        <v>0.48770000000000002</v>
      </c>
      <c r="D120" s="5">
        <f>VLOOKUP($A120,'2017'!A:N,9,0)</f>
        <v>0.54984056949615501</v>
      </c>
      <c r="E120" s="5">
        <f>VLOOKUP($A120,'2018'!A:U,7,0)</f>
        <v>0.63100000000000001</v>
      </c>
      <c r="F120" s="5">
        <f>VLOOKUP($A120,'2019'!A:S,7,0)</f>
        <v>0.55600000000000005</v>
      </c>
      <c r="G120" s="4"/>
      <c r="H120" s="5">
        <f t="shared" si="1"/>
        <v>0.60449011389922447</v>
      </c>
      <c r="I120" s="4"/>
      <c r="J120" s="4"/>
    </row>
    <row r="121" spans="1:10" ht="15.4" x14ac:dyDescent="0.45">
      <c r="A121" s="4" t="s">
        <v>60</v>
      </c>
      <c r="B121" s="5">
        <f>VLOOKUP(A121,'2015'!A:L,9,0)</f>
        <v>0.31751000000000001</v>
      </c>
      <c r="C121" s="5">
        <f>VLOOKUP($A121,'2016'!A:M,10,0)</f>
        <v>0.23391000000000001</v>
      </c>
      <c r="D121" s="5">
        <f>VLOOKUP($A121,'2017'!A:N,9,0)</f>
        <v>0.29581746459007302</v>
      </c>
      <c r="E121" s="5">
        <f>VLOOKUP($A121,'2018'!A:U,7,0)</f>
        <v>0.35399999999999998</v>
      </c>
      <c r="F121" s="5">
        <f>VLOOKUP($A121,'2019'!A:S,7,0)</f>
        <v>0.33400000000000002</v>
      </c>
      <c r="G121" s="4"/>
      <c r="H121" s="5">
        <f t="shared" si="1"/>
        <v>0.3529684929180128</v>
      </c>
      <c r="I121" s="4"/>
      <c r="J121" s="4"/>
    </row>
    <row r="122" spans="1:10" ht="15.4" x14ac:dyDescent="0.45">
      <c r="A122" s="4" t="s">
        <v>70</v>
      </c>
      <c r="B122" s="5">
        <f>VLOOKUP(A122,'2015'!A:L,9,0)</f>
        <v>0.60855000000000004</v>
      </c>
      <c r="C122" s="5">
        <f>VLOOKUP($A122,'2016'!A:M,10,0)</f>
        <v>0.53164</v>
      </c>
      <c r="D122" s="5">
        <f>VLOOKUP($A122,'2017'!A:N,9,0)</f>
        <v>0.57257580757141102</v>
      </c>
      <c r="E122" s="5">
        <f>VLOOKUP($A122,'2018'!A:U,7,0)</f>
        <v>0.63300000000000001</v>
      </c>
      <c r="F122" s="5">
        <f>VLOOKUP($A122,'2019'!A:S,7,0)</f>
        <v>0.56399999999999995</v>
      </c>
      <c r="G122" s="4"/>
      <c r="H122" s="5">
        <f t="shared" si="1"/>
        <v>0.58563116151428218</v>
      </c>
      <c r="I122" s="4"/>
      <c r="J122" s="4"/>
    </row>
    <row r="123" spans="1:10" ht="15.4" x14ac:dyDescent="0.45">
      <c r="A123" s="4" t="s">
        <v>180</v>
      </c>
      <c r="B123" s="5">
        <v>0</v>
      </c>
      <c r="C123" s="5">
        <f>VLOOKUP($A123,'2016'!A:M,10,0)</f>
        <v>0.56777999999999995</v>
      </c>
      <c r="D123" s="5">
        <f>VLOOKUP($A123,'2017'!A:N,9,0)</f>
        <v>0.60212695598602295</v>
      </c>
      <c r="E123" s="5">
        <f>VLOOKUP($A123,'2018'!A:U,7,0)</f>
        <v>0.67400000000000004</v>
      </c>
      <c r="F123" s="5">
        <f>VLOOKUP($A123,'2019'!A:S,7,0)</f>
        <v>0.55900000000000005</v>
      </c>
      <c r="G123" s="4"/>
      <c r="H123" s="5">
        <f t="shared" si="1"/>
        <v>0.84784739119720598</v>
      </c>
      <c r="I123" s="4"/>
      <c r="J123" s="4"/>
    </row>
    <row r="124" spans="1:10" ht="15.4" x14ac:dyDescent="0.45">
      <c r="A124" s="4" t="s">
        <v>130</v>
      </c>
      <c r="B124" s="5">
        <f>VLOOKUP(A124,'2015'!A:L,9,0)</f>
        <v>0.33206999999999998</v>
      </c>
      <c r="C124" s="5">
        <f>VLOOKUP($A124,'2016'!A:M,10,0)</f>
        <v>0.42482999999999999</v>
      </c>
      <c r="D124" s="5">
        <f>VLOOKUP($A124,'2017'!A:N,9,0)</f>
        <v>0.479246735572815</v>
      </c>
      <c r="E124" s="5">
        <f>VLOOKUP($A124,'2018'!A:U,7,0)</f>
        <v>0.51600000000000001</v>
      </c>
      <c r="F124" s="5">
        <f>VLOOKUP($A124,'2019'!A:S,7,0)</f>
        <v>0.38900000000000001</v>
      </c>
      <c r="G124" s="4"/>
      <c r="H124" s="5">
        <f t="shared" si="1"/>
        <v>0.48973834711456732</v>
      </c>
      <c r="I124" s="4"/>
      <c r="J124" s="4"/>
    </row>
    <row r="125" spans="1:10" ht="15.4" x14ac:dyDescent="0.45">
      <c r="A125" s="4" t="s">
        <v>62</v>
      </c>
      <c r="B125" s="5">
        <f>VLOOKUP(A125,'2015'!A:L,9,0)</f>
        <v>0.33207999999999999</v>
      </c>
      <c r="C125" s="5">
        <f>VLOOKUP($A125,'2016'!A:M,10,0)</f>
        <v>0.25168000000000001</v>
      </c>
      <c r="D125" s="5">
        <f>VLOOKUP($A125,'2017'!A:N,9,0)</f>
        <v>0.25792166590690602</v>
      </c>
      <c r="E125" s="5">
        <f>VLOOKUP($A125,'2018'!A:U,7,0)</f>
        <v>0.24399999999999999</v>
      </c>
      <c r="F125" s="5">
        <f>VLOOKUP($A125,'2019'!A:S,7,0)</f>
        <v>0.159</v>
      </c>
      <c r="G125" s="4"/>
      <c r="H125" s="5">
        <f t="shared" si="1"/>
        <v>0.14278433318138184</v>
      </c>
      <c r="I125" s="4"/>
      <c r="J125" s="4"/>
    </row>
    <row r="126" spans="1:10" ht="15.4" x14ac:dyDescent="0.45">
      <c r="A126" s="4" t="s">
        <v>183</v>
      </c>
      <c r="B126" s="5">
        <v>0</v>
      </c>
      <c r="C126" s="5">
        <f>VLOOKUP($A126,'2016'!A:M,10,0)</f>
        <v>0.19661999999999999</v>
      </c>
      <c r="D126" s="5">
        <f>VLOOKUP($A126,'2017'!A:N,9,0)</f>
        <v>0.14706243574619299</v>
      </c>
      <c r="E126" s="5">
        <f>VLOOKUP($A126,'2018'!A:U,7,0)</f>
        <v>0.112</v>
      </c>
      <c r="F126" s="5">
        <f>VLOOKUP($A126,'2019'!A:S,7,0)</f>
        <v>0.01</v>
      </c>
      <c r="G126" s="4"/>
      <c r="H126" s="5">
        <f t="shared" si="1"/>
        <v>7.3750487149238708E-2</v>
      </c>
      <c r="I126" s="4"/>
      <c r="J126" s="4"/>
    </row>
    <row r="127" spans="1:10" ht="15.4" x14ac:dyDescent="0.45">
      <c r="A127" s="4" t="s">
        <v>50</v>
      </c>
      <c r="B127" s="5">
        <f>VLOOKUP(A127,'2015'!A:L,9,0)</f>
        <v>0.45950999999999997</v>
      </c>
      <c r="C127" s="5">
        <f>VLOOKUP($A127,'2016'!A:M,10,0)</f>
        <v>0.37545000000000001</v>
      </c>
      <c r="D127" s="5">
        <f>VLOOKUP($A127,'2017'!A:N,9,0)</f>
        <v>0.40878123044967701</v>
      </c>
      <c r="E127" s="5">
        <f>VLOOKUP($A127,'2018'!A:U,7,0)</f>
        <v>0.44900000000000001</v>
      </c>
      <c r="F127" s="5">
        <f>VLOOKUP($A127,'2019'!A:S,7,0)</f>
        <v>0.36199999999999999</v>
      </c>
      <c r="G127" s="4"/>
      <c r="H127" s="5">
        <f t="shared" si="1"/>
        <v>0.37450724608993369</v>
      </c>
      <c r="I127" s="4"/>
      <c r="J127" s="4"/>
    </row>
    <row r="128" spans="1:10" ht="15.4" x14ac:dyDescent="0.45">
      <c r="A128" s="4" t="s">
        <v>149</v>
      </c>
      <c r="B128" s="5">
        <f>VLOOKUP(A128,'2015'!A:L,9,0)</f>
        <v>0.53725999999999996</v>
      </c>
      <c r="C128" s="5">
        <f>VLOOKUP($A128,'2016'!A:M,10,0)</f>
        <v>0.50817000000000001</v>
      </c>
      <c r="D128" s="5">
        <f>VLOOKUP($A128,'2017'!A:N,9,0)</f>
        <v>0.56121325492858898</v>
      </c>
      <c r="E128" s="5">
        <f>VLOOKUP($A128,'2018'!A:U,7,0)</f>
        <v>0.58499999999999996</v>
      </c>
      <c r="F128" s="5">
        <f>VLOOKUP($A128,'2019'!A:S,7,0)</f>
        <v>0.47</v>
      </c>
      <c r="G128" s="4"/>
      <c r="H128" s="5">
        <f t="shared" si="1"/>
        <v>0.51502165098571773</v>
      </c>
      <c r="I128" s="4"/>
      <c r="J128" s="4"/>
    </row>
    <row r="129" spans="1:10" ht="15.4" x14ac:dyDescent="0.45">
      <c r="A129" s="4" t="s">
        <v>17</v>
      </c>
      <c r="B129" s="5">
        <f>VLOOKUP(A129,'2015'!A:L,9,0)</f>
        <v>0.65980000000000005</v>
      </c>
      <c r="C129" s="5">
        <f>VLOOKUP($A129,'2016'!A:M,10,0)</f>
        <v>0.58218000000000003</v>
      </c>
      <c r="D129" s="5">
        <f>VLOOKUP($A129,'2017'!A:N,9,0)</f>
        <v>0.61292409896850597</v>
      </c>
      <c r="E129" s="5">
        <f>VLOOKUP($A129,'2018'!A:U,7,0)</f>
        <v>0.65900000000000003</v>
      </c>
      <c r="F129" s="5">
        <f>VLOOKUP($A129,'2019'!A:S,7,0)</f>
        <v>0.57399999999999995</v>
      </c>
      <c r="G129" s="4"/>
      <c r="H129" s="5">
        <f t="shared" si="1"/>
        <v>0.58914681979370087</v>
      </c>
      <c r="I129" s="4"/>
      <c r="J129" s="4"/>
    </row>
    <row r="130" spans="1:10" ht="15.4" x14ac:dyDescent="0.45">
      <c r="A130" s="4" t="s">
        <v>8</v>
      </c>
      <c r="B130" s="5">
        <f>VLOOKUP(A130,'2015'!A:L,9,0)</f>
        <v>0.66556999999999999</v>
      </c>
      <c r="C130" s="5">
        <f>VLOOKUP($A130,'2016'!A:M,10,0)</f>
        <v>0.58557000000000003</v>
      </c>
      <c r="D130" s="5">
        <f>VLOOKUP($A130,'2017'!A:N,9,0)</f>
        <v>0.62007057666778598</v>
      </c>
      <c r="E130" s="5">
        <f>VLOOKUP($A130,'2018'!A:U,7,0)</f>
        <v>0.66</v>
      </c>
      <c r="F130" s="5">
        <f>VLOOKUP($A130,'2019'!A:S,7,0)</f>
        <v>0.57199999999999995</v>
      </c>
      <c r="G130" s="4"/>
      <c r="H130" s="5">
        <f t="shared" ref="H130:H151" si="2">FORECAST($H$1,B130:F130,$B$1:$F$1)</f>
        <v>0.58682911533355764</v>
      </c>
      <c r="I130" s="4"/>
      <c r="J130" s="4"/>
    </row>
    <row r="131" spans="1:10" ht="15.4" x14ac:dyDescent="0.45">
      <c r="A131" s="4" t="s">
        <v>173</v>
      </c>
      <c r="B131" s="5">
        <f>VLOOKUP(A131,'2015'!A:L,9,0)</f>
        <v>0.15684000000000001</v>
      </c>
      <c r="C131" s="5">
        <f>VLOOKUP($A131,'2016'!A:M,10,0)</f>
        <v>6.9120000000000001E-2</v>
      </c>
      <c r="D131" s="5">
        <f>VLOOKUP($A131,'2017'!A:N,9,0)</f>
        <v>8.1539444625377697E-2</v>
      </c>
      <c r="E131" s="5">
        <f>VLOOKUP($A131,'2018'!A:U,7,0)</f>
        <v>8.7999999999999995E-2</v>
      </c>
      <c r="F131" s="5">
        <f>VLOOKUP($A131,'2019'!A:S,7,0)</f>
        <v>1.2999999999999999E-2</v>
      </c>
      <c r="G131" s="4"/>
      <c r="H131" s="5">
        <f t="shared" si="2"/>
        <v>1.0598889250701404E-3</v>
      </c>
      <c r="I131" s="4"/>
      <c r="J131" s="4"/>
    </row>
    <row r="132" spans="1:10" ht="15.4" x14ac:dyDescent="0.45">
      <c r="A132" s="4" t="s">
        <v>52</v>
      </c>
      <c r="B132" s="5">
        <f>VLOOKUP(A132,'2015'!A:L,9,0)</f>
        <v>0.39739999999999998</v>
      </c>
      <c r="C132" s="5">
        <f>VLOOKUP($A132,'2016'!A:M,10,0)</f>
        <v>0.32377</v>
      </c>
      <c r="D132" s="5">
        <f>VLOOKUP($A132,'2017'!A:N,9,0)</f>
        <v>0.36146658658981301</v>
      </c>
      <c r="E132" s="5">
        <f>VLOOKUP($A132,'2018'!A:U,7,0)</f>
        <v>0.41799999999999998</v>
      </c>
      <c r="F132" s="5">
        <f>VLOOKUP($A132,'2019'!A:S,7,0)</f>
        <v>0.35099999999999998</v>
      </c>
      <c r="G132" s="4"/>
      <c r="H132" s="5">
        <f t="shared" si="2"/>
        <v>0.3707563173179626</v>
      </c>
      <c r="I132" s="4"/>
      <c r="J132" s="4"/>
    </row>
    <row r="133" spans="1:10" ht="15.4" x14ac:dyDescent="0.45">
      <c r="A133" s="4" t="s">
        <v>123</v>
      </c>
      <c r="B133" s="5">
        <f>VLOOKUP(A133,'2015'!A:L,9,0)</f>
        <v>0.47216000000000002</v>
      </c>
      <c r="C133" s="5">
        <f>VLOOKUP($A133,'2016'!A:M,10,0)</f>
        <v>0.43408000000000002</v>
      </c>
      <c r="D133" s="5">
        <f>VLOOKUP($A133,'2017'!A:N,9,0)</f>
        <v>0.47156670689582803</v>
      </c>
      <c r="E133" s="5">
        <f>VLOOKUP($A133,'2018'!A:U,7,0)</f>
        <v>0.29199999999999998</v>
      </c>
      <c r="F133" s="5">
        <f>VLOOKUP($A133,'2019'!A:S,7,0)</f>
        <v>0.38900000000000001</v>
      </c>
      <c r="G133" s="4"/>
      <c r="H133" s="5">
        <f t="shared" si="2"/>
        <v>0.31924134137916838</v>
      </c>
      <c r="I133" s="4"/>
      <c r="J133" s="4"/>
    </row>
    <row r="134" spans="1:10" ht="15.4" x14ac:dyDescent="0.45">
      <c r="A134" s="4" t="s">
        <v>163</v>
      </c>
      <c r="B134" s="5">
        <f>VLOOKUP(A134,'2015'!A:L,9,0)</f>
        <v>0.32878000000000002</v>
      </c>
      <c r="C134" s="5">
        <f>VLOOKUP($A134,'2016'!A:M,10,0)</f>
        <v>0.31759999999999999</v>
      </c>
      <c r="D134" s="5">
        <f>VLOOKUP($A134,'2017'!A:N,9,0)</f>
        <v>0.39001777768135099</v>
      </c>
      <c r="E134" s="5">
        <f>VLOOKUP($A134,'2018'!A:U,7,0)</f>
        <v>0.48099999999999998</v>
      </c>
      <c r="F134" s="5">
        <f>VLOOKUP($A134,'2019'!A:S,7,0)</f>
        <v>0.41699999999999998</v>
      </c>
      <c r="G134" s="4"/>
      <c r="H134" s="5">
        <f t="shared" si="2"/>
        <v>0.48883155553626523</v>
      </c>
      <c r="I134" s="4"/>
      <c r="J134" s="4"/>
    </row>
    <row r="135" spans="1:10" ht="15.4" x14ac:dyDescent="0.45">
      <c r="A135" s="4" t="s">
        <v>48</v>
      </c>
      <c r="B135" s="5">
        <f>VLOOKUP(A135,'2015'!A:L,9,0)</f>
        <v>0.55664000000000002</v>
      </c>
      <c r="C135" s="5">
        <f>VLOOKUP($A135,'2016'!A:M,10,0)</f>
        <v>0.49553000000000003</v>
      </c>
      <c r="D135" s="5">
        <f>VLOOKUP($A135,'2017'!A:N,9,0)</f>
        <v>0.58020073175430298</v>
      </c>
      <c r="E135" s="5">
        <f>VLOOKUP($A135,'2018'!A:U,7,0)</f>
        <v>0.63700000000000001</v>
      </c>
      <c r="F135" s="5">
        <f>VLOOKUP($A135,'2019'!A:S,7,0)</f>
        <v>0.55700000000000005</v>
      </c>
      <c r="G135" s="4"/>
      <c r="H135" s="5">
        <f t="shared" si="2"/>
        <v>0.60793114635085743</v>
      </c>
      <c r="I135" s="4"/>
      <c r="J135" s="4"/>
    </row>
    <row r="136" spans="1:10" ht="15.4" x14ac:dyDescent="0.45">
      <c r="A136" s="4" t="s">
        <v>175</v>
      </c>
      <c r="B136" s="5">
        <f>VLOOKUP(A136,'2015'!A:L,9,0)</f>
        <v>0.36453000000000002</v>
      </c>
      <c r="C136" s="5">
        <f>VLOOKUP($A136,'2016'!A:M,10,0)</f>
        <v>0.34677999999999998</v>
      </c>
      <c r="D136" s="5">
        <f>VLOOKUP($A136,'2017'!A:N,9,0)</f>
        <v>0.38042613863945002</v>
      </c>
      <c r="E136" s="5">
        <f>VLOOKUP($A136,'2018'!A:U,7,0)</f>
        <v>0.434</v>
      </c>
      <c r="F136" s="5">
        <f>VLOOKUP($A136,'2019'!A:S,7,0)</f>
        <v>0.29299999999999998</v>
      </c>
      <c r="G136" s="4"/>
      <c r="H136" s="5">
        <f t="shared" si="2"/>
        <v>0.3469952277278896</v>
      </c>
      <c r="I136" s="4"/>
      <c r="J136" s="4"/>
    </row>
    <row r="137" spans="1:10" ht="15.4" x14ac:dyDescent="0.45">
      <c r="A137" s="4" t="s">
        <v>124</v>
      </c>
      <c r="B137" s="5">
        <f>VLOOKUP(A137,'2015'!A:L,9,0)</f>
        <v>0.26268000000000002</v>
      </c>
      <c r="C137" s="5">
        <f>VLOOKUP($A137,'2016'!A:M,10,0)</f>
        <v>0.23552999999999999</v>
      </c>
      <c r="D137" s="5">
        <f>VLOOKUP($A137,'2017'!A:N,9,0)</f>
        <v>0.28968068957328802</v>
      </c>
      <c r="E137" s="5">
        <f>VLOOKUP($A137,'2018'!A:U,7,0)</f>
        <v>0.27100000000000002</v>
      </c>
      <c r="F137" s="5">
        <f>VLOOKUP($A137,'2019'!A:S,7,0)</f>
        <v>0.16700000000000001</v>
      </c>
      <c r="G137" s="4"/>
      <c r="H137" s="5">
        <f t="shared" si="2"/>
        <v>0.19841113791465759</v>
      </c>
      <c r="I137" s="4"/>
      <c r="J137" s="4"/>
    </row>
    <row r="138" spans="1:10" ht="15.4" x14ac:dyDescent="0.45">
      <c r="A138" s="4" t="s">
        <v>92</v>
      </c>
      <c r="B138" s="5">
        <f>VLOOKUP(A138,'2015'!A:L,9,0)</f>
        <v>0.22814999999999999</v>
      </c>
      <c r="C138" s="5">
        <f>VLOOKUP($A138,'2016'!A:M,10,0)</f>
        <v>0.23888999999999999</v>
      </c>
      <c r="D138" s="5">
        <f>VLOOKUP($A138,'2017'!A:N,9,0)</f>
        <v>0.30074059963226302</v>
      </c>
      <c r="E138" s="5">
        <f>VLOOKUP($A138,'2018'!A:U,7,0)</f>
        <v>0.32400000000000001</v>
      </c>
      <c r="F138" s="5">
        <f>VLOOKUP($A138,'2019'!A:S,7,0)</f>
        <v>0.19500000000000001</v>
      </c>
      <c r="G138" s="4"/>
      <c r="H138" s="5">
        <f t="shared" si="2"/>
        <v>0.26299911992645253</v>
      </c>
      <c r="I138" s="4"/>
      <c r="J138" s="4"/>
    </row>
    <row r="139" spans="1:10" ht="15.4" x14ac:dyDescent="0.45">
      <c r="A139" s="4" t="s">
        <v>85</v>
      </c>
      <c r="B139" s="5">
        <f>VLOOKUP(A139,'2015'!A:L,9,0)</f>
        <v>0.47610000000000002</v>
      </c>
      <c r="C139" s="5">
        <f>VLOOKUP($A139,'2016'!A:M,10,0)</f>
        <v>0.37408000000000002</v>
      </c>
      <c r="D139" s="5">
        <f>VLOOKUP($A139,'2017'!A:N,9,0)</f>
        <v>0.41827192902565002</v>
      </c>
      <c r="E139" s="5">
        <f>VLOOKUP($A139,'2018'!A:U,7,0)</f>
        <v>0.41699999999999998</v>
      </c>
      <c r="F139" s="5">
        <f>VLOOKUP($A139,'2019'!A:S,7,0)</f>
        <v>0.39400000000000002</v>
      </c>
      <c r="G139" s="4"/>
      <c r="H139" s="5">
        <f t="shared" si="2"/>
        <v>0.3795063858051293</v>
      </c>
      <c r="I139" s="4"/>
      <c r="J139" s="4"/>
    </row>
    <row r="140" spans="1:10" ht="15.4" x14ac:dyDescent="0.45">
      <c r="A140" s="4" t="s">
        <v>158</v>
      </c>
      <c r="B140" s="5">
        <f>VLOOKUP(A140,'2015'!A:L,9,0)</f>
        <v>0.45727000000000001</v>
      </c>
      <c r="C140" s="5">
        <f>VLOOKUP($A140,'2016'!A:M,10,0)</f>
        <v>0.43652999999999997</v>
      </c>
      <c r="D140" s="5">
        <f>VLOOKUP($A140,'2017'!A:N,9,0)</f>
        <v>0.443185955286026</v>
      </c>
      <c r="E140" s="5">
        <f>VLOOKUP($A140,'2018'!A:U,7,0)</f>
        <v>0.45</v>
      </c>
      <c r="F140" s="5">
        <f>VLOOKUP($A140,'2019'!A:S,7,0)</f>
        <v>0.35599999999999998</v>
      </c>
      <c r="G140" s="4"/>
      <c r="H140" s="5">
        <f t="shared" si="2"/>
        <v>0.37187619105720415</v>
      </c>
      <c r="I140" s="4"/>
      <c r="J140" s="4"/>
    </row>
    <row r="141" spans="1:10" ht="15.4" x14ac:dyDescent="0.45">
      <c r="A141" s="4" t="s">
        <v>128</v>
      </c>
      <c r="B141" s="5">
        <f>VLOOKUP(A141,'2015'!A:L,9,0)</f>
        <v>0.25123000000000001</v>
      </c>
      <c r="C141" s="5">
        <f>VLOOKUP($A141,'2016'!A:M,10,0)</f>
        <v>0.12859000000000001</v>
      </c>
      <c r="D141" s="5">
        <f>VLOOKUP($A141,'2017'!A:N,9,0)</f>
        <v>0.122974775731564</v>
      </c>
      <c r="E141" s="5">
        <f>VLOOKUP($A141,'2018'!A:U,7,0)</f>
        <v>0.16300000000000001</v>
      </c>
      <c r="F141" s="5">
        <f>VLOOKUP($A141,'2019'!A:S,7,0)</f>
        <v>0.17799999999999999</v>
      </c>
      <c r="G141" s="4"/>
      <c r="H141" s="5">
        <f t="shared" si="2"/>
        <v>0.13514395514631161</v>
      </c>
      <c r="I141" s="4"/>
      <c r="J141" s="4"/>
    </row>
    <row r="142" spans="1:10" ht="15.4" x14ac:dyDescent="0.45">
      <c r="A142" s="4" t="s">
        <v>32</v>
      </c>
      <c r="B142" s="5">
        <f>VLOOKUP(A142,'2015'!A:L,9,0)</f>
        <v>0.64156999999999997</v>
      </c>
      <c r="C142" s="5">
        <f>VLOOKUP($A142,'2016'!A:M,10,0)</f>
        <v>0.56215000000000004</v>
      </c>
      <c r="D142" s="5">
        <f>VLOOKUP($A142,'2017'!A:N,9,0)</f>
        <v>0.60834527015686002</v>
      </c>
      <c r="E142" s="5">
        <f>VLOOKUP($A142,'2018'!A:U,7,0)</f>
        <v>0.28399999999999997</v>
      </c>
      <c r="F142" s="5">
        <f>VLOOKUP($A142,'2019'!A:S,7,0)</f>
        <v>0.59799999999999998</v>
      </c>
      <c r="G142" s="4"/>
      <c r="H142" s="5">
        <f t="shared" si="2"/>
        <v>0.4292260540313606</v>
      </c>
      <c r="I142" s="4"/>
      <c r="J142" s="4"/>
    </row>
    <row r="143" spans="1:10" ht="15.4" x14ac:dyDescent="0.45">
      <c r="A143" s="4" t="s">
        <v>33</v>
      </c>
      <c r="B143" s="5">
        <f>VLOOKUP(A143,'2015'!A:L,9,0)</f>
        <v>0.59624999999999995</v>
      </c>
      <c r="C143" s="5">
        <f>VLOOKUP($A143,'2016'!A:M,10,0)</f>
        <v>0.50036000000000003</v>
      </c>
      <c r="D143" s="5">
        <f>VLOOKUP($A143,'2017'!A:N,9,0)</f>
        <v>0.50819003582000699</v>
      </c>
      <c r="E143" s="5">
        <f>VLOOKUP($A143,'2018'!A:U,7,0)</f>
        <v>0.46400000000000002</v>
      </c>
      <c r="F143" s="5">
        <f>VLOOKUP($A143,'2019'!A:S,7,0)</f>
        <v>0.45</v>
      </c>
      <c r="G143" s="4"/>
      <c r="H143" s="5">
        <f t="shared" si="2"/>
        <v>0.40510200716400391</v>
      </c>
      <c r="I143" s="4"/>
      <c r="J143" s="4"/>
    </row>
    <row r="144" spans="1:10" ht="15.4" x14ac:dyDescent="0.45">
      <c r="A144" s="4" t="s">
        <v>27</v>
      </c>
      <c r="B144" s="5">
        <f>VLOOKUP(A144,'2015'!A:L,9,0)</f>
        <v>0.54603999999999997</v>
      </c>
      <c r="C144" s="5">
        <f>VLOOKUP($A144,'2016'!A:M,10,0)</f>
        <v>0.48163</v>
      </c>
      <c r="D144" s="5">
        <f>VLOOKUP($A144,'2017'!A:N,9,0)</f>
        <v>0.50574052333831798</v>
      </c>
      <c r="E144" s="5">
        <f>VLOOKUP($A144,'2018'!A:U,7,0)</f>
        <v>0.54700000000000004</v>
      </c>
      <c r="F144" s="5">
        <f>VLOOKUP($A144,'2019'!A:S,7,0)</f>
        <v>0.45400000000000001</v>
      </c>
      <c r="G144" s="4"/>
      <c r="H144" s="5">
        <f t="shared" si="2"/>
        <v>0.47126910466766248</v>
      </c>
      <c r="I144" s="4"/>
      <c r="J144" s="4"/>
    </row>
    <row r="145" spans="1:10" ht="15.4" x14ac:dyDescent="0.45">
      <c r="A145" s="4" t="s">
        <v>46</v>
      </c>
      <c r="B145" s="5">
        <f>VLOOKUP(A145,'2015'!A:L,9,0)</f>
        <v>0.60362000000000005</v>
      </c>
      <c r="C145" s="5">
        <f>VLOOKUP($A145,'2016'!A:M,10,0)</f>
        <v>0.54388000000000003</v>
      </c>
      <c r="D145" s="5">
        <f>VLOOKUP($A145,'2017'!A:N,9,0)</f>
        <v>0.57939225435257002</v>
      </c>
      <c r="E145" s="5">
        <f>VLOOKUP($A145,'2018'!A:U,7,0)</f>
        <v>0.625</v>
      </c>
      <c r="F145" s="5">
        <f>VLOOKUP($A145,'2019'!A:S,7,0)</f>
        <v>0.52300000000000002</v>
      </c>
      <c r="G145" s="4"/>
      <c r="H145" s="5">
        <f t="shared" si="2"/>
        <v>0.55094245087051519</v>
      </c>
      <c r="I145" s="4"/>
      <c r="J145" s="4"/>
    </row>
    <row r="146" spans="1:10" ht="15.4" x14ac:dyDescent="0.45">
      <c r="A146" s="4" t="s">
        <v>59</v>
      </c>
      <c r="B146" s="5">
        <f>VLOOKUP(A146,'2015'!A:L,9,0)</f>
        <v>0.65820999999999996</v>
      </c>
      <c r="C146" s="5">
        <f>VLOOKUP($A146,'2016'!A:M,10,0)</f>
        <v>0.60848000000000002</v>
      </c>
      <c r="D146" s="5">
        <f>VLOOKUP($A146,'2017'!A:N,9,0)</f>
        <v>0.65824866294860795</v>
      </c>
      <c r="E146" s="5">
        <f>VLOOKUP($A146,'2018'!A:U,7,0)</f>
        <v>0.72399999999999998</v>
      </c>
      <c r="F146" s="5">
        <f>VLOOKUP($A146,'2019'!A:S,7,0)</f>
        <v>0.63100000000000001</v>
      </c>
      <c r="G146" s="4"/>
      <c r="H146" s="5">
        <f t="shared" si="2"/>
        <v>0.6743177325897225</v>
      </c>
      <c r="I146" s="4"/>
      <c r="J146" s="4"/>
    </row>
    <row r="147" spans="1:10" ht="15.4" x14ac:dyDescent="0.45">
      <c r="A147" s="4" t="s">
        <v>35</v>
      </c>
      <c r="B147" s="5">
        <f>VLOOKUP(A147,'2015'!A:L,9,0)</f>
        <v>0.42908000000000002</v>
      </c>
      <c r="C147" s="5">
        <f>VLOOKUP($A147,'2016'!A:M,10,0)</f>
        <v>0.19847000000000001</v>
      </c>
      <c r="D147" s="5">
        <f>VLOOKUP($A147,'2017'!A:N,9,0)</f>
        <v>0.153997123241425</v>
      </c>
      <c r="E147" s="5">
        <f>VLOOKUP($A147,'2018'!A:U,7,0)</f>
        <v>0.13300000000000001</v>
      </c>
      <c r="F147" s="5">
        <f>VLOOKUP($A147,'2019'!A:S,7,0)</f>
        <v>0.154</v>
      </c>
      <c r="G147" s="4"/>
      <c r="H147" s="5">
        <f t="shared" si="2"/>
        <v>2.9020424648294352E-2</v>
      </c>
      <c r="I147" s="4"/>
      <c r="J147" s="4"/>
    </row>
    <row r="148" spans="1:10" ht="15.4" x14ac:dyDescent="0.45">
      <c r="A148" s="4" t="s">
        <v>91</v>
      </c>
      <c r="B148" s="5">
        <f>VLOOKUP(A148,'2015'!A:L,9,0)</f>
        <v>0.59443999999999997</v>
      </c>
      <c r="C148" s="5">
        <f>VLOOKUP($A148,'2016'!A:M,10,0)</f>
        <v>0.55954000000000004</v>
      </c>
      <c r="D148" s="5">
        <f>VLOOKUP($A148,'2017'!A:N,9,0)</f>
        <v>0.57105559110641502</v>
      </c>
      <c r="E148" s="5">
        <f>VLOOKUP($A148,'2018'!A:U,7,0)</f>
        <v>0.61799999999999999</v>
      </c>
      <c r="F148" s="5">
        <f>VLOOKUP($A148,'2019'!A:S,7,0)</f>
        <v>0.54300000000000004</v>
      </c>
      <c r="G148" s="4"/>
      <c r="H148" s="5">
        <f t="shared" si="2"/>
        <v>0.56388111822128373</v>
      </c>
      <c r="I148" s="4"/>
      <c r="J148" s="4"/>
    </row>
    <row r="149" spans="1:10" ht="15.4" x14ac:dyDescent="0.45">
      <c r="A149" s="4" t="s">
        <v>153</v>
      </c>
      <c r="B149" s="5">
        <f>VLOOKUP(A149,'2015'!A:L,9,0)</f>
        <v>0.35571000000000003</v>
      </c>
      <c r="C149" s="5">
        <f>VLOOKUP($A149,'2016'!A:M,10,0)</f>
        <v>0.22869999999999999</v>
      </c>
      <c r="D149" s="5">
        <f>VLOOKUP($A149,'2017'!A:N,9,0)</f>
        <v>0.24946372210979501</v>
      </c>
      <c r="E149" s="5">
        <f>VLOOKUP($A149,'2018'!A:U,7,0)</f>
        <v>0.24399999999999999</v>
      </c>
      <c r="F149" s="5">
        <f>VLOOKUP($A149,'2019'!A:S,7,0)</f>
        <v>0.14299999999999999</v>
      </c>
      <c r="G149" s="4"/>
      <c r="H149" s="5">
        <f t="shared" si="2"/>
        <v>0.12113874442195538</v>
      </c>
      <c r="I149" s="4"/>
      <c r="J149" s="4"/>
    </row>
    <row r="150" spans="1:10" ht="15.4" x14ac:dyDescent="0.45">
      <c r="A150" s="4" t="s">
        <v>102</v>
      </c>
      <c r="B150" s="5">
        <f>VLOOKUP(A150,'2015'!A:L,9,0)</f>
        <v>0.48826999999999998</v>
      </c>
      <c r="C150" s="5">
        <f>VLOOKUP($A150,'2016'!A:M,10,0)</f>
        <v>0.42662</v>
      </c>
      <c r="D150" s="5">
        <f>VLOOKUP($A150,'2017'!A:N,9,0)</f>
        <v>0.46160349249839799</v>
      </c>
      <c r="E150" s="5">
        <f>VLOOKUP($A150,'2018'!A:U,7,0)</f>
        <v>0.503</v>
      </c>
      <c r="F150" s="5">
        <f>VLOOKUP($A150,'2019'!A:S,7,0)</f>
        <v>0.43099999999999999</v>
      </c>
      <c r="G150" s="4"/>
      <c r="H150" s="5">
        <f t="shared" si="2"/>
        <v>0.45065069849967987</v>
      </c>
      <c r="I150" s="4"/>
      <c r="J150" s="4"/>
    </row>
    <row r="151" spans="1:10" ht="15.4" x14ac:dyDescent="0.45">
      <c r="A151" s="4" t="s">
        <v>132</v>
      </c>
      <c r="B151" s="5">
        <f>VLOOKUP(A151,'2015'!A:L,9,0)</f>
        <v>0.25861000000000001</v>
      </c>
      <c r="C151" s="5">
        <f>VLOOKUP($A151,'2016'!A:M,10,0)</f>
        <v>0.25429000000000002</v>
      </c>
      <c r="D151" s="5">
        <f>VLOOKUP($A151,'2017'!A:N,9,0)</f>
        <v>0.336384207010269</v>
      </c>
      <c r="E151" s="5">
        <f>VLOOKUP($A151,'2018'!A:U,7,0)</f>
        <v>0.40600000000000003</v>
      </c>
      <c r="F151" s="5">
        <f>VLOOKUP($A151,'2019'!A:S,7,0)</f>
        <v>0.36099999999999999</v>
      </c>
      <c r="G151" s="4"/>
      <c r="H151" s="5">
        <f t="shared" si="2"/>
        <v>0.43020384140206147</v>
      </c>
      <c r="I151" s="4"/>
      <c r="J151" s="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I F A A B Q S w M E F A A C A A g A Z A J b U I H Z F q 6 n A A A A + A A A A B I A H A B D b 2 5 m a W c v U G F j a 2 F n Z S 5 4 b W w g o h g A K K A U A A A A A A A A A A A A A A A A A A A A A A A A A A A A h Y + 9 D o I w G E V f h X S n L R h + Q j 7 K 4 C q J C d G 4 N r V C I x R D i + X d H H w k X 0 E S R d 0 c 7 8 k Z z n 3 c 7 l B M X e t d 5 W B U r 3 M U Y I o 8 q U V / V L r O 0 W h P f o o K B l s u z r y W 3 i x r k 0 3 m m K P G 2 k t G i H M O u x X u h 5 q E l A b k U G 4 q 0 c i O o 4 + s / s u + 0 s Z y L S R i s H / F s B A n M Y 7 i J M V R G g B Z M J R K f 5 V w L s Y U y A + E 9 d j a c Z B M a n 9 X A V k m k P c L 9 g R Q S w M E F A A C A A g A Z A J b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Q C W 1 D N l G w N q Q I A A G c P A A A T A B w A R m 9 y b X V s Y X M v U 2 V j d G l v b j E u b S C i G A A o o B Q A A A A A A A A A A A A A A A A A A A A A A A A A A A D t l t 9 P 2 z A Q x 9 8 r 9 X 8 4 h Z d W i q z B x q 9 N f d j S A k N o Y 7 R o 2 u g e j H N t L B w 7 s p 1 C h P j f d + k P y i C l M O 2 h m l p V a s 9 3 P t / l v p + 6 D o W X R k N 3 8 r n 5 o V 6 r 1 1 z C L c a w E W y 9 2 d w O o A U K f b 0 G 9 O q a 3 A q k l c i N W N u I P E X t G w d S I Y u M 9 m S 4 R h C 9 7 5 8 7 t K 5 / z H V s O f z g Q 8 7 J g / Q e 9 m e 7 X D / 6 e d 7 / x E W C y l j w C T r p + j H 3 H L j m q i i t N l n 9 s g g m 3 C h o h h d t V D K V H m 0 r C I M Q I q P y V L v W 5 l Y I H S 1 M L P W Q j G 0 y v + X G Y 9 c X C l v z r + y L 0 f i r G U 6 a 2 Q h O r U n J F 8 M R 8 p g q L n v t 8 U s K n H q m 6 4 1 J 3 y F c T N c / K t U V X H H r W t 7 m D 1 N G C d d D y t g r M p y n 6 1 m u 3 c D Y d F J x 6 X S N i v P D 2 9 s g M r n 2 t q D 2 P I W B x x t / F 8 J t c I Z D m t C T 5 S O e Z V K j c 3 D G 9 R W 5 P 2 u / 8 4 6 V R z z y d 4 W x O N u v 8 / Q S 7 T i i 6 2 l O 3 M b Q s d b Y i o C O M N q k B T Q O 2 6 e Q o Y W I Z 9 L z Z k X o A U + l K i o c 1 K H y C T R O 5 A C h c 5 O R 3 r g W R W U O i x i b t M L T s 7 n z V I Y Z o d W l i E g B 1 u Z Z K d 2 q T I e o 0 R o n f V V F 7 c J 5 k 0 k O Z 6 S 8 O O f q U c x d s 1 6 T u n K u T y j Z W Q V K d p Z R 8 n Z N y d 9 T c m K u S + U b P Z A x a h o v Z U A 7 e i K b M v Y 8 y 1 4 c u 4 Z r G V y 7 q w D X 7 v o K e k A J W 0 I R W 0 T R 9 0 S 6 K 7 Q s k c P k G b c y 1 4 t R Y Y x Q Y Y Q K m 6 D C X o 8 K Y y U q b I 5 K Z Y 6 F q D w r / T F H V O M 9 R 2 z O U d U x M 1 T Y P 0 B l b x V Q 2 V u C y v 5 / R M p X G j J X C m w l D 1 O O g J 6 Y r b 6 X F n E y u w z E W O F V f 9 q M k F y B y 7 P M W L 9 Q 6 A W o 8 k 7 A e 6 E v 1 j l 4 A y m / w s k O k R g p 0 L 1 W / K d I j 3 4 s d Q d m A O J e + X 9 0 / h p J 7 6 + C p P f X k l 5 L e p G k X / A 7 / R t Q S w E C L Q A U A A I A C A B k A l t Q g d k W r q c A A A D 4 A A A A E g A A A A A A A A A A A A A A A A A A A A A A Q 2 9 u Z m l n L 1 B h Y 2 t h Z 2 U u e G 1 s U E s B A i 0 A F A A C A A g A Z A J b U A / K 6 a u k A A A A 6 Q A A A B M A A A A A A A A A A A A A A A A A 8 w A A A F t D b 2 5 0 Z W 5 0 X 1 R 5 c G V z X S 5 4 b W x Q S w E C L Q A U A A I A C A B k A l t Q z Z R s D a k C A A B n D w A A E w A A A A A A A A A A A A A A A A D k A Q A A R m 9 y b X V s Y X M v U 2 V j d G l v b j E u b V B L B Q Y A A A A A A w A D A M I A A A D a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H Q Q A A A A A A A O V A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8 y M D E 1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X z I w M T U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U 4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y L T A x V D I z O j I x O j Q 0 L j c z O T c z M D h a I i A v P j x F b n R y e S B U e X B l P S J G a W x s Q 2 9 s d W 1 u V H l w Z X M i I F Z h b H V l P S J z Q m d Z R E J R V U Z C U V V G Q l F V R i I g L z 4 8 R W 5 0 c n k g V H l w Z T 0 i R m l s b E N v b H V t b k 5 h b W V z I i B W Y W x 1 Z T 0 i c 1 s m c X V v d D t D b 3 V u d H J 5 J n F 1 b 3 Q 7 L C Z x d W 9 0 O 1 J l Z 2 l v b i Z x d W 9 0 O y w m c X V v d D t I Y X B w a W 5 l c 3 M g U m F u a y Z x d W 9 0 O y w m c X V v d D t I Y X B w a W 5 l c 3 M g U 2 N v c m U m c X V v d D s s J n F 1 b 3 Q 7 U 3 R h b m R h c m Q g R X J y b 3 I m c X V v d D s s J n F 1 b 3 Q 7 R W N v b m 9 t e S A o R 0 R Q I H B l c i B D Y X B p d G E p J n F 1 b 3 Q 7 L C Z x d W 9 0 O 0 Z h b W l s e S Z x d W 9 0 O y w m c X V v d D t I Z W F s d G g g K E x p Z m U g R X h w Z W N 0 Y W 5 j e S k m c X V v d D s s J n F 1 b 3 Q 7 R n J l Z W R v b S Z x d W 9 0 O y w m c X V v d D t U c n V z d C A o R 2 9 2 Z X J u b W V u d C B D b 3 J y d X B 0 a W 9 u K S Z x d W 9 0 O y w m c X V v d D t H Z W 5 l c m 9 z a X R 5 J n F 1 b 3 Q 7 L C Z x d W 9 0 O 0 R 5 c 3 R v c G l h I F J l c 2 l k d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I w M T U v Q 2 h h b m d l Z C B U e X B l L n t D b 3 V u d H J 5 L D B 9 J n F 1 b 3 Q 7 L C Z x d W 9 0 O 1 N l Y 3 R p b 2 4 x L z I w M T U v Q 2 h h b m d l Z C B U e X B l L n t S Z W d p b 2 4 s M X 0 m c X V v d D s s J n F 1 b 3 Q 7 U 2 V j d G l v b j E v M j A x N S 9 D a G F u Z 2 V k I F R 5 c G U u e 0 h h c H B p b m V z c y B S Y W 5 r L D J 9 J n F 1 b 3 Q 7 L C Z x d W 9 0 O 1 N l Y 3 R p b 2 4 x L z I w M T U v Q 2 h h b m d l Z C B U e X B l L n t I Y X B w a W 5 l c 3 M g U 2 N v c m U s M 3 0 m c X V v d D s s J n F 1 b 3 Q 7 U 2 V j d G l v b j E v M j A x N S 9 D a G F u Z 2 V k I F R 5 c G U u e 1 N 0 Y W 5 k Y X J k I E V y c m 9 y L D R 9 J n F 1 b 3 Q 7 L C Z x d W 9 0 O 1 N l Y 3 R p b 2 4 x L z I w M T U v Q 2 h h b m d l Z C B U e X B l L n t F Y 2 9 u b 2 1 5 I C h H R F A g c G V y I E N h c G l 0 Y S k s N X 0 m c X V v d D s s J n F 1 b 3 Q 7 U 2 V j d G l v b j E v M j A x N S 9 D a G F u Z 2 V k I F R 5 c G U u e 0 Z h b W l s e S w 2 f S Z x d W 9 0 O y w m c X V v d D t T Z W N 0 a W 9 u M S 8 y M D E 1 L 0 N o Y W 5 n Z W Q g V H l w Z S 5 7 S G V h b H R o I C h M a W Z l I E V 4 c G V j d G F u Y 3 k p L D d 9 J n F 1 b 3 Q 7 L C Z x d W 9 0 O 1 N l Y 3 R p b 2 4 x L z I w M T U v Q 2 h h b m d l Z C B U e X B l L n t G c m V l Z G 9 t L D h 9 J n F 1 b 3 Q 7 L C Z x d W 9 0 O 1 N l Y 3 R p b 2 4 x L z I w M T U v Q 2 h h b m d l Z C B U e X B l L n t U c n V z d C A o R 2 9 2 Z X J u b W V u d C B D b 3 J y d X B 0 a W 9 u K S w 5 f S Z x d W 9 0 O y w m c X V v d D t T Z W N 0 a W 9 u M S 8 y M D E 1 L 0 N o Y W 5 n Z W Q g V H l w Z S 5 7 R 2 V u Z X J v c 2 l 0 e S w x M H 0 m c X V v d D s s J n F 1 b 3 Q 7 U 2 V j d G l v b j E v M j A x N S 9 D a G F u Z 2 V k I F R 5 c G U u e 0 R 5 c 3 R v c G l h I F J l c 2 l k d W F s L D E x f S Z x d W 9 0 O 1 0 s J n F 1 b 3 Q 7 Q 2 9 s d W 1 u Q 2 9 1 b n Q m c X V v d D s 6 M T I s J n F 1 b 3 Q 7 S 2 V 5 Q 2 9 s d W 1 u T m F t Z X M m c X V v d D s 6 W 1 0 s J n F 1 b 3 Q 7 Q 2 9 s d W 1 u S W R l b n R p d G l l c y Z x d W 9 0 O z p b J n F 1 b 3 Q 7 U 2 V j d G l v b j E v M j A x N S 9 D a G F u Z 2 V k I F R 5 c G U u e 0 N v d W 5 0 c n k s M H 0 m c X V v d D s s J n F 1 b 3 Q 7 U 2 V j d G l v b j E v M j A x N S 9 D a G F u Z 2 V k I F R 5 c G U u e 1 J l Z 2 l v b i w x f S Z x d W 9 0 O y w m c X V v d D t T Z W N 0 a W 9 u M S 8 y M D E 1 L 0 N o Y W 5 n Z W Q g V H l w Z S 5 7 S G F w c G l u Z X N z I F J h b m s s M n 0 m c X V v d D s s J n F 1 b 3 Q 7 U 2 V j d G l v b j E v M j A x N S 9 D a G F u Z 2 V k I F R 5 c G U u e 0 h h c H B p b m V z c y B T Y 2 9 y Z S w z f S Z x d W 9 0 O y w m c X V v d D t T Z W N 0 a W 9 u M S 8 y M D E 1 L 0 N o Y W 5 n Z W Q g V H l w Z S 5 7 U 3 R h b m R h c m Q g R X J y b 3 I s N H 0 m c X V v d D s s J n F 1 b 3 Q 7 U 2 V j d G l v b j E v M j A x N S 9 D a G F u Z 2 V k I F R 5 c G U u e 0 V j b 2 5 v b X k g K E d E U C B w Z X I g Q 2 F w a X R h K S w 1 f S Z x d W 9 0 O y w m c X V v d D t T Z W N 0 a W 9 u M S 8 y M D E 1 L 0 N o Y W 5 n Z W Q g V H l w Z S 5 7 R m F t a W x 5 L D Z 9 J n F 1 b 3 Q 7 L C Z x d W 9 0 O 1 N l Y 3 R p b 2 4 x L z I w M T U v Q 2 h h b m d l Z C B U e X B l L n t I Z W F s d G g g K E x p Z m U g R X h w Z W N 0 Y W 5 j e S k s N 3 0 m c X V v d D s s J n F 1 b 3 Q 7 U 2 V j d G l v b j E v M j A x N S 9 D a G F u Z 2 V k I F R 5 c G U u e 0 Z y Z W V k b 2 0 s O H 0 m c X V v d D s s J n F 1 b 3 Q 7 U 2 V j d G l v b j E v M j A x N S 9 D a G F u Z 2 V k I F R 5 c G U u e 1 R y d X N 0 I C h H b 3 Z l c m 5 t Z W 5 0 I E N v c n J 1 c H R p b 2 4 p L D l 9 J n F 1 b 3 Q 7 L C Z x d W 9 0 O 1 N l Y 3 R p b 2 4 x L z I w M T U v Q 2 h h b m d l Z C B U e X B l L n t H Z W 5 l c m 9 z a X R 5 L D E w f S Z x d W 9 0 O y w m c X V v d D t T Z W N 0 a W 9 u M S 8 y M D E 1 L 0 N o Y W 5 n Z W Q g V H l w Z S 5 7 R H l z d G 9 w a W E g U m V z a W R 1 Y W w s M T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y M D E 1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U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Y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f M j A x N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N T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I t M D F U M j M 6 M j I 6 M D g u M D k 5 M T Q 4 N 1 o i I C 8 + P E V u d H J 5 I F R 5 c G U 9 I k Z p b G x D b 2 x 1 b W 5 U e X B l c y I g V m F s d W U 9 I n N C Z 1 l E Q l F V R k J R V U Z C U V V G Q l E 9 P S I g L z 4 8 R W 5 0 c n k g V H l w Z T 0 i R m l s b E N v b H V t b k 5 h b W V z I i B W Y W x 1 Z T 0 i c 1 s m c X V v d D t D b 3 V u d H J 5 J n F 1 b 3 Q 7 L C Z x d W 9 0 O 1 J l Z 2 l v b i Z x d W 9 0 O y w m c X V v d D t I Y X B w a W 5 l c 3 M g U m F u a y Z x d W 9 0 O y w m c X V v d D t I Y X B w a W 5 l c 3 M g U 2 N v c m U m c X V v d D s s J n F 1 b 3 Q 7 T G 9 3 Z X I g Q 2 9 u Z m l k Z W 5 j Z S B J b n R l c n Z h b C Z x d W 9 0 O y w m c X V v d D t V c H B l c i B D b 2 5 m a W R l b m N l I E l u d G V y d m F s J n F 1 b 3 Q 7 L C Z x d W 9 0 O 0 V j b 2 5 v b X k g K E d E U C B w Z X I g Q 2 F w a X R h K S Z x d W 9 0 O y w m c X V v d D t G Y W 1 p b H k m c X V v d D s s J n F 1 b 3 Q 7 S G V h b H R o I C h M a W Z l I E V 4 c G V j d G F u Y 3 k p J n F 1 b 3 Q 7 L C Z x d W 9 0 O 0 Z y Z W V k b 2 0 m c X V v d D s s J n F 1 b 3 Q 7 V H J 1 c 3 Q g K E d v d m V y b m 1 l b n Q g Q 2 9 y c n V w d G l v b i k m c X V v d D s s J n F 1 b 3 Q 7 R 2 V u Z X J v c 2 l 0 e S Z x d W 9 0 O y w m c X V v d D t E e X N 0 b 3 B p Y S B S Z X N p Z H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y M D E 2 L 0 N o Y W 5 n Z W Q g V H l w Z S 5 7 Q 2 9 1 b n R y e S w w f S Z x d W 9 0 O y w m c X V v d D t T Z W N 0 a W 9 u M S 8 y M D E 2 L 0 N o Y W 5 n Z W Q g V H l w Z S 5 7 U m V n a W 9 u L D F 9 J n F 1 b 3 Q 7 L C Z x d W 9 0 O 1 N l Y 3 R p b 2 4 x L z I w M T Y v Q 2 h h b m d l Z C B U e X B l L n t I Y X B w a W 5 l c 3 M g U m F u a y w y f S Z x d W 9 0 O y w m c X V v d D t T Z W N 0 a W 9 u M S 8 y M D E 2 L 0 N o Y W 5 n Z W Q g V H l w Z S 5 7 S G F w c G l u Z X N z I F N j b 3 J l L D N 9 J n F 1 b 3 Q 7 L C Z x d W 9 0 O 1 N l Y 3 R p b 2 4 x L z I w M T Y v Q 2 h h b m d l Z C B U e X B l L n t M b 3 d l c i B D b 2 5 m a W R l b m N l I E l u d G V y d m F s L D R 9 J n F 1 b 3 Q 7 L C Z x d W 9 0 O 1 N l Y 3 R p b 2 4 x L z I w M T Y v Q 2 h h b m d l Z C B U e X B l L n t V c H B l c i B D b 2 5 m a W R l b m N l I E l u d G V y d m F s L D V 9 J n F 1 b 3 Q 7 L C Z x d W 9 0 O 1 N l Y 3 R p b 2 4 x L z I w M T Y v Q 2 h h b m d l Z C B U e X B l L n t F Y 2 9 u b 2 1 5 I C h H R F A g c G V y I E N h c G l 0 Y S k s N n 0 m c X V v d D s s J n F 1 b 3 Q 7 U 2 V j d G l v b j E v M j A x N i 9 D a G F u Z 2 V k I F R 5 c G U u e 0 Z h b W l s e S w 3 f S Z x d W 9 0 O y w m c X V v d D t T Z W N 0 a W 9 u M S 8 y M D E 2 L 0 N o Y W 5 n Z W Q g V H l w Z S 5 7 S G V h b H R o I C h M a W Z l I E V 4 c G V j d G F u Y 3 k p L D h 9 J n F 1 b 3 Q 7 L C Z x d W 9 0 O 1 N l Y 3 R p b 2 4 x L z I w M T Y v Q 2 h h b m d l Z C B U e X B l L n t G c m V l Z G 9 t L D l 9 J n F 1 b 3 Q 7 L C Z x d W 9 0 O 1 N l Y 3 R p b 2 4 x L z I w M T Y v Q 2 h h b m d l Z C B U e X B l L n t U c n V z d C A o R 2 9 2 Z X J u b W V u d C B D b 3 J y d X B 0 a W 9 u K S w x M H 0 m c X V v d D s s J n F 1 b 3 Q 7 U 2 V j d G l v b j E v M j A x N i 9 D a G F u Z 2 V k I F R 5 c G U u e 0 d l b m V y b 3 N p d H k s M T F 9 J n F 1 b 3 Q 7 L C Z x d W 9 0 O 1 N l Y 3 R p b 2 4 x L z I w M T Y v Q 2 h h b m d l Z C B U e X B l L n t E e X N 0 b 3 B p Y S B S Z X N p Z H V h b C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z I w M T Y v Q 2 h h b m d l Z C B U e X B l L n t D b 3 V u d H J 5 L D B 9 J n F 1 b 3 Q 7 L C Z x d W 9 0 O 1 N l Y 3 R p b 2 4 x L z I w M T Y v Q 2 h h b m d l Z C B U e X B l L n t S Z W d p b 2 4 s M X 0 m c X V v d D s s J n F 1 b 3 Q 7 U 2 V j d G l v b j E v M j A x N i 9 D a G F u Z 2 V k I F R 5 c G U u e 0 h h c H B p b m V z c y B S Y W 5 r L D J 9 J n F 1 b 3 Q 7 L C Z x d W 9 0 O 1 N l Y 3 R p b 2 4 x L z I w M T Y v Q 2 h h b m d l Z C B U e X B l L n t I Y X B w a W 5 l c 3 M g U 2 N v c m U s M 3 0 m c X V v d D s s J n F 1 b 3 Q 7 U 2 V j d G l v b j E v M j A x N i 9 D a G F u Z 2 V k I F R 5 c G U u e 0 x v d 2 V y I E N v b m Z p Z G V u Y 2 U g S W 5 0 Z X J 2 Y W w s N H 0 m c X V v d D s s J n F 1 b 3 Q 7 U 2 V j d G l v b j E v M j A x N i 9 D a G F u Z 2 V k I F R 5 c G U u e 1 V w c G V y I E N v b m Z p Z G V u Y 2 U g S W 5 0 Z X J 2 Y W w s N X 0 m c X V v d D s s J n F 1 b 3 Q 7 U 2 V j d G l v b j E v M j A x N i 9 D a G F u Z 2 V k I F R 5 c G U u e 0 V j b 2 5 v b X k g K E d E U C B w Z X I g Q 2 F w a X R h K S w 2 f S Z x d W 9 0 O y w m c X V v d D t T Z W N 0 a W 9 u M S 8 y M D E 2 L 0 N o Y W 5 n Z W Q g V H l w Z S 5 7 R m F t a W x 5 L D d 9 J n F 1 b 3 Q 7 L C Z x d W 9 0 O 1 N l Y 3 R p b 2 4 x L z I w M T Y v Q 2 h h b m d l Z C B U e X B l L n t I Z W F s d G g g K E x p Z m U g R X h w Z W N 0 Y W 5 j e S k s O H 0 m c X V v d D s s J n F 1 b 3 Q 7 U 2 V j d G l v b j E v M j A x N i 9 D a G F u Z 2 V k I F R 5 c G U u e 0 Z y Z W V k b 2 0 s O X 0 m c X V v d D s s J n F 1 b 3 Q 7 U 2 V j d G l v b j E v M j A x N i 9 D a G F u Z 2 V k I F R 5 c G U u e 1 R y d X N 0 I C h H b 3 Z l c m 5 t Z W 5 0 I E N v c n J 1 c H R p b 2 4 p L D E w f S Z x d W 9 0 O y w m c X V v d D t T Z W N 0 a W 9 u M S 8 y M D E 2 L 0 N o Y W 5 n Z W Q g V H l w Z S 5 7 R 2 V u Z X J v c 2 l 0 e S w x M X 0 m c X V v d D s s J n F 1 b 3 Q 7 U 2 V j d G l v b j E v M j A x N i 9 D a G F u Z 2 V k I F R 5 c G U u e 0 R 5 c 3 R v c G l h I F J l c 2 l k d W F s L D E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j A x N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2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Y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3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X z I w M T c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U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y L T A x V D I z O j I y O j I 3 L j A 4 M T I 5 M z J a I i A v P j x F b n R y e S B U e X B l P S J G a W x s Q 2 9 s d W 1 u V H l w Z X M i I F Z h b H V l P S J z Q m d N R k J R V U Z C U V V G Q l F V R i I g L z 4 8 R W 5 0 c n k g V H l w Z T 0 i R m l s b E N v b H V t b k 5 h b W V z I i B W Y W x 1 Z T 0 i c 1 s m c X V v d D t D b 3 V u d H J 5 J n F 1 b 3 Q 7 L C Z x d W 9 0 O 0 h h c H B p b m V z c y 5 S Y W 5 r J n F 1 b 3 Q 7 L C Z x d W 9 0 O 0 h h c H B p b m V z c y 5 T Y 2 9 y Z S Z x d W 9 0 O y w m c X V v d D t X a G l z a 2 V y L m h p Z 2 g m c X V v d D s s J n F 1 b 3 Q 7 V 2 h p c 2 t l c i 5 s b 3 c m c X V v d D s s J n F 1 b 3 Q 7 R W N v b m 9 t e S 4 u R 0 R Q L n B l c i 5 D Y X B p d G E u J n F 1 b 3 Q 7 L C Z x d W 9 0 O 0 Z h b W l s e S Z x d W 9 0 O y w m c X V v d D t I Z W F s d G g u L k x p Z m U u R X h w Z W N 0 Y W 5 j e S 4 m c X V v d D s s J n F 1 b 3 Q 7 R n J l Z W R v b S Z x d W 9 0 O y w m c X V v d D t H Z W 5 l c m 9 z a X R 5 J n F 1 b 3 Q 7 L C Z x d W 9 0 O 1 R y d X N 0 L i 5 H b 3 Z l c m 5 t Z W 5 0 L k N v c n J 1 c H R p b 2 4 u J n F 1 b 3 Q 7 L C Z x d W 9 0 O 0 R 5 c 3 R v c G l h L l J l c 2 l k d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I w M T c v Q 2 h h b m d l Z C B U e X B l L n t D b 3 V u d H J 5 L D B 9 J n F 1 b 3 Q 7 L C Z x d W 9 0 O 1 N l Y 3 R p b 2 4 x L z I w M T c v Q 2 h h b m d l Z C B U e X B l L n t I Y X B w a W 5 l c 3 M u U m F u a y w x f S Z x d W 9 0 O y w m c X V v d D t T Z W N 0 a W 9 u M S 8 y M D E 3 L 0 N o Y W 5 n Z W Q g V H l w Z S 5 7 S G F w c G l u Z X N z L l N j b 3 J l L D J 9 J n F 1 b 3 Q 7 L C Z x d W 9 0 O 1 N l Y 3 R p b 2 4 x L z I w M T c v Q 2 h h b m d l Z C B U e X B l L n t X a G l z a 2 V y L m h p Z 2 g s M 3 0 m c X V v d D s s J n F 1 b 3 Q 7 U 2 V j d G l v b j E v M j A x N y 9 D a G F u Z 2 V k I F R 5 c G U u e 1 d o a X N r Z X I u b G 9 3 L D R 9 J n F 1 b 3 Q 7 L C Z x d W 9 0 O 1 N l Y 3 R p b 2 4 x L z I w M T c v Q 2 h h b m d l Z C B U e X B l L n t F Y 2 9 u b 2 1 5 L i 5 H R F A u c G V y L k N h c G l 0 Y S 4 s N X 0 m c X V v d D s s J n F 1 b 3 Q 7 U 2 V j d G l v b j E v M j A x N y 9 D a G F u Z 2 V k I F R 5 c G U u e 0 Z h b W l s e S w 2 f S Z x d W 9 0 O y w m c X V v d D t T Z W N 0 a W 9 u M S 8 y M D E 3 L 0 N o Y W 5 n Z W Q g V H l w Z S 5 7 S G V h b H R o L i 5 M a W Z l L k V 4 c G V j d G F u Y 3 k u L D d 9 J n F 1 b 3 Q 7 L C Z x d W 9 0 O 1 N l Y 3 R p b 2 4 x L z I w M T c v Q 2 h h b m d l Z C B U e X B l L n t G c m V l Z G 9 t L D h 9 J n F 1 b 3 Q 7 L C Z x d W 9 0 O 1 N l Y 3 R p b 2 4 x L z I w M T c v Q 2 h h b m d l Z C B U e X B l L n t H Z W 5 l c m 9 z a X R 5 L D l 9 J n F 1 b 3 Q 7 L C Z x d W 9 0 O 1 N l Y 3 R p b 2 4 x L z I w M T c v Q 2 h h b m d l Z C B U e X B l L n t U c n V z d C 4 u R 2 9 2 Z X J u b W V u d C 5 D b 3 J y d X B 0 a W 9 u L i w x M H 0 m c X V v d D s s J n F 1 b 3 Q 7 U 2 V j d G l v b j E v M j A x N y 9 D a G F u Z 2 V k I F R 5 c G U u e 0 R 5 c 3 R v c G l h L l J l c 2 l k d W F s L D E x f S Z x d W 9 0 O 1 0 s J n F 1 b 3 Q 7 Q 2 9 s d W 1 u Q 2 9 1 b n Q m c X V v d D s 6 M T I s J n F 1 b 3 Q 7 S 2 V 5 Q 2 9 s d W 1 u T m F t Z X M m c X V v d D s 6 W 1 0 s J n F 1 b 3 Q 7 Q 2 9 s d W 1 u S W R l b n R p d G l l c y Z x d W 9 0 O z p b J n F 1 b 3 Q 7 U 2 V j d G l v b j E v M j A x N y 9 D a G F u Z 2 V k I F R 5 c G U u e 0 N v d W 5 0 c n k s M H 0 m c X V v d D s s J n F 1 b 3 Q 7 U 2 V j d G l v b j E v M j A x N y 9 D a G F u Z 2 V k I F R 5 c G U u e 0 h h c H B p b m V z c y 5 S Y W 5 r L D F 9 J n F 1 b 3 Q 7 L C Z x d W 9 0 O 1 N l Y 3 R p b 2 4 x L z I w M T c v Q 2 h h b m d l Z C B U e X B l L n t I Y X B w a W 5 l c 3 M u U 2 N v c m U s M n 0 m c X V v d D s s J n F 1 b 3 Q 7 U 2 V j d G l v b j E v M j A x N y 9 D a G F u Z 2 V k I F R 5 c G U u e 1 d o a X N r Z X I u a G l n a C w z f S Z x d W 9 0 O y w m c X V v d D t T Z W N 0 a W 9 u M S 8 y M D E 3 L 0 N o Y W 5 n Z W Q g V H l w Z S 5 7 V 2 h p c 2 t l c i 5 s b 3 c s N H 0 m c X V v d D s s J n F 1 b 3 Q 7 U 2 V j d G l v b j E v M j A x N y 9 D a G F u Z 2 V k I F R 5 c G U u e 0 V j b 2 5 v b X k u L k d E U C 5 w Z X I u Q 2 F w a X R h L i w 1 f S Z x d W 9 0 O y w m c X V v d D t T Z W N 0 a W 9 u M S 8 y M D E 3 L 0 N o Y W 5 n Z W Q g V H l w Z S 5 7 R m F t a W x 5 L D Z 9 J n F 1 b 3 Q 7 L C Z x d W 9 0 O 1 N l Y 3 R p b 2 4 x L z I w M T c v Q 2 h h b m d l Z C B U e X B l L n t I Z W F s d G g u L k x p Z m U u R X h w Z W N 0 Y W 5 j e S 4 s N 3 0 m c X V v d D s s J n F 1 b 3 Q 7 U 2 V j d G l v b j E v M j A x N y 9 D a G F u Z 2 V k I F R 5 c G U u e 0 Z y Z W V k b 2 0 s O H 0 m c X V v d D s s J n F 1 b 3 Q 7 U 2 V j d G l v b j E v M j A x N y 9 D a G F u Z 2 V k I F R 5 c G U u e 0 d l b m V y b 3 N p d H k s O X 0 m c X V v d D s s J n F 1 b 3 Q 7 U 2 V j d G l v b j E v M j A x N y 9 D a G F u Z 2 V k I F R 5 c G U u e 1 R y d X N 0 L i 5 H b 3 Z l c m 5 t Z W 5 0 L k N v c n J 1 c H R p b 2 4 u L D E w f S Z x d W 9 0 O y w m c X V v d D t T Z W N 0 a W 9 u M S 8 y M D E 3 L 0 N o Y W 5 n Z W Q g V H l w Z S 5 7 R H l z d G 9 w a W E u U m V z a W R 1 Y W w s M T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y M D E 3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c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g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N T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I t M D F U M j M 6 M j M 6 M D Y u N T g x N z k x M F o i I C 8 + P E V u d H J 5 I F R 5 c G U 9 I k Z p b G x D b 2 x 1 b W 5 U e X B l c y I g V m F s d W U 9 I n N B d 1 l G Q l F V R k J R V U c i I C 8 + P E V u d H J 5 I F R 5 c G U 9 I k Z p b G x D b 2 x 1 b W 5 O Y W 1 l c y I g V m F s d W U 9 I n N b J n F 1 b 3 Q 7 T 3 Z l c m F s b C B y Y W 5 r J n F 1 b 3 Q 7 L C Z x d W 9 0 O 0 N v d W 5 0 c n k g b 3 I g c m V n a W 9 u J n F 1 b 3 Q 7 L C Z x d W 9 0 O 1 N j b 3 J l J n F 1 b 3 Q 7 L C Z x d W 9 0 O 0 d E U C B w Z X I g Y 2 F w a X R h J n F 1 b 3 Q 7 L C Z x d W 9 0 O 1 N v Y 2 l h b C B z d X B w b 3 J 0 J n F 1 b 3 Q 7 L C Z x d W 9 0 O 0 h l Y W x 0 a H k g b G l m Z S B l e H B l Y 3 R h b m N 5 J n F 1 b 3 Q 7 L C Z x d W 9 0 O 0 Z y Z W V k b 2 0 g d G 8 g b W F r Z S B s a W Z l I G N o b 2 l j Z X M m c X V v d D s s J n F 1 b 3 Q 7 R 2 V u Z X J v c 2 l 0 e S Z x d W 9 0 O y w m c X V v d D t Q Z X J j Z X B 0 a W 9 u c y B v Z i B j b 3 J y d X B 0 a W 9 u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j A x O C 9 D a G F u Z 2 V k I F R 5 c G U u e 0 9 2 Z X J h b G w g c m F u a y w w f S Z x d W 9 0 O y w m c X V v d D t T Z W N 0 a W 9 u M S 8 y M D E 4 L 0 N o Y W 5 n Z W Q g V H l w Z S 5 7 Q 2 9 1 b n R y e S B v c i B y Z W d p b 2 4 s M X 0 m c X V v d D s s J n F 1 b 3 Q 7 U 2 V j d G l v b j E v M j A x O C 9 D a G F u Z 2 V k I F R 5 c G U u e 1 N j b 3 J l L D J 9 J n F 1 b 3 Q 7 L C Z x d W 9 0 O 1 N l Y 3 R p b 2 4 x L z I w M T g v Q 2 h h b m d l Z C B U e X B l L n t H R F A g c G V y I G N h c G l 0 Y S w z f S Z x d W 9 0 O y w m c X V v d D t T Z W N 0 a W 9 u M S 8 y M D E 4 L 0 N o Y W 5 n Z W Q g V H l w Z S 5 7 U 2 9 j a W F s I H N 1 c H B v c n Q s N H 0 m c X V v d D s s J n F 1 b 3 Q 7 U 2 V j d G l v b j E v M j A x O C 9 D a G F u Z 2 V k I F R 5 c G U u e 0 h l Y W x 0 a H k g b G l m Z S B l e H B l Y 3 R h b m N 5 L D V 9 J n F 1 b 3 Q 7 L C Z x d W 9 0 O 1 N l Y 3 R p b 2 4 x L z I w M T g v Q 2 h h b m d l Z C B U e X B l L n t G c m V l Z G 9 t I H R v I G 1 h a 2 U g b G l m Z S B j a G 9 p Y 2 V z L D Z 9 J n F 1 b 3 Q 7 L C Z x d W 9 0 O 1 N l Y 3 R p b 2 4 x L z I w M T g v Q 2 h h b m d l Z C B U e X B l L n t H Z W 5 l c m 9 z a X R 5 L D d 9 J n F 1 b 3 Q 7 L C Z x d W 9 0 O 1 N l Y 3 R p b 2 4 x L z I w M T g v Q 2 h h b m d l Z C B U e X B l L n t Q Z X J j Z X B 0 a W 9 u c y B v Z i B j b 3 J y d X B 0 a W 9 u L D h 9 J n F 1 b 3 Q 7 X S w m c X V v d D t D b 2 x 1 b W 5 D b 3 V u d C Z x d W 9 0 O z o 5 L C Z x d W 9 0 O 0 t l e U N v b H V t b k 5 h b W V z J n F 1 b 3 Q 7 O l t d L C Z x d W 9 0 O 0 N v b H V t b k l k Z W 5 0 a X R p Z X M m c X V v d D s 6 W y Z x d W 9 0 O 1 N l Y 3 R p b 2 4 x L z I w M T g v Q 2 h h b m d l Z C B U e X B l L n t P d m V y Y W x s I H J h b m s s M H 0 m c X V v d D s s J n F 1 b 3 Q 7 U 2 V j d G l v b j E v M j A x O C 9 D a G F u Z 2 V k I F R 5 c G U u e 0 N v d W 5 0 c n k g b 3 I g c m V n a W 9 u L D F 9 J n F 1 b 3 Q 7 L C Z x d W 9 0 O 1 N l Y 3 R p b 2 4 x L z I w M T g v Q 2 h h b m d l Z C B U e X B l L n t T Y 2 9 y Z S w y f S Z x d W 9 0 O y w m c X V v d D t T Z W N 0 a W 9 u M S 8 y M D E 4 L 0 N o Y W 5 n Z W Q g V H l w Z S 5 7 R 0 R Q I H B l c i B j Y X B p d G E s M 3 0 m c X V v d D s s J n F 1 b 3 Q 7 U 2 V j d G l v b j E v M j A x O C 9 D a G F u Z 2 V k I F R 5 c G U u e 1 N v Y 2 l h b C B z d X B w b 3 J 0 L D R 9 J n F 1 b 3 Q 7 L C Z x d W 9 0 O 1 N l Y 3 R p b 2 4 x L z I w M T g v Q 2 h h b m d l Z C B U e X B l L n t I Z W F s d G h 5 I G x p Z m U g Z X h w Z W N 0 Y W 5 j e S w 1 f S Z x d W 9 0 O y w m c X V v d D t T Z W N 0 a W 9 u M S 8 y M D E 4 L 0 N o Y W 5 n Z W Q g V H l w Z S 5 7 R n J l Z W R v b S B 0 b y B t Y W t l I G x p Z m U g Y 2 h v a W N l c y w 2 f S Z x d W 9 0 O y w m c X V v d D t T Z W N 0 a W 9 u M S 8 y M D E 4 L 0 N o Y W 5 n Z W Q g V H l w Z S 5 7 R 2 V u Z X J v c 2 l 0 e S w 3 f S Z x d W 9 0 O y w m c X V v d D t T Z W N 0 a W 9 u M S 8 y M D E 4 L 0 N o Y W 5 n Z W Q g V H l w Z S 5 7 U G V y Y 2 V w d G l v b n M g b 2 Y g Y 2 9 y c n V w d G l v b i w 4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j A x O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4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g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5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X z I w M T k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U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y L T A x V D I z O j I z O j I 2 L j g 4 M T I 3 O T B a I i A v P j x F b n R y e S B U e X B l P S J G a W x s Q 2 9 s d W 1 u V H l w Z X M i I F Z h b H V l P S J z Q X d Z R k J R V U Z C U V V G I i A v P j x F b n R y e S B U e X B l P S J G a W x s Q 2 9 s d W 1 u T m F t Z X M i I F Z h b H V l P S J z W y Z x d W 9 0 O 0 9 2 Z X J h b G w g c m F u a y Z x d W 9 0 O y w m c X V v d D t D b 3 V u d H J 5 I G 9 y I H J l Z 2 l v b i Z x d W 9 0 O y w m c X V v d D t T Y 2 9 y Z S Z x d W 9 0 O y w m c X V v d D t H R F A g c G V y I G N h c G l 0 Y S Z x d W 9 0 O y w m c X V v d D t T b 2 N p Y W w g c 3 V w c G 9 y d C Z x d W 9 0 O y w m c X V v d D t I Z W F s d G h 5 I G x p Z m U g Z X h w Z W N 0 Y W 5 j e S Z x d W 9 0 O y w m c X V v d D t G c m V l Z G 9 t I H R v I G 1 h a 2 U g b G l m Z S B j a G 9 p Y 2 V z J n F 1 b 3 Q 7 L C Z x d W 9 0 O 0 d l b m V y b 3 N p d H k m c X V v d D s s J n F 1 b 3 Q 7 U G V y Y 2 V w d G l v b n M g b 2 Y g Y 2 9 y c n V w d G l v b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I w M T k v Q 2 h h b m d l Z C B U e X B l L n t P d m V y Y W x s I H J h b m s s M H 0 m c X V v d D s s J n F 1 b 3 Q 7 U 2 V j d G l v b j E v M j A x O S 9 D a G F u Z 2 V k I F R 5 c G U u e 0 N v d W 5 0 c n k g b 3 I g c m V n a W 9 u L D F 9 J n F 1 b 3 Q 7 L C Z x d W 9 0 O 1 N l Y 3 R p b 2 4 x L z I w M T k v Q 2 h h b m d l Z C B U e X B l L n t T Y 2 9 y Z S w y f S Z x d W 9 0 O y w m c X V v d D t T Z W N 0 a W 9 u M S 8 y M D E 5 L 0 N o Y W 5 n Z W Q g V H l w Z S 5 7 R 0 R Q I H B l c i B j Y X B p d G E s M 3 0 m c X V v d D s s J n F 1 b 3 Q 7 U 2 V j d G l v b j E v M j A x O S 9 D a G F u Z 2 V k I F R 5 c G U u e 1 N v Y 2 l h b C B z d X B w b 3 J 0 L D R 9 J n F 1 b 3 Q 7 L C Z x d W 9 0 O 1 N l Y 3 R p b 2 4 x L z I w M T k v Q 2 h h b m d l Z C B U e X B l L n t I Z W F s d G h 5 I G x p Z m U g Z X h w Z W N 0 Y W 5 j e S w 1 f S Z x d W 9 0 O y w m c X V v d D t T Z W N 0 a W 9 u M S 8 y M D E 5 L 0 N o Y W 5 n Z W Q g V H l w Z S 5 7 R n J l Z W R v b S B 0 b y B t Y W t l I G x p Z m U g Y 2 h v a W N l c y w 2 f S Z x d W 9 0 O y w m c X V v d D t T Z W N 0 a W 9 u M S 8 y M D E 5 L 0 N o Y W 5 n Z W Q g V H l w Z S 5 7 R 2 V u Z X J v c 2 l 0 e S w 3 f S Z x d W 9 0 O y w m c X V v d D t T Z W N 0 a W 9 u M S 8 y M D E 5 L 0 N o Y W 5 n Z W Q g V H l w Z S 5 7 U G V y Y 2 V w d G l v b n M g b 2 Y g Y 2 9 y c n V w d G l v b i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8 y M D E 5 L 0 N o Y W 5 n Z W Q g V H l w Z S 5 7 T 3 Z l c m F s b C B y Y W 5 r L D B 9 J n F 1 b 3 Q 7 L C Z x d W 9 0 O 1 N l Y 3 R p b 2 4 x L z I w M T k v Q 2 h h b m d l Z C B U e X B l L n t D b 3 V u d H J 5 I G 9 y I H J l Z 2 l v b i w x f S Z x d W 9 0 O y w m c X V v d D t T Z W N 0 a W 9 u M S 8 y M D E 5 L 0 N o Y W 5 n Z W Q g V H l w Z S 5 7 U 2 N v c m U s M n 0 m c X V v d D s s J n F 1 b 3 Q 7 U 2 V j d G l v b j E v M j A x O S 9 D a G F u Z 2 V k I F R 5 c G U u e 0 d E U C B w Z X I g Y 2 F w a X R h L D N 9 J n F 1 b 3 Q 7 L C Z x d W 9 0 O 1 N l Y 3 R p b 2 4 x L z I w M T k v Q 2 h h b m d l Z C B U e X B l L n t T b 2 N p Y W w g c 3 V w c G 9 y d C w 0 f S Z x d W 9 0 O y w m c X V v d D t T Z W N 0 a W 9 u M S 8 y M D E 5 L 0 N o Y W 5 n Z W Q g V H l w Z S 5 7 S G V h b H R o e S B s a W Z l I G V 4 c G V j d G F u Y 3 k s N X 0 m c X V v d D s s J n F 1 b 3 Q 7 U 2 V j d G l v b j E v M j A x O S 9 D a G F u Z 2 V k I F R 5 c G U u e 0 Z y Z W V k b 2 0 g d G 8 g b W F r Z S B s a W Z l I G N o b 2 l j Z X M s N n 0 m c X V v d D s s J n F 1 b 3 Q 7 U 2 V j d G l v b j E v M j A x O S 9 D a G F u Z 2 V k I F R 5 c G U u e 0 d l b m V y b 3 N p d H k s N 3 0 m c X V v d D s s J n F 1 b 3 Q 7 U 2 V j d G l v b j E v M j A x O S 9 D a G F u Z 2 V k I F R 5 c G U u e 1 B l c m N l c H R p b 2 5 z I G 9 m I G N v c n J 1 c H R p b 2 4 s O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I w M T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O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5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B 7 O 6 c g d Z u p E g s V M l y w P L o U A A A A A A g A A A A A A E G Y A A A A B A A A g A A A A c q H 0 / 3 z w L H D e V A w e 4 d w 9 4 1 k z m s M E F S W + 6 m X M s 9 W M p s 8 A A A A A D o A A A A A C A A A g A A A A M U W n W d h G M w r Q T L m C m I l K t b w e G V 8 b e v n l U 7 1 i Y N / B v l x Q A A A A j P J F b v d J 3 l 4 z 8 s 2 d V u M E i x L 7 / M A G C 5 5 v 5 3 P E 6 B E f 7 7 V i S Q w V r O j 7 q u 3 W Y e C X Y h 7 Y Y g + q L n u d U a 5 w B X u B b H k 7 q o q M g R f B P l U F d 7 W O W j l 8 S t J A A A A A t a y q + Z D l G K / q h R 3 P W 8 l 1 1 c W 0 + D c p o L j D U / R L 8 f k e r / v C Z R m 0 7 X 2 Q J V 0 V l 1 G V 9 L f 8 b i d R f q g t e 2 F H E 4 4 g E d d L L w = = < / D a t a M a s h u p > 
</file>

<file path=customXml/itemProps1.xml><?xml version="1.0" encoding="utf-8"?>
<ds:datastoreItem xmlns:ds="http://schemas.openxmlformats.org/officeDocument/2006/customXml" ds:itemID="{7F7F5DB6-85D0-4BCD-BD7A-9A0CC3B56E8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2015</vt:lpstr>
      <vt:lpstr>2016</vt:lpstr>
      <vt:lpstr>2017</vt:lpstr>
      <vt:lpstr>2018</vt:lpstr>
      <vt:lpstr>2019</vt:lpstr>
      <vt:lpstr>GDPcapita</vt:lpstr>
      <vt:lpstr>Social support</vt:lpstr>
      <vt:lpstr>Health</vt:lpstr>
      <vt:lpstr>Freedom</vt:lpstr>
      <vt:lpstr>Generosity</vt:lpstr>
      <vt:lpstr>Trust</vt:lpstr>
      <vt:lpstr>Dystopia </vt:lpstr>
      <vt:lpstr>FORECAST 2020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Jandra Yagaantsetseg</dc:creator>
  <cp:lastModifiedBy>Jandra Yagaantsetseg</cp:lastModifiedBy>
  <dcterms:created xsi:type="dcterms:W3CDTF">2015-06-05T18:19:34Z</dcterms:created>
  <dcterms:modified xsi:type="dcterms:W3CDTF">2020-03-23T22:40:17Z</dcterms:modified>
</cp:coreProperties>
</file>